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hidePivotFieldList="1" defaultThemeVersion="124226"/>
  <xr:revisionPtr revIDLastSave="0" documentId="13_ncr:1_{E27FD925-084F-4AE0-97AE-A9D2718FB2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 1" sheetId="1" r:id="rId1"/>
    <sheet name="ordine_materiale" sheetId="2" r:id="rId2"/>
    <sheet name="Analisi tabella-grafico pivot" sheetId="4" r:id="rId3"/>
    <sheet name="Grafico Fatt_Reg" sheetId="6" r:id="rId4"/>
    <sheet name="Dashboards" sheetId="7" r:id="rId5"/>
  </sheets>
  <definedNames>
    <definedName name="_xlnm._FilterDatabase" localSheetId="0" hidden="1">'foglio 1'!$B$5:$G$75</definedName>
    <definedName name="_xlchart.v5.0" hidden="1">'Grafico Fatt_Reg'!$A$1</definedName>
    <definedName name="_xlchart.v5.1" hidden="1">'Grafico Fatt_Reg'!$A$2:$A$5</definedName>
    <definedName name="_xlchart.v5.10" hidden="1">'Grafico Fatt_Reg'!#REF!</definedName>
    <definedName name="_xlchart.v5.11" hidden="1">'Grafico Fatt_Reg'!#REF!</definedName>
    <definedName name="_xlchart.v5.12" hidden="1">'Grafico Fatt_Reg'!$A$1</definedName>
    <definedName name="_xlchart.v5.13" hidden="1">'Grafico Fatt_Reg'!$A$2:$A$5</definedName>
    <definedName name="_xlchart.v5.14" hidden="1">'Grafico Fatt_Reg'!$A$2:$A$5</definedName>
    <definedName name="_xlchart.v5.15" hidden="1">'Grafico Fatt_Reg'!$B$1</definedName>
    <definedName name="_xlchart.v5.16" hidden="1">'Grafico Fatt_Reg'!$B$2:$B$5</definedName>
    <definedName name="_xlchart.v5.17" hidden="1">'Grafico Fatt_Reg'!$B$2:$B$5</definedName>
    <definedName name="_xlchart.v5.18" hidden="1">'Grafico Fatt_Reg'!#REF!</definedName>
    <definedName name="_xlchart.v5.19" hidden="1">'Grafico Fatt_Reg'!#REF!</definedName>
    <definedName name="_xlchart.v5.2" hidden="1">'Grafico Fatt_Reg'!$B$1</definedName>
    <definedName name="_xlchart.v5.20" hidden="1">'Grafico Fatt_Reg'!#REF!</definedName>
    <definedName name="_xlchart.v5.21" hidden="1">'Grafico Fatt_Reg'!#REF!</definedName>
    <definedName name="_xlchart.v5.22" hidden="1">'Grafico Fatt_Reg'!$A$1</definedName>
    <definedName name="_xlchart.v5.23" hidden="1">'Grafico Fatt_Reg'!$A$2:$A$5</definedName>
    <definedName name="_xlchart.v5.24" hidden="1">'Grafico Fatt_Reg'!$A$2:$A$5</definedName>
    <definedName name="_xlchart.v5.25" hidden="1">'Grafico Fatt_Reg'!$B$1</definedName>
    <definedName name="_xlchart.v5.26" hidden="1">'Grafico Fatt_Reg'!$B$2:$B$5</definedName>
    <definedName name="_xlchart.v5.27" hidden="1">'Grafico Fatt_Reg'!$B$2:$B$5</definedName>
    <definedName name="_xlchart.v5.3" hidden="1">'Grafico Fatt_Reg'!$B$2:$B$5</definedName>
    <definedName name="_xlchart.v5.4" hidden="1">'Grafico Fatt_Reg'!$A$1</definedName>
    <definedName name="_xlchart.v5.5" hidden="1">'Grafico Fatt_Reg'!$A$2:$A$5</definedName>
    <definedName name="_xlchart.v5.6" hidden="1">'Grafico Fatt_Reg'!$B$1</definedName>
    <definedName name="_xlchart.v5.7" hidden="1">'Grafico Fatt_Reg'!$B$2:$B$5</definedName>
    <definedName name="_xlchart.v5.8" hidden="1">'Grafico Fatt_Reg'!#REF!</definedName>
    <definedName name="_xlchart.v5.9" hidden="1">'Grafico Fatt_Reg'!#REF!</definedName>
    <definedName name="_xlcn.WorksheetConnection_tabellagraficopivotA98B1021" hidden="1">'Analisi tabella-grafico pivot'!$A$98:$B$102</definedName>
    <definedName name="codici">#REF!</definedName>
    <definedName name="DatiEsterni_1" localSheetId="3" hidden="1">'Grafico Fatt_Reg'!$A$1:$B$5</definedName>
    <definedName name="FiltroDati_codice_prodotto">#N/A</definedName>
    <definedName name="FiltroDati_Mesi__Data">#N/A</definedName>
    <definedName name="FiltroDati_Regione">#N/A</definedName>
    <definedName name="FiltroDati_Regione1">#N/A</definedName>
    <definedName name="FiltroDati_Settore">#N/A</definedName>
    <definedName name="FiltroDati_Venditore">#N/A</definedName>
    <definedName name="tabella">'foglio 1'!$B$27:$G$81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dati" name="dati" connection="Connessione"/>
          <x15:modelTable id="Intervallo 1" name="Intervallo 1" connection="WorksheetConnection_tabella-grafico pivot!$A$98:$B$1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E18" i="2"/>
  <c r="F18" i="2" s="1"/>
  <c r="E19" i="2"/>
  <c r="E20" i="2"/>
  <c r="E21" i="2"/>
  <c r="E22" i="2"/>
  <c r="E23" i="2"/>
  <c r="E24" i="2"/>
  <c r="F22" i="2"/>
  <c r="F23" i="2"/>
  <c r="C18" i="2"/>
  <c r="C19" i="2"/>
  <c r="C20" i="2"/>
  <c r="C21" i="2"/>
  <c r="C22" i="2"/>
  <c r="C23" i="2"/>
  <c r="C24" i="2"/>
  <c r="F24" i="2"/>
  <c r="F19" i="2"/>
  <c r="F20" i="2"/>
  <c r="F21" i="2"/>
  <c r="F17" i="2"/>
  <c r="C17" i="2"/>
  <c r="L3" i="1"/>
  <c r="J3" i="1"/>
  <c r="K3" i="1"/>
  <c r="E17" i="2"/>
  <c r="N6" i="1"/>
  <c r="M6" i="1"/>
  <c r="L6" i="1"/>
  <c r="C11" i="2"/>
  <c r="F27" i="2" l="1"/>
  <c r="F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A960F8EA-2C1C-4DA7-A7AA-A74A0347C649}" keepAlive="1" name="Query - Dati demografici e geografici[modifica | modifica wikitesto]" description="Connessione alla query 'Dati demografici e geografici[modifica | modifica wikitesto]' nella cartella di lavoro." type="5" refreshedVersion="8" background="1" saveData="1">
    <dbPr connection="Provider=Microsoft.Mashup.OleDb.1;Data Source=$Workbook$;Location=&quot;Dati demografici e geografici[modifica | modifica wikitesto]&quot;;Extended Properties=&quot;&quot;" command="SELECT * FROM [Dati demografici e geografici[modifica | modifica wikitesto]]]"/>
  </connection>
  <connection id="3" xr16:uid="{00000000-0015-0000-FFFF-FFFF00000000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DCD8972-BEBC-4E6B-A2E2-258715993A09}" name="WorksheetConnection_tabella-grafico pivot!$A$98:$B$102" type="102" refreshedVersion="8" minRefreshableVersion="5">
    <extLst>
      <ext xmlns:x15="http://schemas.microsoft.com/office/spreadsheetml/2010/11/main" uri="{DE250136-89BD-433C-8126-D09CA5730AF9}">
        <x15:connection id="Intervallo 1">
          <x15:rangePr sourceName="_xlcn.WorksheetConnection_tabellagraficopivotA98B1021"/>
        </x15:connection>
      </ext>
    </extLst>
  </connection>
</connections>
</file>

<file path=xl/sharedStrings.xml><?xml version="1.0" encoding="utf-8"?>
<sst xmlns="http://schemas.openxmlformats.org/spreadsheetml/2006/main" count="615" uniqueCount="73">
  <si>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</si>
  <si>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</si>
  <si>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</si>
  <si>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</si>
  <si>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</si>
  <si>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</si>
  <si>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</si>
  <si>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</si>
  <si>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</si>
  <si>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</si>
  <si>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</si>
  <si>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</si>
  <si>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</si>
  <si>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</si>
  <si>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</si>
  <si>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</si>
  <si>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</si>
  <si>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</si>
  <si>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</si>
  <si>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</si>
  <si>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</si>
  <si>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</si>
  <si>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</si>
  <si>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</si>
  <si>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</si>
  <si>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</si>
  <si>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</si>
  <si>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</si>
  <si>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</si>
  <si>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</si>
  <si>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</si>
  <si>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</si>
  <si>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</si>
  <si>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</si>
  <si>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</si>
  <si>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</si>
  <si>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</si>
  <si>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</si>
  <si>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</si>
  <si>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</si>
  <si>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</si>
  <si>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</si>
  <si>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</si>
  <si>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</si>
  <si>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</si>
  <si>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</si>
  <si>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</si>
  <si>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</si>
  <si>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</si>
  <si>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</si>
  <si>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</si>
  <si>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</si>
  <si>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</si>
  <si>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</si>
  <si>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</si>
  <si>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</si>
  <si>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</si>
  <si>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</si>
  <si>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</si>
  <si>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</si>
  <si>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</si>
  <si>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</si>
  <si>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 xml:space="preserve">Somma di Fatturato </t>
  </si>
  <si>
    <t>Etichette di riga</t>
  </si>
  <si>
    <t>Totale complessivo</t>
  </si>
  <si>
    <t>Etichette di colonna</t>
  </si>
  <si>
    <t>giu</t>
  </si>
  <si>
    <t>lug</t>
  </si>
  <si>
    <t>ago</t>
  </si>
  <si>
    <t>set</t>
  </si>
  <si>
    <t>Friuli-Venezia Giulia</t>
  </si>
  <si>
    <t>Trentino-Alto Adige</t>
  </si>
  <si>
    <t>Dashboards -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</si>
</sst>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2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2" applyAlignment="1">
      <alignment horizontal="center" vertical="center"/>
    </xf>
    <xf numFmtId="0" fontId="3" fillId="0" borderId="0" xfId="2"/>
    <xf numFmtId="0" fontId="3" fillId="0" borderId="0" xfId="2" applyAlignment="1">
      <alignment horizontal="left"/>
    </xf>
    <xf numFmtId="164" fontId="0" fillId="0" borderId="0" xfId="3" applyFont="1" applyBorder="1"/>
    <xf numFmtId="0" fontId="4" fillId="0" borderId="0" xfId="2" quotePrefix="1" applyFont="1"/>
    <xf numFmtId="0" fontId="5" fillId="4" borderId="1" xfId="2" applyFont="1" applyFill="1" applyBorder="1" applyAlignment="1">
      <alignment horizontal="center" vertical="center"/>
    </xf>
    <xf numFmtId="0" fontId="5" fillId="4" borderId="1" xfId="2" applyFont="1" applyFill="1" applyBorder="1"/>
    <xf numFmtId="0" fontId="5" fillId="4" borderId="1" xfId="2" applyFont="1" applyFill="1" applyBorder="1" applyAlignment="1">
      <alignment horizontal="center"/>
    </xf>
    <xf numFmtId="0" fontId="6" fillId="5" borderId="1" xfId="2" applyFont="1" applyFill="1" applyBorder="1"/>
    <xf numFmtId="0" fontId="7" fillId="0" borderId="1" xfId="2" quotePrefix="1" applyFont="1" applyBorder="1"/>
    <xf numFmtId="0" fontId="7" fillId="0" borderId="1" xfId="2" applyFont="1" applyBorder="1" applyAlignment="1">
      <alignment horizontal="center"/>
    </xf>
    <xf numFmtId="164" fontId="7" fillId="0" borderId="1" xfId="3" applyFont="1" applyBorder="1"/>
    <xf numFmtId="164" fontId="7" fillId="0" borderId="1" xfId="2" applyNumberFormat="1" applyFont="1" applyBorder="1"/>
    <xf numFmtId="0" fontId="3" fillId="2" borderId="1" xfId="2" applyFill="1" applyBorder="1"/>
    <xf numFmtId="0" fontId="3" fillId="0" borderId="1" xfId="2" applyBorder="1"/>
    <xf numFmtId="164" fontId="0" fillId="0" borderId="1" xfId="3" applyFont="1" applyBorder="1"/>
    <xf numFmtId="0" fontId="7" fillId="0" borderId="0" xfId="2" applyFont="1"/>
    <xf numFmtId="164" fontId="7" fillId="0" borderId="0" xfId="2" applyNumberFormat="1" applyFont="1"/>
    <xf numFmtId="164" fontId="2" fillId="0" borderId="0" xfId="3" applyFont="1" applyBorder="1" applyAlignment="1">
      <alignment horizontal="right"/>
    </xf>
    <xf numFmtId="164" fontId="0" fillId="0" borderId="0" xfId="4" applyFont="1" applyBorder="1"/>
    <xf numFmtId="164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1" applyFont="1"/>
    <xf numFmtId="0" fontId="0" fillId="6" borderId="0" xfId="0" applyFill="1"/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</cellXfs>
  <cellStyles count="5">
    <cellStyle name="Euro" xfId="4" xr:uid="{8DFEA8A1-DDBD-4296-AFAF-E4B3A5382F6B}"/>
    <cellStyle name="Normale" xfId="0" builtinId="0"/>
    <cellStyle name="Normale 2" xfId="2" xr:uid="{84F3C806-E65A-4E13-83F7-4517D0FC50F7}"/>
    <cellStyle name="Valuta" xfId="1" builtinId="4"/>
    <cellStyle name="Valuta 2" xfId="3" xr:uid="{890B0991-B8D9-4A6C-AAF5-6E4B99E76966}"/>
  </cellStyles>
  <dxfs count="29"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0" formatCode="General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</dxfs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tabella-grafico pivot'!$B$3:$B$4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tabella-grafico pivot'!$A$5:$A$9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pivot'!$B$5:$B$9</c:f>
              <c:numCache>
                <c:formatCode>_-"€"\ * #,##0.00_-;\-"€"\ * #,##0.00_-;_-"€"\ * "-"??_-;_-@_-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48B5-8BA2-93F11C2F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753360"/>
        <c:axId val="754745160"/>
      </c:barChart>
      <c:catAx>
        <c:axId val="754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745160"/>
        <c:crosses val="autoZero"/>
        <c:auto val="1"/>
        <c:lblAlgn val="ctr"/>
        <c:lblOffset val="100"/>
        <c:noMultiLvlLbl val="0"/>
      </c:catAx>
      <c:valAx>
        <c:axId val="7547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7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'Analisi tabella-grafico pivot'!$B$16:$B$17</c:f>
              <c:strCache>
                <c:ptCount val="1"/>
                <c:pt idx="0">
                  <c:v>Bianchi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pivot'!$B$18:$B$22</c:f>
              <c:numCache>
                <c:formatCode>_-"€"\ * #,##0.00_-;\-"€"\ * #,##0.00_-;_-"€"\ * "-"??_-;_-@_-</c:formatCode>
                <c:ptCount val="4"/>
                <c:pt idx="0">
                  <c:v>46700</c:v>
                </c:pt>
                <c:pt idx="1">
                  <c:v>39950</c:v>
                </c:pt>
                <c:pt idx="2">
                  <c:v>12840</c:v>
                </c:pt>
                <c:pt idx="3">
                  <c:v>70478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2-440B-A827-26DDABA18BA6}"/>
            </c:ext>
          </c:extLst>
        </c:ser>
        <c:ser>
          <c:idx val="1"/>
          <c:order val="1"/>
          <c:tx>
            <c:strRef>
              <c:f>'Analisi tabella-grafico pivot'!$C$16:$C$17</c:f>
              <c:strCache>
                <c:ptCount val="1"/>
                <c:pt idx="0">
                  <c:v>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pivot'!$C$18:$C$22</c:f>
              <c:numCache>
                <c:formatCode>_-"€"\ * #,##0.00_-;\-"€"\ * #,##0.00_-;_-"€"\ * "-"??_-;_-@_-</c:formatCode>
                <c:ptCount val="4"/>
                <c:pt idx="0">
                  <c:v>45120</c:v>
                </c:pt>
                <c:pt idx="1">
                  <c:v>9377</c:v>
                </c:pt>
                <c:pt idx="3">
                  <c:v>31038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2-440B-A827-26DDABA18BA6}"/>
            </c:ext>
          </c:extLst>
        </c:ser>
        <c:ser>
          <c:idx val="2"/>
          <c:order val="2"/>
          <c:tx>
            <c:strRef>
              <c:f>'Analisi tabella-grafico pivot'!$D$16:$D$17</c:f>
              <c:strCache>
                <c:ptCount val="1"/>
                <c:pt idx="0">
                  <c:v>Rossi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pivot'!$D$18:$D$22</c:f>
              <c:numCache>
                <c:formatCode>_-"€"\ * #,##0.00_-;\-"€"\ * #,##0.00_-;_-"€"\ * "-"??_-;_-@_-</c:formatCode>
                <c:ptCount val="4"/>
                <c:pt idx="0">
                  <c:v>11755</c:v>
                </c:pt>
                <c:pt idx="1">
                  <c:v>32920</c:v>
                </c:pt>
                <c:pt idx="2">
                  <c:v>3700</c:v>
                </c:pt>
                <c:pt idx="3">
                  <c:v>50435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2-440B-A827-26DDABA18BA6}"/>
            </c:ext>
          </c:extLst>
        </c:ser>
        <c:ser>
          <c:idx val="3"/>
          <c:order val="3"/>
          <c:tx>
            <c:strRef>
              <c:f>'Analisi tabella-grafico pivot'!$E$16:$E$17</c:f>
              <c:strCache>
                <c:ptCount val="1"/>
                <c:pt idx="0">
                  <c:v>Verdi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pivot'!$E$18:$E$22</c:f>
              <c:numCache>
                <c:formatCode>_-"€"\ * #,##0.00_-;\-"€"\ * #,##0.00_-;_-"€"\ * "-"??_-;_-@_-</c:formatCode>
                <c:ptCount val="4"/>
                <c:pt idx="0">
                  <c:v>44030</c:v>
                </c:pt>
                <c:pt idx="1">
                  <c:v>37960</c:v>
                </c:pt>
                <c:pt idx="2">
                  <c:v>11192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2-440B-A827-26DDABA1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467528"/>
        <c:axId val="968463264"/>
      </c:barChart>
      <c:catAx>
        <c:axId val="96846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463264"/>
        <c:crosses val="autoZero"/>
        <c:auto val="1"/>
        <c:lblAlgn val="ctr"/>
        <c:lblOffset val="100"/>
        <c:noMultiLvlLbl val="0"/>
      </c:catAx>
      <c:valAx>
        <c:axId val="9684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46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pivot9</c:name>
    <c:fmtId val="1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'Analisi tabella-grafico pivot'!$B$30:$B$31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 tabella-grafico pivot'!$A$32:$A$37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'Analisi tabella-grafico pivot'!$B$32:$B$37</c:f>
              <c:numCache>
                <c:formatCode>_-"€"\ * #,##0.00_-;\-"€"\ * #,##0.00_-;_-"€"\ * "-"??_-;_-@_-</c:formatCode>
                <c:ptCount val="5"/>
                <c:pt idx="0">
                  <c:v>38690</c:v>
                </c:pt>
                <c:pt idx="1">
                  <c:v>48970</c:v>
                </c:pt>
                <c:pt idx="2">
                  <c:v>22405</c:v>
                </c:pt>
                <c:pt idx="3">
                  <c:v>22890</c:v>
                </c:pt>
                <c:pt idx="4">
                  <c:v>14650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BF2-AC84-A0E5616E17ED}"/>
            </c:ext>
          </c:extLst>
        </c:ser>
        <c:ser>
          <c:idx val="1"/>
          <c:order val="1"/>
          <c:tx>
            <c:strRef>
              <c:f>'Analisi tabella-grafico pivot'!$C$30:$C$31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 tabella-grafico pivot'!$A$32:$A$37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'Analisi tabella-grafico pivot'!$C$32:$C$37</c:f>
              <c:numCache>
                <c:formatCode>_-"€"\ * #,##0.00_-;\-"€"\ * #,##0.00_-;_-"€"\ * "-"??_-;_-@_-</c:formatCode>
                <c:ptCount val="5"/>
                <c:pt idx="0">
                  <c:v>40184</c:v>
                </c:pt>
                <c:pt idx="1">
                  <c:v>37460</c:v>
                </c:pt>
                <c:pt idx="2">
                  <c:v>13295</c:v>
                </c:pt>
                <c:pt idx="3">
                  <c:v>8970</c:v>
                </c:pt>
                <c:pt idx="4">
                  <c:v>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BF2-AC84-A0E5616E17ED}"/>
            </c:ext>
          </c:extLst>
        </c:ser>
        <c:ser>
          <c:idx val="2"/>
          <c:order val="2"/>
          <c:tx>
            <c:strRef>
              <c:f>'Analisi tabella-grafico pivot'!$D$30:$D$31</c:f>
              <c:strCache>
                <c:ptCount val="1"/>
                <c:pt idx="0">
                  <c:v>Trentino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 tabella-grafico pivot'!$A$32:$A$37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'Analisi tabella-grafico pivot'!$D$32:$D$37</c:f>
              <c:numCache>
                <c:formatCode>_-"€"\ * #,##0.00_-;\-"€"\ * #,##0.00_-;_-"€"\ * "-"??_-;_-@_-</c:formatCode>
                <c:ptCount val="5"/>
                <c:pt idx="0">
                  <c:v>6420</c:v>
                </c:pt>
                <c:pt idx="1">
                  <c:v>16612</c:v>
                </c:pt>
                <c:pt idx="2">
                  <c:v>1190</c:v>
                </c:pt>
                <c:pt idx="3">
                  <c:v>1110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BF2-AC84-A0E5616E17ED}"/>
            </c:ext>
          </c:extLst>
        </c:ser>
        <c:ser>
          <c:idx val="3"/>
          <c:order val="3"/>
          <c:tx>
            <c:strRef>
              <c:f>'Analisi tabella-grafico pivot'!$E$30:$E$31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 tabella-grafico pivot'!$A$32:$A$37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'Analisi tabella-grafico pivot'!$E$32:$E$37</c:f>
              <c:numCache>
                <c:formatCode>_-"€"\ * #,##0.00_-;\-"€"\ * #,##0.00_-;_-"€"\ * "-"??_-;_-@_-</c:formatCode>
                <c:ptCount val="5"/>
                <c:pt idx="0">
                  <c:v>48060</c:v>
                </c:pt>
                <c:pt idx="1">
                  <c:v>43030</c:v>
                </c:pt>
                <c:pt idx="2">
                  <c:v>40823</c:v>
                </c:pt>
                <c:pt idx="3">
                  <c:v>32558</c:v>
                </c:pt>
                <c:pt idx="4">
                  <c:v>27654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BF2-AC84-A0E5616E17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6914544"/>
        <c:axId val="1066925696"/>
      </c:barChart>
      <c:catAx>
        <c:axId val="106691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925696"/>
        <c:crosses val="autoZero"/>
        <c:auto val="1"/>
        <c:lblAlgn val="ctr"/>
        <c:lblOffset val="100"/>
        <c:noMultiLvlLbl val="0"/>
      </c:catAx>
      <c:valAx>
        <c:axId val="1066925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669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pivot10</c:name>
    <c:fmtId val="19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 tabella-grafico pivot'!$B$49:$B$50</c:f>
              <c:strCache>
                <c:ptCount val="1"/>
                <c:pt idx="0">
                  <c:v>Friuli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pivot'!$B$51:$B$74</c:f>
              <c:numCache>
                <c:formatCode>_-"€"\ * #,##0.00_-;\-"€"\ * #,##0.00_-;_-"€"\ * "-"??_-;_-@_-</c:formatCode>
                <c:ptCount val="19"/>
                <c:pt idx="2">
                  <c:v>1650</c:v>
                </c:pt>
                <c:pt idx="4">
                  <c:v>11040</c:v>
                </c:pt>
                <c:pt idx="5">
                  <c:v>20520</c:v>
                </c:pt>
                <c:pt idx="6">
                  <c:v>7745</c:v>
                </c:pt>
                <c:pt idx="7">
                  <c:v>12440</c:v>
                </c:pt>
                <c:pt idx="8">
                  <c:v>4420</c:v>
                </c:pt>
                <c:pt idx="9">
                  <c:v>24150</c:v>
                </c:pt>
                <c:pt idx="10">
                  <c:v>24300</c:v>
                </c:pt>
                <c:pt idx="11">
                  <c:v>5600</c:v>
                </c:pt>
                <c:pt idx="12">
                  <c:v>1800</c:v>
                </c:pt>
                <c:pt idx="13">
                  <c:v>3730</c:v>
                </c:pt>
                <c:pt idx="14">
                  <c:v>3500</c:v>
                </c:pt>
                <c:pt idx="15">
                  <c:v>4150</c:v>
                </c:pt>
                <c:pt idx="16">
                  <c:v>9060</c:v>
                </c:pt>
                <c:pt idx="17">
                  <c:v>7000</c:v>
                </c:pt>
                <c:pt idx="18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583-9E38-BE5CAE65418E}"/>
            </c:ext>
          </c:extLst>
        </c:ser>
        <c:ser>
          <c:idx val="1"/>
          <c:order val="1"/>
          <c:tx>
            <c:strRef>
              <c:f>'Analisi tabella-grafico pivot'!$C$49:$C$50</c:f>
              <c:strCache>
                <c:ptCount val="1"/>
                <c:pt idx="0">
                  <c:v>Lombardia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pivot'!$C$51:$C$74</c:f>
              <c:numCache>
                <c:formatCode>_-"€"\ * #,##0.00_-;\-"€"\ * #,##0.00_-;_-"€"\ * "-"??_-;_-@_-</c:formatCode>
                <c:ptCount val="19"/>
                <c:pt idx="0">
                  <c:v>12400</c:v>
                </c:pt>
                <c:pt idx="2">
                  <c:v>750</c:v>
                </c:pt>
                <c:pt idx="3">
                  <c:v>840</c:v>
                </c:pt>
                <c:pt idx="4">
                  <c:v>25440</c:v>
                </c:pt>
                <c:pt idx="5">
                  <c:v>21560</c:v>
                </c:pt>
                <c:pt idx="6">
                  <c:v>8015</c:v>
                </c:pt>
                <c:pt idx="7">
                  <c:v>920</c:v>
                </c:pt>
                <c:pt idx="8">
                  <c:v>6838</c:v>
                </c:pt>
                <c:pt idx="9">
                  <c:v>11244</c:v>
                </c:pt>
                <c:pt idx="11">
                  <c:v>4120</c:v>
                </c:pt>
                <c:pt idx="12">
                  <c:v>6780</c:v>
                </c:pt>
                <c:pt idx="13">
                  <c:v>12300</c:v>
                </c:pt>
                <c:pt idx="14">
                  <c:v>3500</c:v>
                </c:pt>
                <c:pt idx="15">
                  <c:v>3500</c:v>
                </c:pt>
                <c:pt idx="16">
                  <c:v>1160</c:v>
                </c:pt>
                <c:pt idx="17">
                  <c:v>520</c:v>
                </c:pt>
                <c:pt idx="1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0E-4583-9E38-BE5CAE65418E}"/>
            </c:ext>
          </c:extLst>
        </c:ser>
        <c:ser>
          <c:idx val="2"/>
          <c:order val="2"/>
          <c:tx>
            <c:strRef>
              <c:f>'Analisi tabella-grafico pivot'!$D$49:$D$50</c:f>
              <c:strCache>
                <c:ptCount val="1"/>
                <c:pt idx="0">
                  <c:v>Trentino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pivot'!$D$51:$D$74</c:f>
              <c:numCache>
                <c:formatCode>_-"€"\ * #,##0.00_-;\-"€"\ * #,##0.00_-;_-"€"\ * "-"??_-;_-@_-</c:formatCode>
                <c:ptCount val="19"/>
                <c:pt idx="4">
                  <c:v>6420</c:v>
                </c:pt>
                <c:pt idx="5">
                  <c:v>6420</c:v>
                </c:pt>
                <c:pt idx="6">
                  <c:v>540</c:v>
                </c:pt>
                <c:pt idx="7">
                  <c:v>460</c:v>
                </c:pt>
                <c:pt idx="8">
                  <c:v>750</c:v>
                </c:pt>
                <c:pt idx="10">
                  <c:v>10192</c:v>
                </c:pt>
                <c:pt idx="13">
                  <c:v>1000</c:v>
                </c:pt>
                <c:pt idx="16">
                  <c:v>650</c:v>
                </c:pt>
                <c:pt idx="17">
                  <c:v>650</c:v>
                </c:pt>
                <c:pt idx="18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0E-4583-9E38-BE5CAE65418E}"/>
            </c:ext>
          </c:extLst>
        </c:ser>
        <c:ser>
          <c:idx val="3"/>
          <c:order val="3"/>
          <c:tx>
            <c:strRef>
              <c:f>'Analisi tabella-grafico pivot'!$E$49:$E$50</c:f>
              <c:strCache>
                <c:ptCount val="1"/>
                <c:pt idx="0">
                  <c:v>Veneto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pivot'!$E$51:$E$74</c:f>
              <c:numCache>
                <c:formatCode>_-"€"\ * #,##0.00_-;\-"€"\ * #,##0.00_-;_-"€"\ * "-"??_-;_-@_-</c:formatCode>
                <c:ptCount val="19"/>
                <c:pt idx="1">
                  <c:v>302</c:v>
                </c:pt>
                <c:pt idx="3">
                  <c:v>280</c:v>
                </c:pt>
                <c:pt idx="4">
                  <c:v>14800</c:v>
                </c:pt>
                <c:pt idx="5">
                  <c:v>1680</c:v>
                </c:pt>
                <c:pt idx="6">
                  <c:v>11641</c:v>
                </c:pt>
                <c:pt idx="7">
                  <c:v>7268</c:v>
                </c:pt>
                <c:pt idx="8">
                  <c:v>12514</c:v>
                </c:pt>
                <c:pt idx="9">
                  <c:v>20160</c:v>
                </c:pt>
                <c:pt idx="10">
                  <c:v>14500</c:v>
                </c:pt>
                <c:pt idx="11">
                  <c:v>8490</c:v>
                </c:pt>
                <c:pt idx="12">
                  <c:v>15260</c:v>
                </c:pt>
                <c:pt idx="13">
                  <c:v>7810</c:v>
                </c:pt>
                <c:pt idx="14">
                  <c:v>13100</c:v>
                </c:pt>
                <c:pt idx="15">
                  <c:v>26850</c:v>
                </c:pt>
                <c:pt idx="16">
                  <c:v>20390</c:v>
                </c:pt>
                <c:pt idx="17">
                  <c:v>10030</c:v>
                </c:pt>
                <c:pt idx="18">
                  <c:v>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0E-4583-9E38-BE5CAE65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09768"/>
        <c:axId val="823206816"/>
      </c:lineChart>
      <c:catAx>
        <c:axId val="8232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206816"/>
        <c:crosses val="autoZero"/>
        <c:auto val="1"/>
        <c:lblAlgn val="ctr"/>
        <c:lblOffset val="100"/>
        <c:noMultiLvlLbl val="0"/>
      </c:catAx>
      <c:valAx>
        <c:axId val="8232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20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pivot11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'Analisi tabella-grafico pivot'!$B$80:$B$81</c:f>
              <c:strCache>
                <c:ptCount val="1"/>
                <c:pt idx="0">
                  <c:v>Rossi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 tabella-grafico pivot'!$A$82:$A$87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'Analisi tabella-grafico pivot'!$B$82:$B$87</c:f>
              <c:numCache>
                <c:formatCode>_-"€"\ * #,##0.00_-;\-"€"\ * #,##0.00_-;_-"€"\ * "-"??_-;_-@_-</c:formatCode>
                <c:ptCount val="5"/>
                <c:pt idx="0">
                  <c:v>14960</c:v>
                </c:pt>
                <c:pt idx="1">
                  <c:v>24640</c:v>
                </c:pt>
                <c:pt idx="2">
                  <c:v>20100</c:v>
                </c:pt>
                <c:pt idx="3">
                  <c:v>26310</c:v>
                </c:pt>
                <c:pt idx="4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6-4693-9C0D-303FBA2F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tabella-grafico pivot'!$B$3:$B$4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tabella-grafico pivot'!$A$5:$A$9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pivot'!$B$5:$B$9</c:f>
              <c:numCache>
                <c:formatCode>_-"€"\ * #,##0.00_-;\-"€"\ * #,##0.00_-;_-"€"\ * "-"??_-;_-@_-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1-49EF-891E-3B3D74A5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753360"/>
        <c:axId val="754745160"/>
      </c:barChart>
      <c:catAx>
        <c:axId val="754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745160"/>
        <c:crosses val="autoZero"/>
        <c:auto val="1"/>
        <c:lblAlgn val="ctr"/>
        <c:lblOffset val="100"/>
        <c:noMultiLvlLbl val="0"/>
      </c:catAx>
      <c:valAx>
        <c:axId val="7547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7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'Analisi tabella-grafico pivot'!$B$16:$B$17</c:f>
              <c:strCache>
                <c:ptCount val="1"/>
                <c:pt idx="0">
                  <c:v>Bianchi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pivot'!$B$18:$B$22</c:f>
              <c:numCache>
                <c:formatCode>_-"€"\ * #,##0.00_-;\-"€"\ * #,##0.00_-;_-"€"\ * "-"??_-;_-@_-</c:formatCode>
                <c:ptCount val="4"/>
                <c:pt idx="0">
                  <c:v>46700</c:v>
                </c:pt>
                <c:pt idx="1">
                  <c:v>39950</c:v>
                </c:pt>
                <c:pt idx="2">
                  <c:v>12840</c:v>
                </c:pt>
                <c:pt idx="3">
                  <c:v>70478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4-480B-B82E-FDF9DFF8E42A}"/>
            </c:ext>
          </c:extLst>
        </c:ser>
        <c:ser>
          <c:idx val="1"/>
          <c:order val="1"/>
          <c:tx>
            <c:strRef>
              <c:f>'Analisi tabella-grafico pivot'!$C$16:$C$17</c:f>
              <c:strCache>
                <c:ptCount val="1"/>
                <c:pt idx="0">
                  <c:v>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pivot'!$C$18:$C$22</c:f>
              <c:numCache>
                <c:formatCode>_-"€"\ * #,##0.00_-;\-"€"\ * #,##0.00_-;_-"€"\ * "-"??_-;_-@_-</c:formatCode>
                <c:ptCount val="4"/>
                <c:pt idx="0">
                  <c:v>45120</c:v>
                </c:pt>
                <c:pt idx="1">
                  <c:v>9377</c:v>
                </c:pt>
                <c:pt idx="3">
                  <c:v>31038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4-480B-B82E-FDF9DFF8E42A}"/>
            </c:ext>
          </c:extLst>
        </c:ser>
        <c:ser>
          <c:idx val="2"/>
          <c:order val="2"/>
          <c:tx>
            <c:strRef>
              <c:f>'Analisi tabella-grafico pivot'!$D$16:$D$17</c:f>
              <c:strCache>
                <c:ptCount val="1"/>
                <c:pt idx="0">
                  <c:v>Rossi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pivot'!$D$18:$D$22</c:f>
              <c:numCache>
                <c:formatCode>_-"€"\ * #,##0.00_-;\-"€"\ * #,##0.00_-;_-"€"\ * "-"??_-;_-@_-</c:formatCode>
                <c:ptCount val="4"/>
                <c:pt idx="0">
                  <c:v>11755</c:v>
                </c:pt>
                <c:pt idx="1">
                  <c:v>32920</c:v>
                </c:pt>
                <c:pt idx="2">
                  <c:v>3700</c:v>
                </c:pt>
                <c:pt idx="3">
                  <c:v>50435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4-480B-B82E-FDF9DFF8E42A}"/>
            </c:ext>
          </c:extLst>
        </c:ser>
        <c:ser>
          <c:idx val="3"/>
          <c:order val="3"/>
          <c:tx>
            <c:strRef>
              <c:f>'Analisi tabella-grafico pivot'!$E$16:$E$17</c:f>
              <c:strCache>
                <c:ptCount val="1"/>
                <c:pt idx="0">
                  <c:v>Verdi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tabella-grafico pivot'!$A$18:$A$22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'Analisi tabella-grafico pivot'!$E$18:$E$22</c:f>
              <c:numCache>
                <c:formatCode>_-"€"\ * #,##0.00_-;\-"€"\ * #,##0.00_-;_-"€"\ * "-"??_-;_-@_-</c:formatCode>
                <c:ptCount val="4"/>
                <c:pt idx="0">
                  <c:v>44030</c:v>
                </c:pt>
                <c:pt idx="1">
                  <c:v>37960</c:v>
                </c:pt>
                <c:pt idx="2">
                  <c:v>11192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4-480B-B82E-FDF9DFF8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467528"/>
        <c:axId val="968463264"/>
      </c:barChart>
      <c:catAx>
        <c:axId val="96846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463264"/>
        <c:crosses val="autoZero"/>
        <c:auto val="1"/>
        <c:lblAlgn val="ctr"/>
        <c:lblOffset val="100"/>
        <c:noMultiLvlLbl val="0"/>
      </c:catAx>
      <c:valAx>
        <c:axId val="9684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46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 giorno 3.xlsx]Analisi tabella-grafico pivot!Tabella pivot10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 tabella-grafico pivot'!$B$49:$B$50</c:f>
              <c:strCache>
                <c:ptCount val="1"/>
                <c:pt idx="0">
                  <c:v>Friuli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pivot'!$B$51:$B$74</c:f>
              <c:numCache>
                <c:formatCode>_-"€"\ * #,##0.00_-;\-"€"\ * #,##0.00_-;_-"€"\ * "-"??_-;_-@_-</c:formatCode>
                <c:ptCount val="19"/>
                <c:pt idx="2">
                  <c:v>1650</c:v>
                </c:pt>
                <c:pt idx="4">
                  <c:v>11040</c:v>
                </c:pt>
                <c:pt idx="5">
                  <c:v>20520</c:v>
                </c:pt>
                <c:pt idx="6">
                  <c:v>7745</c:v>
                </c:pt>
                <c:pt idx="7">
                  <c:v>12440</c:v>
                </c:pt>
                <c:pt idx="8">
                  <c:v>4420</c:v>
                </c:pt>
                <c:pt idx="9">
                  <c:v>24150</c:v>
                </c:pt>
                <c:pt idx="10">
                  <c:v>24300</c:v>
                </c:pt>
                <c:pt idx="11">
                  <c:v>5600</c:v>
                </c:pt>
                <c:pt idx="12">
                  <c:v>1800</c:v>
                </c:pt>
                <c:pt idx="13">
                  <c:v>3730</c:v>
                </c:pt>
                <c:pt idx="14">
                  <c:v>3500</c:v>
                </c:pt>
                <c:pt idx="15">
                  <c:v>4150</c:v>
                </c:pt>
                <c:pt idx="16">
                  <c:v>9060</c:v>
                </c:pt>
                <c:pt idx="17">
                  <c:v>7000</c:v>
                </c:pt>
                <c:pt idx="18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A-4CA4-A441-752FCCC7BFA4}"/>
            </c:ext>
          </c:extLst>
        </c:ser>
        <c:ser>
          <c:idx val="1"/>
          <c:order val="1"/>
          <c:tx>
            <c:strRef>
              <c:f>'Analisi tabella-grafico pivot'!$C$49:$C$50</c:f>
              <c:strCache>
                <c:ptCount val="1"/>
                <c:pt idx="0">
                  <c:v>Lombardia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pivot'!$C$51:$C$74</c:f>
              <c:numCache>
                <c:formatCode>_-"€"\ * #,##0.00_-;\-"€"\ * #,##0.00_-;_-"€"\ * "-"??_-;_-@_-</c:formatCode>
                <c:ptCount val="19"/>
                <c:pt idx="0">
                  <c:v>12400</c:v>
                </c:pt>
                <c:pt idx="2">
                  <c:v>750</c:v>
                </c:pt>
                <c:pt idx="3">
                  <c:v>840</c:v>
                </c:pt>
                <c:pt idx="4">
                  <c:v>25440</c:v>
                </c:pt>
                <c:pt idx="5">
                  <c:v>21560</c:v>
                </c:pt>
                <c:pt idx="6">
                  <c:v>8015</c:v>
                </c:pt>
                <c:pt idx="7">
                  <c:v>920</c:v>
                </c:pt>
                <c:pt idx="8">
                  <c:v>6838</c:v>
                </c:pt>
                <c:pt idx="9">
                  <c:v>11244</c:v>
                </c:pt>
                <c:pt idx="11">
                  <c:v>4120</c:v>
                </c:pt>
                <c:pt idx="12">
                  <c:v>6780</c:v>
                </c:pt>
                <c:pt idx="13">
                  <c:v>12300</c:v>
                </c:pt>
                <c:pt idx="14">
                  <c:v>3500</c:v>
                </c:pt>
                <c:pt idx="15">
                  <c:v>3500</c:v>
                </c:pt>
                <c:pt idx="16">
                  <c:v>1160</c:v>
                </c:pt>
                <c:pt idx="17">
                  <c:v>520</c:v>
                </c:pt>
                <c:pt idx="1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5A-4CA4-A441-752FCCC7BFA4}"/>
            </c:ext>
          </c:extLst>
        </c:ser>
        <c:ser>
          <c:idx val="2"/>
          <c:order val="2"/>
          <c:tx>
            <c:strRef>
              <c:f>'Analisi tabella-grafico pivot'!$D$49:$D$50</c:f>
              <c:strCache>
                <c:ptCount val="1"/>
                <c:pt idx="0">
                  <c:v>Trentino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pivot'!$D$51:$D$74</c:f>
              <c:numCache>
                <c:formatCode>_-"€"\ * #,##0.00_-;\-"€"\ * #,##0.00_-;_-"€"\ * "-"??_-;_-@_-</c:formatCode>
                <c:ptCount val="19"/>
                <c:pt idx="4">
                  <c:v>6420</c:v>
                </c:pt>
                <c:pt idx="5">
                  <c:v>6420</c:v>
                </c:pt>
                <c:pt idx="6">
                  <c:v>540</c:v>
                </c:pt>
                <c:pt idx="7">
                  <c:v>460</c:v>
                </c:pt>
                <c:pt idx="8">
                  <c:v>750</c:v>
                </c:pt>
                <c:pt idx="10">
                  <c:v>10192</c:v>
                </c:pt>
                <c:pt idx="13">
                  <c:v>1000</c:v>
                </c:pt>
                <c:pt idx="16">
                  <c:v>650</c:v>
                </c:pt>
                <c:pt idx="17">
                  <c:v>650</c:v>
                </c:pt>
                <c:pt idx="18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5A-4CA4-A441-752FCCC7BFA4}"/>
            </c:ext>
          </c:extLst>
        </c:ser>
        <c:ser>
          <c:idx val="3"/>
          <c:order val="3"/>
          <c:tx>
            <c:strRef>
              <c:f>'Analisi tabella-grafico pivot'!$E$49:$E$50</c:f>
              <c:strCache>
                <c:ptCount val="1"/>
                <c:pt idx="0">
                  <c:v>Veneto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'Analisi tabella-grafico pivot'!$A$51:$A$74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0">
                    <c:v>giu</c:v>
                  </c:pt>
                  <c:pt idx="4">
                    <c:v>lug</c:v>
                  </c:pt>
                  <c:pt idx="9">
                    <c:v>ago</c:v>
                  </c:pt>
                  <c:pt idx="14">
                    <c:v>set</c:v>
                  </c:pt>
                </c:lvl>
              </c:multiLvlStrCache>
            </c:multiLvlStrRef>
          </c:cat>
          <c:val>
            <c:numRef>
              <c:f>'Analisi tabella-grafico pivot'!$E$51:$E$74</c:f>
              <c:numCache>
                <c:formatCode>_-"€"\ * #,##0.00_-;\-"€"\ * #,##0.00_-;_-"€"\ * "-"??_-;_-@_-</c:formatCode>
                <c:ptCount val="19"/>
                <c:pt idx="1">
                  <c:v>302</c:v>
                </c:pt>
                <c:pt idx="3">
                  <c:v>280</c:v>
                </c:pt>
                <c:pt idx="4">
                  <c:v>14800</c:v>
                </c:pt>
                <c:pt idx="5">
                  <c:v>1680</c:v>
                </c:pt>
                <c:pt idx="6">
                  <c:v>11641</c:v>
                </c:pt>
                <c:pt idx="7">
                  <c:v>7268</c:v>
                </c:pt>
                <c:pt idx="8">
                  <c:v>12514</c:v>
                </c:pt>
                <c:pt idx="9">
                  <c:v>20160</c:v>
                </c:pt>
                <c:pt idx="10">
                  <c:v>14500</c:v>
                </c:pt>
                <c:pt idx="11">
                  <c:v>8490</c:v>
                </c:pt>
                <c:pt idx="12">
                  <c:v>15260</c:v>
                </c:pt>
                <c:pt idx="13">
                  <c:v>7810</c:v>
                </c:pt>
                <c:pt idx="14">
                  <c:v>13100</c:v>
                </c:pt>
                <c:pt idx="15">
                  <c:v>26850</c:v>
                </c:pt>
                <c:pt idx="16">
                  <c:v>20390</c:v>
                </c:pt>
                <c:pt idx="17">
                  <c:v>10030</c:v>
                </c:pt>
                <c:pt idx="18">
                  <c:v>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5A-4CA4-A441-752FCCC7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09768"/>
        <c:axId val="823206816"/>
      </c:lineChart>
      <c:catAx>
        <c:axId val="8232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206816"/>
        <c:crosses val="autoZero"/>
        <c:auto val="1"/>
        <c:lblAlgn val="ctr"/>
        <c:lblOffset val="100"/>
        <c:noMultiLvlLbl val="0"/>
      </c:catAx>
      <c:valAx>
        <c:axId val="8232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20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_xlchart.v5.16</cx:f>
        <cx:nf>_xlchart.v5.15</cx:nf>
      </cx:strDim>
      <cx:strDim type="cat">
        <cx:f>_xlchart.v5.13</cx:f>
        <cx:nf>_xlchart.v5.12</cx:nf>
      </cx:strDim>
    </cx:data>
  </cx:chartData>
  <cx:chart>
    <cx:title pos="t" align="ctr" overlay="0">
      <cx:tx>
        <cx:txData>
          <cx:v>Fatturato per regione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Fatturato per regione</a:t>
          </a:r>
        </a:p>
      </cx:txPr>
    </cx:title>
    <cx:plotArea>
      <cx:plotAreaRegion>
        <cx:series layoutId="regionMap" uniqueId="{3A631FB5-5DD7-4D33-B062-209CD6DB0E1F}" formatIdx="0">
          <cx:tx>
            <cx:txData>
              <cx:f>_xlchart.v5.15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1HrZjtw4tu2vGH6+cnEUyUb3AVqKUIw5Z9pOvwjpdJqaKEoiNX793RGuqrazql2ngXOBe8KAnBEK
hTa5p7XW1t+fp789Vy9P3ZvJVLX72/P0j7eZ983ffvnFPWcv5sm9M/lzZ5396t89W/OL/fo1f375
5Uv3NOa1/oUgzH55zp46/zK9/a+/w6/pF3u0z08+t/VN/9LNty+ur7z7ybk/PfXm6YvJ61XufJc/
e/yPt+9f6hdv3755qX3u5/u5efnH2x++8/bNL69/6Q93fVOBYb7/Atcy/i7kFAvMGTq/yNs3la31
r6cxficZlwwx/u00/u3Wl08GLv9rc87GPH350r04B6s5//+v634w/fzxu7dvnm1f+9OWadi9f7zd
+acqf3r7Jnc2/nYmtifTd/fntf7y427/199ffQCrf/XJdw55vVV/deoP/ki6vK/y4LQPS/70ZnN6
B7b+j7knfIdDShmnVH17/ege+g4xyYWg+E/d8x9b9+fe+jc/88p5Sffu/bvN/zL/3XcnV9U2+Gfl
7Zt/fsn1y/+o9xjDTEhBf3Qbfkcklkrwf3n1W8R8y6r/0Kg/d9qf/sgrl9137/4J//53pdzRms9P
3Zf/0TSDKkhQKBAlf1YF1TsRKhyG6tciiMRvMfLNX/8ti/7cS99d+so3pzP/n3vm3xTq74vfD1/5
T3sTfccJ5xxB/zm/oPl835vIO8yhKEqpfj/9fRb91jf+vTl/7pLfrvvB9P/Xbejft6jfu/fqyT+t
z23/uy7187PnBQIUeXXpD+3ph2X+Fte7L/94i7H8zmGnn/j1um9B/9s2fdve3y94eXIerpXvOAol
+EaCb5iUUADHl9OZ8F2ImVQqpAA7mILy+PZNbTufARYR75DiBAmCGeWchertG2f70ynK3zFJFVIh
ChWlXLHfYda1rWZt69834tf3b+reXNu89u5kzds3zbevnewUCHoqDwHSMAgsTgSDwGqen24Byp2+
/X8sN+3ilSTRYqmKSv44E5tGpR6nCOkljIbaHDtB7xlKRC1s3BhXRVUYbkTPPkg0xqQf7zq2bJZR
v7i2yOLvdvK/YSBBUhEmmSRIkZCFDDbpewOLUROFcjpHMhyaqGCk2IpaNtsC4WoPf5DYkkCyKJjl
ekjdPrPFs6ur/i5vzbyzedkmIs30yqQz2xu2pLGGH9nZxn39uaUcHPn9VoKBSChCQo6pAN+Fp63+
bisrdPIgb5doUVPzaLV4XLJ5urChc5us6/tdobubuQmWlfUy/LCkiB/cbNqYjbJKpLZkizOUr5ee
7cAt9Q2vqi0bl2pt+2b+1OlxS5rH1E3kRoTc3Xra3OuG8gPu5VDEhXH5xqv5c0vzKKv6dOfajISb
NANYTQPXX0n3EbEwvJ/awicClReCzfKQ9mGQtFSbbGW6LiYi4Ou8JtMKDZXdu0l8Dbzsr3k1mC6q
ZWijgC3jXVD0TdRWS+JT1d34vujXP9/PU/i/3k8laQgpIxGhEKE/7ucSkAb7sZujpgmuxr6QUVk2
80rZYEpKKYooT9WuaNOdn2t8zDt+P2d1sS0wruK0COcbIfuPf2HTH32MKUWUypAhekqdH21qyw4P
eT0vEW3ZdD12wXSsl+V9My3+cvQouKinla6W8HYom69LW4q4q4b5k7Hog+0xin5uDnmVvRByDGoT
oCeEQgC+jP9oTlfnrh9M4aLJo2YtfJZdmLAYkxG3JkLePvqJLdfUGzRE+RgGUcOM3+RTzXZT2jaP
RA74QMsC703Jd5ajRzmO6iMrrIuG3j6nDQsPfkI4ltpUK7MUJMKkzHb9wOwam1lEY+OqQ03LPPn5
2vAft1piKgUUQSWgAIlXW123HSnbCfWRa5v3THZk1eC5j4ZMf7YLiic6Ddva9PODTJ/YGJSHkQiS
1NSL2FjerX5uDuCaV8EoMUNCEioJgXL0KhjVnIbWOgz3V6ZOo2zAawI5ej2XyFwzXFyrSbPdz+/5
ujgTTAS0AIHJKQMUOPpH987DUhRQbGwkbP0Q8BKKCW11XA8MUtHP/QJeZH6X5XkaDWk93PVLpxJD
aJ7k1UdeaXOssBI3LcMfCc7SXYaXIjKhZH9RpcnJku/ayMlSAglBKPQmJqg6bd93ta+ecV5jxm00
c/pBlzmO2gnTC4yHR1fjPItQE7hNOzb0gdlyNWmV3oajT/dF3z8GqFji2rHx0C/kg0xL+D6vymVd
SsgoZ+i+bwZ7iUx3K4d+ghLv9p1X5dXUTO/VhNwlN7qMZo/th5m1019kWcheOx9DbvFQEMahTZ6a
9o+ry0eSTyX1TVR1pdoFRGxGT7trUDmCg8/TMWpncZ8aUt+5wOqjDFK9QnXzgmZDbk7npia3d7om
wcEKm600zYP1mDXF2nW+vUbpvOpbmt2VNnzpZ1IcxbCIVYbTJTHdsA/yQd70vJNrFdiPqbL1NgiL
T2M6uvtBis1SToe0QtODQrhOimM3Sbc2YlZb1td5FJJFx6lCfN8KUd+ZlF6mcyW2LiU2oWSEvsnL
cpuh9vHcucpQTytTXgQmBWVHa1geK/Fu6Gt6b/gFVpo+VKOLB0SzC2t6FJ1rXJeKKaoXs0QOj+W2
ceOwl+EInamxfaRI1uzaqeN3bpb3MqhVUqFQR6pV9ANC7XooRR41rfW3UDWXqyJtdhMOybaxhVpB
JbCXTY/spSDzkZUVVLxhQMkyO7HWxdRtCz6RyI2ZvtB17+O5G1WE4OY7wmga+fyqh869C0apLxpy
q7CnFz2Cgpg3ZZPYripWDU3ZToZhtu5DVlwOQ96tZY5sMpyCbzod+DLGSpbu3hMxREsaouOsTegS
zIJm77uAbFnA5njx6XhoZvIxCGl6ICYLDqoOUdKytIoI79TV+dAuk1oHKQCaqa2zVaGm1dTU6AVA
2b7mX3SpP1ni7Y1RSB5MmHZRW7ajj1Ii4qGV9XvS9Veu12gnCVQAwgm9yNIUQbL5VenZix1o+9hL
XcT14vXRIgBQyAYH3VQL+Bv+srOLy7q3N754dKMy946M/fpbgeHYZLHKRXdTz6Ldcut4NHKyymWL
P2qZTVFYd8uNZ56By9s8Lpua7H2u6E4MZEyEn9s4mKsvXc26G9nEqqmrzXgK9Moyc6WCbpumdEeW
dnhkDFALVT6INHLtoeiH5tjm8+fG0vCLqdt1VQYX50SQXOpbp7eZteXBoWrZTBDCHjdyhc5AiIlc
XAVa8IQEI9/aAT8UmpsVmXQd21CaNS9Qkun0egEXlhGUq3Ff2pQfyhFQhfQW8lI1kW9RvglrSY4C
MZ/UrC53pJPdVsl0iQGsQlU7Ybjzpa2g4iaQKd1inYW7thDhIQib97kaimPf8DCxbRpuLFo+6qxb
9l3gh81UQfjmKNf7peX9mirN4WvisUEzP4QAUvVYHs3pMGe0TKauCI86rTfOM353vjfyYXg0ZGgh
hn2+CSo3RrkNu6in85Kk5fSCJWseS6nDeKHCx07W3QP0FB8j7sL1+aoad/xQUBvuR+VfciLHVaoD
u87Hwq6sDVAkrU+3Z8RACakjtwh2NywmMnhcNoyH5cUipjnuyNIkLLR5jE0OFQU7Eg9dtve0N/fl
QM3dlF9pplVEy4EfzivQfX+nXJ90tRwvTDDkUR4icd2XeREtPM3e12leRoXF05qS/rlYRBa5oXOb
EtrKRdMuh77m3XEhdR33rFSx1pXcpWx26waXMgqyGyqafGNr81lbzj6oZn5sdb5jrpuve1eUxyVo
htWQdVHmVLZu7TLuZbZcqhRVl4utUVKkvljlOSputQfs2Su7dcG4bKmZ0oPyqt+mz7qawl2TN+Jq
Cc0+bVp0qIrgUzEMYzxhUa+GsZiuylnkyYjoKp0mmQg9ZkeHUhqNE6+BdeHx8fyXM9n4ns/DR5zv
KiSWi9bL+pLNWRp/a4+yduHWa4fXmajzJFzMcC+0amJKy4cG5cMtZN+j4POctMTzDc2xTgpB2gQ0
brtFPAujxg7poTsdBLbzqstRE6c8NMkAknREBDQmOn3OOZs2ugnYXTalazYwtYO04Ye8xfxAG1pH
/tzgS733iwn2QI3qzVzzdh1UfRk3xaQuaJ5VkZvqfIN9syFlM+5QXn5tzdLsdTH7COc4v0Q2datS
+9syGN4jAEY7XYxkr0sD9UVO+pa1XEdjT7v3qSg/pw5Kue+W2PKmTgZaN7usH+sobbrsDgdijaZp
70o73IeTCxO+7xbOD8qkOMkYnT/lwdXUj5ep7a87ZyDJics2gqEpGugyHSzJNuzMebIAu+OZcalQ
91GuUVzmYrx2FVvjArtLgvJxpYdSbgcvt6rry8fSBJdjCA24oPUVAs6waQJ6ydHQ3WTQUVdiFjbp
q1kdGT/MCKfrZlHNSqWDTFQz8kM6TiYOMZ1Wyqg5KfaQEP11zuv5egHglEhkt4Ws1SbEMl+1vM72
Te6qxMt0r4Wntw3wpFWl8bCeCztuelnFvW+2mZhiXg7l8XwYKZ/i2qcsslmVbRZipi1VTXbEtClj
UdjDIqfiokJVGfEyV2vDu/FiXxeZOzanA0eijKWYpgSP0t1yrURi/TYvEhN02cqlA30wRSO3hqZX
ReEB2akWb0pmpnjolX4oTbyoUV8W9RxBGKqrsXDDFRgoEueb5Q5n+VUXDNvB6ghboj6PAJ5iedoi
N4V0HYqlPGatKo9dmUeaZsuh1aa85T1b5wxld3wM6mhpld3ZIuxjMwY+aaS5GHnTg96xjPeyTZvI
dFWVFLgJVvlMuyPKwmJXIrKb+AzvWtkdO82fs7ozlx4H0UJ7dudGq1fNOHc3S6Af2lq4uFEG3zZe
jOvS4HJrwrpcpXXPXDKLDkdVOwHK4z4qaGkP5PSzoeA4LnrvN+Pkgr3jcEVj0haWl5PYQZWNpyzt
D2Uh7QdI6CS0vblNc3SvWm+uurTBkaXuVG0KfWNyCnFQ0AdZjnhdNbfTFJY3CxJ3vc7M6swGhqrn
MdEawPrYjNejg1sAillWfdMX635ql/cGk02RA1O8wumwfBkkoCkr9oBtAPDqeYlN3dQre1o6rfXt
fBI8BlZBG5ApwJ82vJSFqq/SZbjH2ZCvsyLTW1Aw3TWhV9pWSQAy02UYOuh3fDbrJvX5ahnSGINi
csRtOibAdtOoh+Hd7eLSAPJvzDcFWz7Kov0iRVAnpFMQTYP1xWYIOwYcdFkNbeXWXQmpi4eQPCzV
5Nbe5A/T1H+kk7qVY13fu1M3clkGMkwknZpvO5TpQ57LMSKoMhFnKdn1Gtz1czpH0GuSFAJDQkwo
oLU8DDEMGL8nSSoE/YLiGih0nu/RIsnG9JO/BZaXrapg+kTd1B6yQO7bNitWg3TlGgCjuzofdCXW
njN94/ru83nDs5zQfduEfEfGblNUy1+IHX/gdKFgoLsIkAgJVO3XehYZW1SlciRA5ao5rpjSF2TJ
060zwl3YPL1kQzhclrLRa8vm6frnu0X/sFsqFCd5Q3EpMCLiFaXUqWGDL2wX5dgA3i3DKSoAEkx2
OFARDoclK29bktJV7vXwMJUqqhZCP5yAw7GEsW4sBjNHZ1wGVShbLSNzETHltFOeqY0MuIyZG+f9
2AxfxtyZO+McUIQhzZPMIf7YCQV9pwsAFixBIjPF/krh+uMSFfBJphADsZdg+Up8HYOpmEwpl+gM
0pYJmk88B6DVSDXadW9rH9NTAATCtWtWByrmKC0OP99o/Ac/Kw5isoQjxSFM6F5ttGxEpohIfVQ2
XsZjk2dJrvQQ57jv4gahbsuytgINQupDkSt3KfqklZvMNglRVh0HgZdtL0MXgdRFVtmcAVcXnb1M
i1xu/sLY16IgVopxsFdy2BOBT+PE73Mo6zWQCSaWKOswjvqgGHyEuizKh0LedLICYeTcHIpFkSgA
ZXuV0q7d88nFmQzbL8tMKigaef1Xhr2Wq06GhSHIVAwmmZKc5azvFJBFzSSooYpGHShlR2/w0ZK+
vtSjawGS5ncWV889JkD46rxcVV3Bdr0vh8gIpi+QoPYv3Aoi/qtyQxBhIRbwzAIFaZrRV37Vma1D
l2KoaoWTkbWbbxqDisnsmxWf0nHf4t5tNHPo0cvmGSkx3Lne9LtaVXUyl5GxGgQ41BR7T6pqH2Su
XyLF++0yBauRV/VNXYz4QrVDXFW87yJXkQjUOfU+q6t92dsl0oFbrsPUvuQuLPftJO9c27krb7S5
Okvg4adBT/aysGqOyjNC4AHbttJzoO04vCyystie0/hMtOQQOKChkMuLzj5/E5e+YeJc4nyT50F3
I7x6hL29rTzIshanI3DNg6w9LCXP2X0Zqquz0tAtvroh8iNaf1O3lzrzURM0+F6PaF5XfgSgeqJ4
E+afu2keIso9fcjr8to2i9ultULHVA5VlLcJwo5dktPBEmDVv3LRIaM7AG08EsA01s3kQcDuprGI
Oyfcqs/DNGpCMT2z+qsDVvYyDkMRoVoZIMMmP1hd+qtBQu0LFdpVS293c8HNB9h0BvwrL5G/PS8F
BWo7yJTsQwLFDXPgFHnG+SqnvDlIr5pbOqRfq9T5JOOp3dWBraJRofYWVQhk/oGH0GxEllQMp4mZ
iscWaNGLpzhGpZiyaDYsZgWx60mO5qJT3W1YtfMTmwsgLnmvPqSTr2Ldmel+VJ1b4an2N7NZ0Qk4
MQX5fk11N3/UczFEZMJlgpYwi/tTDM2TBuh2wuRY1vezAemDLu02KxGoRZDfBIA/IIa+W1cnENSL
UcRWjEc6K3/BnDzQKmsPQt/2Jpiuha+mI8mQhxmP6o7e92wFKTfFFNtYnQBAWQpzD4Ogb2EjApTg
rqYPJx382IZVE6FwWskiU59KmwMiw8+qwQ2kK0PHyY4mWgwd910+MRhNhGLHSB7V6QJpHM7jjnXF
Zc1dd5OD2NOpQcR05mzVCguhktFEEY8hSUDQjlnbPbdIkoehXvTl7++8YTpaCtfEAQx9r908AEEc
JvFeuh4Sg8gon3GxPd8EBQRFxWg9BOp8Uzo0rsfKvoQBFXGZ5vrAJ3p7Zu4jkN59xhaAnCATr5ql
D5IOVSxhzD4pssCzV7gINikdpnWZoXGXtYuMlp4vV53BevWtuC5W5mt4euBDSVl9mGW2G8ZAHw0g
n6jLxgoSEJtTfuK44gtfD3U6fODNeDmVrLtOi7qIx4J8MTD3u8sqYM6NZ3oNvGFT+YrfmSGFVqvw
l7bg90D82aUu4IBs/iHUfDpyA5GIZ3SbBoPbDbiHqRXu9DoPmvy4lNXFcAqBbixVIlQHfQmH2b2k
3h1E7ecmwsDyDnkaxjYtl/3EenRcmHj8NRJa0V8uHKvYZtDg8txHNSnloTn5Ns2ijjb8aNXY71CA
LnwhzTV0HQMzgJHGuOghefSiNwVZXNyjyt9m2g1xECK9Wth4M/XaXpwPrmvthQa6DKPCiuxQaPK7
sI6NCYe7aS4EENRiivGphwYGFFzqGr6pe/3V9GK6gBEi2WGZcCCf8ZmZywXGL2cMEXooE+MkN+EQ
DAkKCpecrTcLui9aa7bnd7W8LFMVF6eemQ67opPphhExvZck3TcLI6tzqV3G1K1h4qV3C+h0+0GM
VbKEoL3K8LKi0wxYFeGk453bn+mxEaC09tLF36p1NpOI1bS9zrwJo96RzfnmTspgo8DbUUvpcqTI
bBZbHPITbGgzeYN4wfYhIyMkjy+2zdyuwwAGkKhkC5StlEc17S4kyrvYe9NuJhiurdQczhsYWKyR
ZuUlcwOku+ZPfPHkofCpuZwX8bQIkR06RKsINHZxQSBHLigOwoSgAj6b2/RQpUt64F2P18XU01WV
NnaXsa7eel66mIJGsiJON8es5G7l637eVtXEVx0KsiRw+byCuC5uayuAhpzByBmpn9ScvKLBdeHp
soHxUvPYCKhpS9eHkZqm+iAzvSn5BJnQ+tlFHjA1zAfoHcJ0nwL82rSC13uG6WHu7fypZqDVzFO/
DYoJrQObNVEwlE8I9O315OpgUzXlez6mZC1LRVe1KMpNq8NqVcNU9QCS+9UZJGVjgbc5acnWjS5i
ZFmObGTlhkGPTXTTyBvaN0Wk2/GZAlu/sRr7dRcC0WZVReNUpuiGgASYDJVpj6oqqvjMMKlB5UrB
8LOaZfUczF0Vczvp7VnZcDTrV+rUOVXTfyThuESCN93KF3T4MKCPup0uJ5c5HQ3msyyz+aWa7udh
uK/N5J+CYrns6y91AyNA1NbdOjgXCdrCAJzltXv08wxgBLv6uhNuw+uwjHmDYBC2TGFMCVUfw57e
ztuindJb0pgmbnROlu3chldnq3pY9wEXZZTpqkw6HXRHQOL2UJAGljyiZ8EquXd0VAcHxM06AmpM
P/SHIUf6IIYmBrou1i7s9N3suYmhByyPdaHvdRbhtjY3bKbDBmYOQyxVKldCZmKthm3P8/yzmcct
gly5maERQ5toXJtUpz5GqsFvTDv2UTE8piXPPyDqdjOCQWQ9YnwImBbbEYB+XHKcRaZgwx5bpmGX
xqcFSiEIqzjbkJqjKl5gKuPmGSRu7G7OAx1WZ7tK5vvWDcMWjbacIwqPecS+swAnVAsDoZF9rYby
wpMF+jyMGxPTpBpHZFrisRrtMSTGXrqwMLucIN3vIB3M/sxfuoyBfgBIOIFnCMJVroMwPjMEjWw8
Zz0MNwGsRhmesqu5kt1V7dkBPLwZx8V+yK3OjiMkZuQ0ySIazuVtn6oPU1UOj7Mps5iBKHxPxNjG
1E4PHIE+xlqV3dkmbW/acBMEXzVGFXRpAKQwLBUr1tB+vyA7brHPm9VZMimq9yKsg2iYRfNYNY5E
psb13jt4qHFtjAWVbc6u67SEIVBnlziAercbTJ9ta3wYKzKBkgWjMWOnKRJ9xZPyVEz6k2m98iDU
VR+CiVX7no/TRZbri04E9p5wtw+GsX00IECf52+YznoVLqG9ELiVsVbDuKuzAopLKTTdlC2IHwyV
jwuAhgRQWh75TpSb4oRqmh4iC/Xt8ee0iwl2Grd/P+EFNgFMgsGUDMiXkK/FC8JM2THsUTTkFuAr
J2w6UWoAWKVju+CscQ1dv2wCPM+HEPM4lDPdQSWbDxdu4v3nAETx90u/TNEoxjrujGGXYzah4yg+
ooIF8eyMfvKoXmcsxhNejtPQDe2qbmQkdBgmejb+IA3KdyCNy6iToV+d31Zk+PUEEHoMSNy/79tF
AwHBZhdmKTmyvg0Srwy7EgagaO5JCVMH00bWVffNJOR2bLP6fmxVsUVZHCAqInrqD/h0AFl3Xk9C
lGsVwoQKOE97OVs1XBPT2GhkaXMXmuxTLvqXlJenRz0AobKKtjd0ztDp+Z5kCby9+NchNwU8ZTWj
djOcJC6qljHxvQr8TsFzHPWO9bN4ViMu4mnuE1r6cpeClhA7IdlD25eRKKt5o4daxGdWxwOptmhe
yqhccjxFeDrQvCt3Z9WmhhXlGur3opZhm4ZOxo3o8b3FUm6CdL7GmaXQQCAI1YhI3A2gotWheTKl
Sy/Ph4Bm7iIPxmhEXR6hCrSrf20PTLGeZDt223MF4G12bAGe78xcROWg5k9cFuHOnB5ECPUc08yu
uW/cvcrK6ZoVcfDMO9RFgqT2xg58OpD6//JwZstx6uAWfiKqmCTglqknt+fETm5UzrBBgAQSEiCe
/qzunHNuXO5kV7bdjf5hrW+py3LPTg3KXyyOdykPrhSU/u0qhOaXyUR/3WT3Z9d2v/sVLcrG4fCU
ZFv7zxaCHv4Ip++2eG/fRzG2RUPUP41g33z62Hb2ZRTpVq3ZJEqcMv3AEq3Pid6OJHpYhtj7OS9J
XCVDz8rYrUPOlHlPuiT7Lgn/JFs6nfwR5jAsTeio2SKwZbOtoJ36sHpLru2a4LkRWZ/7UFxOnuD7
sctmeFR3//NPk1H5T90TvXW13zq/nINOFS002et889JH65q6Hf34LeumECpH1j+m1j/cnTJs1CWN
vbZg1sHFb/3wmyRjWOwdsydYCb+2zfTnNlznp91H6czkfhhjb666xfYvUN93B33XW0L3MWl7yLpR
VYFaNuzhqpCBIL8XlMicZP87G7vMt/8WqnaNoxLMoo/uNCT8qbv9P/iweGcUxGuU0b8ZHdYPn/KT
HPvTPy+5X/f1bUrp5843wFxt8N+gI/+BNho8hS+Onp9lSS79xD+YLVsvfeN7R337DiaXd9xnzgro
uk3R+CK9LK5datTs/jHT6dEGqq9Cb58vPllcTTxD3jDNTsXWOxTNUZMXx7fogxj9bTDcob0F5EA8
9tZ7zPvwN/aZ9N5b1or9pybRZeM9/8bWPjhzjg1a9/5RwWp5H2OsujumjCc2+/LZc6TMZv1tBzr1
14e9vUhH0eHhaHiGp38D6hXhxK7hSPnzts3Zu6fLLBGlv+t5r1bT2Hr1Ovg20Bdh2nbtq+389Eg6
GZduz06AQKFTg9irPNKQKtQuy7MoC840G8Zjn8ZrsaYswEPnTBlB7SwjlvG67xcK5V+k9dwpWYEX
hL44qCQf7BIBIDreKQyxRJgZpdcc43im59Ek9EBivuAYoosPuh7kr0GQCp+D++zFDPSPrt+7/kaH
6nXzc4yUzzbltLrL6TZRwXEXMJLYdDtsvXvOdrI9Q5YwhyxjF493X9OmzSv15fywS/Kq+8Ee5t4m
ufW9FJvmHtr6X7Od1WzQ1LAkzThj1/t3PAyvChmDfxNFtKnwcYxODfpHsfdNVhkn2me7J83zsO2w
FUIBw+v2kkexhtcpl1PQjxZchIN2uZr3+Pac+N4m80bErAQ/umDHzdojhlb17CYIBL3vTq1OzPsY
kV9O2TWn6cxe/NlUiniq8k0ksQVM+qQlUNlxBnrhQ4pg8JtJth2h43SP3FpQm7r/HKlprrD0OTwP
GxXTLILvZq2imE8fYavqsLdppTuWPraCJ+UG4/WdwQ+fpu7bvbnfv6QOFrdKrvgh2uuSzMt72wib
e1zAMgqzDyw0w8ndBzgaxaZgGuRD3PCDs8D7+nWrrIKrvgWtqkzCGTQoHjwQyGplEq9+OURBpHLm
oRqGy4DhNZMFJwFgBW+bX+ywjwUauazvNE4zvoWzN10xqhZr1LpX6Zru3Hp9brItPQ+Y3HIXtxuE
jKZ5DdyHZmEM9mFtyjAFlEO75gEAlauknw5VuvUrtKSNHdN+H56C1iuDeYnO2DjiktARRz2dZoxG
BObgPLBi0mP/mnhBUo2N6ssRxl/eEOc9Ls0g8yQGVtZNbfgI3cw8xCxLi96DvZua/Qvze66XbP6h
KUV3pul/20j6qiH+dOmAujAgB/RPEEYEbS+xlR+Z8R2Qm5/3V7+d+CeasCwD7GbnWfbdZ0zCOu7g
IfiaXe4C09bcUWDHCt9Pm9LGrXhW62KLDguot9nkhVGhfoSQPapGvapxE2XrdynOhCHnpZfF3fex
wkUV7yh+FSYq5wXpt34aukr23l5QMf+agx28R0g9VUeQivL1xuPGvf9fOHB1Ntt6zki/PqIrmacU
0InKGnr1Qvu9k3hrzC1rtq9B+CQIlbm/obYU/iZcuQ6EV5vvYL4DXK7/7ecDbDss1XMZr1lYLmTN
zi5s35b7CV4xz+QAwniJvqsPo+j36/07EDY4gtqQS9uaC8XG9rGJuVa2dXUys66G2ZNd250yczKE
qHpLougZHM9hCpvlGgYZfcz2HYpSEz66rP8Mb4M2hrL9lMj2I5LsZepCOqNF6CrgcffCb8Nw4pke
4zP5tqzGK1VGutf7l5k1eRT7wfP9lVE0Rs2fP5XfJuUY6LZaXWewmMO/KNxKgvrfa9mN+9Mc2p/j
qg0mh/kDzYAlMA1NBosYgDz25ifwSt7T/TulmFdusl1hrOr2wHYsDoi3kbc1xViwimy/6BsQ54Z9
LuXqfY6LbAphuMfyPe7dlW4TjgMv/NtvGzZyfG2y9l+vxzmCybCZJk9SWk7TmuL5/j+r8N6RqWuK
YESHgsF5Hw8UA9a0be41GGbxHLoBUNH4vEYseuhtyF4SxpLnQL1ZmfBjs2WA6G7VRQdw1pK5FecB
bevoN50pDB6Sc8isyO/voFypOAQTdQA2KxeM7K8ZsJV0OM2b89xrMu79Y+A19T9YzhCa74Pr3mZq
gTzsi1/G854eAxmwIpoTv240Jy9JZsjLFkKOTbYsxgYUZKd+mZoasEYuRtYeNq7UcQeg8hiLqZ6H
LqtWXw1lbL3+GhkS5tnefcIiml/MlpCCUEykfiLJW2THs89SVLF9mbCbu5/dzfW/f2lldOmMhfK1
Ry30pIYe5jAqlixRL2vs7zmEyPi6fATBOH0PUlYqI9enZh4ONLLt23pbCInjHbrPnj2pOEufVOYh
RJHCeZkZL+4sD7m12R7SK8Y8w+sms8Hl/iWcRn2MQnemw+7Odnsc50ZhHton4PbMZFh7biaXDSGZ
8G9gWc2ZpH6X00mhDPRGxpXG3+VY9B/jxHPHf7L1TelcTGIe2v+2ObEXu/XLhSovBfpAflmQpxcd
kPgibJpPofBflmA4Nt5ryF124EEGq2gll/uXuQu/yJpOqJahcOdRDZA8MQPeH8BIAKsIndedWpqi
kox4mIB3t1Uwk/jYWfTQySPqVaQ8PCaLIlXU04J3xj3uAXeP9+/Sya855iaoYZvK78Xg/iWgEObg
m4xlkCxfXdqq62qX9XGZ7Y/M7MObQrPCeGNekx7lRSX906BpnUw9O7uG//nHWfYblnx2m07Au4iq
38RezmaE2Tsnru7DCaKGpjbXMuyqbcnWqpub5R3efXuxoUEwRn4haBB/3karwiIEUERwqsq1g/4T
pl13cJqhgsvtMzJ+Wg502p8ST6yHNhIrkEX8JXeMFEuLxYzpBAvvPi0fzAv8Ykz38Hx/CeTp0swa
ovIEJRKJlu0VH+Wlu5nce9N7UFn2vowUUPdmie1FDeZDtoN7X1q2Hdc2mg4JEdF3BDUejD+sdTdI
zB+FCoC25rpH1e2b9i9du2/TmCU/swUOruFRd8l4M9/76MWQbsvVjSe5tVW8BCNxf9nbNjlGCqpi
hHk35jb5kek+gJvJg8dtkMvLvi6/mKG8Etj16i7s5fOkRVtnNo6K+8s0it54TKar8gF+OYtlOMA8
/L50DZ6qJdhz00vwhFHbVuIGzoQdv0De3R/JTdyZVCwPPVyspbNzwbiLX7dBxK+gBT49t8mH+x/N
e0PKBexmzq0g/354TVZ1GaT635djShS4bK9ymWzzmBOswbEBn7R7ILF3EEytv1WNyKDaaoHdDJzY
CLEkj+DevzNj6Auaa3F/xcXev0MAzzaX2yQ2hzbbcTKgJj01kv/OYJgDp8ADOk/Mntc9fNzdfknm
kP7pBK2o4X+9QC6vNIVhLdTMLqPQZxeN7Zvyu+Oc7Uexub+u1x3Ul5tKx4OVFhnGDtRFExxCH3Xh
XribHe1HotjkDrJWfm+ZXBHygKFG/jMyh30hD1sHRudWri13n2pQUzWubXyEpOc+t3g9ODLpx7Vp
3skmmivFAl5gXfd+CLqZ3Fm3PI3aaSzyPRi/DivrCEPoyFUrqsGhYxg/5J9Nsz0NzuuPwbqaAgNd
9hAgnFRkWT9/UbI8KCHdNztbmZM2hbMT6uI+yEDo0y+YvOWTWPC+znLMp9SZ873WIsiArZUMprKm
FImAWPH/XyKYGsUUfBFrPDRwSHo4v4c98MU3Pdj1YcsSXWyEey80wT8adHF9Z40bjGPobDVfZfBj
hz5VtjRZz76Z6Xu8LvmQBJXGo9XmSSZzxGum/6JWv/sdnd/Cfn6mtgVGuUztC1fxcpyEipBV49Gz
4turhsNczd3e/zsBw+1UzI1V1xgGjo2ag1HRct0pjZ5pK+JnUJst+OwkZ64Vpxg99nPc8HTt6vSv
l3Lk33rmxqtdsQrls2OqCKP5t9nSBlRZ64tiDCBOeEG7nVjzwW+kHDWqf9jaNK3GUanc0SF4EA42
j4rY54Y1OddcDs+Er2O9MvNkbv485cN1MDNo9ImqEom1l1ZM5pB4Sl+I8rBe3gChwS1N6VCUu0JB
zzQdZRcZgL7BCBWd7uZAAmijjEIEUXY5uVOS7TUyYDJXZMv+Xs3s4jJdtKpplyQPvv+UrGH36uml
EDZY3jF7+6+tHo9Nk4bXe2F2CfOKVQ7iGAHwQ37Jf7gPq9MskyNb0xeIjyssHy6u8W3XwvsF53Xs
csTLsmc8irakwvWXf0qFP6f9y3qrPhv60Wl0tzGSvCHhqY96hf7sOnFpRPIQx05dsbqzl7AJ5HO0
rrkElwbVwuPF3ZOPEuQU2WRexDgh0cJX/TV0/DRaeN7cdlMh4+Wb6yf7Eu3o6J4FLU1FVEANjJ+H
fjsKq/prt2TRcxTONVn27REw76e06Xrxth3BHiaTFxk2OSNsPlKJfFJ2+/OFQniAgXS6/1f3P+pc
v4MwhueOtmWBJG/YfrcgfjXZU8MyOO0xFOtmUI8avvoBZHJT3MH9+/zEKfIXQSfB+FML9A52+epj
3hpd5BX/lvab/H43Y2Jn48dbWcwxfKJMJftU7sL5H0lIfuzdCEMm6PUjaWyLXIIerwL8YrUDNq/u
aqvtkDVgUL9xzIogs7RmiBLNt5DfphQ8YIknbvE7ByNQkQIC7VKuS1+KAVPpHZlvF9Meu7X7yeZI
n5yjvDBtxE4KelfBBggvxAyYEyn/7WKve2XSSx+Q63s2gDTPm1brVa/AJaEC13hnv+QA1qibh728
C/Rmmp7u7KPna5qvQTyCbcQwjASZe/SBPqMbieaMsQdBCGpfsB391/bwURggzkMYTr/3Pgiemnb4
pT0IM8kUtL9i6eCvoTfCe/8uMXsWkiXIgfRIFMoB5yMgGu2EQ+KFcpftuWqdd4WqzSiEl6/RLsuj
BMdViKU5C+KgmZNfC3Wk7vrgNV45lL0W/o6h8P5c+wCFqGaOLccsayH/BCOynf52sAsYcdnsXZmO
7SdgyD6LnxBLl0UGvnKP/A5Jg17XUPCfswgfJTR4iqo9zboKxzU5Cmz3xUImUu3ezqssQ8YmRqdg
a+beFre2mP8QFSDhJA+7mHjFmcG/LQ4b6QeEHTgUqXZYC+eHey29AUsa/2onGOCgzl801TvSQAnN
3QLPI/Th/49t+AMjKcCZHQW91Re2OIDw6Wt6MsL0lTHeJ/wMcA5peOTIQp4a1sO9sRwoemZKH6s7
zbwSBnNTRJ6HtxYz5bYu8HAjc2ahHKuVd+d50NAU5fAnmDBf7f037UMcjiAAVwBvNthXv9tVAX8N
wyPZyO2hVKzqp7mHFWIru6al8qftGXJTEe7mG6zWT73Jn3wrhNd51RDJGTnLAPLh8ntmf2W2vTBu
fzfRKm5LhsIyyUs8OeLczE/UZ2PNBm+EApzJk9lvOQPmZTUW6L+tt1YUn6Fy7VEDf4NOIh8FT/Nh
+DTrxmrDIZA0vEuA5fcEIitSxrvn/uu9eLpkLAlLiPaQtHusMdrfLtR73bsEodAAmR6pZI86m6pc
ewJGYjasGBz7Jo8b+5qGib0mLTZBcENjsWmYLJsTHK1esMtMsvEAr2LNE8W/3XT2Byr6qbRwCRrI
QGlEL9JrYb6kID2mDDrvkvku37mGyL/u4hDiORs4q6jKoBEuqDL+GmYHhJGDqA9P4JK2VGRlFLUv
C4/1YfN/j3H6W3ralcB2KKbukVc95rB9X5KSw/5PfC1yliBJHG2VFB6F/TvjJ3jVczeXnva+Ol9U
4OKwnbPka6QiLqG3hUWqsCBaDFzr7P5kMyUVUldB3oBnQD4NelU7d6bsYjDgSdMfGu7f8Mg0OdPt
uJPsok0GqmRP+lOTbN+GQZrjRjHFjmgNYCmmDCESGbIMqBs/NGJ98PYgOAyD+8t6lrsBeiMyFEUT
Eoib3o4MAYuRBkczpiRer/LUeNuQZ55sazw2Yx6TxT4zYk9pe6PGBfJ8C+JqSdtMOXzErPQ7WMeN
B3oG6tcbEi3DQ9bJg/GswugEZyZEyMjuY5/zTPpFgFGmNGDgKRkK2k/XPlxLZyRAczf3JyUJSifQ
ikB5b26aHtaMn7iaz3OD8jQpMuVIt78a/MLgTFEZQqWbHHrk0Yvtkz9m9hyJE3gUiOiIrXbI0c+G
Ir9Apjr9MwaNgDa3oQb5QlW7wju20tjVAZSp3Sd/SNrONdJTc+4gZ6JSRZAY6RIVPu27yvPUsWfJ
GyZAlbf+9HukFFzmCpglpPo5sN+ZH7RF2wM4Md7wCGjwZ+qvtygNf7Yi6MD1M3ycHpyUYHjewRlm
cZ4lzQA/yeVI5PzJVLrXcfoqp7bP470VR7uScrPorDBKZqsudiLFQJPCyVadxBYhmiawkS+xD6a/
IzkU4zcPiS+Akd13NwOJXJp4OGmqeK1hcVRWJx8g45Mngs98B8CyWtI/4BOXBzp1/03bMlQJ5SCd
1VZjKstOWYqobKcWVYEqQYS0O8Sdj/q9gUCNbPJA++itZSOkqkA+3siJEo6+LTIyd4WxPCqBb0SI
kP+C6HPdh3Gsk5aCMW1sc/ExYqAxTEcvBT1PGGZQ2c4H6XBc9+y1bSHY+evZcV9fEfBVOcTPJ9Qs
/xDjAwrDPcj9ff0TInSBnW3uy3gL/w4wpcuuB5k5evIaEoB9EKWnfGsDUzcjFzllG62M+sWSabzt
PlDxLGKoI3zXPE6dygOXDcXawrDBairgi0gBTHc9+ANUrhFuUCkQ1MynxEM8c4Hxz5plybMgaQoV
a1sxtvIDS1UDrQ9qbCP3qEwm8zgYHAIWS5TSsU5Lu8M9oJ5Y0Eqw1Lt1DupBQflsuqNOZVIujMCP
7ivHx6VkAvASCJq0EJzTK0JuqvnPm8EGMIexvUFBKtUa6jqa4Ie3LK3FsFexymjedJ8+RzfWYXBA
B7S5A6f2xrX5gXjeUxLRT0Ka78Cop6csFbhkAg8O5uUyaHHzBd1eQCv98GH85vACf0Ue4cXcYHyN
SX9qG0peuuVrQbEq9ai/RDA0uWibvEVGsZr48luuIeCjaEOPtTfbI9jfeQM5o8t4RVL5Kpz1sOKt
CxRrnq8zaCEGzHXjOjxSPX9PEsRnItzgsbGnfYhdSQd4yjHdw5JK8MWQ4HnZGSOrLv4TLRgwMCOz
st3NJYg4XK4eTRaNZMgjC6LFNt5folMkOlnwCDpR1o33qLEGHxFWGnLZfMevfYlDf6unDqvLDlEU
qp3dscKtUkt8RDwsIdtlRRD8oDii4MECdGggAKGCZYKZA0HPjeDikMXio4WNgNAwyVnUikIp9Dc3
QwlpNnMSuBCjMF33C0gWaF+PP2ws+wLOA2qPrniHMn1W/fwgFhTUeWhArnwRjiEupYnGsv47TfQH
nvw3uPtDFYApAVjaIo2y+vGzHkwZcsxpAvE8EIJIkzrzc8WEdUixSUKXRBsFFhUtKwPfyJ9puiwF
myZVmEbIClZ8lEsX4aNkIngEIQ8kSL1PewNRyJPVFpHnoF8vERD5dynnscaYClg8/QLiVLVzWka+
+dOaFk81thhPC1Ti7A2x2KQAYuedt4nGeS/5Q0CHEJN43+cz+C3wTJYW7TyYIp1Fl3sdxn2STtDz
x73sxNY/eBImpelgYusEZuU0nVKX/Fn0+MNft6ViExxibdcq9MFMrqkNjyuURSQPzQMi3sxB5GMZ
/TAWjTx2Yi3TzF6XbgXDpLwPsnwP43Eus8h/AbQe5DGOPZjqekowFLQjZgikHb/jQgWKFOQk80Uh
74m7SbCntstab337GaDh8m48O4dZK0ZEGtN7Ffbd67QMJh+ID6sewbSJeXgiPQ1V1R+mR8+d+BwA
rRsHRMsZ6iJmv5YrhDvCES3TpMBPXXrksExvByFGNxc8xjM+Zy9xc0v6DuEBLvHPmyY0sPX3lKQ5
Q350W8IGqvEOw5V0iNyvmMV9D1E3xXo4XKu6atFkWHaGvtqG7vfgg8EcAy9APjGt19WnJfyuMO9o
+xJHW/Ngw0dYErzeJSQ/wyII+WI+Y2PKMHctSH1PyReTM4GYgWJKnMJk5OOHlfpFh833QVJ1Cr3f
7VR5S6mWIaj8WaKzbqZEZuJoluVjUro7QAbH6DU4HBqEqoEcTLhLRb+5LBxqjtQO12jfcdbK3Itu
D0tKz3S9TdRDNl8wA3txAPNEoqt3DdZ6fFKuEL5CiJ5NZdyZdycX/xAkwRGxCK8GYpzkGx4HEBBH
vW/bAegCToCOapht/YmaA9n5H0NcclRBcojVEpRtuCDbsuMsBb1Pj8qYExKntnQdSsG4U1z1ElQj
zzAhdZdFnjuWMBx73DKEHvw4A2eHekHqzIRRvUk3liYOL3ASIHz2vBQEQpT2bWFlPxw3hGx2Zv74
bfbqj9TVwxgiBqvXU8TUJy4SgBAWISqQhElQZO4Q7QiAJ918Tr2ElEGW5h3EiB6cFRB9bd4MQTGN
ZEQKEZmfQya91w0eGse9GTT5JcWc/fATQEyGC55bYrC7GFswockhHpqkCInGvQcUV+gk0NQ47JeG
MQqTgGlsQUFYMsSa801uaz5Lvz/03oWajp37iGeF9IBrEajixuDeCbpXEaMm51vQ5KnP2moAgxc6
CYUZiFIslsOKjzjCHVmV1GlbU8vaArm3sx35kKe4hbTApTXPYwLMRK30zLN4x4g2inJEDG3ZPpo2
7vNMtEslUFlbXDdSiWn7yuZQ5arL9IFnfzFotQexJc+Q/HMzLLBNRrfmHRe4KyMNnmcU5UMKJx3i
sFdNZDnj7b62fbIWxLKXdAOBOGi/xE0rpGxNtYM+yVO2trh9agcgpErkTnBtgI3+TCm0C5eCfYfl
VWxAmCCuddATWwzquKUpJ42e6yVE3HfXhGLqSBd8Kqe+97/rgR8RKZB5J/uoMBT3DywTOMd8mAGh
AALsSx70BY/Bmq9I/5am1z+jFgEnGKJPMdJlB8ClCoww6A3I92GK8wiCtlHzh0TQs8aiAsKmg+CH
IH41gzL2nOHHmNliMVhUbSrgGOIb5P62r5aUJoCCowGyDgIGx3iKGW732tbgEZ/gflycAqeQfSOY
/E46EuWasF/JbE8T7uKp4BiTYgULfWM2YfkMI8DNwSOgofAyhZ5wMXAFwWX8WXDpZwkFvKlDewhX
GR40DUvcONMU475h2Ud4Bjl+B+n3Os/NRQlnKt+L5bNyD8pDKG6OW2ybpm9Q0nABQePL6MHMUlaR
nv6ORr6MCAOhPsA8SeQPsH3dYeL7jxG1Be8ZzWlHbzAzPrZwRs9oGjyy+tUj4V5yrHNohaiBse8g
fbYHXMaEfT+J4gpZwjpK4qMFHnw1y9bWtyu4Ci6Ci9tXlPQL+MP0SK3nEFdJ91IH7VDMm4aO/dWH
wYT6D2kWBcJANaGPfDdrYSa5Xpp9qTt/fWNhmj203H2PduIq7b0EXvvTJdFLIpcdImTb12zudEF3
vEc8EgFyBiFQaxS1MAXzpeLffUjWl8mj34D3RRdvX958/cljBK4TAFcwPIF46AUWusfqFHNYqXiL
FmuzHJDWkse+GHPAmQQlIYZh7x4364lHIn0ook6dbdAlBSCdtsriCBpZ96EB+1aYfNvDsGFrU8BC
ah1jEEQY+4hL2B6HrV0RysX2mzQhLj64Xy/AySEI8VHaATboiivGhD8/g4kD8CXGMSdhf2btklSZ
mHd42ttPLce3DD95vnKQTgtQaI37E/P2c+DCVc1xLOaZh/AFzLuP2wUekSs+wq3kwPvab3wCgkFi
E9Uy8HHxCphRFUeVnaJa4Y4eN6mtAHf1OkKNrtT6awcSW7UCcVIh5WVW9rhauz+FHU50RjALx/oV
9g/Sb+mcE0DH+aJTjkdq/cb1RKvE20y1BcjU4bqZ0g8EGksS3eZaUA/IsJZQzcGKi+gymK9u6pOH
QOeBZLre2XaaQfQXQNNVBS3gcW/9oJxIc6Y2BGkl59KnU3PmMQfgtbt87dSPyc7fYz3UbghxOkRn
63TWT0kzehgP3Ak1dTrM3H6ypQ2Oo9f/gpHbnKExR3nUALNc1hjYXOhVO7H8zSb0DMwWd4xlfpvv
Ca5++GGtNGcbL7/J0P21Q4QTk1ksDJvN2YDcOp/fMzmSagDwXGWD/3dYw1fIvLLENrdhl0rAeHe/
KPDpWqjGFIchhp60A/4vDS4f0027F2qFkrHH3XImtv82dlCExmFUZdBD5++0x0q+WxwBYFU+Hw4T
5eaSKHd0gW1Q6UNyNDJ77tq1sDfZiibLVocNIch2GFIgDAIpoQO5EK/JoSVRX4aYCePY7ldf2GOU
kii3GbRwtkBqwgIKu8e3XamnZDywzWk4jxB61GQPetnHU2jCT2B1FvqP8qsg+s0X7h0j/j+Endly
3EiWbX/l2n1u1IXD4RjMrvVDIOaBMymJLzCRSWGeZ3x9LwSzujLZ2ZVVZbSiSIohBOB+fJ+913mc
7IRuUTy+YO/7rTRDfkbhWTLRSaKWwLllPABKupQ2hv9qzoQ3tTP2z8mdbqaa2M6NbHhjO5wsXpjy
HqnIQKWWBMnl8DbOzU1LZ22VDKQRWo3yL8dUS9wMQhOx+pWVTvuW5u6qFu29jz2C8tlZqzgtPUTh
kjzASbfzn0adnu0yNTHxikvXq19NmCa4HpJbq6tcRM1VHqLG5X7qr8DTINfRiYPO8Dpm56rBhciZ
sq8534YNwpfNoSNMqhw1yN8ivbW7YKajqaL8rOz0MvRPZR4RIR20ct/79NdUpvCxF/MPq47Di8ow
fIgupaDg+YQlQFZxUzqxZOHAQNbV2sckjZc+1Iwt529SXiQUnZIGryCOsJL8duw1F86QPkZi7hFu
69fQr/dBypOf4TQvDrGBuFdVWneMy0WYXdEXQhty2vSsi+lnp5f6sXPyn4gxOuAG1OJcTOA78hss
dc/K1eW+qONXQxawYbrxrVd55qH/8hQ03UuXa9bZiXeSxzCGH7PJx85BPZ5PbtMa+E7CbyiNBqBG
0Ch+BOugRp7fAbz7FU7V3UwbthJjcvJ13AhdYpe8j9rJ1qv+m5bWe700fW/Q+nxjmRGPC/k7FskH
fFaap3XBz0EfzL2RByQU2V+9HIQG3T0dQTtvoTbq94nq/W2TSLqYU/oaQdkwoEL0EyeXXhL58QEI
xjb3YpWLu7jL001T5d1mks1Fa8PbTiveTUz5nOOoIh2FRzCbfht8nWBhxhY60dL6FtptfFutcpox
gVEbO18Ray3HePASIrHrTvXbuhlXsu77QybxjhGwfEztbNpqg/wGuXMCWTKMbDtel3DK5aCDSNIN
32qt+aGlebKSs+wJbiEBDmn2GGg8pr0YL7k4lg2cnVkRBOkNvHyW/K2ZwaCRN713fFxDtYzWY+2C
jJBGslbABCD7UZ1itrBIFGbdps5zqCt69K2X0WlK0n6vjIiCL9YEa9yidid9dOdE5iq0cSS1dMdP
fq1uWrvTuWpdz3m+TtB8qoU9UAccfkXnzYX/M4z93gNGRTzO16LjOFsPQxFr28y0ge+UhGhiMT8Y
RXRXZ/qaGz6+T5zhsbXR4brpZeq78pHc6baYuh8kGYozntIXiwTVKPzLmPuXrB4fgwJvkVX5j7Q3
OPgZP6MR/T1R1Nv9z6oJ0ad8kZ+7773QOcyTIk3DiNNAG+ibxpnGlR01ybnoK7ycfRKvQcCwvXLa
Zb2ePipfrHUjlucOd7Ya61fhTmjnDd+YxYDceuH/ltdRcxpirpQ7Q2NJaroGkZ6nZ5H6yecHLvGq
peWzCSZ/3nVZ8F448VLzhb9JMug7MwobrE7uVjMdG6sDNXJe0YOsl+McrcxB1fu5bHjnk2yXSM78
WAGBwr7VEu9erdjkBUZQX7+zDD338sJ4jbuPERFgNQS6uDTdxGZqh2qF2fhtlP2vKOPAIydMp/lv
U9BgDBgQPlPT+h67HLgTUa0GyfGhT+VrHkoHPp1/EBVtJpUHqIrosOVEFZjEu0JrxI6cosHTBDcP
y8YmGsxwb2C2ILEUb7C1dp4zW091b+CCdjiOB7m+7gMk4KCPt7IbG3TgQd+XKaXUTAhXxxWwmgck
RB7SwWSfw0+jrYnEg1knFRInzj7BLlTOrblpavnR0m1whXwbOVquZr3ZUMCntx0aKe2Knhp/Dg59
qSN1YQbiyCVDD6UKlX5kw6ilWjmjwoSev0gZvJgai1pcfYMPSvzJ6MnT99mzr81s+JrktNcZ+O0d
weG+7I62Hn+0oZ8esyL/ycnuxZnt6IBlFuhB3zw0rlPtaoTsiJESnhwd9EkTYaj/OZk9sQlWdJWO
z8OER8n4CFX7G9dcrO0YOTyOguq1xMtsjL7PYaup1yTldu4Yq/vUzNdaOG+jDobFXO5oKUHtbJxg
wwt9VTbNC6ncby7LVR0tx20sWob2Kx7x4LTlkeQOgw1WS0vBauoD6tsPp0RkVgbn4q6aNv3Ijadz
CNNRA0PVmVvbokZiqUyhfCWVeZGKssBMiVvOiENbzriv/tTCiWtf4S6PG9yBSCAK6Jg/cr6mvAOs
F8TOlv4vOw0QILAkG/imxbpRBVtH79NM1MxzEg9c2sqI1lETrk0HkaSfOFm5ofk4u316dMT4rXPC
aBMkxRE9LV1XGSaOqkc9t61t40/Wpaa5dULqWfeYtTZCCJxyzU7Xh/ICiYvuWLeeQ9zUdoqDrGrm
2usFa40K0+eoRzkBl3TEbLGy9JTe25iDCFIEsvxwP3OI93TqXWPsOK3GMBrc3sEzMMNmI5Zx0Gru
+qZgQ9IiRAJXWghhNHI9eyhuhEQqoCYavdYILwk5n43s3wzpmouDLiPxJJJ1UCDCW+XESUiED5Vl
7Ojs+tu+IrnQUjJGeiY41Tc7s8iUlxgJnX/1rQwHYHr4vKXE2Exk8kDfg9zEvCRRrce8NgtPOekB
rhWRSA+yX+WBDPzo8MS7ww+f04Wr29lBZNajERYuVgyBqErx0fjEs2kWlG8VR/wp+t7q9bCpnKmm
i8uNGLCc6D3Fae9g59CGyQNzuclCkw0ASsLKF/j7fSL1vkKftx3q0q5AWR9mAVRiKCYOXxSfQEL4
dawGdNL6VUJfzgNrhCzQhvyNDie2ZpL3KCM47ayAg3P3LcM+WSg/eaiLdD+otttotU/lUzqHEQGA
g7xLqQYMiyUt2XXpazlzV8a+8SNQMju6iza4yChWPZHsGKoCc5cj6ZASvyoNHUGvuEDwIRIBD3bt
2MmKw261tuGArbnuByfXImKWfeSFc3buG2V4dMJXXQ05tOUo5RUZShs6YDgmqefAddlMBX+TbXMN
CJAo1jv1oJH1dWv2WGe8ya0Aa5COUN7ibInimSRpO75nfjru3awrPbOgm9+Y3zBe4Nm0u+SCeANp
QxY8ZFlVeC2NuaxFJx+sOl+7Kn+PSaDrlaNDMZjAS+Fp7SLefGfpGuEQyC/4yNeVnCq+O8lR7cjy
c5AO+KK679zo27D4k03nfja0ghDcDnfUvRuY/r2VSjrZ6XyxEufcjJpX6Ko4WUpbgGDVr9QdZo90
Mg+UPWenDKJNFuRIwq72MwB0uquAK61cYsGkIpGe+2g+qcB/0A3QfAJg2ThVGvW/HaEG+QsqUVBA
lD7kU5ciQreP9DWLFc7x1ewm3WGA5qJCNLQ6cDAzz7m5srO3EV7Axof2zkFIb6DrRqtM89E1iZxk
WN13EzWwok6GN1GTtYRX0/aGc+78kt6FzV2k6icMOCdhBdZ6nsGEATy09wWIMO4b5zh1zQJqmVZu
XNyXVWittZxSO2iNV8sgQh4/OJ2mbSlx1JZVblX3EHA7qa/HsZy3iwXOmZxn9uPiQEwKAkMladO5
9WlmRZAtRbAI1HiIomTXT9MHR7l0NVvctZxONK0Zz24+nYjxWpuqnzZmzRmk71WzydiDW1JRx6kX
N25TVtukz59kZV2kdOabegA5FbhD4qFBHrI4BImuTZlHYQJuCN0jaOVDF1aQMkqVbHEGtJ6yT5UZ
Tischhsrl+aR7CKPwpj4G2cY92Y/vOldhhGzLAo8TNYtkiP1JprBOhvFekM/ez7PNNrmJJNbymC8
ExBVWiuW+/k5zfXXgUTQo79ERMbkLXTT7Bbw2U2dvI/pcIdU0Z9LCwkJyD0hqTElYoOog/nmWADO
3lbKNtHMw+8x2Bs6hj8GkJhYbBti4ERsN9gxf9FQUwge4a2pRn9ntTKAViOetdi9JHF2EdIvcXDq
2hpf831A8CeKo/pkZmilqS5e+kH3nAnUSt72H13UZFusIRqbBP+o5gfcGRwpEj91X7/mCZ2ehjV6
triFo5RDugu+OeBZ2leLq9GaJYYFxOquKTZGNT01jm5xlqAuSXLOAX6ZeiEhBiNTuHH6BimRAFcQ
qALW4PzkByFwXpCK8GfDVgd3W6JIOkR2zAB5BsfediAIzw4UcXwOSBCkH2bu2h5OrletKNq1P4ut
grnFgTh4IjmLszxNTXZ80uJ6vyHlVQPJH5SltgH2VCek0SDsRt+piMCA7xxpvG3Txbw/0ehow+Fe
FBr5QF1iHAlc+yiLhxpEjN3uEhsTGt6LVzfptZUzVybZRX2d9zjTdSkWJ3B8jqmoHEtu5fgrTdB/
je5RD2oawtzOY1VzqNJlcJ9YOvrDbarF0w4p7qxjfFkJVyvXEYbYbdY8lE4+of5F0Ur41pEos78l
NLHyO5HvC6G2ZFKsvTkHGxo05lpmOgKAnDZq2butLuvPjs5pf7S0TRGD57bh8+MnHKDJTJmWbQzN
TtbhaK8KDr10zrB49G8wDpeAbFts3IlcCwXnjhTcEMCjn6JjlLZgauggO/2cbu0jRJ7mVCn9RSAz
QrYMsPhQDfZkx84k2V5ci8qIJWTruuT5a4HeXPfF/dj2l6E2sLNTPpSIUFiAw0vmh+464NQOvwEZ
Y7xtc4Cp2hIiQdCvVuZoa3utF6/97InocUB8D/hhlG80/SITwGY5rDRUWemo9TcBmuNx1MsHGWS7
niQpC17tnsaivROi5Xgqy5Yotf2DcrrCfXKuEjIbVprARwBRfKmwtq7qqb/Ryk4dA9MkmW21l5Ls
29aO7wztTqgQ2qOOziYbZy+pnVZzqQUcGB2diBswYDWWE3+H426vnItCH7Bq1WFwR8hXrbBk4PJz
IVAswT5IQbwduOKwJsHXGbnh5DiD6g1BkRUqaG+vOK486dm7UnqfKHhuRWYfCrJ1sjWpIcRoHIAw
98rKtvaOzIJVrux+x+EJl6WNlTOj2Y/o8nT1hYqcpQuSkLkDf44vJXRPIU56L8AhTgMfSe/6bVSH
yQkXsLO65rsX7WrhLbfxwG04NyTqIqzPeNWesScBoAXv2hCeQhSEIc9VpDKL4g2hqpj12Q2eitpZ
Kpf+bQQxZGrOTqfOvWffau7xYBuIbCH7ZSZq73ohpBqQXGesgFhf4URiWE+wNVvdeEkiZzNjkDrU
OF6fm5yY3Vyaq1FBrSh8YpZBCN0gxMr7DECF88CsP/R9/uB2IM0Mrfeuv1mogpRF3fRnv4gddo6E
WGYf5k+9+xM3M4XnWDS7K3WAujlaAzxRm5AfEeR/qJppz1Su/FYXQY3X0SByHTPl5PqOWVExHiHy
36lxmM5XSyqsEtO7ouQGLBAM8ZDBlqxjBiypRfjG53sLTMK8Jc5er32oLESFpgino8BP2Rux4RmV
ev/Er2Vmaz5ZlMyLlEulQzVPsphwGWJpB1rFtcmKVVjKQNUuKZrrh3xG5AlbuRNdfTfTS3kc3V0z
0nQe4lzbQ90+6AwheShoAnsMqqCHqRELtnL7cv35LsUi4Er7RY1kFgN8SFJLdzY1To/EvrmSY+wJ
ptFQjLDaARZd/7W9mn2YJgW/xhgJH059/EyYE1JYmGAyvfJ79Z4gJigO8rhs1NSkqVrHyF976qmP
vKCGgOnBVlb00y7QmGsROCo+D336NDTlQIjVbUjYEcRJbEJ+PDySDawhNFdXT6yRP8xG1w9qxESF
DcR9avJDvcTsOuDZ19koGaNdNkkX+BRIoNgRacpVmdkT5unkIvRmXJuEH05mYYOnnUbfi1rWxwE/
nNYX6rcxlSTd0Hc7UFZTxq6UEhReC8EcPgggp3LJNRLAgRsxTzEe0XC8ABbfhU0Z3eBSxH0awuO3
5jR5GExnO8UCztFsP4priLLJqtucz5oaV27h5xB9jNmzdVW/dT4aMW6F8D4Xo8RmxVsXW7Rbxqid
v48xFV823OVhXz5P0Km4SGNwSfLvyMLDZViA+amR+9hgu7txsH/o0uQE041l5nWfDJFGZOfSn6a7
uKLMrueA0E02nYi7N/e1SbF4pSeJ0Oqw6hU4a9Ms2Jo5ZiuWHuuUzb9p/PlmIi1JQJe7CwvHow0J
YB2GbvFiFMXa9/vizjCSAq58xobU9jZkmXiJuJNTxWNHG9ssnb2mBVhml063oVpJYnSY7mDx084g
V3/Fw0Q9diorjC8ijXvhZVciC7tvdMKuVp8NOgteBH5sXbf6T9Sm7DiFcmT4Svl8BazbUwTyMZXm
Te1XM3uXfaepnHVAivQ0NbXn54g30xRif2xik2DYIJBMex01/EfdjZwf4w4uDSygAWfiKgI7tk1T
QMzk4I6JzViHwnXTrSkAQgdmWHtm4MZHlVMStyzAd5J+8ZKBvl5UrAmbsoxn/oE2lk9yDddYYh3C
OJDozV7BA7h3pqHf48TNOCYvTkEzm84NWlW4wLoCSFlC2rfDEtYFTR5ufUnaebA1Y6OnIQft5S3x
w4bAeoIqz/eRDaFxe6NpobvNFzwmURAxWuUlJym+7WqfTvI0HAtTidWV1Uth567yYcgftLi2t3mD
L+9fPx3o+hu4A/u27mh7cHhO96kMf2I1PyTE3qOxqHcmKuRmLAQ4eGDgN/zBNnGr0xVXXS3jJvII
wSbLD5GuXoqw3V7xXLWJw/5KpBuzDGdEOy/rRvg45ka9cqHgXBdEApWgL/J0azUp1oGS4w9jKTgk
Fw6aFQHPYQw+UWpFtqmyXj9fN9siMt9VF/aQPOLh3C4fOp0MFDRusY+bW1ojZzbpZX3/54fM+WEb
hX5bDsXDgJZAvcSXTMt/LweQQtfPZhnnFO9Dt+32nAim79J3atLWLXaEkptATaZ80PJmU7V1/5q3
1LiYCeUlKLLojIeBL/QIGgrTGnXPSyuwIDjj9F0ZJ6sP3UNud743B1n8Pe1sWrWWxsmitgSixDKi
Je3fe9+RPyK7Ovf697Hyow+INvg4BBL1JzWoKRQ8Nf8j0EPCFhYJAKbbvGgaDHGsKD/QeHu7IlVT
jcFWJLgATKyGV4ZMi0FgJVDWpVV1C97ReFaTeEmyTF7q6OW60Pq+m0JSa77bdax7rCnu7Vj6vIg8
uIOmqB4MMBZDYm7AAbPpD1V+wVR2D5NeW5sy4B+30Ds14b8ORECOJB79fQ7Sb3NFJ/TBcDcuIbc4
nsrDpNnhcz65DxMQ9pupEtFzFwlUNjsG6L58US55OMWO3o4VpfrMwt0qLT45uM0vxZiUaG+k+ucG
eLPWgxstfYGj1mZsSpvW426Ih+S+KVmMGxNFd2KnO8STevhko8UDBIAgWPAq6Q6LCDRuH4kgqvrb
qCYqrwn8BsvcjTnXT58bfuX0Ls52mlUE/bSWlzJKnVS02H6+OeSlCg7FvNdeAmQizW1S26Ahm7x7
jhEdcbmN2mkMSazg/W3OgQlLMkou1/VEC/IRGp1tklgBQahRhawyHpT9FdA+T+58QKfg4NDRYrST
KnoDZ3Bvs2KdK0KDK72tnYOuJ9VmGGzoKMTON0FRj5cq/XWtcDL2NY6vcJ+MobW3SSqS0+f+XiT2
dFc45UtvKhf9ltUoNAkGYvioNjIWDyXTd24cIzYfYnqvs1UyikQ3J8rSwECs6Q6WW9OtaaVPlmGy
0R4n/8BNWXud66deRMBkTfP4qOOoum39gr74Ajynl+Tcf74ETIUafp++3Es7KL9NmAMXsx1Yl6Ys
j1q8zFTB5Xq0QvPF1/x0JyL6jngDYOLBFSpx2u/dpo73bLEIT8CMuJbLDzFq5Y7JMcuQheLe0gii
ZYmPsYTlnxwxXqo6ezehEbRNVzwFtX7BAmihAVl8RgHvaSTjn/KBs5UWm8TcyuYcW3l1S+qNMwOP
A2vJ9J2MNxy25d9kk6rqeo3DGnH3LWqBOJeFtR4MvT5fuTGdKn9H+nwiyaQR6ytzCDIvHXAx0+Gn
faMqlL2S0TSh+d7QEuCx2lwhvwkdIdlK874PSrAFmTpg87mJ07D0rhgZ0cfmXdCHuF5x+uF1/wVQ
hKeD/zOocEdqGkxFrW6vL0Ugspe7ntway6qvbcKOYC5yEu6zRp9+dCG926xpbknhqEd3eIZ0sJvT
OPwZpEXvJaZAn4wsd5vo9FPg1+yumNSuj7Jtl8i7omPonr2MHRDkIysC2MBQ4yUu//uRhfhMTwC0
oG9uj/bhCjC+rvoqpFauAvsgcCKRpYxA8VQwj8EFAnhsKCev57ayNwwPswTG8eWkhpkq2DRpVOyW
wRGEH6JfOki/Av//dswoafH4yT0pZJztC3i/9wfzEA89eSjbwn5YteOmt2hG91fugIjTw5BAUcRz
Fm0a0405l1AiW0vWGNIADY1qfGt0TC15YngMTWIUTu5DOfn8vxrJEPSXei2KSr1Ih6EwbhypPQ4H
9dI7IX1XI3/NGzs55yCsWI26YtXlllyLBYGpCCyd/Kh6H02yT1fa5FTjY9GnFv5v4diPU9O667r+
xVxGIqlGyofSoE0IotZDehxo4vR4aQn6bZ3MjA+a7z8piEO3NWtPtUyLwY7Kt/boLsWgu59TqLg+
lOiYQSJC67GtzO1EhYhdi0pn8HESXY8EpWPrB0aOaHOLxXQYxUPumyipSfVWVpNGGx4uhwKnuarZ
cq5r5XXVZPUs886gJXwCo1Z4HASZ/jZAmXIKhIPrq0pFeMLUG6zbElC2smElDZp0YV0Ze10Ev3pk
4206ZTRXr5N9hjNGlGzvYufZTa51jso2esraMxV9+b01M+qf2oqeAILYn+uOyQ2w/GS7RD2iOWi2
TuGaHo+tva2dJj+WWs7jZMlHExxK1TIXyw7rd1KZZ6HTK48Ict8OvvOL0JmBEGf9yiEV3jVW/22O
zG4LhRFpwDf9p4Ixn31o7WaMLB7O6O62aLX9CEYPADidUHpHJD3TCO51wIEsC32s2h0ouaWA11rG
kVwXlUB32C1Uu+bRnW8CY6aRyEo22NzdfTjt8oqiarIIPasQxTfPrUOPQeZsuuNrwMC7k61m58Qa
mUCAoeeVssY+lqxnfjYPT43BIdVJzReWrfi3KO3uzSxz8IYERzpr07pE1d9PpahvHG7bVVLTOhuL
zl5fd/ulyY3MNp2vr3lqH3NnLO9EXaFNC+qC65QTCaj/MLf64bqZqSU+XZs6jzFTywzGtCwzSK5/
OlXBD6bF9OAd3YELYjubKKgfCjEYvMuOe1TpcG+mxr5axlpVpXHfDBohAKs/RgZZcGc+gyzpNrhP
s6fJn2ZAEVRQKcc/tcBFIBxJOos9ABCIiw8COuuRBwZf1NxRo0vmrii9r+//9YUk9dWeiWrIklV4
5y+SwpT6v7CLqS2B63fkVbmth0KlzDWBSalI6np25jhHjpQ/e+w2tMZZuzSZMKqq9HH7LVVFmDtH
KwK7MAj7XubxI3m4Ft5M4CxhMZaTxgrXzKWlDUawFQG5r71cTw/h2DBTrkv9S+diL6qcpLxrA1qy
BptG641lI9ekP7/jrQQxTWTbU7L6NWNAOKR4A9m3AoeTXLi+jkPJXI3uL7OqDnNMNJL9MdgpxgNc
yrynzKGbQSQBUnrph9jlxq1ejNNeqxjxtrDabsM6u/1EEivT3XZhwpA1QLDLATqpkQbh/OBkWkat
QtsJl7QCB2tQV3RVYmYoVdWzlUwxIhyKiCbiIxcGGkVHlvX6R5PfPSvoNJ7KBPO5bE7IjRu9Vn2+
S7P0W0eL80Zr1GtioQuWMet+Lh7xBg7PqgcQV3QLUfS6kCBZ32QtqrBeKOspifVLFML1b3MFBTwb
ssN/UMIawTBiwbTEo+M/hCM9pxtLvc0OYo2XYLmrSJHtjKpm87lL/BvXeRbas2281PKlMZ9wqKxq
w1rZJO9NiamamseQ2pr1liky3jEXe4YESxAr7a7N90677pqKzPrr1Nw33f0i9P6HboS5jdSkqCzM
20KRctfSo2ACBjpv8DIGCt1jXldUXCM5xgj+KObt6heUoWiODhhr9ojdr7q7GGZrZgA0E7DNylmF
EpljYMhSJZsXZk3SBw0JD2JOv2ta8xHf5oZ0FjtPbDwOo/tWGtYmL+AKzUWpeUmg7pqyPRuARNDw
eRVmvE/JigZFDxrPVtmKzuU7DqVnZhPy7i7zkJxcHaQdL6AdE79uMjyEXbtydbb82K8fOVTCPqJr
TDq6dYunhsQFOLKE/EiL6DJtNKLa2J0HPyHVHjKnCFKqcOhsVpIO1sxcBDMTm0Bgase5qUmdKWMO
bx9TRPd5/TezVI2vwykMXUmhC5qjprCE+Dq2Nq+r0m3HuELVLtYDctfNtHxInLukodyvzKmkecUH
W5R8sOzfP73+WdAy+VJ3scHU+OAvqLdHGVRADrQ8ZaKD1IkeKSXvPz+UVLfFwLHn//6f//ef///3
Yd93n6TZz8nV70U51RFi4ZdP//OpyPjf9Wf++3uuc73/9dkleqcjV/xqv37X8ov++9v4i3//xcss
7z99svk6Vvx/GRz+8NF0afu/fPFPU8X/NMz+j1PFpelKZnZwFXhtv48m/9Nc8ZeP/KMt/uJHfp8s
Lv8hdN1lCjiPFB0Ul79s+LjOHNf/YRk4I5gPrguIkLB8/zlYnKHjDnNBdEsKOk1q+dIylnqZOW7+
g/HVurKhGkiUdL70z1f2p7eHV/r7538aLP5l+ohuGJaUgsHEhuFC2zS+DMyl9FOFnEZyvnp2H4ba
pjPpb2GRtEoaOjCYPniQ39Pvbo3rOnR013N960Kn9ORTnFooZH+4dH/xgr6MSr6+HohCjjT5r2W4
X2a44vjVhpbJTCu/4SDURV4nwxtdmw8yiLeGNj4SbvkbavLX+b2fvxMm5UJNRgr7+jvhbSaMijQd
cGX2TZPHb3FI6JKRXS8QKbJlCIMvIdnTKID0ceJAsisZ25D21k3eWwdXow5yfZLK2t3w9u+vhlhG
C/0B5/z50iyHTLLOB9f+MouqaJrOtiScXXAC+zqrN4i5eChx/TOKtTKAGvq3ojfOGiINLd3Pp/nz
Pv6LN2O5z//nr8dAbUtXCQYfffn1dor7iaqEvXyoJcGb4VUsc3RjashVP8Q3rRndV6CI8ybfCbSB
lVmBI0PTzUjbMRCM0SeFOnBYZ0DCYqjMdswTCEPIkcw4z/2TMKZ3U7D1ZxltBX3bdOIcoAyqEhep
f0tG46yk9guVYe9gS6zSy99c32W4ztfr6zKe21A2DxyPIl//wzgg6Gg1zHWxUDjIZqB7HWm07vG2
AHK3birHXEgtE2iC+l7V4mDjgWbvHQOSlPF9lsVvcwLPsCVj2SXG679/cX918V1hOJZgO3Dsr7tB
aKdO1SzDPSaCGzSc7APNrLflWvzN7/my7VxvMpfqR0rwOErpX4Y1NeClGBjJMzc2JpPRGYLjppTi
CGOMtWGAlFybtX2j0ltzJtYKUFWm7bkv/LNicmo1HqtiG0ubAFwxh8TJgDeYFdbyvMPMtqBuIAB1
jIYtA/3dxN7Ju/HcMoxHjNqmxcgc2KcsKhmb6W8axtsldvqem/5WuYkH8WDNFehWlUqBv1UgWxqb
eavxG6GVlEHzJhom5lSUGOZU5PEP3Yl+tP2hbGeL3JR5NGbuwX9/uQzW3v95z/zhcn1ZMmMAB1jb
WC6cSXtqW/ENMj4jC5YmLu8TWY1v7RlTKSZm6hPSGUGve2kgTzR6ORS1wcGPU/wOlEfA419iIY5g
b9zDJLIXs/ouzPEBgMbaSYX371/4dbH4crOblmmyyAvLFcL8MscM/xHCP24XzOaQmBhStML8uGpq
sgp0iAh0WHe2kjhDzfcgvoRTVHmjgZFV0STQmAKM6ZAmtVw3Be42wpC/VLiBKHjhuE+Zhbti63N0
76MOw9O0MUr7EmC1HA3hmeqOyo/gRr7vLPVMxj4G+xXRpytK60YLDEaHM7yeMSVupa/bjqNVl200
ROvQZVqi8Pe9XT7YRvxG5PXGMuVx7CqQNNqtWYVvBiSZlZ+Ht9YMSi3SHsxRQwCZHg03f2DExr1o
INDnTBJyAahPDNAdy3QPN+ApTbC6Cws91ngcEVHN5dBuNs3fXHn1F8vMsn7yH6Uc5X7dZck2WEE2
I4pGs9wKn6lcfW2+YmYz7tqE7JIqv/GIhQ/41sA2zfEu7LPx3AfMUuqK7Ls1dT+Z8Ma0Ew/9klGp
SevccmR8Ro0TyBY5wxQZH9Qww0iVT6ZitvQQGO8cVC6d5d9Vokai9OJsfved7KPF03qCsWKvAhow
ymbGk07xHN67Yq+G6TbQsmBd0Qn1sKA5qfwwEQgWZ4cCseXhJrZqbc8gs/U4mEfhIyaktPsgVdQN
Bs1mdP/m6okvC6EhTHYeagEM0Mt4d7k8kH9YpF3L4FRII2VFZ3tvBIQFrekdrOCeWRsHIw53gcP7
LgXReXdfN/aTFqT33OmHcDZOhF7/Zr2Uy3r4h+fo8/VwMxL0MQiQ2F9ej0LXgywPpgeJYEEwE3Rp
tzWL0dqIrXYvMHfpvEFOFh3n5iWMP0TcedFkrMuw8zT1wxjNnePgfMOKtcXdtjEVkqJe77Bd7H3t
FOKb7/SWb6/xBLtei9xu2sw/L8yzxjD4moEn/35pMNTXIuj6j1IW0BV0P10ZavlH/+Eii7lKOwy4
NglZnSAZCEE5PYmxPooe/gPTzsxR/cJddICpOKx8KyRU5zDRmHEtrQ6KdcSDY/YhPLYEEwZpLNMk
qsZ2jnaETNrf8eYAkoG1MYCwc0W2juP4Pgg17lftxLzIV4nJlmFc65AUIvSGCrWkxdg+rJtkQMQq
5Wlg/GpiG5cSYuqaGT3/Rd157EqubNv1i/hABn1HgDKZ3m3vOsS2Qe+C/us1eHQfIF1BDUEdqVnH
VNXOJCOWmXNMD38+DeusY/Asl6ncyiXwhsek6jCMEJlu1w9GwSeNvfpaJTo5FsWLxPXi50i4UQHg
xuJ+QGoPw81Yt6YI3JxQVEd7ZjF54BE6Ms7cyMW+Xz+U6jMEzcqaCZsuPk/bZ0nvHnyJrz+e0OMj
A4yUsLYC5YA09QIzVaexgIMObCtqx/aeP3+POwIsxFPPR22EHuCHY1EjH5X6VmQfA+xPjCPHqOp4
kxAMz8n82maIcoG6EY+TspVPXBNKMfJvDcUw3AYM9I+ug1ETjHw5VVs4JeWKKSB6mJx0SPdxISyo
vDwNSN1xXwX2VLwkXL4Ih7fIS2gL20AiTEjkr7SabRHD1xLlY5XBZ9Ks91IA+2j9p8mdnlE5Ykyz
zgia94ntcVZ0WNEH0ojtFRlZJ+YHAl9JHpP4I4vAm5Ov0g/XHdQOlIfrli8yASSIYaGQLfhIn5gx
9x1O2ka5xscgkM4MIDJnbWWRB1fPt0mofdgFsqk3/hAdNKv5JLOF4O5qW7N4SyOC3VvSrXSfrZF7
AAB2vyjWu19zdJ/KOX9p4RuOytgby++Sl8c8ydeuhwDGkBsiDdh5S2Zl/LO8OLHrooQlYdnviVfS
1ZeGhTEoRvfHcVO+LgTOofgA4Lkze+vqILwdyQchQxEReANShBDCQ4iwCcsIT1TGqA8de4eEXs8P
XcezyEczpW20eog9/+o72GSa5ERk1TZtNUJQG/VsoMfksL5PIHDhEwFcm+Yrgm/XsSd3jv7TWNOr
YucjNJCRJVPzbIPWHtxYgCbFYKgP3wO6mN9DB1D52WZQxyABjBVoGdNfe3kX5DywQOsA0M67wf2r
0JviJn5nwlzvBAMjxlml4LK/kdiFaKI58IIGkrySlWuOH0NMkQcJdofN4zTqS/o237MjDokzvVp5
i21V32T1vGP2lES4EPPaPtaWtqd82xCZxzwfLP/AXcvyyxpLeEpsleyS5lJBnvTWhqUD+x0/JoHN
AWFR1XlfysF7hOKBGxQt/N3MH28OcodGF40bRihWMrmqj3XnHUOlfsLS3bTtBIYHpF9u1u3R8sU3
vqUQiR/CmPJSYKFjqAXcLk2T+sjPamVnUrqSVUY7A4VkXVkWf97NTV9KwCfjJ+ytEEtLrMmdqW6Q
hthRtDed8WS2UyUA/7xgTOZ5a4XrVQ8hN3BqG/SMbZ4H/chKo5Y7BRKLswCHxYuqyAPBbWCb4Uu2
WKIRrAKj4SDbuiksaz0/mX65iCx5k8KNUcQbLSHprsqgrtWOXPdSI8uCdW9p7RKTUhP8hR9nF79D
epQDCY6WvwSzObLn5cZlfAVsgIx4XFYD+B41Vr8kbrp8fMx+V7bGRJdwEdRLOwzAhzH5jJPqKSrI
NxcKgI5qedmpKfjoY5wk1ZDvSQN48pW1g5n9NHnYd8Za26h/TiZ+A+NL5F9TGo4QOl9IRA9M/YsI
DAFex0Pzg6M+Bh008xPQ7em9+QkimsLR2KLSvtXY24zklzqeg0Db4xziCzaD5RGG7ENXzkWEjJKt
HbSNhWvY22v+oxW7nIAIthc/qhD2fgA7wPCK0xR7vIezoE8/REy4ywCXAs43Byo6tX1ImE/l6Zti
PiYk9ZjSv3XoiKEmVPYS5FQf0ij5W45FG4OvVs37zG5uUgA/E8XKk3Fg6++TiUUQuEd/dr8twHdN
D5iTNC/l2qucg9gtBgBsFxF5QFbJwUhgI+pdMJhq18CS9v35u/WMk1dlARGRj9Hy/pdecaUrb9bK
e2vIvu66g2jMHc9woMHwqlBjQbMGFSBfHQ9SGCgQACPrBrmjLqYtOWFEbqwXRyAhR9uOBE2Hh8ad
zecqTM5oSFaJPwJScHmkmSHU+b6lpG/kDWsDeOGRVD/3yRSos+UVxfZNn38cFGuRFXQAQZJMWw15
weY53cc0YRXaA58Kp6RzGeV3l7z1nJ5DmrFB3niyC0qrXVHrYUnTN7GT7EdkwUZcb6hW0BLVf43d
/4A5cYHH5H/Y4LP1VPZv9TQFTfVG1vx9NyNsNEkMHZREKP1TifFzVAyG26j/biQj8RTPn5gQFxJm
H2gdd03Co6PSH4tIhkPa2nd53+5r1Aow/XYjeG0K2maXp/F966ENsvRtrrs31gWQsza+wX2EPbEG
KkyDThuj7ZZL1XEImnTtZy8xXvvaQXqLISXKbnZbBImmvwqHigS0fIzHY5gMDB9mAD2VzWXsIpvb
mpY45rp1nGbUEL04mVV4W0YgwGtBCakdYZ7c4gu90F5NpnNt+eZ8YKs8MfCNCPMox3rtlubFdQBF
DPMHQKtgyGEnhaFm8shxz2QdUS+ZbC+xKxTxAyC+2N5J91nFcksURtAb8sbi+2KNvLlzvTO9Zoes
LBjjAXKW/k2VADyPAESMLLxC0q4+vaQ6Sd1ZCqNv1ET3zZAngZzYwdTEm8Nc+0wm74TX4kq3pZNb
j+TL2KWcvanJs6el95o1nyfsEV7oEpOb7VsRQpuPrj3+FfGqxDHJpqtmbZyJk92cKCabX+hJW2VM
2y6WB02RMtSJx4p2pEL+0eDfdYQHoBaxaHOo/D7IZgAakX2pJJnJy/wCXoNWNZtWVvsiephrbZ/p
7oH4533pyMNED75cpp5FnoplgRHCq5yXFnrIbN/NgihQGnoee5uu0/Cyfe+jO860A/7JU2b3Lxi3
g8FDhBfpd7KLz5lGtZbaFxbU1MlL4kojSJDwn5bpYk9EsA/QwCoMZHg4DIxHTJYdNYR7COPqxRrT
l7qFx+np1rUe7kVBO9UwuySyCgqHF7F+aoUWsE7mB9IOdTU7xxQYRhhiimqUuoPFf4gttkjMUQkG
wekc9WKb8ZeOws/YnPikKT03pgqfDLgWU1szs2j5lpn7DrH+2lTaBhDoF0Sq84RZXHR4opeHtR/F
XnbPWq5tBtU+meZzgUCdQFwpxSkl2RHygHfoouSr6oAI7pJHK4vJI/L1i98/YgUFv9cxJl30RDVf
SWxsTbCFoy523ejsGt7T2aWsMMOnsfJupWEFFvPWtSG6e0wkWIf3iM+w63KfFi3p6+QavxlUDSuW
oZR0SJKE9tQ7MUIJbYc9LGjG8om4Y1ie4pxYkAVotZi4XxjnYvhpdh0jvxLJ9mjgMiMYCqfTAkva
5vYLoXerXixO32QmRfnHI8a2IR5tGfraMTzthMudCWE5M/JJEnFxCZQ0KhdtXrnpPeRLunYrpvS9
LUirShWnY5p/5WmKOYo8M4hv0xqS8e9ybLfEiPHOjt+kcVxnFpUW0VspsMZlDIc1kiFIqH+3mIZX
9Jpsog18fPq2ZrQGWj5oPAccxQzGL8m/Yq/+wAPWXZOz44IQoOAR9Xpu+aG5dN3xnrUrY3Xvyahp
GpRD+wzeYRwDfyhelqe9sSgUqWBkkl8J/bRXy8qrR70nSo6eOraOOXPbzLGnHRz217xzD4QBb5JS
HAe4DhF+Eyf9dIl6r+ya6716SPGXpm185hP13arfcp8B5rH+RvMjc99daX3rKvmbRzxkSXZW7GCT
IruE3apszRN5Qy9szo8TmVzAegK3qH57Db0vAUGioUL0tf4jFhGguF4/pdChmrR6Jh3mTKKqvm5d
T62JIsBi7+/STsNEl5FkMdwXevnAjK4L4jC9Z7Ff7TBiRhsTB1rm2zLwWPBtPcIRVggDzJ0i7jJw
sMwFNrxvT5nJ1cX5CvNF4G8LDWOLfJe3tgAUGzp9fClbdwVpJ8Ph43R3A9mXumGTjaucO3bpSNlq
r0DsjogacdlKJ4Rwr+PReIbwS7OVNc+OrvfbeHE95C2ftZJgNv/5pWxr7a4duVCk9w4/wgsq3TuE
dfLlUbEOIdol0+VzqDw0MxQ6D6AH5hUQeGPXrZEug/2TGtWoU/wVEC/p9Li11WwTywwqzi4WPwW+
Er8igNsMhx3A+mhLHgJk19Y/DAIP7OQlkJKsYZVN5zwjrtky+xNhAbA5smTn63gn2R6dZ1Xumgy8
L3LXvH6z2Qdwr6i/MSfTDJDIo9daGATbta6Jq92Ix7rrXv3Zex7x9ZSF/LY8k25b+F82+HR6wgIk
sQOpvCjW48yUoc69u6itz27rEhYwH9VsHjOfvJZKcdhpTiDV/Ksj9l5NWnGNh/sIcafO1zmkvKGu
ZTLX0G5NYl/92OHh8ZcI8/DQY4Rej7r8tCjwzbHcd/KAjQnZlMnCukVVAH5HXF0nz1bYiIOOEShg
xgZDknPW574Nhlh+dJ3c1ObSRLRot4iUvEsaHaD7yN+o4cF5EwsdDDv70yh5zOaq7td8wfDweO2p
osnxCKE2W6zDV54WPymgpaVb3BnAXAPDtslGiYmAVeGlFNJf6SVfakSucMEPCfNC/2N+fvZDuN4G
ZrB2RvMMS8xU2nfH+AQ5eYuuzvb/4M74O9wol8SOboaqiBY2jwMLkEbRIKPHHhLSLSy8hnm+yrS7
UVakb0SuubYaikCZ7FB2o9PLqKeJ1d4oCaEHtvzbZNH8YNVr1kZO7ArxW94mT4sXK8Y3XZrzgb48
pyupzRIxavTk57T1A4zZnAgihbQdtMtmxPy1BqmOXTTHPODkrOdx3ToeisK4luvITIt7YZBe3GxZ
KCGBjN4sdwLXB6KtHRygg83AFdyTkZszBV4w8Z20fkMr2WKDuMfRF8Ru8lO7xQsdAeDT9CEsIWK2
jYVwiKGbBlPKZebJSEcnDCF1r7gzdqhPyNcOu/sYV0eTQgPXvfxTS8W97pEf5cQYdzM5Is2GsOX2
w6MppVrpysMpmpGiyZmETAeBRt/xQukd0kgD+3BVnuqPQQufNWc6JJF1y7mdkymiaUzefWignetx
XL5rFZhow8PDpPnelZKMZb7j7HXvUWklspGCaJzmNPZ4BqaQLKSwQt+SYN9nPXOG2ktpEG+GFibZ
ZH9ZNnZbBds8sKKWa0Qh0jPtGDhnsZ48Yj0kgzYIkvxezQSqYNIZaNBNEaSmmWt7FMvID2sJ9anv
lcnByMms0eMbhjmUFQ4VH2B5F+ldvCjVvRzQUHGpuumjbaNgwoZ2aQjKoBu0MIp/9Y6c74gC6jcC
6xiCo3Gdlj0DLUtchiH8idvyhOGvPBivfDCvk8uwCw8Pu6M5ZEKRWepEGOd37AykfJcaP/8Ir0BZ
KWZJ/W+yrS9KpVWpE8jtuTHXp94XazE21ZHoKHx1dvUzo8ULiz7Zi7C2gw40GK/XPcV/tEkbgoUy
Ic/RwAM29O6AwzFB7cqjEabTUYkC47/iXcasnMA6x3JZizMTq1JUhLr6Nf2pVA+zUMwTWoXNo6Sn
bML5oZp0ayVHm8yZr9S16K0ERUk4EFEz+Y+ip14Ki+pT1PHagya7jvqYZQYP9WoaLW5jvbnM5oAk
aBx3jh8e8/vq0E3ar6/Up/JwApgRL0EnZ3OVo1vbmKX+MIMtWSm97Fd1NDy2EzyzxkWnhluh2EHk
OaSSSG4OvKxDd6lqPq/aZEUBJ57f8ae1rQs5YnKJ3zLWRB4B4hYohrE60KIRlQ2Lmd7Rvm+rNzLo
WQ4UOUOduOSVirqSzhQqL3UqFKkBMi5Uchy/8S5VSLIV7gdKfEBJVYsCNe3qWxY/xHr75daOD7Qn
eR3JbOggMEWOnq+ipLrluUJqS51SOJdJDNdG5RcXI9rKBdV1QVhzNxEuvFYzYy7Pkx+9DcKQnGds
WkkU3fFO2Umr7yrBndbI4lMfnENIeb5F8frhjuklo/TTUe8AI16crkkLboZpdQFosYsHNnuIvDxR
32iJ4C1lEz14wx8z1VscFKCN1g6EctflenPz776iR+07fB+hCyTJSY2bPuHrqQrnNKv8rs1Z6Py/
gtXGQfhcVlAlLZgMuy5OgcqMxaFnRf2CNRZ2Va1PpD9mAF+1TOO5/YeZPmSHZacbJup1cHWym2ak
1iYWrV0k5+e6BaaLG49qk7IHj/1nE3J7OJN7T5hMBc8EaxKzGfKS6jykwLzJKutOvaje8cazE0YX
6BnY2LGnphEpu2SWOklvXmcb0IiZiT+Yu2bldIdWab9xT8hI53PmeNYXrR9RJG0t1uXEgAM84aZ0
Ua4CmRsCMr5/pNs/eJi7aN6N29SPX4TavWU6eVyEL0JM8WCwAmABSZwtKQcYnpJ2Yrg196/lEvhL
FgANACFMy3In9XL+fRd/aXBP175CCD4zjhrDYj0Xzp7YAaaRQiOcB+FaDVciIEgd2yfrhvUiLaa0
hhxZJ/HW0O2b32yFGHpmKFxCSmTfcghf+sLYQOf4XC7WLJQflZqW1DIdfjWnoDMhE6+5jNaeNi48
2gqTrPc8U0OqkrFiakByzZnfrVWLM0o36qvmZdVj0sJnKufylPxjVd66vh2hAOIfeANMsA597rAA
eHG6bS27L+mwGRbaSVqfW6+4azSR7iuPZb9GTsBR4WNay/LdMJ30Du2IwupDIAQpzsmkdRv4a9UK
9CbgfPcFZWd1abTqljRTtU8NHPfYsyccus5ZjCaUayZj26xj/5ExUWev/VKi3eEozbBf8xJPBhO2
FPeFhWwGRALb7hn+sO7s9LA/JHRK7OqdszuF4sA0jq1B39BzGfwZaIRYdBpttyXq+KV2sp4AAZi5
PO06W39xgQwEx9bfaRbHwBCV7+HIc0pls3Laee9D6jaF9tIb5Xfh50e3djkh05n8gDLAwXRf2w3J
Jv0SDemeVNVuRNsNK5vkknVtGwLnY9iQAQJHNmoIC5NCkDji12c7JxQgrCv3iFEBq3mHw82en014
tNDszK3umUcGg+AwCnu4RqKB98QjEpXTsz0vFLiWn5DU2mGLlHvDik0EZozMg7JKrEE/IdiUIQ5b
mmvXjC7DxNA7L+C/FEvCuGtX0MRMLjifKFhbHw+15FN1SkHB02bvDn7IXeaQ2qkV/VPfp/lmHiM+
Ctd4w36OY6jbxMr/YZIxYGynfc3ynnGvJt9DGX+CJ11g12T58BZGWD/M2f9BK3nTJf718R1oYR60
dsDQM6mrQ9sDFQln9+xn85kOEOOr7txpMzs8w52/yeVqTrGH3pXt3biySQ7FizPkF4TKdpBup6Lo
XloQJBD0Qv518U76E50QucCrZGRUFgumluaO1K1665EFvcpZbx96DW5Ar8FZ9xix2E5yzuMaM+qi
7PDTRbXI+NaZHj0TBnYJWvNs1V0JbsoA+e3OfFAs9gMyNTiecGCusDZC++3bHRCvFVbgH0NLduMQ
JKb3WIT9J6WKCwU/6b1Hmzo7cAzroiJww0NvH4rWEzsAIx/h8j2kI8AX/N56bAxsk+VqFLZ3NKYL
5FAEOnIZtrrqLhQd6R7LuL1JWNIxXYwQG25treSBdu+c2P5zbP1IbWl3endsxa0Py9deAW4wR8Ys
lYE6mFerr81z73P7TjMhnX3/LJzoR4TFKZ12JWsDnHDmh9egw5EpPI0ZCgBmfZjgtpcEEyuJtWjz
F3doYfUN5nfd8wWVjBOdCNeuygaWSC+tsH9VX9eBaU6fYVkRDGFR7k2VRsIQD5MrzwPm37XEXkWI
x/1gFjy9Sc3W/C53G4swkuGa5K13mJnD6Ume7ZZ2Ki7zF9VxfJUxYJ/YT05cVkMg8ujHG5h860OM
Q5ClSDOGrBfq5hLn2YOb+VjnQ/7P/lmzIZHlc7kprew7j6hZQoKBSTEuOVlsRPQ1D/w6qsNfc9rp
nnX2JcCPsii8HRGtX0Y9XyJCSsDajN5myOIXb9g62IuYxfvWHpbBZ+16b5atnga3f87r/to5KDgo
KFYshGYgJPHanr7BFiQPBYkplCJDie+3op50J5OWpoM6VWbfpuZjK9VpYa1fZbDt6liHzo51HJyY
YzJ9DGWDVNiQa1ZHD8AEno3aV0d9qjap8aEiWpQwYa0x5BS3HV64smTr5LovfZPAfSn4NPMkIbSD
IDYCk2cOWvgP3aNe0w3MmKIolj3GQ089snC9PpdwLTtIQcrcaOljzllBQzBhn+h3ToR+kUDpAk8z
NPtZ69RxLmnU66TilOblNPKtVZMsOxhkobXFY5n1YCnr4n7M/X4nlXwla4XYZTwAtf9RVdFtUuYr
l87DVGDcJOHy2JsDw29Ybbm+R8191JNhGSRRqo6a2svCOMVJuLUEsG035EpgA3BTpvkL7jVC1aDj
GSZmw0wuHdNQ4djXuZ25NKz0E07WLmnDtyxE+sj0amr1l1SiCzAzpbiq3Zup75vqr8rHO2PKuEKY
zArzim7q20jn7zg1WagBeXMObVnu0FN4AUj3OxuvUTRB/IAkdp0ci2qoYfjjUxkYoDccGhYWaKAA
EhF+s5UMa+L2fLi42gAuq3GfJT65mTq7rjnkCy6UwNfjbQ9ZZm3H8uwvKzcPwiZ7XOZ76cUHab3K
Vf/ge9oHdGFjRRA0UTTuc8t0hMGN8+YVI2o2hPYp8CtGTxyydl/QW/JYeppzFSGfVqjHdxOY0xr0
9kJT0SISxDq/f9KnYidACVaAv/r+oYRox0YVogBBUUvQoT9aqxh90Vpq5HsXljqHqXmrqunUhG5P
e/noxuPGmlJ1tOH+r+NlDRbmXJFGi5ijHx6cVD2hBPkUoZut9cJ6m0kRSsaGVADs+KtxJE/C94w9
DKSnf6qHDvKQi8QMNYJ3kXW0b0vUi03I0T3H6X01ybuy9ZbrOMgSaG+ehl6xuxpcR20zbkNOCL4H
4HTcbHERxzgTaxR2GGAmJpcO+QJmu06K4k+1w31n93tZm4QPtKg1iLw8Rm36kS0NdkuuLMZ5866q
ynrrmsVuivLvwa4vuhMVmNqM29AnTzmrDDja/qZWcm+WQ7GaoqLbwsr/qHr8t3nDW9pEB7vxR66j
JNnmfnKws+rcwv2C30rsr1UFGclPByCI10Ka8X529pHkre0c5C5o+FiC13vNTlM287aJ5VYnny0C
tI5Cq9nayGnw+eLnd1ng3zJQSau2LV/K0rkfGv1bt+VHaHdXG9EgSCHGMKMOYbC/16L4lGWSNFyF
bCKL/X2k2QfgONaR03iTqfIFJzhUBEv0a/ysdEDG0YxaLutOO7aVAJGFFx891fCggCYaua0vq0eI
XtpwQHDz4oUVrsccCGWp+3da6PgMKSitOkK5VT6y6LD2XiyKo1ZZP8q1zrXV7Q2CjlZuZWxdRgQo
3Urc9XWyhgGLULXrCLx2znMJlBq2TqbzM9WVYQRT2b4bsrgrEvGuq7WbAaygRZxwgW/nRUDraHwT
ujt+ArraqNz58bqG3zk85xQ6m8xbt4isIprnOPQ8uMExWzTLeYLVVQ4XMQ87FuQfPWygeqpwz6Om
iJzfyDNvTTo+2KiAVm1F1BZScLGuJaAys6BTtaNxk3vtthsWX5huZjtE2ie/Q4cdsoLp5bQ32JEI
j4fMsZL5qTYcm4QStuRULNjcorXLetOfoQs3pTvgctaOfQ1IsjS9ai2ak1FS5mvQ9YLI55CvyUVn
m46cJ+3yP0zO+xl+RK9lX3OCiEmazaPPmJK/J6jWgYWrl4bAs3yG4NLsYeDAn11pLa5Hmad8Jixe
CoRxt571Ejt4fwUS/s1iSLceCuKLcX7fQyMFKaIwajYx26GhlIGm1HNmY6yW4zfcpGJXkhHV1LLZ
Rrasma24EXi/CHJM1j/PzyIjIQJrhLE2JmCMdNtgYCkYK40Uqik7xYtSZfKbD9GEALGStxFPDT5F
7Vx7EolcCXsiN4mcKOsSGQvpKbofBin+s8eipdKI2a1nNSYlTJJiReOBJqM2HkqbgoJHokCMs88a
ZDIy5g6RVQpvj7Ys87OvrBhV0LdQK/oCOxnOgLX4GzTr3vEi/9pLCnSoB4r039/Et9DYpWSpwE5m
uL1OzXTjlEUDICnFqbecVvZ8ztuY/iWqSFnLh61EUEoAKm9/mEGsoKw3YvKBO976MG1AmyU3EO/R
tpeUpxRRWzCpRF/RWsWlc6PxctDXZaxocXHL17z2cwBn2aeuZ+TCTdEuYkjNBAUPsS+cY15bYlsu
cRd9XRTbxnnOU9+4ZF7o78v2ty+eOe73XZs5gYoUOisiFC3ke3a7jNeoQLqtRXjIyYQXARMue8u7
sGN+xUWr+JpXwnF+K9rCipa7ZoW/6vMk3ohIPqJcuVTaMhP6SIwJkMbId+aApFx3SfrryTdoeyxq
jPxUiwFWuwUYLXazjdVCci3zgh+XBCkQYUgwNJ58r2V6pnpzi9/T2U7xvWfaJy+3TxJeTOmRWQI8
j61X/l04DvWRhZTMy1D0JCVvKshn4AOIMeJLNMYgVXSfn28prN3ibMq9zr5iF1l35OBcC7Pz93ac
1ER0Malnj/WMBQGV3hYd8aYPZy42y8JfscQuagwEeXNo6UctRbCZsVV175JWHbVOX/lTlK470qv+
0Yz+y3F1998Fr//m7fq3X/5fWb3+R6fXf9n9ltfP/Ff9f+AHsxcD1//eDfZfv5punv8nO9g//8e/
zGC4twgJE1QXKJqFjlD8X14w8z8w/hGhg+zc0ZHf4kT5TzOY+A/+uUCW65C4gpEVvfF/msGM/3Bw
g/kecHuPSCb9/8gM5rv/ZjcShqPzF3B82zOFaf8vymbc5l6puS0yx6g9ypoXPzfSBx2tBE+9kVB0
5S4lTb93KmUHdcdMwXLSraPT6+exqW3LxAcbxvKDaEixMThwjmwTv8G9R08F5nM7s55phRhtof/c
a0YD5bniWeZ3kmtINUAHTFanfRntK20Grk/zBrCZ5DGE1GbOXkbnujfE8JDAAVnBM2VybR0qkgRX
YVI25MsgWi+lc4BmTadhN2R5oPUNGfjaTR10Q/meO9EeFMLIMcfGIP6HEolH9oZ2lNPGOpVJSoqI
QUYHuVgwgvlZGnJDlhgPz+ECHQ/JTLVD//yjDR3RdWVr7xKvIy6ptdhw3o0UWMyWwCiMofMlUAit
/QQ5/TC6QDhQkRhRwNTkIZoT6EuCGZS09QNcLY4i5IUetzeM23kzp2xgNI9LXub+cexfVebDjCKR
ZJSISm1g2wjgfuMUWX7MhnENk+CiV8c5dg8Mstfxq+QL0rib+TmISq2y5pL5zlMPY4clyLDyy/FC
zYFGcRCvYpQiKBWfiz+w0ylmvE9kCDCcqlAc1J+T7jxEyOQOo2f96iYBPu6TW5InmI7Po9eXawEA
hD1mXhArhY8ITg3fo/7R9ghGh4RRki26R0dZYtVN87Y1ajSdeX8vSaKiLh93eefBJbCyC/HPHm7s
v1hzPy0xPBF7cqqz+8Eo0L5P5RM8fGpk7rVKB5PQgJLQuPcqy/sdM9c5NymDrDTq6kBd2NXdVCrv
Wz36obD6aECkMtcr1zDOS7CfznAPVI5sGTlULwBJca3B2z+2k0PQXUPP6XXQyiYiWFjYTWn8ZNjz
Xi8N4ngqFdg2MqXY9vcq8v0AjN4jhvrXvM0uRp0ENtFVK92rzoWFNFQDZo8J3FzFESnNjWd8yYIJ
rRcRyjDFenlUUf2E1vE3LQzrxU+iU53IF1f69CsE9gIr0rf2ImGq2PGIii2QT0oqT//8owoJt6Ks
Xobmhwvqwiz1OpW8J55C+kVptfj0wrWoUDBCTIBT3Y6CYeChjhl71p73iafQgyfZb5LW7smviS/T
hJemogXYkWAYEFmzbw2PePa8PTLifIWV+IS5fe3kw7pCHcai64ivGguPdXLL/mH5tZbUuwWI76cN
RTd0aQb218wk4XqyXlS2ITt3Y8Ocah1aA76TncsOh4eEcEDdMS7hgs+L+kSSuzY6J82aaOf1dWxC
6rDL9tjFZDWlnl7cQyqPtobJqMBU+hftZf7M0Kg9idY62qr40JKnkUHNwU1toj9Y+R6kTTJiTvNi
I11No+KclMNDEydX32oCMnkfXQ/8GCEMXcj0CayxT5uDS3BmqxXYA2T00Zny4/J/E8OIMVHSrNea
uSm99ErswQk6yqZq8yc7hWBszBOer+tMnpCZfCrQsVbMMgMqLSMgh0NN9ctcN4ND1FYonA049n1u
77OOXBjhv9hOnW7nJpqDYkhTxNYjdou231hyjF7KZOA0kR7h8lwiQRH66q23hp3MYMS0r1XstycK
/2LDsXKDMnodsmZXzMPDbABV0yZ91RT8ZEszJpvQeJubAeiMLplHw3M7+zwwQJFdd5Pm8g1Q2GFC
/3mwrNcoMWHNdFp+SSjdKJI4OSCC0e31SF2ngQOI8Aa2OUNzUro9nSbb70//ZInzfLpyMt5KW5yr
xIVISD7eUHNjlKKkSXdAznoRtXQipn3G2GFVtZrD/D7LtlpuMv/NGPRryOqSSV+7E3JNWZ95mvFM
1DtYztepGh+qXts0g6kzjYmANI7q0JFM28noIhOzOxAr+OcyBGxMc8GOQodubDwVJLTAsdCo7GHH
56JHwQZsRRr8SrV8WhErfMKOTmWH5QE+CBEVM8MvZr/LZ2ojgjGhS6L5+EMulhBuZBf9qxdTihXy
VoR36OuOOhG2QVJAOi3+CbrVsR2YiuqbvIBNl+II6xqX61WVQW469DLkCfaWOhSqAmHTOwZbM7TS
BQNhIxldmhTG34k9PYRxwdBHa29IgBeVBmm0rJUP2dQzYmG6jS/TnKZPESuUbybxgnhjf5qm/Upr
8Lu6j8aoE+q2GABN9CQkXNRBmid3pWCvJhDsaO/5f2PvPJbkRrJt+yvX7hxtDuEQgzsJLTMiUpMT
WJJJQmuNr7/Ls/u9JrMFrafPnlnVIK2KTASAcD9+zt5rh2If1UiuCx1b8jBrX0gi5L6xqH3MBnQc
Z8vaALcZkAeCID+Pyzt4I4k5zfBf0BEFHsZy1e5Noc7T8l2m/kPu6OtyqrJTI/B1AlnlfFNI0Gjp
mRfle9+HaCSjHAB6AkDVnO89J/7hOrAt6OiR1yWnvUVkDTFUHb3m2LAXTCGVxK68jtKC8tDmGy9m
QuYD1LLa6lzgbWAM/k3zyUotCK4r7fgtmPMtQabkotTZK8kmZ+yknGjKNEMLFm/m2B6eEnIz2zr+
kpGbtnF6pc8IFeILAFEOvCkGgRN6tC68jPcfeosuUWoQqruCf2biD5qYbImVPgh/WzHz9m043BRd
IY8bmQEg+iaITzTqt43+RH+KCF0HoLYo5ucK5S5vK3fQTRjC0PI5+/STp6HinMb/M5QDZ8ks23AO
vwtNc6B7URwzwXUiy8DIzie+Vqhd1qFpYNdJ5ncUbk/GRCq4gLHa9M2uIUyZ+SvCzsRCXeciCCZB
g5tgEoaYSlsjAprfXZS0soo+244AZBjQEwDLV3EZaoxHU/trpzxAQws6FfOOXd3xY0sXGrVO1G3g
DR0ZpOHXBVu7ScggXTmooOo6MTdVKR+VKqxyDd6tyD8EvfMADuslL5nhIGE1+2kzaMFFkwJBPogO
Qi0X0x7jzSGqGA3MtfiZpoUExVqMa62iGCT3AmWNSzBRK9i347jGKAjGs4W/PMfjRgvdZFdTx8En
RLmarMBq6rvGLzcpDTh4I8w6VL0nksDcxj4vJbFH+8R377tmuOgBBWqbOvHGx2q1iUx7HeGPAEue
1Kvazv07f9LeGfejVksZq6FL3xY+Q9MIsqKnP5jiJ8MhJmoFwGIwpXSMaCC57cL02HkQ5rIVlAnc
sACbSodwvzzZxOyRuRg/5o4hj7KwfmAXnNgn48lhqsfkpGTHwnfLQ48q98nISQLUrGvlItTOrfCu
M7OZHghoqtQdtsix6e931aGs6HJarr0vIVQBkDPWqTZcQ4nzaXJR06S92XGS1SBK81YwCPhp2+G3
hj4shQmrYmZ3O8tSoxPN3PdV+UzNd2NebJ49zbWWens3hRSdtCJnbKnVnseVDJweJqt28fjVV8sg
R2k27WrTjozXS1CA/F3Ei1lsoo2DemVIwsvY+i3uLZrPRlUh6kG8MifuUw3scBtpeC+btLm2eL6i
szE4za6NINCBkT6g1jEZYI2stQGsmyDoXj2zGjhCs4CMqOYyhtQr3czo/DLxhcT38vHdSJqaNqEc
VznUuvUkqruRoMbJz56TyLo33NZYk/23HCEfTHSPteA0wRPX2bUE3QA4NBn5VBiPYUwsc70ft0a/
jeL0YkZlszFT833H0QfFdeNhCTdr+7lOfPtKE5Y+NWmhavyie2i5AWRhKk+pCULL6zezMd2JOGAt
bQMK6Iy+zZBrh6IzX3IHNBCFdrwA3Ih2LePlSDLXWzShcaPurlaxgX99gnETC19R9fJ+rRnxyuiI
puiTEJCM4lMn2qlAmrQih4pSi1B5ra79TUwIZphyKsnRShd69WKPCbsE7jG7/9kHMfw0N2DM4wcv
SdyuU2v4RtQS2hpdYbhtcYldOOlh74fXrDnaTvWoZ3BPk4Kle5rhhFdItmGrGtiWIBaek9mrng3d
IgobT4feHyOUeCzg5q3gIvfBoEFOd5eAuvGd4PAgb+JFmmjPooEDCdxcqPn5rabT+9hqX1MttAHm
JTBD+0mpK+gBFniaEH52I6Rxuwzam81oiWC86D1N+zstfXaq4hbngb7oRXpyfUb7pIGhMsJsIZ3S
2RAHUi7rCEOS26GBUrIxOl3PMyw8fh+RLiHU6XHaZwhBdhogP8Kual5ZLdhFyQRt2Rw8CjSmgAkU
wLQbmQenCfYDD7JRQWHgl2TG8uwXFK35mrBx7FSIqTjX9mSBDi4DxKbdu8gSNli5uay8sX5IgTRl
wtkGhT5claZ7ygIMBHNfPXooU+aO52zhDaV7aBNYGeH5Y8+cUpDWHJ+YdrTuFYpnuST9cUxcUHFD
v81TxvT4qPQaxaRzFESgL6wofXQmh1Fva99wL+WI9uEQA0VlXJIeepHMWzyw/cJV07XJQrwKip5J
R8wVlEJ+tadTRCuVCEqXkzQ0DYqjFspivBuqOVvXZA2OHWuaSzG5aaLyR9zA5c37nHBOo/2Wjg3r
kJNeaqN4ZLv+/52uHx/8pMep/PE///0vyUc6Zix6Tf+617WpI0K2NAVAmqO3/9qqn95+BSH97W/4
vyAkyklFsdEtGzGGRR/tb80v4y8miBuaX7ZnudCC4cz8n+YXJCQaUbpL78uzLTTsf29+yb9wwMJ/
L3TDI19Kmv8RCemTq19RUDw01/TeIMEYriF+N8B7ou0tvNm8mn6/Cexx1VrMKxn3RiLY1uCF0xlt
H0EQYHBJE8HQ0S91wu5/uYF/a6r+F0S9axHlbfM///3PkDtk8Lp0+2j1OY71CYCkmYQx+T6XQUSI
iV5mRF5IPNJKsvYu+57ch0yrOR618jb2lJjsPJmIDmgWt84Q3HoxbQdb21iI8DmWrZR/N9UQv5bW
wRrjXWipgLVxaybtLk9eqlAuxei/xGP1ZteImXyXSDFxqDg7JTbgDpQ8ifgDQUVXVJ1fAAoft9ri
cRp0LS1E858+oySqYOacire3xHOBBnxsESCANe6oORWAJrBfKUpH63nq9kQuuW257qqc/tvT6KPY
hM4kDYMKJ/gDakL94s8XBv8G6KbneLZjfXoHkhZ1K0ZxDc2KtyxCOAVhQhRSTPqTAL5BYvwffuFn
lgS3gncbmJewUdm47gcS7hfsgoW4TIwT4jZyKLbK/95heAODH2U/0BpSiEh1GOHmcBeYWCCwFzzV
jvrdap/9Sl/PJvCnlZdf8TksY6N/CGnNaXG20skeFu2yIrO5nr1dWp04vS9yMtBNx12aWN5gUF7/
/dv7mSLxDx/nExunSZJQmDYfp9Xf5xn3Ym9wiC4PDlY9pXFByVKLZD0zl8Q1s5TNlUOVOisp+SvC
rXWMSNSASfCH62IB+fRguc0OylzPk6ZheOq//3KbZ6sCwZyCFUh0bcFufEYgs5gi7KS0hLqm2hCy
QOGPLwy3kjtliLSrP3yzP9P91L2BLYZwgefsAXf7xJoy4hlX0Bgg7Ca2jrDTOYXqVGPVcZP61ZfI
98d6aVrtQTUykgJGi3c2R+vBLSQFAu0er7mktfMYzjke54LKyXuu9JENE1MVtckfbtk/YY85Ft9Q
0xIUV9L5zMYSUJRJOeBbSqdjE+NjYOh0shkaAgJfx3aJQvTeBuWpjNH0AfDDXaaqVy1kWhCktiD1
oT23qIz32bNuGETISJOHOis2uQSLQUg7Z51D6q98TZ6msTu6bnOpo0GpK0ijm5b42Db2qE6uPfqJ
FknteNdzICKgJdgWOfQoEptw6h0SFkQSWM4Vct2yyE8hrIQi6jc9zuc+cZ4KiPmSsb6nD5glkKGH
5bbla9QOcNVZ7QdOgHzpTsk0I4pqLl0gl7AG0CfRLein8Dz7A9mjLqqWuqnu6/KhG65xeY5PUyhR
t8wrN1DvOnHWRnLNiuDYBm298U6xx1mmLb8Cmv8GAPQYjS138RLCpXGH8jUu60s69is+w/duhHfW
BzCVSC0YxgcTGoqLET/RAuyC1lbq0T4h+ArnNqz+tR0Vq85xlsImuwKMgJ7yBiAT+hMb7x/JRb++
BGyPv39xSpn7pNqDYbCIbfSCL0raLGnDdb35YKPrs/jdPsIeQ05KTnsIo3BbsWhxoPyBNxX0Sla8
9Xr5BwaP/k+vSzFJXcTCwvt8Xblpt6iKeDlNH8GJwP1znoaL7dA9nO+0Ol0WxkK+mLSk6VmgeCUY
EIK4Rg5sdorn8U+kvA921u87B4M5KaQFsRGI2seX6ZcFpgksJ/EFHTVJNolFBrkzzojftOBJ8oTi
xofJ3C3RN4M9RFua7L0KVxiUC/mueR1FN/p3Gork4C0+WGkueWwJUlOshQ2iTgtbvnusoVM9xBmK
UQXhsEz9Ngv7S+DpxybVNnr0HQkxuoNwLYxoOYn8g+gwoB4Zkj+B86jVPi+ov33eTwsqWMIWOCg7
ZVIxamd418CcRcHe1yRQFvpmRqpo+sk5SgV6k54Ypa95hCGljY8oNMc/LVb/WLyp28/yqtZ2tY/+
/pp2bCbJ8DHomivkWDlpVQZfbxT1IN+lD1+bPbXuzDvSPdaGWd7FvLcWjf9/v2hSHf+Tu/L3y1CX
+ctbIKeYUBN1GQ58XkGuQUxEQG84j1be/qFy+OcP4O+/6tNOG3kBYEL1CecEyy1NNFIPlgGgmH//
iT7K3n94sW3LYMcCkMn+9ftHYtyKjbVUH4lghBqKgzvMqkiRBcMkpkr1gM1eaps595YV46ZRH64C
QkSyN7zu1nX1xbLfpw6kE4dI0lz//eUBrVMX8OkCmZiDVeV9h6P6sVL8cs9zzw/KakgpIL3wULSY
eHJXjNuuN6pNHswxxrPwlWDgBAYw5Sj8QXOmywSvvqiTeuMM+dUziSa325WtSCL40I1icHYZfb5l
L0u5nrU5WnsUTxFGtgVPeHroJw7JpUZ7VhpAZD6mGhHLoAdVepRJykk7CnjB0oHvoTFviBi9Vl70
Fpal3M6+RL9MopeRcGYmWBfgs8jCFQEWX2Ljre/B/oxkwR3h2pVL0713921GdHXbosDTjY3FGWoX
tZkgFg0fQUbmvZGQqQrWS3UiViKxIDhpmKiqfrgbh75Z12Z78AngWjPkPuAzKPEqp+96SSbjnDxR
kvkrM0+LtesbTHH07+FAqvtsGISGEz89kM1AhGbDYkpKQIdfqhLleA0yCw9M+2QN1ms95l+jcYmL
UFunZo4YE1Gb1vbfG8K7vPHmRx0zhYGU1hZl/AgGPNH17MBmawu/2PipVix9hH/7du4H5uYwjFop
f4QacU88w4oMu7quDnWR5HcZ6LU0fSVz3t8guEdDFsU46MdEsu/OKc9r+ploVnn0fMdYoTdHgAjo
o6vFeLS1+zmm5ur1qcKzBFR0GHCC1EDpkTim0LojlRkfdPeu4XRnJ8S1KhIHr06NhhYwAnNXj4T2
Bj4LdmQP8W8VPfV49k9M8soVtkYZTBCcTJtc2RBWD7lMi9ILqUaUVGeOCCzsADxucWAYKaAYu/IQ
vvYtTf7B8LYdhhgT6rVX348u8c/MNrFQW/V2FN/pzn4nKHLiuw5kE2VltE48mt4zg6AIQZJDZg0N
L1pZwEvyTLPJkaGl6N7XDeGwWq29xaSedsSrLTPfeSvsTDFGMjAUFXtGV9aroZnePSLHSbFA6RnM
DBvIt3Z3YRODc7IIxXWCZBtEwoCqQGa5PYKW8o41NJVFPTvJPnDGpzTN291o349pUS6Z8vLxK3HM
DR9VdxBtg2w4aTNk8TSdfvi49aa0oUzMkJIZEn2vxuh09q2j3hFCaDONPef7QBuhK2k56W4633BL
9t0VeenexVNA79N8zMjBWDohKoNZixhlUa8uiJv3NnFhP5BJkJ68OFfQ+2o76+PRMNpo280Q7en+
iqXexPOqJRrN5tiJkf2c4EWc2jwj+bhJ9uhk33I6WSjTtIeJFvzg4aGomkNDx3eBmwOw3Zzet3xg
9B+sDAb2HJRw0Q4ZzAXnU3cws305W/6ZnmwGQBTMC7JNCQ7KfSdRNjtH2sgapOLM54o7hm122gDr
W81CvkvCkjZZMKDdgzbISmWma2b/JsVfEsMdrohdcx4kScKLUJTfcQInq3Som4Nh11e9e/ZxZ9HN
BPfTavgPbe+ri/lga0bRtcvIyvBzDtWhtpwnPb3OdwWtGlANQbrSqVHg3bx7mCs2lnufQ6hikh9C
4hjwYnTsNg6DRaDI3Yfbz8HhFFYQvcxsLTO3XPSI8QrS2xacEx7AWMG2j+NnIkWoywMm8rVNsHxt
OBzva+fFBo9zkTzzufKPg4rN4InnW7uMf5ZjnyK9jVzQsiPFZ+ztPZeheVzBnQyr7UBSOEoFEnjK
0SyOZuec7MR8CP1iWFp6fidLUCO2Ckb0JIT0tqOZbYaduY3GbwwOzugVUemFNvSgoAvoas4LNoZy
p7m1TknnBijnm20OotaegZuENIrFcEC3UZ8RDuMCbNMLaxbudR4QyXz6QszDu0Hk3KrPQTdYo/Fj
bIFLTRg7CwyeAq8ee5J+MRzc5p1ygXbKD4od+nvsoBdFK+ECbAgkduRy42AjNfp62ozKWdrYxSUj
OKZVntMM82mkXKixUb2OLU10YiQsLLqMkbCsVlhXDTftNqDy9n2XvKXEoCOcSsWWr5RMjOAK9c6F
nqMbK7fxv7g1yJRR+WSHuLpC7JrPtvLQVmgpbae7y1CCKo+tbzLCwXQbKfct5T5OoO6GZvrFrfDn
orqF0XsTY3FJ7ZyflZO3bfH0psrdOyifb8eErJ95iAT27ks3qhamLAumpviD8Waz1X54hsvXSDNu
nZYSCmkl/a7w9sBpaEKP6Gdm5TwOZ7paZWCewQa8Y+eqErulbPbiVaZ8yxkG5hgjc4ehuVDOZkYB
ISMz3M6T2z7Uyv8MmGhYzOl031U6WrayJ8BD+aVr5ZyWdvnWSfeHt01vEms1Y6ytZqgYWZ5/VY7T
FrVnuyD9mymPbiHWnfFe6tlbZylQy0isES7uoMUiEDs4u+vymzbIe08O1oIohnvbAGCbCRw+JqZg
4Hzlva+nkAeVZzyRSK+Nk8BK3oA4Ju4dd3mtfOYenpxUOc+1LroAJ0FMqlzpPNJTrHzqBc6idUJS
ZMrmoquhhGHk8W7C3j4om3ukoZ1NEYyZDsQLPmi8ypUvXpkyq9T4ZmKYN5VzflQeeh0bKV+QCcWq
+G4rn32t9HOt8t5T+YPGw44vXlB25/sQk34gnfdIE+cmQvOdeQReAzxEAYx0F+bxdK38t3SmUMzT
cl/VY3YeSeFrvf5rLNKzbI2MRj8aBFOxA3pFEdAky0ZgQa0CMIBQMd6PijkwAB/g68WhC3OpI9CI
RQGh7Xg80tWHqaJU/IIRkIGDnM4AbBApwgGmVm4j9crKVPyDqWB3xXbQKzKCpZzMp0jxEjxFThgV
Q4HxIemLNZBI6Aouov9meICTsYPYkm5nxWEIcX/Eg8WG3HyBPPPdzXQi5yArdsHGl8ECDeHFB+zQ
A3gov4bAHkBlIemvh5OjOBDKbTVEWCsd/IezYkUYihphg49oaL8kiichFVliVowJX8EmuvINeZuO
3yy9d7XhxiiO2gZAReyQmsSrwdaEhAX3+TpBO9woqgXUQ4RPgC6a3t2VgC/sJHzP6fu2Y3TLvGTT
KkBG5r4ZHSJ0Rc7oDKxDjaJpDIqrYfXjLhAviUS6M08boyq+6+QB35yIwiJCXiTBc4h6qE8CaMfo
MFv3+kkuDR1GMGAPUxE+mFNvQ0mydRU/liBAvATNgLYoJlj/yJyZz5fPeP+ovhQ9BL8TpjqjxuAA
WgQPcwKREg2Noo7EPfwRLdriDUPbYcKk8Fz4Q2N1M7NMDbwvgwVhFpZMj7xmSJyTFckDL/kpAXkS
RDhehfS2BRADtj3E1lnqkn4MKWVgNKekSePQnnCp0NUs4pMJWyVTkJUA2go6Fr6vCsCSzO7Zg8gy
Sg4KoVkVLOUYoKG2uGn6CGIIp5xPNscM2CXQ42wdSQKGhMK+TAoAk6CBQAVbrOrxlSJxP4w/IgWM
mSDH4JRkI/bhQ3Qd6GjoMizx7Uor7NMkgHhkVnVGt7WyFZJmTsWd9EFngLO1oWYCP4I5bsCxAdt+
GeDadApww3yaoELHYyZnIzWUd+bokXWvXyyeKzoKE3qtvgmH2wg7Z1YQHa2ef+iNba9i+DqjWd01
YC1g+fGv9wSW6FTC4+E4YZFany99heqpFbQnzeQtipxvpssjCNzoOxeG9tZ9mqLmhSCdhxn+zwQH
COHx0YILNChAUAEpqLWAdhML/dophlB6M0XJiD86SR2oYAxrqFLQoSDpjl2jQx+aTrnCEoWZ/xh3
Puc1NjHXpnFlCbLPkx5lkha45oocQZeZMOnldR1tITPdmAVnKJpgz8XafVbBzaZ1WM35ngQEe5ln
iKy0IT5kdawQvfelVb1lTr8JOUcu4Pcge53QAIXWQm/ts+pTjjbI37GhXqBDWnfh2sk6fN3pl5pF
TDQtDyXTTo2mISA8tpxhYt19jNkMrS/J0O31GeRnOpPQHq69zjy448WNkVfjOwGVAI2dYAyMtji+
ruNknaN22EShBqpDW2cmC3bWXJLSBsnLmwc1mA6x8KZVbGsn7VFvYBbp7rOVItetaIvEcpdB0SYK
/VWOyQ4R0qpsabsO85Zgno1eX1gK7yxfLgd/QtkSrfWw3fdR+JBOPoFM0SGOrV0/5+xcFuCOS8le
qjeIBya8uZ5U4W/rOnWeuqBTA3e4i8yqrZtlsolnGTytbI/Fx5HLjJWYNHsntg8GIwwN01RlorqZ
cY8H4T2BKatCgyeJJjGHbgnKfekm/DEX703XLoHorsp02kZJDysFSBWFMLrsTPvSAfgc76b2quPr
S/FgBEK7rzTywYkjknLnMHSaBlhulT2sMU88mfa0lQFq6vqAcGfVW8FWR50z2hZ+6nTFjYVjtimq
Z5xvCztMdyM2WAsPPrZkD8iz1wMTa5cTScgpbOswjQ4uYOEs0E60AMCqg1nl0tTNVO1+yDrbXuvX
EnsJa5tIaAx37R7I/jIr55Utw1vD0cEWAB/Qg9RBcC8I4igLEqPm8r5LDnQJt4Si3VWjdh819rou
vsWiAHiinXwRHhBfrMcepxzIiaLFCVlN5nk0ehZk0H6BuLK5RQKXut90S3S/F91JT2omNYfT3cSi
n4NHZBq1qavw3EluXCd3+LdOmhse1KNLiOXOdLivKD3siFeRdEX1c5Px/lnznd+EBzXpFwBrjXNk
Ad4cnIdRRDejCw8GXflOsw41ONCxhhU5vhvA7yMQkYp0GvQEAlckkYEaWUu9OwfCfU5s6O688H1O
E8xptoniQBtf6/o9ZrhVdMeGmLXCo7eaAWTsWF4YefneMtO/Kj6iLu5x4+A0+lF094ICUnXcZ9CA
LjI6yL/APZLFWRC/64MX7pCBufYtpy2S4GdG4K84mi3bjyaMzVxUWzg38DtY+zk9Kexy2IJFbblB
GRPVKIOwTbRCnSMOApOHLq3Hthd4Sx/YnoLox4nc6pjCukhCTwOBnLLEYY/QQYP01PyE5DEWBXgX
kuVt5lRUsG6M8n4uMUPbzqorhrUBosSNxbrSoWJW+ZnW01aGNGMx/WGw+FLEzTKQ36O9m2msJzjd
R36JfS6A0magUlIdLrZoF3LCmO0hHZ/zmzcjKbHfc3Xs6A4A5TZQIIgPrtNnfSaPgFli2TWnvgse
RPaQZZW2mqpkPdWttY5z7wQS4KGhxsyNbGdaz6P97lkZ3+IOWbW9R/6n2iHxNgjML0g8VngT7AVl
2dpvdEx3DOJYoQzGJmYj7zCGiGoZGVsOciurPVVDsDPc8Gvvkgc3lHfJYPII6+LitLT3zL7zMOBx
gX7elatSh0GtvQLm2EcsVbWi4KmQoWbUtgmVXkksdV/wy1IsyqAmpnw+dgCAvLJf2i3ORh/vqN11
R4jM01TtQ77KmEsTtMnV0wA6shbxkYTgdU0fTI8BQXfaYxzQ7knqg+kxx7K79DCi3p81QKbDfNcF
EYqnYV05xikDH0AS1dZSYSJxFix1m+IlU+HPEZERQfoe5fgshMTJV28TMBtUgfV9MAacUbhdqQcI
ronvwljfaEYA0EauWxWZ4zXbCcBLOeeHiQA2V5OYaNFu0bWkpNnlDdm9jb2RlkQkm54iRFFr7A93
zoiysglzg9Y5O2DFsNLNZkDnsXGbXX9agoS6aA2ltT+i0xPGTmnjEfptpT/1y8CkeAxrea/3dX6E
j5EugwDrZpjaHnikM6rgUwjAZgswk9oUjGSUsaj0yToNgw1lUM84sQ6rh8zh1qaOGJmtIcOvpsjn
6P0zo1M0obzy0gx0vLNs+5uO1Jl+f3HFL/KzCOl7XeoZjsu0DcIY+bDDaNdrnMfK7s46ls6gya8S
Jisr3nkGjsoLsm5r71FpvGjKse+xNmsJ0zedJCLzVFrlazXQIFqEC6fUjrkVHGHkVAtXlFffm5SA
Pj+xHaC0TnBWD2l3zj3CoXLrVozZdWjHVdcglY8t/zDJANdJ2jy3xkNT++MaqVeJYRUjKJflFPy1
JlmldHzMW+yR/j2IjWbhTDWhQmBhJPzLIBShcu4rclmHNP5a6Vxe3t0RNa+0cVUg9xF5iAsbKPfg
uo9d1KHhw9Y06j8ySd/KkcDWJka7iX5vDdgyCnbyqrUvLnPfU1pmG3/y+78O7v4j1+C/TH/7zRL4
/1iMnO4R5PbLcENF2v0WI3cqsm9v9fsnAdVf/9TfBFT6XyyDph95dEiEkP8wE/qrgMr9C8IG/jEN
4bmE/NqMS38RUJmSPyZRHzgWs9K/C6gs3IMuIyQdtx+qK3Q6/0mUHJ/mt0GMbpsSURfyLgcgAFPQ
3ydFhcyquWVCB/fD5Dwkv0wGx/OEnsRCBMglexbPXWTmbG1Bv7gjyCz40QCP+MNICCGFmvb9MhLC
Kmnr0lGjQHL3yE1TY7pfRkLBjHqjbD2BmcviVDTN+iEf7esw4dHvwG6uLYMMhMAPDiBKRerpzFzT
o6jErWqrvejoeldpHS+r1tqVtbb2Iu1LFKqq8a9OSO+9r7VvyNVGkDq03J0c7WE8DTva4DVKW3DI
OqlxAhO0o+WEZeCa6sP6SjjIu+V2r8Og+yyVLMuJAYdBt9YyGXSOByVYblv/PsbzfTnAH6+37cyi
afW5WAnBxK1NMRrP08+oTPfJJJ8CG56LmCXiEDgRBYhMYEmitg6zyA5hboMG6qaNDejft/3HRnAD
anPYmgWLgZ92d0ZePk9oShLSWvSQZpPH/6Hn5UlU2bGLGFjEE4/OpEjsJPSPcUoo2XG4V0a/yZn1
cGytLzUmyTzP7+qAjcvGu06H7dhY8bdcJdHOOpv41ku8A2R4/vZI7AyJTaBrFoaDI7IpandtAnJb
gH0Pu60XoQGJdPYA1WpnIIiNPY0eEV0z5JA+rfP00S9Rjrp29xCEc7UTPTFhqfbhbd9FBe2NKE+Y
hCTWi98S/tD+NJQ90g1BYzFcc+G8IxSofbzxiLC/ZjV86sA/4tt+wwGgr2tfQ6+PEI194Tmo+nJd
1PiCRl38jOpWxXmc+5m3xmqTl1JqL81435pmthLU/2Qkshtqs1hkjEM36QyBOyqzrSiPfQeWxOFQ
NdKFMfxlZbtIYQz/1BhIghJBrCY44UhP4JpFTI1k9GSGGUTisdpjwGeOklKilrkBWw1WiM6gapQn
ry0uedO+IX+Wyzkx927afxHRbAA4hQLk9SXPXKe8oBAEPLeKLAl2l2mJMdT2vqYRxGCc7tVgjdcI
3zs1KNkThhWbC3KhyrXwQ4RbkVHscDOc2xn8vldxWBb2k625b6YEv0+Btst8a92LGRoqBppJ6UHg
rzL/qZ0DQme8JC3tf8oPWHJ+uBJdYm2ScThonKuh3NYhEcQeSAtOqmH2rBds4IWdH9LWfJ+n/mkK
/PcU+/Gyn69EMOPAzxuMWFH63iJZXAxjdlmZXkPzu585eAc1SRf9lTiAeVMSBUN/N7jQntrbklI9
9+YLl5yAaEVwKBzkyY0GTkXDqKcpQ04V0E+3ymcv85B/F4sRj9kxEVxTPHEQgObD6ALGtzlv/VFH
Mt+/JXleYzpCJJhjIOBbClyQFuZAfwgj/rgu3pwxm9FRSxoiOXagSC92beIfLf0QOmzLUXeNLYxq
cwfFx2LqZYWxsfSAxxPjilOieQHXsy7HyCB3miQTc+4eGA7WHAqjhI4T8ifRfa/tSMHmQlaIV61K
2mVp+immSRO0B5cicF3TNFHWUBekUAB609NipET0UULGBEsDU5cpp3mrO56JBacNT7C6dnE49deY
XAXvPMwERNAtIPfoAMrzOuEsdZrmATQFPZZZeCurGx5yi9BjvZYbzwnRfSucdzE7G7ImXr1ylhvL
kZyaBnwaNmWmQbvJbKc3b9Jo4cXxudS9mAKtJH3Dv1EFE9hcd7Qb3DecYDiSzHjvy+qNAwo4Jl2+
RK32NMKnXISzBO6SFcQAhJT2AKISBfQPsJykMPGcleEs6slDsFS2ChYOjFxTR9tg0B9i5fNM2vI9
UyO4viGEEFp6PTjH9z4i7hsx1A8/nO+7UcVGiDHZmBYHlq9uFmBK+FZHUXoER5GT53RgvmFvYRrh
7S7yTZjyYkApu9RKcxJHIykQiZrcQIftaVVa2bzH3H0Lx+El8MoXe0Te6k2utmT49T5uCl6mFfjh
gySpdR4sRhxNqS31FJ5fEUpjyScii4t6MbBhszF32nRdcGsg8K/hoK1lPECktcc3zWFu0NAe0S08
ls38U1Q9AFk5/qwcTgW0QDHl+E8VHbCoFRcfsIcTO9FlcOAFww5muhks6DphhrFwGbht8IKO9trr
2nMdP8tpfKzoQ9ii2rUIxbRu7Fayecp1DL4y++JMxhtYaCCLNjlo/rNfrulqGNumovOCLDdesTRc
DI1hQtU7j2PoPPoOPd/I0t6wkD5EXqQfGIaO3IPh5xiOHF79KzNl2nyi0M5BN5zLuklPE6V0hvek
SLXnRLWFOTQlS0HyVkMDAten85wSGQF4vew5rEcvRCQfg9xdS899Ffbgbp9DIzFWIrcFY9EOb5Bf
0EHQa7azioM2jKQ7W3sNEl6wKusfB+XU8zj3hDks46aEzhjV1tbBWbFIMW3mBi92Xjq30OMA4d9M
D7mckX2fze7DFPTcSx7wIHGYjO60DJz0tSvn/hBinGKsyApTjQOHH5tkAFplQ6ShmvRPVt1QfaT+
pk+ZVZomfRQkT6nHNBgZTMAR3sxOyGY4N331bfEzdspy7Y71xnZVTjydlLUxvI/BwRNueBX5VhBq
tOyy4r2wXaZ6hXzI6SvTFypxWllrAEc0oSyxrGPyf7qIIbt4CqHplAqrEyrATqRQOw3jv00JfSdS
GJ5w/J59YHna5ikYAfUMCtkz/y91Z7LUurJm4VepF9AN9c0UNxhjjDEGAxMFmw1KtSkp1T99fcmt
iopbETWoqFEN9ol94nDA2JLyb9b6Fuwe/ANyU0DzmTTWx9OAnwrST6ORPyPsH4z2zWOvcUACLhCl
TL4qNCrIFXaC3o2LFSMP+xmIQkFOGBS0G7Soc613zfRZKvtjwiHCW46XuvyxNKCoRZ61KoiVvAkG
MpdsDTJy2nu3c6F/acRRkht7J8mmnYDcfkPsy4upgUgkYvYGPyId2KPP9bhcYoZVWxuO0pjMO4MR
S6wBSy2kJaWRSzZnJnFhiiM+GDeLbX3MKUABcNCwNjW0ydf4JgXHyYqtx14634JyeZbkMKDYY0Tx
4cB/gsk0PtxaGgoVQofKNCYKsg3b4vkixDpO4mATGQZxB92hgy+lR6Z5b36meHVXpkZQpSG0hd9t
MHQq6i8Jq6pOi9PsNe9+ANyz1DgrY94hKqSOhHOFY5lHC9ymWSOwfFhYQ8tQCyzD1taYrDQfd2oG
tCCCv5EGaXkQtVyN1hoEkztQW4kBdKuGvrVgo2agBv3WhMxlQ+hqNKrL1tCu3CIMy5rP80ip3deA
vXofxBcQ8teSQ9GB/eX9QsBmveKAC5bBB+MBBCgMEXIJOWxscKaWvzCxNOV8np6qFpaAw4v+xY6Z
49Gs43cGil81XLK+k6+lBpWFGlnGGQp0WWPMqoI7wlQmYKm0Mt6K0oI95wM+cyFg7RgdDL9INA1H
c+ZdOwzpLiKzhumpR2JZsxZlcddrsJoPYQ0T8J2lkWu+hq8pcddXfBKdkfPuzJL5J1RZakgGULDb
lIa49W2zI4Lw0lTWI3mkFWIBBb5afgERvW00CC5J3FOv0XC/FPYUWpzfEA2m8XFCg+TAx+5ayHJO
l/8g7ZpHe9vwughGFFi1GtyFEtpcyHpy9jVT3EK0MG4nEvYgtGFdOzL2n1kWwDxyGRlBu6OkgNSG
HbK2GmJGzJRU5whcH4s5arwdGlSKJxPbZLJNJutQGQckSpdR5MdEMikkwuvaZBOUOYy2o7+TqBli
UR4sv9sbhKs55kimFkLt1Nthof7JvPxLFO4uv5MDo9UWgXmDn7C0hmtdqb2E+DHb8xtHS8lfiQP4
kfZwRoN+BVH20TTJF9UYpSkXA3SYJTq56JHMFtFPi/zlENXhhRUQgRVsYDhNcOU1t9LNntBxcAF5
xQ+0sU3DqYVHg8F+fHEq+Bamjw/GuZ9zeaoK/JiLb+njNvsK5gYaFmqASh6cGiPvNG1HhCrstnqL
yIewLY7MyEBqtNnG6Yf33DaIwmhfvRC5eFh+4M390BozEmwvKt9PAAzsaDoPHhPZ+LNaemLscAiw
EmorvXA99dPaK8Asl/O5gvBW4p1jgxgNr+EErWoBNSkwjw4OHKkmuLSyPBmOuKroAKoVn4z86Kr0
Z8yyL+UYl1b0exAGx7rp90lZn0QzXCv6JC9/dHYAap8R3f8YeoElHI7MEApiVnhvrkNVaQ4jm8gF
rZ6zjwB9BGG3DybJ7KskXMHf6QFaBd57lv0VqHREE3MMOEIas/hIRAvlkxq6CW4NsIOOBS9Mvwjf
2ruGOpkLihQnaE7eNJwJnjtJWZ90chHrtiOVywFF6Xkuhms/pF9unryQgn7IZg63HHVjyGsexus8
MubL++KID03dPLCdgmZIYtBAkUDiUg6+qDj2ineCyawXs37P2ZeSj8J5EMHio5zrad58V0FkaW/N
pPgR0/1YFacsKGoYoKRajPHAL5/+BMV41j9qMvgvPsxggwWoYvkVk8wVP//+D7+vJ8a7jxh8OHet
QcH9adfFUX9nsrauPVuwLg0pRmObRaJkg4daI1tOgheXxdEl8Xk9zGjXIp+uPI2hq5n3gsJlkLzq
0i0P3cAgl4smE/2NJUYIJtElMquTa+26BhM9d5ZENHbDU/li2fG1K9PfixW82yHr0x8fxYVpsQPg
A1hrWuHYBeyE0S8DbLgZnZJ3erpbEBpNOZF2du0Ro+ck5H0gn/QqBbyuf+g7teBjx6M8zP6n6YVA
QsCSuZyQazcc7+cFZrzR2cltbYR7gNKE4nTuWTLgWPfO39aLvXsD8EPWDm91GuNC89kwmxsa0afO
7t6h7Bps5VFLaQ0IQQCYDGjTCQjF4ISIpnDbfM3j41z0RK8NTD7nmIMjxLnhm9mJ5s/R44urEQm1
MrOYTMs8j9YJAt9xLC5TvC4kU2p78j9ANt8nxfw5T+NRLbhuR8+IuXBuZOxtlEZijjWbSkXH69qh
2qgwbDdyNW98FUE3Skec+nJYO3jgsAmuqp6fcPZwYG/GGVVPG5ebwfPf/JHWLBfL56JMd9MO3lqF
8y6mTNikQksdbO+rSStCmQUAGS2yZ5VFqDrYwkWgcOD2SLaoFBNs3t2tnbcPsid2jfRDdkace07l
YYco2Ac3KVyZuZ/kqqzMZ3PkgFOIB+qKCmqSwEPywPjIw4VMDIvaYhSJDZfLx7cwAOGs/G8k1giY
dHBRSkSdty0Hkr17FuSbOKH9qDxhr6B5hQAAvC0ZOMU5651Va4TfY+rU+8Ju1uBYnBsD8f5mQJ5r
LZ+uS9b3rNo7OxHdWk+MGrxBKoEjMw7OPvYV9EioiIAISlYVN9B/vA1smBjGMccVgYvpCmDKB0ID
7ni7vVOhwPYgIMmHweCi4+z6UxQVD1m+7Coas1op8mbTYUSe25BiH7Q7cxEE41ixDWWBlGun9UhE
If4JfvGqgAPzoNwkBOw1/DFHChaaJ1eQfBIu7kmxLBuIpF/LUp+pgfgbJMOt/lNl7T6oKE18XPb3
GLZXaZ5/FXIIGeETeK/I3GGT2RxK9H85bMG84MAvEPyxg9qkVcidOJJDg6YnTn3Oqg3SJnOdG4qV
mnWKAj5kXyrqu4X2I3PQH9Ytfu3RsIp7Lm9rjVbuXiSIRgKyT1skWoQ+1sSOOYZJ4ahbuKBmGUmn
ZA4hyQR1sx+WyWY4xqO7aZxvvTMVVCrZgqiuNrd6Ptg2gTpklf+ULz0dVdGbD401rsOWAx3L6UkG
NIrN6O/TyMX4DT9xLcnZHKZrIlxySUA4bsoIbr5l8Zd6+owUK4wmY8qZRt/ISDndp+AU05d1xQBL
Uc6j7jWrbRZaJxXxdRQgMDRTghq9AdWaehB5ABOmj5/CSV6RHpnr2AXKi3l8GbhNwngU+yoEMV40
69DC+xjyqKnDHhVcSKheIBGKGUiuZz/zNjHWq8bqwxsvadV2sEGeML3z16UfDntGPnluvrZFumPB
h16jyp1V5xNpM7B/j5E1eiC3o4HSHW5/6o7OaqQpXXd5++GIKFzPUf7IDB6iQ4OX37WOGoiZ2GFz
Zw/ln6RR14od5hZJF/6eDA7ygIpWzYrSvEt3bgySmof5hvKB5SB/GRtz+qSD6Wj4o3bDRUUj08k7
N2akPpHUYbPB3JE9chQkmXroWu9aZpRjEP8JsOhh6chJfOaCH00U8irh8KkLvTYruNdMikXQ3G51
3/GApq/6S8whwgxF32X3t/ZY2bct4Sm2hQdXLhNWhtnD7sdNWskHpZL7Bp7zxgQLdGrmQ2MY0Uq5
AjVXlydQ/hfwcYRPHjpVVRunJdK9g+PVoe4MUH5nQfVuMOO5rdPlXRL6xXvms/RC4Bfrj81WGXsy
GBNpezY8KAMpYvWqUkD5XHN+KrEWRjgkeQw47sYumdME8EV7WT10A1TTrFQ8OUqLI2lMV8l9jhpm
R+sxk2oGU6y1BCEUU6tWzWduWzXbX9RPUzUz4wR9kS4wRrq6Gu8TfInAsp9jO4woZedXnHLkghtP
liE+5sB5Ytiy3CelyLex4ijyF96j1Cmt9eLaK0/6PLRDQpMa9yu3vfGpBitCCePcGwuxnu1b6iZH
FFoBQ0cH4Fw7XJ3KiLdh0aZshenPRhbcoNd5KJmge83M9dCFu9umn48TYK6jx8PeD2fIEVYW8MQ3
ERPhoiGw8Nq2wt2MWlYIx4h1xwhCrXX11NOEjhjPx2IS46Yr0fYHHAbj5DJQrVM0CjYfZV9Y9wk7
c6M01UnMJqVAyeocMM0+FgMdaamWdaSmj7aSzxGvnEkiucsDfka41egf3hhwz5tkhxdTMdDsu+4C
gtY6inna2cB+d54jXtKamsVzO2fLAIltKaDyxnU2fQ0oiMjLuW4mIKj+WZJyTKT0n4Vl0EaUPPbK
quI06Xdj3zPpJR0GROdqdn45jtONKqi2vDrmFmuhnMTh+JK2tb8JjKnbTFYBDqZGg4M0bWUF0Bbn
PHoQjU0FMGBr7cgTLbpPTqbggILYquJ2C6HuDgYM3qIqauDnxeA0TGtde3iwew2OrBQc7jrZp5jd
genNUPmad3QTr27LsVMwl1Bl1m9D1T4yMCQXIp4J0jbqWzDrwAeFtSPF4Q+L7WTv2MqBYLOs5DC6
PMRtY7N4ffrcB/4+LJGjsfiiQAju0+a9p/nc9+7w5RXZd090LpK43kRiCFGkSG2Ozwu2e48Ng1sA
3zC/i9E+E/9MD+raSIvC4JFwnT/0BGQ+NUm3ui1c3DILcOB1JylZWb+smhGfBv3EsPf6/EVmbC5k
IZu1RXg6Hl4qp3TpuQU65FRpcVv7aXcfNPNutnoMs4Xt7boqOmViXPXalMNMYtraCahtIHceIGri
Ur2svGViGaAYJR/I9vmCkbOltdi1NDRk9UQnkfk+jLai+tCSo54iGZixo+WzX1Cn8xvT0rmEmHmR
tClZfvQhV5ePPiuh1NetG/klDyhkGE1Ht1kOls8HB+Zn7k9f2Js8DT1ApIzQbZ8fWo0eOiUiuY3l
O7IyNKCt+Td2JsCozHoCtyECvBgh/OYBkjKUeIWnCF4lZaKPyNuLBzw/ucAmOmGzXrc1VX08zSh9
Mr17rPtbhPHyzu7stxLqEuPrhjxs5wuFubFz0mcKIDQI2fSameHfmkUBYUiY510MK2lXlBQe59Bn
FhpYNirG0lqh4kcPPkdoudpL1hwdxTXYa22eKLicvNS2wB9XVH3jn2lRx242CGMAIrfuDMYkFXKt
JuCcH2LwQ5QvbDoHdDpW9xQTPRz2drj2soIJWnqsSWS/N4Pq06b/Dmp6D99GTzl4P0qg4Bo4Bv2+
iXCXERiLLaqKCYk3Zw/fFAM8S6QfE6hIZU0kd7+zMjkv7H1WXtNfU5F/hFOGB7w/X4DbfeuGNu2+
gNfxgJrXgeTl0m8aXf41LtRZtjxrcV2RUTVMc/rjWvF57uKtvcD/L0IORXlIJmdnmWqv+2YdY1+j
RNPfZGzq0xjnRx8o3TAUX3EW/UV8ffCC4mEcLr5O921t9xLPHftco94NcTDuibVEeCuXd18zazzi
7iurL1aVwfMrzCJggQgRM4cHq81GtTW+Z8d+HYRhb2MX1aAPgSOsS+/GsiedXAWBMFoeOsjRaPy5
h7jtP0Tc7pKCa7fETCLRgGHtahqD7o8lqIkKNp5xBoVoeUxr/iRE0dz3YfU5uCbqmAavYB3n35NV
E20tvEu9zF+TBYa2i4hCMJ6DfZGRM2FHl1yOmNvy+mSIkjV0feqi4uCQk5WGjFaMbReP564wLrYF
Vc5GedQwaUiYGuf+bRQbG7wkyJ+Sn6avPsRYHKTXn6tYnRNjNWf5IZxZOYGF+shCZwc8iqEu00cr
fv/nrZYa7TWVyZekfCSYCBYIc60w+1A+f7zqFMe3GJuJTu29i8x1co8VXKD+pc475FkIoXxDL5Qv
tj+c51DckRKEeZHvmVGQBPTwemjEdOgsiBmJzavro9hrIYMCfhnd4ax6HkX6pg2tjPqt2hJugbcj
+5Cc0Deti9e6T1eeZp+25XooUP/UbDqF/WyPw9WPsw/PmDdYLW4JbNEmQa4i/UVTz+vy/bO19Nex
rw65xdswcJ21rImAfDA6/BFjd1UNF74BFqvvh6thgvsDFN9PhJzypEvL8mSF9P18ItaA4GlhlMbv
gQODfti9NRmzdXnJ4qQQX+aQHQmYO8SVd3Hs7qr1VZSGp4LTw5sZlvxe+Utw2zf+cwP3pUyzn9hg
KqD2OaT0RvITzZyxqoPZqOOttqW3cxmUsdT6MR2k8m77g4Di2MXGs5k+KkZNpjdckxjR0YLuid9O
Gh3RvsWNTKJLLViu5f33VFMu0KjdN3m9qQov2tsWNUXKLmNV6ybFGesfFx8LdFR4vQUJ4Fg5Hkqb
rA6qMtdA7G41zXsbyfy2JsOo8exmM0zGBUvimcuY7Vky/yxJ93eY5IbHP1k24ZM3kbWV1qzvA6T4
vfkT2+arNyRY92dQcuPSrT0oHFrU0W8qFz3fIK+lVPRAHrsR7oZ93ZUfC4DJNdX1T6fqJ7DXPERL
bg4xu/R+PMRpI5k3Mr7beT45LRK1Zc/vUmRJd0KO+Dg27iGGlcwDEsy8iOTK42UFYbA2B94PD67e
qlYs5wfZXQRLExIjzkbe8U1527M8nBjIEz5RZq/VbLwu0Da4pkhoMJnQ1JZ9dMz+p/aXNxmCiQ8d
OPZu3xzGujxVsr+TBWP4qED16ywPS56/+g4DlX7ujyGKIYpNXEVsTgFw42lyl3DnGDBLhsoBV7/Y
uAdQW0ylRB0BC5DBwKpOw/e65Goa1E3VRO9ZekUQBQct5rEON2kfuliAJvQE0rurG+N2ysUxzJdt
goWXyRPR1s00bXJMyltWCZ9tpw5tkb1CTKO+9VB4J374oBEuRZO/mj2oj0LNL2yNyVVN6FD7n3Kq
tjCB9oVYvjKH+OTSByKkXrzJuvcnmLilXb33vrd2reWnYATfYWzajCmJESmabNUxyjG7uF7p2Y8a
kHEUtMQNM7Y++KmGaG3US7qOom6nwyUT4oyVwExSMDoKl+E2NxOsJ4lF79Ej9AMwE2fBS0oMhbeS
DremnQ1on7xz6921JDc4ikGfYb/bBGjInuMAgE9YVA9NYKwcDA81KZWVFtbTF7HUqw/+wDmgpLcv
+Zfihxhsc0Ure+lSgWZ0nMHR6rhMfq94IL8+x3phtw/27HyH3SrOGPZij+v6ng9Vk60rIHKLSXJZ
m+SXxqs+k+LsOP2bIVr0mwOyn3TG94PvIyPP0WJ61zfyEIfRDB5e/GFgSCg4JyEOu9FmahTpmsmZ
YQyx2sDjpudmin/IxuASDU5LAHUWcQQajdHZS889q9g6wTjXPr9rNYZc4x1+ClPlHSrq4hjYNdLj
7OIOxWvrZNcZsvc2KCAspy9uTP6dY14yECARwXIAf5E6Jtkppsi4kcEybmYLPQDxGPS1Qx49hnM6
w7g0vyZWjWha+bHlFqHWJgQg203yHvidBVJGBHCLWSPgkMRgUuCn8nq2VfTe1HOd/OMbj+VI7atc
gLYywuGZGp/++NqVIlwlz8LygxtCou+GgHllxBm/Mf2n2OUOiftnFSUfVlmkCHxAKlhieoknHAkp
XLSN9tuQLHBe0tDddAW9GCw10M7UMdqlMbPLGwQLmFA71wbFUjT2oYScPRH1PC94YM6l6HHY7EQK
Wz0vqtsA6s3W49SHA0ZnYPTPC34FULQGsEifsnW2wFjjEdoKu810AVWvUr/5E3jsiRux6klTWg02
l0IzTwqnGpbr2O8esexPOgKoJMui+pqYAG3HnmH/PLTD2kwFrFEpCImR26hRjGTCa4rZERZVAlmU
oC3bp1skN/K1Tcczvvx0hb5pBfrRBcijPPfY8EQKkuprxGR8M/TGe9eZH0ja2RPuvPkDflh+U9rF
J0jgew+OMNnozn6MtRuHCLE1TebBd1ykUMXG8I33Rpi3HkZFrObmo1ES3iYdIr+cb79ZSCh15pcg
EhsOSt8cnqM8T7dwbxBqT+k3lln/bpYh1kEkV+oPJraHcOzf8ogJbN4yEaSFmTCQ8MLzJ9a8DzA+
T3mKuK9wy/fOxfkp+v5Zl0clI17Huu8iMqudfldNHD4D1VY6AH+N4SMmVb1ZeOCKYXnLhDPCK9aa
BYJPrVa194i7zzVLnX60Rja0UQFUmk2TYx+UyDYmdmQGYoJpoNl9L/mrso0Q2jLHkzloyX96v6So
DUtg3tj9kN6EoBg6Au1FWrYgnGhucNJ+YKA+2DagSOKRL83oMo5i2o+3p73RrtWWQcgaR8g9WAxK
EvRgSctF6DOZ7jouwqpMPhh0PNgdq9h0nu+WFMSoEaXkRWV6uDyPjCrrclVKvO+59lmF05q9wiXs
sBlb85KsnQneVRggfRNIDBqKh7AIU2jDhcEdPXjbqg3bVVD5A35shtAtWAEDzKsEQmz6rbWrx/nT
41OaTQhOqDTeDQej3a88938lZf6/iJT/Re38/ygAxYIEg774f8ZCUiHCgfy3syw/CZz9Fx7kP//X
/5Az2/8IUOkiXLYdvmMQICj+p5w5+ocVQXZEmBxCIEPhicD3P+XM3j8s17KswIwQQQdE+/yXnNn5
R+BYfhQwnPTQOzvW/0rOHEb/XUZssZ/xWcl6fDdojMF/gwop9pvGMoYuz357W4TWV0itoNfFHLv4
BsyBAnSsuWvI372R5HfcNAGCidSziaA1It3eEJHQuOD8Z4OcIWja7/7A8q5Ypn02sixBbhLWPEby
8W3x05NRWdAsmmGXDNzScYOmGDK8PQ8/hVVgq2Q3gSCTV3rpJKZ7qlBnys5twmmEHprTvrAYKLSv
tj+/U2SDUzBvCPAjgmGYvueZJxp7gvuWqf0KuUip7/E+REY5lOS4ewnRzcp4zAfS1lveDxL7fsMn
nlvpfUSd+enXLNXQn69k7r4yL2a8xgAff9p9Hg/fcYswhYUX6nX0Wa24b22DpshCQoxw8cZx2KDL
ILfJpHK3rXRf1HBJFyQthrVzLPVhRnoA27q7RukaognZPif39Qi7q3EUFQQLbkt4NU1NfVKd+8wc
cBOHDQY+0PTjFP2p8btWcoAhjW1xlSfeSdXdgcRPsWoKXFdutisgqyQS9KwVoFu1wga+t/2iZlTr
UYd5McS34QQZ1F0bjm6Tj/SHeK5MYpmzuH1uU9YPulSHJdRF8qJChLvkXqzbtDvqiSakecQpLIhz
Gg7hbHy3PcB/XCXYGPHgLNBZWtZHDkIvR0EWQDQEmOgmlpwCRb5n7ljygMvN3YwTeYVn7u9Ym7ex
nW2q3AM4l6OOACEd3EUjNV0U+5vcS56Qqp1Fye5WurT1keD4msYNcSwv7bm9rVdd67hcZJRfKG9p
6SISUdwWtGU/wKyzoMR70x2Lv51Ks8vkhxlaP/bLs/eGfpsVJV97s5Q+kRmEsyOYUR1wYC96A9Tx
0sTeR2uxVwrxz6/iYgO1+8oI/VGF1s9Ue+mmi5pVYupzPKYBookvKWLnl8zftUkNXtXIt2XufiNu
+8glK48pwCyXTk+uinaRIwlfMI60IrihrD3gVoW2kpDF6kPWpomdW7OFWkbzkpTNhd3fbHrQOnyp
VevRugw6rOuhf2hMbcvp2fU0KM3LeWb0nAbneXKuPG/6tVLZzfhZZO2d25GFFnTRPg2gg/NymOhk
dAEGBRE7eTB4Tf8+e+MLeCYQAk5Zr8OYERyQv3xTgvlfdddO97SmqeflfadzIjkXBUcRsBmkNDkI
eDbGPBQxQDrmLUqpFYNNkuzZJNxMxZQR4NW/qLaDodfm2zylHDPM4ABJpkWviIItZE1lZaa9SUdi
UmKBmyp8iqMAI1GG42nMkks+MQ1ywAdKSbLGbBErXCYJLmUa464g4JXUlzvIX+hAZnfr2PVDNdjR
Nk523eLbu1BSubgGJ2osyTysrHRnt1wNvB+riWsMQgGxNiFhfdtyTs5JhhVT8i0ZFmIwbrtngAzh
bRUTiq7qFMq2YI4wky+3brPt0D2zjvNWvsSDG9X5ne+EmsaxDCs5ClBM9dldhnDdLV6+FuYB8hCx
GBjBpA9HIJKfpZZjDu7APcp3aBCgEO3psxHFsio8PJs0u/RBvEHhQDc+2cHd78/2opxmvDOIT5Ds
LsmsZXQtd7FMUCh3fKs67e56vLguqZhwBare/sPblPvBkbvAZ1nAZlndov/66QzWCGnBha0ZEZ7/
ibGVtsFi5uyweWbKRJSOT+gfQUCfwpw2tq3nOVIgQIu5MFr7KZLGHx9EgrKYseovHefpbJjVJ5cT
EYQ/ltFd9TQzgolxU0nxUxfvCTcaClCGSk6Oli1KYnOVuAwk7FMymZ+Y4nb5wqWaz8mLzfZyYIuQ
Fnx5OGZfTTefHVkd865A7F+sROA8JjFDoACxCWrdKznCB9FUx9Ry15wnX0ud/mhpCfywUqKpDHzr
jT327whNBMJmtg/cQmZ/rQVnY9tQwHph8rgsy7zyx4hFGsN4v/rrtCQJ5hEUtCD/qmeu2XHnRYIL
PfFvJwONuI+9Av0IBKd+fC2t+gvWKXobhSllaJ6J/CgVNojpSN4pA26kR7Qs6N4fSr/D1swSICyc
nXuHY77H8Ik4m3YM588fpjZiVWm0bjTVBJHnF5NoXMJip/Im8nEMsIeNNkmMWDijMIUYtOb5mygj
28Q6OS/BNZ13aj+bwcmGs1frjD1sGTjbkbdkER4ZSyfxjTqTryKcz9cpfeoJmumL8sFJ+CkpftLp
I3bO0TF1T5bO+XOT3axz/4R8wsU0rtOJ+DGhHtidsx8TydEZW7Y0CHDwZmIW13mCOcGCjfAyZsjt
WuAxULODy5kJmnNqHNff5rW9Ne3hl0IDQ1WgLch+EwxLen0Pc4ej0w1ZhMFUJ/DQs8r7OWKCp5Yr
Dozvue0ZhcQecTY6LTEnNrEx7phTPDiEKY46VZFziSV5wqKfwEWH4MUOhS9ZsfT5ce8idEmKN1fn
NHqs+++Nfiuqna9zHFEH6YyEdV5yIQwdWY8ZoY9j9VJ336VOgqx0JuTQvWDeqmj7URXFE9ElHvyb
auY0sjqc5QMjTizKrAWJm2TMxMDt2jLazWb+ox0idoP39Ui2MlpG5T4gGNsC0g90MJHYRsRaejrf
UsaIGjkmHhnvIVTI3p3c8e5AN33i8tqOOiWzl1G9Vtl8KFy0JqHWwTYRMbycxGFMucRGPCGa7bbC
GJrYf5vaUTscYARytU54TGL7Kf4yfVBAjEfcVTA2j1OiSAyrsz8JizHuWH2HM0ouWwa7UbmzdCJo
rbNBW+ts6WfBnW8FNi4iyhIE/axvCBUl22R5togZrXysaTp3tHIQPYCwINcycb09j4NDtCAiFaV4
c3C54iv9SB0mW6OR3VsInCKdcVoRdmrr1FOYOhZOfFnutKqPqw3/he1tLK34luj2JgmPw6ZWiofi
b96JjqiY21irxWdWkePfTGvIZ4tCJISinGt9eYTQvP5wteocbRoTX+o2Mn1C7P6llrSV9p5glF2I
bN3T+nUDIXulFe0TlVCrJe4NUk0mA6SeCAiDs7ZT9NkbsSLzytIaeQKR8cZ3r0PR4KDQMvqamdRj
55DvslTek9Rq+1JnJWn9fYYQv/tV5GttvjYnT1qt32rZ/kI0WYApHIHv0UTYb4RlgDEKWoCpVf+W
1v8Xkvy7k6VdAT72AIFNoJ3Te2J7r7jk8A8gv0M1kQevIWOjnIY1xoK2ytsSyT8GBCkjtVnQ1Wi9
jcCiEPZx/OD4PBwrPzxZxrQemuVHEQavNQ7mvjO95wzLA54DnFSYIFLpXeKcwPUce0TozBnrGsZd
nfZOGDXW/vgVuSawCS36N0FVle8Sy4WvXpIBBwYz6xVWul2aJbc+Fg2VvY4YNmI/OIVp/Cq1kyPX
no5GuzvGzDtwxm9C7fswuMOaxn5sMuchb/kFeRE8lvubBcuIpb0j3fJjay9JWI/bJGQcEirzs7AY
IRoSu7lIKACxolhYUkZjYqYIafumcdVWKtNe2drBglYULZN2tfjYW1SW7qVgf0z47pL8rW1HL4wm
ew3b6loU/dXMgqdiYEGe9Dy9+46PUmV3VT/cVzUXnNvnj4UIQBNMrG2ycTy4MgC6OQoW1MSiaJdO
9ifSnp2Ry5RBqXbyDNrTY2DuYRCKZg23z7fC+AMfgOdIvK20I6jAGpRrj5DALLSMPvoBQeKOo51E
SnuKeJKG7ILwGSX1gxksvBkJZpXaSdamkaAFKt1dh/SajznCFONdJ+1fMjAyUQZmdyMnV4nFiQf/
M6GSpGNjfhKYoBrthvKwRZElpOOr5k+TtKRbC2MLdzYTVsvdxtpVJbBX1dpnFcWcHdp5ZWPBki5e
LA9TVqHdWYH2aaGdUs9LzL5WorDFyQU+KREJgcsPg33hLhhO1kjYk5Xh/8p9VgDaE+ZgDku1S4wN
xU2sfWMTrNE7mibC3wkG4+Jvd7ohzrTfjLDKEtMTHrSsfrOwpCntTYNp9IV2VOdOsvLT/jUXIxvQ
TTxN2tvmY3ILAwqRhTlWQhqnXaGVwQ5n9vjicu2Qy/oTnhoNVCMUM7yX6Pp3oPnbdeRjIwuMeeu+
VewQNmEN46HSPjzXPRILiJKf6CQ1Njj14k+7gwc0RDEPcZ5KWt+lvX2oAigJYAnc/9IEW+q+8MUX
NAG/UV0xFsFWewWBXRJqov2D5cSuMUvmx8aGROgnxi6L4mPj4DostP9QDDwr8SMW2pkIxF3c8IHl
j3XE1ThjYBTayViqxKErRvrcl2wjAoAb3Qvj8L81JkhbuyEtbJG/0RQstzztl0wSmBIFFkrr10tJ
axdpdyV9LGEz2nEpWUhCsGBxmtvYjVA93RB0fy6QrSobx6Z+rHtYOCusnHgtS+AM6q7pwwcfrdRO
NQCOQneu0cVxy5rRnlyXTBtE3emktGNUae8oZYp/Z7Khz7SvlLcU/dtWab9pPOA8per3iG2BTBtp
Wyr21Fn7VKU2rOLZjIaD54vkRvCuWKN5KLD/MAW14xuyIMFTGWhT7IsAT4QaHl9sjUG2wCjbaccs
8YHxocVE60CJmvDUkm13m8nmYiI/E8VtvuC9LRosOMDI8AVkE3SiEl8sQ+91N3GrG9cxTa+j9vJa
5Bhqb++MybfWbl9U8bRw4nXOKu9h0HaormFbUIn8k+njfYFpuJ3LD0MRgNO4+IlH7SwOtMe4p+vk
ZP0xENXbrnVtckHJWiFd9n0s8D5yBHOW60Th/Aj8/jnSbmZVZUxbZ/baGJ0h910krBCGJfWhmSxJ
ExRD/CtvE+fb1V5plRThv1N3XruRJGmWfpXB3nvB3cwlMLNAh45gBEVQJXnjoMh0rd1cPf1+ll2z
O9VAL7YxV3tRQFd1CpIR4fbb+c/5zlYxwABoxUgYgoakLLFyRtC7RK1JT9DC6A2Oh7s0/szmG6ZQ
CJZgiXkR89uS7HPmtu0d5Do2TcOO0NfyOBLvLjwIijaBb2j4hPZ1BtwiDC4IhZPX7daCmHiKHbTJ
OJSC4kVE463QefKGYHlX8SsCouYOkfNAZ89723+HLHxaCKVTbsQ2K9tKwuo877cGkGPMbc5zTJx9
nn91v9PtOucuBxLvnc6+++2+IgrPD/fKJ+4rWLJ0kweY96aZsMRS47lEah/9IdxIH1nesL5x6dw7
bdCdSrbugWIyTHUePy1uOp3PTwjquzqxb3pk9zHMTfCsjc92CL7HULt2y5YJfPHfsHYxzMtDksCS
WjQVgIK1I1achx5cwKK5AV28B4J+JJSHnSYequ1Y8ANYJtrWnIYMExfiTWQjPcdo0Dx9Sc+hSvMy
f1i/ZWp9u0afY6Dez05fbl0taTMStmsAKQ7dAXRE4lRJ9i0aOKoSDjOHT/1jCM7NDaNvt6xBouqo
yVgfGmL6fCvIPEPLF+tlvMsjHvbs717k1NxmXmlcvK6lRFYAlubCyYrZqIG4JjCesyJeIyh8wvSC
XaVf+6r/yGTabAXlYqgb8tRm7VtXtAiiiiZWFxwShDwseAb3NWtfqu7ZYF//HMj4q01APhUsz2RY
0uIWg+Bk0EU5qqLdUGblpsXpVxOHEZQ6ZiqhZiVjM+UMw7LesT16CwbfpGmCTxPdh79qw8GpKy1K
pBMPrL09rdnvH5uw/Qz00DKL8iYs0HTsGgscl/9vQnL8wQZ+OzXEx47LoCpNWkpBHU2OxyLeYb4b
HIp1qgZaueL9A6Y4WTkcMEanxKVdtiBEV7FTHYtaqU1QQyyOxc3S1c6x9Ivtgu9qXdJfsUzhbUcI
vdHu+8SpQP/U7W3VvfHVcyeujJdgrlElFxuvVhCshxfX6pJNGk3+esGiQBl9RWS8DnkGilsqBqCx
slYTNWoWJlFj3cThBXdrfZRhcOM44jWcGDlTM+bm1TknK6/uF6M6uQEoTndhHWs30Vp5hBjqacO7
17hxVP9K5eTKbOAnUf0j2rI9TtbyXnst01bMEOaUu8pke974jAbGwZoYPgeuNKtpqeTezsIXp0ex
Ea+RgX02dNMr/aMBH3Zgm5WL7cOipbSslxd606iWHnx3t8DqTbVDxIvqu4CORijbOK+Y7YYUD6Cy
36ppeqZhkfqAbYk3wMvoGsW4cspEjT8D2xvFh8Lf9/7I3cnHvuwm9qeLIdWsakBmQ/gNUJdaW0yJ
49jnu07GxrZ1IRDYhCNuQgQSOyInkA4s6asww4yB5dV7lPduQAWaneIF6ar8CRkn23RMTvvUjw9C
Fi9OttRrg2stXrU31WJ7m2y0yKlaIAnhEm5sMncGZDlLchkDIzhIiMnVIn8olZy4k/aobemuqdSw
Rph+UnSJblqjQsNb5FPMKf8beRG4GaXl1A0b/vTZeVy9RBhia+Wq2lIesPWm2dmUlEqg49B1O0ts
BUAVd07qov2Z2Lmw5plF8cXXAr7VKRsedmW1lpRz0KuD2ahC86uM6N30MEYPFGBm+bInOlSygLXW
yFffoU05whhgJHLLY1aSPCthXZFVwANuJP2vwS4Iu+Q1nxD5s5KM9jwQvwMOfviB3Jkc0q6BV97q
LkNnqotT5hjcV1DZa9/mdHEpDug54eK5bc8sNJ+E1rxZs15DW1jHZjm3RYYVYgkjZtX00VYvBbn/
FWXA0zahq8N3eR3iqoZJmHPujyMwUM/lCRXYWsNqJh1hsMdtsNAwaBUB5VFa7xMGx3m7T91dEGN+
s5MPo6KqlzDrBRe0f08y5bsz7NeewAbOprY8tDMjC5v+n75PJrMh6CJs76mI2D/qHsSi0vkSwYDm
5leXaW9Fy6hNQDz/ime5CWX6bWcAVAwPofv3F52C3yoB2GxM9rBrGOVa8ou3aW2w4sBayW1nfuay
Q6ZsEZcmtMaTaV8K25/3fpRStpCJe2XBZ+8mWmdpwGuc4edsSG6tLT+ONChfRNpQr22IX+ngaPLf
ezhptYLEI8GHw2jSZZyFdGRT1lJ2FInlQY8AmXMlfi5JxT4PGPRWddF/mq6xLmLrSU3k3Uz1EtTM
KV5Gx0M2ttzLIkRFrhTmJg64NVOHuJz7hPplEmuJDOJLb9q/zNxl3xNGn0WbLltKtniA5jMzHjXK
AmkPquOwgcTAg6vfmxhevRh+hGOZhIpwX9U+h5c/+reFnx/aInyOzZHdsIFv1KUHzJ7KzShmj9V9
uZvTVFugEv9oBaAzfCTg2Ahe/JT7B4zva1nlGlJf1RsDNNbOmHkjRVHg3Y6yFgc6Ci4Nw6yyua/P
YLlIEAkKNJASBXCzWb/F6g6LinFPUa5eaOXlujMxbTRTb+0lwOa0K26MntMw9hpzN8LqElMGQCPr
jqK08XG5j1HQ9ngSXQdrfIP9aejoqUzPVNeQlGh5PDhJXZ00MnHRSMBMkYiSJlu84kWCTXNb/x4L
RrKJSp5hrBpBNCb2tipHiO/VW2cmxokxImU4Fz4bEB/GjC0OA7DVGdcO3ukguaZPlT1P27nr2o1+
txsp3THwdNO7NKUfvAMxufTW1giBurhDc5yj7FrH7bFsk7vU1t1nBZRyyTE0W8tWwWc382jfmMke
RqbcTAFBQOGIn47v7bx2/qjM+ej0tcUo1NxPirtV28POmLMnr+Uj64b1mX0g1/uOmzSJF0Bslvlh
AhVgHbttHAZtki9fDUhPrGj8lBmcuLjSiEVmeZ6+Ou6cPNkwczhBCZ20vAFtPWuvuuYMfdLuEW7s
xtnPImxhJ8SHiFXzOjT6z9pE2O+zbgu8SLBn7dsT1yBKQ0v5ZX7q1cZQzg/obePaJPy7vkDRbEsu
WgMMRIhSABgN+6FYfQep/xnL+KMN4XGOHkhpmpkAD2DpAysSHRfpUhihCw1CBY1x8ZCmmHt6J2WD
pSiUzwPuQaWLAO3TXBkO3Tq3smvENRGs+vgJ2Ipkt6uICYbRD9I0LY4Q7D9lQ7FH4y53Y8KsBEqb
bfEEtXsmNiaccz2K/KZK8eE0NiKoNzUEnjmx6Nu1xrfBQIiTRfQ6bGkZolWQCO6263vEYsNursVU
8HvxDvptghwisyeCtB8uCyG6VTQVkSkbh72HuWTcfA8E+bjxJekZAvPKnhvr4FgAA51p8e4VIOgd
amTI+22dWcbV9G1jkyttkzEByLgPfoJgzpV5H6ZIWMoii8cFUJS+h3aWPVP//GYO+KKm1HmvB2jU
Wdas7Ib+16XrYzLtPEBqh+evKWb2fHpYzTscXXkAONBlR+YtTHc1zw3MaKwLF/qrhpBPTdIzOOpV
Ycp8gFSjJwoshFteXGroR/pEpzG6jdC2WYVqni02wy737mb3SPr37MTJXZ00/jom/0k9sr3OAwXH
EyooWwjNG79fBoyskQ/NK02tB2vx5LaG0H0yhqfWuW+dWu1ybZwyQriS/7oh5ZJ84baqfvX/rn0s
X1U9U8MU97+5bv/n3/47tpW//Lnd//z990Q/K82z+8u/bH9XjD6on+18/dmp/O9fw5+/8v/1//yT
kPf0fy8qldJ3oc39c0fKU/uTr6asjL/lffVvf/tOop//1Zby5+//37YU23eExH6ioxwBHZF/d6VY
5h+SJ6Zt4lXBTa6bOf/TlOL9gR1FmJ6wbImlTn8xHbJT/B//w3Zg7EnHNE3Xwu5qOe6/ZEoRwvor
2860cKRgbhGe5QC3M/+xO7OjaEdynrkr5cLNysCKeyO6L4flCzF4TnDtg+vmU6B7ozPF+gXegL80
2zqCQhfY9jN33KvqWJIXTnepo+xxchMOK/uUKq7juF72GgAv/UNqEhGKgvLLbWrqPjye9tLmvpkW
EnMYbjtS6UN6teevJU3WroG2lCHLkQnz1zlNj1GGP9fpnmrP/9GWy8cIq/ngUYuCY3MXDdpzLP0t
6rlzmlLrQlry0zaVvw8jID3m4p5tUM4MY0lRk5F1KG2H8TLQnIa4hDEs2Vd99ZUVS4UCbvzyxfQc
ddGrnwcH+BvXkFWKzFOxhsVOMpEJknyzuXWn5Hukz2+TBulNnWCv9EMtvE+wQbjx4D3N9wbdKjTU
+EdVqdsSgNKqHe5du254LpaX2l8eoqj+mkrw7KkXnUt/gHcbX8ka03SAW3Rjy/mjHcgG14P/c/rR
5pSyuxbj9shFtx5wkfij/PLHngNVVi+IDJweDoaMqGYTPCe0uqTMa38/MBv3HasurKN5b4Wcdm78
ndnTc5M1pzGgdqONgcBFYHOpSrAAoM7rsaseWGS+duLOVqZCyWEOFuRyvV/8c+9yVwR575F8cm+L
qm638SA/AqGS4+SqeznTM1caGYtHH95bEpz0xihLodhwtSE7FZ6Lgj1A31fvnkzlHtrLESR/iHXf
vVh8TJhhQoKHIXdmwEnDh/TDx8BCA4fz29XfQ4QiINWe3h/CA6MH9Z+xduUMrCCgJlGi0ACilqTw
NyXptDOb1AbbyvxYaKt4FmRbRdGL8mm1wB58jnxozh47Fm8pUGOlaR/NULSQxfJml1IWORRbFjwc
rSYnRpgjg7pT+VbUXDEUIv5Sluol37lSt3bTiXThLQL6YkEXSn2+84Qw8g1q/leI03Izm/69i1DF
H7QAN168M9LBurSbo9FueOk7B3ZwNr1prUv45p29BN+IYsMarcCR3s502MmLOfsI+/TNCej3k+xN
V04KnSXugu8BM7O+E/IA+DE4FAp5VVNsQ93Di+CDkWxJ97NfvjmVxrnofQysiGMdmzTBsn0pS4g+
rSCBKEwSiMPM0E2hGDwZyXjtGli2cziJHr2sdsJIEbej4Ajstr1bgfnrWcf0LsxBxNjnpuaXRoLi
hVKvNHKtxSjnJHGLLLkoaZh96ZNJW6PBXRlN7Z2I0xH0DppzLEQHAYtJ2amdbA0Xk7+UmNMNPzpK
Tnuu3X3db9XkkSOFOmyxMLMlLK+y4o/N2EQ23tbrkQ2b9qvyo1dSBGuvXw4MzHizClxwMyx9H/MF
yhMaSXPyHfNClRcKDI1ImwSMxCblPuBVptrxtAf/aPE5CAe+Q5W6/A1zKFi5uGeifZB0Q5qn3H2x
NOlBSQYep2i3S4ZkEnR8tEbEH8MtNraHsCaS+kXmPb4PdzksfSp2KiPgzVr3DB4JJdwauHNxl4Q3
Xd/BbMVZk4cv/qkAIt3zekz5sK2b5CMMuapMqrvGdp6DLX7rFgP0kFUFqDBDvuoMQQm8X967adac
qxhUlc0keTCdZGcXTMxh74MYArAaEyC5kUy7a3NvmKm/HdDQbkp2WkxZ9SP0wNu2H+SxMTQ2QOQY
d/SHZRjDt6p+YYfrshYhrZEMTrwmFTTDeieGOus0Q0+AtWwALaQ8EOf6I23ENvKi166tvhrQBbwe
cOSneVfP3p1r1cluKhxuPAXjvQt2c5zkQpTAQcMueIdOdD0zz4EtLd3DDI5eJjVhaCMkJVtPWgv8
zJqGRp4e65LXoC/iNoA2B1psGQD94SdyGmBLAOrpSIDSTk4dKtvEdJtRmbxLgaDD/fvMa+vO0/Nb
FE7XUPbfcsSGUHqInrBgtuUsanxTfA5KN8r44ItPvM7xJh4QxvLkVzolw1GKlWfYv4aSNW+zOPLW
s840WCXrti59rMpQL0A23M2oRKJ+M6pc3VTTXYEudSLo33osTxoLyzsZNDPgZkF4Nevyj4iGKO6o
DfJrT59OtDyLQTNz8A6s7NyjAXlQrz7ehMLFe4TVyVknRm6sbZef9mLpyIEI5To18EWaBvqknpXR
DMo9T3TrtkzMZ4yRWL3MWeoGELnx6v4272k6I2bINQYLIs5t7kauwX2ckGq5nQmD73I2Y3WUHlqf
cRjQWXHEnYS1YtiEkN33Pov/dZEkNEChdka/jG6c2EmarPlonds0o2h3smZnH4f+jrrlrd0EANXS
H+BIN0srrD01h4p6EJE98nB4k0LcedL9gff0BRIWGqGPRj/rmp+Iz1Nsi6M7PZjkQE2Dzm+s+J/S
cJJ1FxFNtCEoxpHrPKTDxxAlpJqr9qOgB3dV6IXS0jjbOhm+cP6wAJMTRYqqZJ9hLU8JXnukkwSn
UnktZpbPrQsfMSVxMXI42KByV1PSioPbdi/4dhcp60NKP69Oom5c4vecOwuPzVLxMpo1Ui4RTa4U
33KgRZJgY7iJl/7GIi25gc4xrzuH6KdUSI8qMn46rW/u4tC6rfyk1O7G1qzbQwHWivX9C9/2Da7o
aVenLsdetQk4SImMk3Et25KXKGEVXqhgbVlvLj1sO2FCRKDhh9Y5k2MHqcUMJyyn6aB4aQP4/Bnh
rxCU7LppKDGceePto6k/Fg3OmT5NP40K52JNscoUBh+K3eBldjmFIW6w5enOxaCafUfDpr18OElj
7HzXazdl8+V77Sv1Zo8ZyUbqSqiOLMNYHNVo2vdt3m8EwkZZtPMqtlN3X839+0iN5t7PBZuwiK5E
rvWSZ9C6CpN7IBvDOqzJvPZRUW6HALtfOUteypAepXSh0SZpyKtyEDRGSQGNc0/n642cRf4E+6Ha
sS3CLOJ/dKLfxp3PENJ/xz3U2zw5VkZL+YMTPNql9meGhXGaahdTbJkAJcvFqQIGxPAXzwdT8TCM
CS6t6SXB1ZlyOFJotOADWdghTdnZKAnn9uxKnlsPa0tdH/3Z+2bn8oZaNWzDujgYrYISaS7YwghH
o8JheurL/jzALWXLvAsD97VXrJ9A2mJDDNRlAGkh88Z4dYYXYVfdJpDmA7R5KMP67CLyjlQ/s/pg
6hFe89LPysV2jCgxNH3KmwR6poyHEcJs/MOiny1Jq9M8U6iJK6uMYhSCLL0iAJNLccxoF8uERJLB
O9IASVOYOX3e8zHpcFnj5jr6bkj5HQWfZImqrWJq4Ibrn+EG+weYGY7+IEAt5WlAm4Psggc7oleN
KAzry/S9HK5uHo5fTP5MXYhEA9yQKMABHjr0THDUMEr8xnziSR8wUV/aIkKkoddtO+XpFyte1k8W
zvCg9XfjaLowQwg8pW78YMspOitxOxZBQussImAfSixIRXdqjCHAPUj1Lxv0Dwp+HO4w2GycmRQS
FmXwee1DKyLgny7YFeMrxlY7bJoht7Zmh3QeU33n4azqB8BzTZvukY7Q5tjwzh1d4xhecNQ27eMc
iJyaMSgiLdousLlyZUj9ZvHdkzvq2tQ86G5I1xg28zzFxFjrgZOueKXmdWEyY3hhvbHT/mkuB3Nv
edbBlqaxQ03wiOUECqPwoV2mac9tk09AC1faTHHJ9ntnSb57Bw2Ug2XPZtHaxGKoibTzWbKwOx2a
vj+GXka/RsqjoFrc2xF5r0oCajDTm6E8paGHsyqNow3+7VvqZGADpoB6eyF3U8leurfFDSRYDpiM
MixIHHtMG6zPMlpuVLumlObbjIOrWbnzDs9rt8nakdVU84NIODkitJyNx/gKD3WPGEcKLSVGbXjO
xqJLC3TgGcYuk2yBR7h3NOeqlHT4yP49R9C7TtFwSdR0cr3PsuiCN9PDrdsnpJmV02O+o0abwkJn
T30RVi2nbWGegFT12LeQDIDqHrpcwqh8HhMaDcM8NWC3YCjrSjPbZ8aN26fhKZNJQCq/YWMy8QzU
UAN3AUJOwUoyWdwJoV5vc7JXJKXBP01YPIthjwMSw00QbDEAxDtXgTAb8KOriq1xDQoJd5J5STUd
KQGT1PzmJbEpbwEoJQsdDgCVsCyuk9T9qTRpSWnmUgJ8Caszo7v2hyWAmXodfvY0q8nV1CbeNBXu
w/4EfR6bG2inUDOeBk17qjT3KdEEqCzFaeRoKtRUYtE06vtU86K63+SoBoS9y9olveaApRpc9EA5
acqd2/SWy9XFnAi7A6NqCHh2dcwIi26O97byaYfIvgyNsOqw2gwFWAgG21OJfK//ge78bfsanapJ
WH4Ly9cU99WcVrtU07KWkX6x4bPVFK1M87R4pvLNBHyVmrWlgG6Nmr61aA5XO0LbjMBdQaoet1UH
ravAXJqA7/KD/OJonpeH6ZscoaP4zph2U7BfnuZ/JX74hg2RpEcTzxzhLXj1Qjk4JDyHRdJ2TiGJ
Yff9HGPn1GrGWKtpY/gihMP7dQJDVkGbI7w4faiZTDicMkt6RPGcegNGpj4NhftTLgK0QppfK+5A
3H39g4drdR0CfaUuixmg6LgXmfNudmsQh+poVHDTQiV/8uODpFa791GHeQP6HYK205tbsw7egwlq
XE5tFLti9wy4Q/Kkmh8nzWvDTeXjIoThJn7T3KCZcpNdfthJgmcF5Jttdpj6dGdxQCHRrLlwQE4I
EeB2KgR0JlvT42owcgKcXKy5ckL61ZbR7VCCAKA+GqoYELqk5WOkHPdH8ZtPB6gu4EO7tbNrW20r
FhvI83TKMQsWkzo1SP4ruMbrVrPvbDPpoeYDgEcXXbeakCc7Z5sMkGBwBPll0sMkUbdGNn/UwPVU
ZJP1wIw6hpuRAkADBo2REtdYNJdvIUeuW5ZfYbDKFR1Q9zopDQmVrR/bmnqiq9me3SuRbtoIwuVK
8NGBql9Sf6tnRxgEYUcJAKcIn/18fKty58EvSfqa7m0DWjADMRiSUW40czAsfo5RY22qyQXmyJ4F
4NQp1JzCJmItb48zn7LGQPrC7r2ANVTgDX3NOaSSl1rIeLxEGQ4c4MF0GyDkWOARR81J/M3fiqfj
aFTPPoa4WhMVB9CKGtBLBizfYAp/dxPS6gISenSQ+s1gVxuvcOBRzVeSXrcAIj5SLhAqy04OD1VV
F8Y6nuaPtB+11v0+9uJFpvMNwXXKwxSkbGtLyjVIvIMGNYQaI9nk8y2W+n4l++meF+vXZM4vTvxo
OJB+2WyuIscUd8rDAlw2ah2n4c7AYlN4uJqxchIo4OHSFsspdedDkXFxl8Tv+/qEBjZvfaLcTWS9
9r2h3QvveR1jMKyfozh8CQxr2Ld099kmS0Mmi0dbencVaZEd8MLS4rFeUwVEwBZ3jQHDAgNMsEoX
tm1OPOPvn2Hq+QVFp4gf6fS4DPZW1S8luIOlOS8ZlUMPUyfC7cyOm//EWoiQ8mMnj4nkAgI5aVn9
6yr7f0c//4ss//9R7FOaLlnLf66xrz46Yp9frAH+Iq3//l1/KuvuH9wMENYFMjjquk2g8k9p3flD
SqikgUcqm+v6f6mvsf7AKB6YJrLhn6HO/5TWZfCHH1gctxaLQP7gf7G+hijqX6V1QXaUCpvADzwK
bALnHwtsfHx1thogXaue5Wlvjz7Zbj8grIS1lThqxEPT+YFzlsVUAwypD5iCKb+6suNCOM/drRnw
WPfDbj8Kc4MfkhmvNq09CpO7KVUy7PE3gaHERkBfarczzPk8VAaElBDigo/NLSbaxYUChDflKOy1
cZAy9k6d+WLE1qWSo9gCNZUEW5LH0JCvqhzoSOjKu4RnBSYIsNuLOPeO/ew3dUSbrG1t8qwEx9iI
16AYaZTGE+IOs0W05M2c0CFoNOBp2rwLhd1o7Hl058kbIFJQFkt/6Ea0IosmYbgX6cHG6epqIGDj
keRv0gTbDcMGNy5SelQWNIv67GSChkVpyE3EZoiXnPY9BRrWdUaC2kI8DEWqj2SH0u+gOC0b1MBh
X1C3AiQ9veBKW6XUmufsFlaWC2RDYDPp0WntIHzOnK7WDoYbawSLHchmEyqEPsK28UMpXqwZC97U
5Wz8TPWwzAg+NNcjPdpyH6ruFu4n6/NU4R9qoYsLBOLC1lblnsJVWN29rrlzXQTjxgRgHzlnWo/D
vVlTSDoG1gMhQRBB5rhXwpQ3VenvuIVdrYqE74Alf8Uofivb+aIvZG77FkuMZo3/kKSAXgEK7jFD
nVAQvUffHS6qYOy1JtI6g8kFZ2DrAGeneWIxfQ/kLb+LsJ6uKpUQxOCwDzgaT3jhOAWC5y5KgTyN
BCdCOCbwrVeY4+ytNUh/Y5JYlSrrTinv5c0gMPaahlTY8ZjfJ+MOg0HyIgvsftGkOO3G5KBCcqOu
azn7NHasNYMj11UrT25tugc2WNHXKITB7q7qOd7H2DuGKruO9bTLelrE8bwbAXf1Lf7hS8QiqWvx
batmO+OTZjKAaZWQKcDrtcL7xKzup99zoLE3wnoJ6VDJu+LBKNuf3ChXYX+foDZnueL+XX7bZvk5
Q9baa3gKGHxAjJN6GweDBf887HKcR2b/VIXfSnD+VnrQCCfEZsE1k8a+z07H7fBE0mHOMpiyUTMq
2Y8wJsycn5WIjmZZFhciGkyq3fijypYPZftQ8d35g87RVZRgcUwqgGVmgquwCokMeHCSIlY3MeB8
yCFcIuN5MzqVecVxPem0Li5yMkqJ8x7Sc2IW1NgSEOFUFMs2aeZCJ4CvncyfLHOMV+1Q3JPLmM51
BSOP+8txEI11FPPyXk0NzhTlH5oauw+9j+Rvg0OcOxlO4/meGPi1zSybVz/+Zgl3MGOpIy7GarRZ
Bdn1t0h8cUkIOzzrf8vqczESPEfGX9jMw0IO3x2vf0X1Zr1EJCly4kNi00lho6okqr2EtkFitucz
hEP/0uekEpwFYwNHO4rgySokmvxYnzoHgM3EI7DKy68sDjFiPqnm97OGp0rpfQt0VTGrQ1FUN6EZ
7jO7RzYx3oiFn1rNbUpGRE6PVoQWM9bI19Kp4uAtI40P9stsL3vXGtim4BNL7vx8OABYJDfMJj0x
x1tCH0+VZ5/GGq5FPpabeU7hZNVoK3148COU7UhtFY3sPhwKRcCHebT9ZGOMpy6sbnDSnbo52Y+T
9416/V56PvQ89wmA7Ic/2vXF8W9TFiD4LePLTJsW33IhCGsnPYstt7NeCUz+HEnMFBgIaBiBhMQT
D7UU6zBVnf3PrjAOswrLeyLeaBuuAz12xL3cUBDdoqjbNQ7WmV/NBI2afrUJvuyTiW0QlVH8iShb
+5mKlJ3duk9mGlCD1A+37TT2+0R14c3U2eemxMyTROZRJn5xyBvXenbr5EwjMONj3+3pap23S6zu
TSM/21M0rTk2aAfyXOJNCXAiW216j+7jadb0p/oQLFQc+vGdWWL6Cx2+szjMqXqYcaNVM8ZV3sxE
TEREtp25Mc8oq6Z9jfCdPX3Q8k1aHpIBpquN7yMRdoKQNT+2dTgVbyX5HBpi+pdmaD9xcJrHIWc9
BWoSIFFzBEkCkkmhN5h1Ed1VM9Wms36UhB7CRGJ94Fpsr9StHOakDW/IKATbPkStYQm7oQaEp1tA
BoIM1Ta0J1IssbPD4mxB7S6DTRXlr5ES5XVu0pPPayrK4bawsbe4mlOaCwQbojYELstNF+Ll9AUH
48TQW1nfPnZWkFYsNKebThADKSIeu/CgdAPTY9/fsKMPthkWrHM1OFt3ZEnXWcM6a4SFC1pB04c6
A4UhoSp1jI4299X42fLTR9YgzNlt9qLS7ik1j1C+Psf0vk6Ddc+tW+nglT+RqsYUs6F++6ygOYmG
dAGTMGDMhE0EmyB4rYD0Er4lbrBEc4YeDGHb4fHmrtkdazl81CgwRTPe5USnwN4hKLOIaVFbay+x
8cAZT038rHz3PhyyfRxhcM7825KyEcEJ6vFaM5PfmnZ+ynHzbaIwtddZGa1b2oNj4ZHgad5y3oCA
DuuXqR/I8gQDCWvSC/mUXylA6sPwnQRgYqUv0KpuBqk+aZDeTQHGu4kYyE5XWGN2Xw05+E27wK8q
xXEqIjA4/dze/P5fc/CNLz8mwxkS73TfYjpDhk6NR9vDeZxB3/MDCr5mUjqVu4xHwabezsbiYrcS
rGryhA/51i5NzNQhEr9r99uu9jEEOlD00bqOE4GVLPEeRZmz3CWDOYTWlfJatrJFdoOZ7GdhIUh1
YDj6zPOgb/a/5DD4t3bn/5hamzUIn1lWeojyGTsN36MN2LfbhGUju0s6giMsaQXSx3CQHFtJ1ryZ
pWOxOQeArexf2Fq5RMf5D5pWow2zFRAGllFZxINrstOzFc2koHAML4IYryzeTEsSVWa4HGDo7Puw
2tustuoeF2Ged5/A0y6lOWkQrDlCMgDewK2TeYHwfFhHnMsVEA3wUXz33SUhyBt1xi6SHLxDN03r
gGXfOq6w6B9Hq3xalv7D6OgaiToWs7VNHKWLDQYf+erhDlsPLSlhG1tJ6LORL7zpxWuCy+DLZm+5
IYZzeBTydWg6Ioc8dOqofONxG7DaYp8T9vslGA54PIl/4OT2zPLbc1+HGRfmYhWE1e66isyE5Jqo
um4fzhWnhUGz+6bN8fpx47iJ9QPOaKoGpynLZPvUjw4FPT2ijkWZdZ9nuyUtnJ1hYXQXKV0qysI6
x8ob4X3pKuYj710Z8r1V7aNqZqQ9YtUwuJhhfctYd67wntP4h0+jDwby+VFMw6tWJivXpkp6jg75
2D8VBrwEO4g+Fh8TTT5zS/V4VE9dZ+3DoN7xBHrNVcpYV3wZkL7WdrWY2zCJ4KmjTZaT/+rMd2GK
Lk/a5HefTho4Zwhl0AV41FMzzd4fvzWfahAnv7iuh0ifmFSdVL7Opnz3yvLLKMYHBCBnXfr2jduw
l6gm5zyie7PFpUeuMO9o6qOCssUYkEUFcMeOVuLKuoknNsKOopqokIDUYIb45GcJJXjQI/gErKcG
43S02NcYMPYh1T3w6UDsvZAh/50k0bb3squhOL7rsjpS9nNxnAHI9LhxCB7dByUgkmkUH21ES1U2
PXtJZWwaNZ1DG2dlJ4OLlSXfOM0Z4oZYrtwg/ZEU3RNGxHzrYgiAZyY3mBhOJa3nRQv/rKwJIFCH
mQJM1GxPeo0mUIJorWvXYkZzRh3ZnMRXRVMYQz1HhwHnKiuYhclJ+pUZnlIB3mz279LQpP48Zvmf
NNC3DS8vN83sHasZ1OzE0JlYat6wFcQ5o7/Rwr8vLVIurL2BoNY/i1QMsBPw9MCWXAkx0olBXRSn
WfLwv9g7j+VIkjRJv8pK373EiTk79B4QnAIBBOjFBUgAzjm3p9/PUNXT3TUy3TO3PYxIHSoTCRIB
dzezX1U/nUz7NqrGN7t27kG7ILaDlOT64SkOxfvGZJJEh9yuDiEY4jDmYgdKsUgSyqi66qkMTqbd
FitTlsdqSIbNpNvejTZ5w67D7W8L8YViEl8AXOKSjykmN+eE3ioP+HIbTe9BxeFFJ25OKg0ILWJW
bzgvzOXthWfWTzhJ170P5rY2nkvSNA+aizmm0ckvyojNTnQqzeTWgmQ8Mj7M5+QQPZYmEYtMbBov
PI2VdnSi9DbJk1syjqeskQ8t/S9e2JR0xtRPlTM+puNnnXXh0iybJwqsTpJwyjgGt6KSSxZYhHVu
0KE9FqJgA5BnX77ZPgVJu7XfjZm7P3TTV1eIF/rCF+1QX5ocE3E/rmVTMQaCzscPYLXxF97fJ1nX
ay1plE3gW8W4QKs/ed3HCMiMzozwCyiFvrIjcqgT4p0Ez8jle2MJRvy1yJPjQH+6dRH1mN3LCayL
COlZnM+iBhrUjsnnSMQ5CvrVNKT4XofvtiJRnjBCuEl6/9OoucLkiNEjOQQeHjJIKkr/4AxoDOXC
wOsxWj5g+vqR6TspyCbON1XGYnVJffJpA6aN1oWkABF9JT3CBfhejzqSxtoeCgwbjMwkNzGTNmfY
eeJFD3DtaEW9G+IBaUYjPE+vApJBUKwtB/liZuZdYJ4SGn3RXfhpsL00o/arr9plqY+gPupBW44B
0IaGo5TwAdiWWf1I/SR6nEx2ghk0hGlnUGWxbfHLH9079o4BAl8CsjJjRJD3287kMhv76PZ/h3E/
vtl/43hF9vuXCLbFe/ZO4eQ/jeJ+/5w/RnHub6aO3o2D3jBcx7X/7nLFsIpFzvExX8Bes7Gy/s3l
qoNeM1W/s+8Jz7FMPucPl6vl/uYbwtE9PGXg1/j4/8Tlio31T5M4UzchugpX2JYnXBxxfPwfCpwz
iSnbVFwXt8ICMQLRAjk/L7QgxL3UkBgZIroxTfC4Z2syll02sxIT+FoEMSmGmMbE97rHV2jJ4isl
iMnOQ4Sn3mA5SxRLN4uGM8cw/P/eebBFcOAupNmEATJoq7X1CwBd/5wX6ZJdVb4ohqm6zzXsDdPS
kpV5Jeh0Z6WevvFTVv0ZCIU/+PEj4c2lFgUlpyrwhVkAjxCIz40ZxPHWp19lP/f6UcYyOMqp9G4a
ZlibQMYHy7+dYIocKwlzTMjJW9ZmPT+AwukXMWw2antJSfQhx3p3LIimBQqTL/LonDKUhIbBowsR
/bmj6fIwieC1aliHJouEZeIpx2ZfvpotZ1c6MY9xhF1BxsaxmdEIZTQYrPBRvk46g9yG5tPJGJSn
OJj35uBFy9jp5a4MIGDUrpbvc9o7I5gnAG8t7PAhAkuTEJ2UPd22FceaVZqMNbB1P981ZsomOosO
ZJK7EzmprtAYGJa+CBYRkfWb2c92ViMzxWOPMcQn/WGsD1Nfo4RY8rs2ixBpHHZcmYZ7Y+ys1WQW
xE8a0z1Ku3zoimHY+C3MvMIrHexTZJQSlvRR/yyFPpArGb/xKvNY0mpQlF5A1QgCfTPLYQf8FLBk
ozPn4lJI9QyiVtWfkr4xV8QvnuZAMhpq9a9UsleVL+z8tK3WsqNK+/CYmfmrV1XyWPWTd3WSZ2vM
86eyN4r7khgkpd1onJ1/0UBwPpi5f5GdBs82KsJVoxFA0ataY4jx3Qz0tEwjqJms7eXS7TDQsmVw
Tl4ebwG9h1sfiq8JjmHtdbl7ES5PX8eggWNMGX/Ug/fYm8Mza822kqTgWxeEeGYsraB7CKvq0Opo
kEnY3o6dl+zpGF+TVtmnQhC6aQLMgZ6b3HRjsdM10tmQaiiCMusNK8Qrtt3Moq+A8I61nUvIJqF1
dUfgQ6lWcE3N47GacR/0mn0LKmU1hf2wopUMrKiV34EkeYtToUZ2yX2ry+IuLyAoJJFY5q3WQemh
X6hy10OrPSR2x/6JzNw6bDN2VebA2bj/BlxTsnLpv7KI0Uc/6MCqWmrTo4KfEkYfqSUOfTgBIUJ7
CSZsawVayFjH4NtXXuz5G+B2/B6yfj3rpU4rFRNmq7RxNMJcY1wvpvUE8pmBgU0ZZ0t7ah6NlyKq
QUUANStpWd2F1ZrT3CrzXDK0OpZMvMDmTWNaBoEybKGRk25z37n3SotYe2C/9jnbrMoc3DNE9GdT
oh5nju3j0szW5WzRS+GOj7lRftbTXG9EH+xnUL+rOZoxfmQQsHoNd3ZKPNSI8IRVQ4gnB/DFFPfz
qqzyYBniBhzZDIVelm9zEgnLsAwvEx6R7axtyxFra0WJNShDpaGRHF2MSV8sOyuPdjiY33F/pesq
wo7Bk2+rRWtiveNdh6PlOJYQ46bSf01Ltz2NBghtswlgkYSHubsNhyG415mvlaakaH5uH3Pqobag
h1AV5NKpAV1AZClRCBAF3bLfVB45PSdXex/1O3adQiwgfStYSDivGzraVolVyRs5hMeyGGZKbqyY
XWCewicgLlvJNFtHFedAb2bw7NMUZ+tsjaQQeMD53k4yz8s84F6Ppw9p5T6jRHps8j4k9cVplSQB
sUlvVIw3/moqPkoBIjvIbTC7tc0wuAG6GzYQ5atoG/Wac4sEiq4goFiE/rHMqoNWFcEORARwOU0N
yK0WpOIApmEe/Df6kPadVew8KqNeyix6i8m23owQQh7oXHtyuajAg0d0H9FK5ZO87+1kk2v1CrLQ
KqL2RRbpbuiCHaCY19wQe1EpL2uwk7PYhHP24voXtZWvA56Nwy1n9oOr16xfzakcrE0/zvv2zZb1
0syTjWRO2UfjcVDmFxevvT0QmNPZZzcTg8h5M3X1JemDJ/jzyK6xeAvzA9M1GhcgcYSYsKJyF2fy
2sETM5wv18kgs6f9mlYLTv6WRhNoWOpbylEWELsSeoJ+sCjNKx0mAtkjRv4YlQ4CD4JluBH3IzLR
oLQSgpwbPN0kDJBRDKWn2LYVEEK1jvVQr+sIk3uv1JcJGYYs7q5QuoyjFBpodhD7ahJ7Sr3p9foc
D+YmVrqOrhQeS7YXX5Dysq2qJFr7FAaoQTljEpXDqJd2Qwiuag+J0o4sRCQtpfAb00mlMZdPlc4U
IzhJFUEOolNfRdOqwUe/oW2qzfbcUChVSrOqEa9spWIZ9IZB9bHwvZbjvRBiOBCTpYVbaz5Ky1im
SYEeBm6gUgrZHDrOOi7B4wk7YVAab6eiUaUpHCk8pbE1iG1p/Mo0KcUqjLWFn/rNR5bTAxDjmvfq
Kr2OuwJiOQpejpSXK01vUuoeCZBwy8n5UWuPqdL/ag8raIYkOCht0JTGs6ot6jm5c0Bn0JxU8gT8
/ylXyqL1ozEiNqaIjiHio+Yq2MbgDAtZUt8bjMdUKZW10iwdxEvkqGGTKT3TVsomeWpm2NS9pZbV
bvSEnm80gEzpoVlo3tOvOrM/Qiv1lGraxtZLlYpwlTi+vOmVttorlRXxLyE9mdz26pQwcVxw1bnB
4ACRqZNEoI4UHC1cdcawOWwI40TafudWM79FDiO2OpWM6nwycVBp1IklHC1vHeSQIO3+C8TAtU6S
T9zDO50k42pU5x4Bclydg8jfUrkd48vhxS0CDkupMyiA10uI/WCnq/OU5GDlqBOWoc5aZCg4dXH8
ArO1wtmjZhzkI/XM/VQYMp2OezfbUM8S4GziKMeRzlRHO3XGa0Zp3XQ6wS2NA2DHQVAfX011Lkw5
IKbqpIgo5C48kvczh0gnwsApTGgt4aeIiIKCtDqX8nn+OX3yhLyfMTXWhLT8+NhYGLQIUGCW5ug6
a4wWkecyJARy8cEnMF3kJO19GvrsFHVefON2TPChELUqzakt7EFHBFLrLE97Ap8tWwID99OSAWZI
AHdZk45UizzC4KfTCrZ6EYM9Q7ZP/WRjOIWqTzMOtAqGvS7Z2rKyoi0tnB6TpjCH1NnBQW8ci6XJ
aU44mi0oCubRnmnz0fundE6bpdCIq2mZfpfpYtiNfbrpEh4MVP+QYjb7VZfkaowXnWg8f8il1YAo
49gdWQxbO2fXOBNGGIekZzukNV3TPP+rgt2RNbB4OXHGrIInftUC3uPuz7lLzfo8dSYHjJ6lJHNY
BR21I5W2YDtmMbl36ntZ+y8ZxrFnz7sIWBPcyZN+oIN8vgedB1wSLhaAHGujSy28YHxcDDKzD6M5
XJHWiMGLbFtrSDl57wAcTVqDeITlrC2dt7wY7PDoZtnCZYf9aKVII12qes+qcQexxu5I4teOthrQ
oNZFZpQ3onc3VpuWZ9P12qOdDg/BnJ9DAqbbqQrWfp37t7LHoP7zHhcxpsQiHGBbyJbVjtI2bqsc
uRKLBdVqvgzoSOQ32bXOt+nAxS2M4BDJcp2ZxhWFjKq2TD55NuiwsKtXcVDTbDzsYtt3QDr2wZHW
DtGRMdMNjHxm0y9dFIlj1lonP6tQxrupBqbDiLGGYtBU/vQyG0O4zouq3wOk5Hc5kP2l3I/m8mTV
DCzBxO2HFWojZRJadiE/DE+VsNYi1s1tzoZ6Nzj2Qc78bF7pk8XSyq1W9I90ouO37Nx3i3k0trHR
2vY1ZdtJjVw/YUKrOwgt+uAeKcXCG2zhQHXpOfBCyq+DDG+ki2q8NEVsUvZVOxvoY/HK0qZHzUpo
c9Xnqw3U/CSy5uIx38PIxXZSHea0Rv6y7eyqgQA96rV/6FQKwy8TaD+cg3AwhQO31mzx5iMzHLzR
fpC0reMnpRKioQKIwV16amxtNdf9sMtmtbPphoUL2fU26Gk2ScI7oko3kZP7NG+XFqb/+ezFiX9K
ymaTYRdcDSQxWY6D7wGvaW8T/Z4bJGJ3KHFz+wPODzfBNp+FW0qSKpIKySYL5S9ZZ2fMeiSg4U2p
JPWn5eNydeN5V8bjgBuQPiCrbLdubB4MD3Z4QQDICHgWE6heShizNxOH1BMdJnfslY21YQ3ftsje
WjvacU8sx4FR86wHd+BFHhgxrGwnDbf41MrBTy7xzKHClxvbAV/R5Twfhe4/aZlDsWthzfuitwAU
2xxaAh5KI8vhgiTaQcsn2tfxTBAqLSme94EHZ3FMZyhHm5+HmFkmd40rkn07OodoruKNPc2f7F22
BlwumDPkuizH6FAidM7K+XthOpytcFTfdKb+BX01IpzJaDEccwFm2LotjcY4RWQFEs1cZf44f9l1
8hT3MR76hDWw5owQO1G/RE3nuk8BxHAdEC+iHFQX5bqISS0B2OEMk1W32sh2N/BsIBy2sf7f+dh/
az7m6v9mPpZX78Wf5mM/n/PHfMz+zdMZdPnC9QzhC0P8h1WNlgFimY6uCzRpX/cwsf1tQGb8ZhOb
JWrBnYGN0f77fMz/DZsa/17wJU3D40M/iXzS8HdlNjO+J0iPMfDvf/4/RU+/ecyo/69/sfjm1e//
bPf517+QMmddAOiPpUv3LYvx3T+Px2Y9aubWHbnItPjDn+hqInzC9sTZxHPONNhDFkFIrijzCg0o
jmIobuwm+Wb9Q9Om3t7rqhdD/bMh2VNLvkkN9kUD4jyNdpfe5zwq+EPBDJ/088uEWTMhHdRpACcZ
OZVsGG5hq32YtXeNhL0D+vvxc93+ly/RZZb4n14iU0DIya5tmVgD//klooPDoStytj1zdLVTbh+3
7l6AyXK4EDil+3xcpbYNWlb92FmQrWUZHAot+m5iDphsLpjDB0S8aA8famDdpbfLWXV4+dkJqDXt
mtlRSn7+irCnn1KEXrQvdAcd8yR4S08tb8TUjFv2eYVlXGYP/VGn0BDw4dWbNsMkD1ZBUVlGnosa
dgumMFlMzWle6J3NZfwhfCIKOT9bSGFYmMYL0l8fNAPiaaBJ1a04+vS7yofqPHiiZfwPDCTIj0bK
H9yAhpN+frLUaRqMIgT1xr+OY7biIY+/OqFMroFjC9G38KLPOKDFVJeEB1tg2xPCYjMnF6ZHrxIn
zFCIy7/+5ThcyH/65bgCkzhXuGE6TIv/9Mvpy0p40oahAswFWUtdTJO9HTuGruXKLPZhZdCiQAcm
juNhbraGFh4M31kPIyvDGOyHEagk/3r4/WL1RlLWJlYTjHsXh9Ram1FbiWfb0TkUSsC2OkUVHFmJ
qVygA64j+u5MUocw61agmFaecSxU/pSvB8KMCgZBtQDvSeppDAwA3dTFMeY61V3r8vOBsBe3cNjc
4gFufO/daxoxOszScW5eEj67sq1NZlvbUBcbLJl7P8iOhK5vIDg70L0sOlf/9Vtq/HnibTCD53J3
XddwmLIbPFX+ceItRxOOToGwGfnar1KrVdvAKsidnZ/gfDRNMrViOzTFbRlMx3/zvW31NPvTLxSP
Ngkjz/ZgsVj2nx4oKslTZxVph1zQKli1vGibyKezY3t8DJIAFyO/Dn/GocBhDrGTGynJaKko+s/e
Tb/peSxvysa+yCagR7BZeppzpt65L6zXGmZO13O12pO9wTcGGcubkXYbYuccSyyn2SZ2/tFxhf/c
y313Lwv3Yqow7Gik3+w5Hj2OomZNVDcpiJqk3z2F8JT9QLrhQbh09ZLCQc9j0o5Aa2B01WhHEU7X
4iHIPkR5tlP93vT5cw9+nnKJCkpue6l5HTdmypPSkVDaMIxjUMmSBywbz2bqXhu0Tx8NtFdi6IAq
qil5NI76tc40y1fCqSflO7WvIZFypSsSdV42ONlgjfnxxUF7ZVi+cO103M1Klq2VQNtX9RGMbLEa
y/OEdx+cC3khJF2qwIA/FNq4idB7LaX7Tsz8GfTwXB6rBWl5jgVcrpSOvWW6e5tq6WUcQW4wtQaw
g6mxIBdCxyBicyGar9p2r6BmC/hRHvXs6T3pcUlwVyd07BMEBMr0q0HFZpRYLMn/x4wpeQdTJXbP
qN6U8f3ylQxu+BASaaChFpIrVEnlFYdogXYO478jlaHkdCWsZ6ZOIVaYHVMluutKfqfjc503GmJi
ecfJZz/agi70CsFeSfdz21+dOn8h+oeor+R9E51fp+pPU8J/gwPAU1aAFE9AizfA98mgQkRihIht
ALPd0sFHUOMnqPEV/LTWcUHeR8pywJmvXaTKhpAqQwJZSSprTAfPF2aFWtkWSvwLmqadJti5uBrQ
WuimLZ5iZXcQ+B7ocgA1ghNiVJaIVpkj4tS8xUgDXoLNbFm6R54ZGClwVMTKWhEWI1ETkCmZ8+bg
vTBh0tJohx2jCsS36gEplVGD5k+IsttcGThwOR099SD1ghAgVb4z/FvXD54bZf3Q8ICIjKBQqAoh
4er+yvGJABHGu1mtgXoZpLI7hHdGDboyl6AIvbMMxjfkka68qC0xVwsUoYvVYXhuO/1B1yGOW/0L
iVHvUZ/CJT5b+8apsxoHEDAx+uYfzNF5q3C+2MoC0+CFcUwuP3k7K4sM1T83ujLNkPdMAbmIdTuW
S6LIxAZx2HjRHnEfNp6y3gg8OOSq+o1WLBGLNGXRwa/Yblx0+w73ThPcalN5SyuYBjLv2cPjM4ap
CoMlKk20JaC+sfBYeo3PbAt/EFwr6rNxDOnWs7pk7SjcNKFGOh1nUTAOT7kkISWU6WjEfaS5pIW6
xHlup+itVgalMYMKHXaYlnTcS8Ktrk665yINlLVpVCYnqhWAIeN7mhEKss5oTw1P40lZo2A6fgpl
lmqVbSrAP+W0NNuVOpaqHG9VjscKrhzINl9A9mLdUjasSRmy8HXtGxxaM06tUTEelXULo+uR5hSd
r8AVwPh71yijV4Hji/5xqAOl+13RHm4oUxgUiFfBM7jFLZZobBgAb2wqCxR8CvYTtyBNRJ7JwEeo
9gQHjQTJzVuHbkCbnOOdnXz8piATi7jM7oN4Bg2bFV9aOaSHCk8bU23jHp76TQ45FlPAw6xwzbjg
pLLDdcoYlyqLXDFm756giJk94BVETr2NgwC+MHOBtJ8ei5YUaCZNbnMSxAvQyPvSYqqVlr4BR4xp
BzObbel7n3EJopQZG2GvOtkkGiQPWpAYcPW/DOls9AIAMpsi6vTY+sAf2WUh2dy8O/gWHvdpDuWy
KbQXLB3dwUaA5MhNfZTh3rlYgfO+PiHmrC1jOvaSsxYs+reuSySPUEnzJeQe5gqMDSmxX+aN9cTE
2eIKo6AmWpspNPqpDdZ11scMv+A9W/od/VZY/yeLJkO58ibYBnQFgVOArLrMZPMUvXauCbJuNtnu
ZVBNOSecPIu7SzfoqyEEf28B7DG84JbCDKo7InApBcH2hlalVT3Pj0XIcAr8CW+cvSzVvh35tYkY
YwzyvZmV3yQoGa3nExJgzSgaZvmJYym/M7jDaQGw0GMQaQJHGQ1xz1GanGR3aotgA5DAzY1mLUbK
EpQRu2ZzacrmhH+uvSn1ECecU965YTgeTJe0ZKhjNOSZJ5YEXL8K7EFYVF/wCUOnhoeXz5g+yuS+
VrZg4TuM1lwsIXFfMHw15V0bCLGefVbiOO9c5AOe+/qrbECsK2pwbLYfZcnyVtfTE1GC+zay74n7
p0RV/WKRFS6okCPZfx5pPWPTmTncjV5ba9vRP3K/XFs0wmpIXARZ00UW2Mu8dr7m1D3XTviWzgVq
mEF0w+w3aeWbC4/TEJSg+bbAts+CCEMKGPE9CXg8fIhL+QhbgwagaOUOwbaru0XUiLfWn9eJXRxS
MPph3REHNJrq3Br6mhH3kj2vEd762bip6gkqsjbLhfTLHdMAqChhSEFAb7W7rKH/sNW+tNQ3NwI4
h27n2coHZbMw3NDcuTy8MulGh6ql+pZchm3PDOpSDJo9HQRpSLHMrMHNIVK1Twwo6Z316IRxuUWN
2NfxfGgExUIIqzsIMG8F/zwtxp5wLpeW9V05rA3+UBQrTauOpeFc9DBZtiOxaq7hhKQD7D3Hlt86
1gEpDG0JQppiUS72ZeCw4GvmzmjCfBmMPWjFPn+iIiKksREvO81W8AeeCotgfBcG5c20rb0er2wo
4m1g+1dIER9u7NPF1DIR5294sHib0uOb6xXFCqaZvsUZe9xG/yVn/bnOGu6YdlxrQQdFmABLq+fm
OZmcFyyC1RmuCTQNJ95phXmRcnprNReShIOqN74RSMJpHQqA8/wclvgoZ/fsxslWptov5kS8g3he
pwQeSpRigC+iTW/Ju3Lo0SX74ee32QrQlTVc6DiznXWW9FTjyXE/ukdzgmU5wE5cuB1fU89KhKOG
98cKqTsHQHNHFr5gynQNY3kcE72783IWrchG1q7sUxjyrAjoEd/EmJ8XBaSLQhPmkk5tIuTRSs9t
fQ/pqh7BP3FUhc/QhXtkjBPlP/HBxh4bc7/wvIgWTQ2sBMXdY3a2i3DeGaPxXsvYfUyLjlqT6Kmp
5p0Ad1CZ6u7O5q/RgbU2Jl9hyWBrMHGSy/mpjGufY0bxnFakh+xmT+emYRacscNPd1514dzedHaC
91ZO14K39kahOwtbR3mOOQJH1XcaYB6csjvEmHtJPTvZ8fgoKyDucWCsAkPWN71vPZm+XHeO9WRJ
7T5V2eBRHdNTc1pNerDy6WippL9JbDqNsT9y1KrrB4dqad7fOk/oUzQ7Gu7lunAljko2meyM2DFB
XA2bWtzkHbuC2BFvsYGETbEN7Q1vDvULPKOAZsKeNDYJRpFoAsrWewF8N67oFFT+MlYxjRoIidkX
KxcbX1X1HzLCH0KiuXobwP/Q8j7miJc9W6mSkocxS67O1ICrs+/FoL3qvWA9LcDUUMMasWrVQ//g
2PayDwzBeX03+NOtGPy9YTZn14n0TQOllOnLs08a2uwx5HmK7gCwGI8TI9bOfmdfQfXSPLGAluxC
iCbyMRfz5CjpCz/LhNm+2+n1OjD9B57se7TGrVXkb1UWnCoGJl5HSBeY+33mmyfgTo9+k5Kvauyr
7z8YzUM1GmRTWptxDvwuK5zOdoc6wXdno2JowbQcG//US1zWurctHFbvPCZQPoTjmi6OWl2Je9uN
HvqZAAfaHvZS31p4BsvGWLHg5y4g/cmHENmu53RVWrjJ5wTnTOFtPRb4m1QvNnVrHWptfG8nweiA
5llnhHLybpTJaw3YQcXQ7jia9ytP2VlrSBpDacaQOhhuEyFRISuPrSYYU2b7jEQoryzG5jQb7UPl
Cm01zj3DaXh8/mvosC2mV6JdtlXlr3FAb8Y2vzN6eq1CXswi7K3+RstmolQ9pQEDtCPDjqpFM+Uc
+Rp1W2j5EoT83ejzvcASruoEZHDv8j3AibGkpKCsyseG0wnTDs4MfSQAG1Jix/O9VNalS2L2SwhF
60pr7/ueveCgug5SwbxC1tZmSMRdK7YUFXuUGvOXjNoruMvk0uk6HmdjPZvMnUZNDZ/SHxjScD8R
CnPtct0z4lqPPZ+aTK8dnuQNvJujowNjIwAizp5fU27SCTzyot4PpeGpF24h8bn+ym1Y1c0RfjAE
8KQauxXTiuvUpt9W1bwUPBVi71KQ5V6pMVNe6i89QD9N+MtChJi8gn3vz09T5ZxNYzxhd8v563nW
3t3K29Uo/n4UYVGWT6UwV/oUIfJyi1oW8djmIcJ+YhvFW2R0Z5j8Mn5LYd/FI88IxgaBC+jY5NQ+
8BULaFgyO04FMwcm9bfOhnQjTgoPg7z46IsIRq6evWXWsx9Bg6KGaDM76UfdXkcydCaSm5pOmHbz
EsUHPrIyuhCGeqbtm7Z6ISUqkIb0wLiQX6NsFTGzjj9Ci8Nzd4omdx0RlXF6GgSsn5kR5hyh+Xtv
8K/zRKxKY4RY2IyO0m8oEDRs/dILjthlsShc3D5lcVRvXxxWd01hn6dm66TlK3znb6o+HkyjXZS4
daIxOkgqtLmvseLXIS1m6n8oTrOA6I/srH22FP66AXLvN+FnM/nXNsJ0xCJbOdtqDvY1KH46P188
jVs9Y/DVljyWSe0W7tme0B0Nh6edts0HfxdA1C/98dQikVUTVR5h+lZ2oLLjERaLwGzBK+Bli8q+
CEPhIrc/U+KouptqDr2GCwDS2ZYROyKW4Ezy+i2xARK81meceZ27qzUsOzxXJkRMWkKdTj4FQXdB
YdQ4NvO0+ewsEldG3F0znd2tVnKfRtG2r0xnMVPywZHTO2sh7Yqz5L632vK9Gjhe1Bsdy9Ja19OP
MGEUHmOK88dxRUQVGqfTLI2R2W0rBKFjxpHI3Av1+7cMl5Roc6/53tmImL50pX/NZ3+nrpWgDlVG
b9+p9GhmlZRu1sY9B2a59iJKJ2eyrU26a82JcKSaN4tAbk0X9obnmJdc6teARFeZxXtj9p47h50e
ZQ0tOSUHGFaUY574GkkLcKyu0EGZEku8mxjBvWsXcl3iA79xGpvuX7a/DZdLlRNArTO+U9vNLzoL
yOgro+kY8nRSFeGm/015gw9HnPafuaLxxftA4UYxLI5WzR6F1aKPQ/YQE9NsNd0PRyDKrtfdcwwM
dBN/OV9dfa8MJjJfD/lb45xvPJJTW5T+R9ylhzFCQFAbKd7PbS2Gl1FjShf1zhkzyKVJnGuivorn
OvdVe7LH7oXNBGM8yeUT06Hb2L9Kgwlj85L74bWaNRLL/ChR5pznjjegtcUlc/gKrm9ewkhrfzSM
qk3OiOYkdurVVNDf0xPDscL491H/AKltAbgXNxB8OEKHQAxZx6KI8nODQhdSNngWJWkrZnsfWH/4
XKvn8RA9YNPxlrMbfs8hA51uarFbdi8W3++m6Pkpfp9JOkBGNHenfra4bl+MmQ+zVzkrsUGvyfXJ
KFsK8xqQ+Z9tNYX3xEVdYlHhTDfBhQHonRF5jE7r7HvU6xe75j2hRoXOkypFhsf+qdfu7meECajP
XGSO5JTNl69LooNJ/tYW1SEmC8v35VhY2pcEwyB4WHtDZjJe1Jx2Is6tVLfA6Wfeqr67jT5UpdmK
asw7CqrpX7I3k5IxJroRsjL+Rlj3WXyQNN3q5ATalTYrfITzfsAHGwCd09x6xPAYOCoi96xnDaq0
b9ybgsvJ10bGfgxNy2E6F4uZQp1lOoudLFNytkY7L/EJwOCPyeQhMPl5LdfZRMaSo8M6cjV9E4ko
39nzpuXIzQorwudRzARxZAkykLMM1AFDfwyz5to3xoMDrZA2APdZk1QXWP7R76S5BfNF+Slhw03B
bnBoap+izGQ7lXqzanw4jRSgjVW1zj1KWQqHDWiwdIrmQJBj2caPRopGjHn2O+/Kl24qSq7pRTF7
+1IygGo70p7JezjZMfDvs+cx9XcEV1XXZHche/4bNzHT5TwVlNYm5dEyHdWM291TVLFMDKpsMTiy
c/Yynjyj+eaF3cFydUm/lXtFQDzNbMR/htg9njircM4Q0gCHxsWqB6cLKBPgzI/iFWOEmvAbL8CJ
EZBJV4OVHfUK3imhQrbtbBDMPr6KNOnZErcvvV+/JA58mggQYUCWdRyh81qwc9qJhSN0oMsPNrZ5
HUyE+2Sm/CKNDn76mBg8WLwNNRsmCcCMO9W/xqgnEjfbMunpr7U6e5HRYkaxT6sGkJ23xpALh/FX
aNM34aQ2mgsD8JT9iSDouIgjTF7eupz6p9EE6fQjalFi9B0Y7UuGQtOlVAMqE1sqLuw4QRmoq5TC
ox0Bm28u9G7Fun9fevKqEzKURBhJdXcU6jQhNiWNtBzJWlBg7q0ejJ9eidBpjg/Fh+mHHxAwL2nB
AJde2oiHQUTL5sQyrRZMgscvPy9wAKBGwc0llJKzEziJnFUG9MfEIyNlZ+eFa0q7QAEyAEgd46K2
b+pRwLkW6RW5VH01tU7SJPihVutgcK/qeTGbPNDHP55pahWEFsVfph+AQVMD+UK9Zn+ycKC3L2YV
fv8oO4rA/nel+Hfl+D/Y7n/64/+9ljn//Usa/Om/xYzffJXn9/yr/fOX+v+QB28wCLH+QQRTbPo/
SPLqJfz1L8d3GZf/iKn54zP+EP/Fb7rpmgDgEfiR/wX65x+cGuM3AZ8GDZ/TDpUUOkLa38R/8zcE
UQpNdNc0Hdsx/67+C11ZBgSWOF0Jpr5t/U/U/x8p8J/VfwNPFy4Dmx/BtH/U2X8IxwDbDP8fe2ey
HCmybusXuhxzHHBgGhFEJynUSylNsJSUou9xuqc/H6o9qFv72tl25tesBmmVVWoIcNz/tda3ampW
BGgyqJKJb3CSbNVdbrNfqHzO6nOE19Sokl3oUT3P5ualTEYWOpv/529X7e6vb/p3J4L978gcU+Jm
cC0uEtGff/4sU6ynpp2pvR5dWAutMUNndgnKDGsnIgs86nAeNDbWOO3V16xHmOSZqXvW2W/BLTC1
cHe6/1lmqpngS1sYQW/Th/hK2V1DD5DHBJgDXr7w8uuc8k6XAKeTaW07ndqAlfZm/bfhRElz2vL7
9cUjPLmJfcuI/dYvk8PSRXvy2XdYSt/ZOOX/4RKs0ug/Pg12yhSscMsQivqnFk7Lo+/UdWJi2mRk
XcuFsDrV48wZKCwbqp4JNdVH//NlN+kN+PdvaysAEq6iDQCHyj/0Ytfua6AkCw41F8rryK7D9xqm
aDW2RwipmTO+JJjDQ1zGuxF1GUbd8qE75ypbw80a7HFLOGRXzO9ZF7lXZAVQPNioAoycu0PvUq5F
u/hB5AWk8yAfoCabCbul2lgewP08jA5rJiv3ZemHQ+KGClDyUB/dyD/a0fiblJV/YB/GFszjKAGZ
ce8wL1Shj2/Syt/MT3M952u/vu4EiIRp+a0ifjiPYoF1MsCDeWxmzkXrzGBifDrvfXP6gz2TeeM6
W/BSENHZOm+Y1slDUegPxSiiYiQhK5AlI0OKELo/OVrmFl0cHuVo3q7VT9yZ885w1Jktu81GUTL4
aBip6dlDw15nIoIDU/NULO4Tkee1jcZ5riWv63h+EEk4sovA1BcaN3SIvGcMXTyGLwZDGG+dxoh1
LtO0l06ayy4y3MdindwQ2KCAap3mMNQ4WZH3G9F6nfMw8VF1gYFt2YaMgkZGQuViMMBkiy8ZFjkM
jRYaX6CnFKaysYIqCgT0Y1bQgrMwbvIZO2XA8CzGUBbjqDnXH2Obc9ZtGW6u4RCQRSjQC43KAGbL
5t3wOafgWvsY8HuW69CLntmtEtHaPjtV122P8OoWqKMNAi18aS6NPMal+1mP4ycXAKj7yvWt6q3X
ukxjKQuOu7gkz4C1EfMelJOXOVmHNPI3vAy6HDK+EKy5e9FVn8IZ3u2i5a0K/sib5YOWID8yw3gV
bVwePBqTR0Nh5wyvslTuKpj4imEgusXwC6oLRHqASI4Z7hxRRweKeTGE0pNEPR9G54UGgZ4UgWj9
L5Jf0SbMOPMP/KgtwqfJ5suMmPCTHttj93zw8oQ1U1FyZEe0Iumq/IiK6XmmlGHXpTH3ylIEfZ4e
szLuA/S1AoOodyBU1gbufN0I5z3KeLwTnq6NYnS+8WE9AdByGIEJyCDOnJ59a95JOaa0N9CgykOG
a9RFOvKSp25hG78yKNvypZVvqeCUEwGwPcwZoxa9t8a+3ia9d5cTmMMsCCxopE+Lw2RyrIG9XpyU
I5rmJ4AutTXMjkZOp8TO6V5D3N01mJ02SpAvqjr7D8NbhxBNUrV7n0TeqR09Ym4UESL2FBuYaMUu
p2GS3xcByQwZSsP52OgaiizUtPRYo3N46KBZb457qRkcNw7JARQiDLhh+xxVBArKDFmbWewp4o7Y
wD0IRBg+JVP9gmWYCIxGbkkIqbm+UW+VyzyiUtRPj9P60C/+yyjwDpQRvZ9NdR8VL0U+XBIcAW6V
Y4Oto/5+mObllDbhqY7awwh6pk10v4Xd5vMThjR3ogl0rv1klPeGG5PabrkNyJPC+FDqNe9d3hYV
NmOmvtEYBXadkWFmrjHH4XLj1hPWWH8HTOuSL37zMkXFjeVGQQIoWmL/gUNL2GctK0Iw4qI1TMWv
kiGM7zAbUeKhBAh8pOum5PxYZ/pjTRvQ4vRqsv1nVUolY6/vvFDNwZ3oAjGb16rErpwvPAMtR4Cu
Xe8fTv1dvK4fRCs6EwoZg0BcUtCHNXmICNYzpRcAe0SYBeDJKS+zsb80zOb7WN7nhce5o0ijbe3D
kIPnSxR1FdyjxHyNTP9c+WuOoI/oNcO6sxFyviS2PwC+wXLg1LAtccskgUxxtvCe9Q6C5lwG/XfA
h166CttdU9Qf9vZkU/lnJ+hWjVHchvLg0sJygFy/hR6yDh2qs6DWhKgrSYEluo6N6Hpsw5uc0Aua
m+n1TAJz9dBQQkDrwXMy0FNQmEaQFXgUPIBb2obf3I7qtUzHnbRYKVjVK8abi7mh/W4fWpxRx378
JQGPbZQ3tRxpIQT5UXLGB8ZAaXS7I1j3G0w0eXcXGz3q7aiK9REjxI6Gk7VzcxQmn05P0oyP6LZ1
ldpaBoYzQwMVkym//UTJwGwp9GSJXkza4y5p2bAIP8r3UPNlhc7n07SlRkhior94hmdvHa+1SKqQ
zxDtC+blE+WWAMry8ajw3DAtZjJO//HKofruTKztXmocClg4+wmRdJev2PA6nO+kP8igMdw9xjtM
WU10R0r23PgwHEjR4BfCtzhYxRKkc3pJ8lVuM9QdYsAF0/vzjAOaGQFrWkgPDRuANhhmbo6BpJ79
Bw+Mc1XhWncdyExNzRd61lFKucw6nBh7FyuVD9wXkI5LGyTn9gaafFg1V3lj0g8IomZ5nJYENRDS
a1rTe8BDC0eIjqvZ+KKWK7wYC7EOBZB61yg3wHrNbzLHAJUUFai6nm+92HjojBHYDkKumUXWYVyn
ExZqMRDS8hO46X7IwGQ32qeoM3mxjJwC1JRIRUXJqGS1ws5jFRPDSeUgl7bY2yffD8m+UazXpxq2
IqWpB9GKb0WClWWLsMJVAw16tXRzgBXfK74rsYZ5j1JWkFmAivxqaPcRD+05UYpHqrev5pGjHe3r
e2+S/IHSLzVgSRy9hmF/l19F1lp+BovbTXo8n90lEseBhrFekpXL1Htk0FGxtHDAc69561eGtFfL
Al24+bYMkMmZo4wD628Q/dR0VNwVXYa63mSUbLcIxjjMuuMShX9+ng2mQs+xZ36Zo3KgXVEUXzzo
UqIa00Pd2XIPB/4qsfAshJNxGRsKBya87mMkFOWTVrPX2ZFujhtvZkPVWdi/2o5ZilmR9ogm0IvA
wLa9+Szd7pC18bXXTTetpnqzMmL8rtm0baH5SywQjOGJ4kvxsq7o29oqEchByyP1YvLP9GUc8br7
TJmHClJwkd6Fhjvv5TrCLPRJ1hzrm9aEfVGOAcU27yNFQqEd1jvZ1vRaYejc0AITpBgVz7VyADz5
bDutyfkcbcun7wD3k+kzz6KXls+3JV2St30ULH6Nrw+h0BBcdSMC3GWMEcC2QlzL0av2SbwU20kw
8jVZQMOcCVJDQjWYmpdWQ2YPzcNcmyRX4z1vgLy6yvOcuqqMEsdYt81tO7d7MIzpXrPY7RQ5DdsD
JN8z9xmYTlImoPZlT4yFbKC91zo/08rASCV6l2ZzoxgibXRJrR0vgm85UPvYS0wMhkvndprsKjxD
u0pj8uES0B9iV7ddxtvSXML9Mkt6GKLblCHcjLHnSrQgBSJTXiV2eAhl/McI2dwY1upeW3cfc5kB
CSEbtp/t7NGZPVBLbnZc8kldr153NkPQl7IqqnaJ0d+EGupCQ1B0XE0FTH8R+63pyrF78OdrT7hp
qqfRpOAC/EGcmX98ZNqdKnS1FVT+8fMP62/ebwxCFHuxJtaUJ/t9w1hei17fuGTiN43B+GbUQEh4
JA65Gt6FR4jUBn/JsaX9KobVFTPzesjTB23wyYyQLfbokJg0ZpJ/QFvvRiOGAYllYe0AU7UjNo3u
HjwcMLsuAstqzmwLmQnOG0TrvZVQ2FSr7jJl6oAD/QghfmcJDhYDnpZNgQE1l6nHG/wIXOfNnsK3
ZvTyU974+bnsGvw9gs3lUnaHogi/iReR2us8BoX2CMyoZdL/YqMhlpLEYuN4PJVhYmw6CDObygYw
1Fgsx2NYi+1nNxKzz3pwkzmWqPWuqqbhjQZUApMN6LnQkH/09MtbTOugkvBjETXOiGrTpIziLGHv
TY2DtLTpF2BzuckRWgwgtRvDbHllOt7Rn827YUlrptMoLJo7sqFAs/2tgVdtC7d8xm/B6droiAeJ
zwqDj+npg9OyncPjwC7NfaQFLCUbah6pG/yaYxciNAQtypMKH1yWKQhtR/2O09FRamI4vERPOnqd
CmQ5O9tnuuQNAzWT/WQo4AdlvftlK+/r2kqtFm8KlvlwA4Vha6C+Uv9FlMgqaiywPhmqmGzDrBnE
RpgLjIE2Nn9aggkDPOcZCkBh+TMjr//YFtMH2K47dsibZq4PEx2NdGM/0n2wdQ0WIN/ZCs97tUtn
1W/0ox2Fx7As/mSpw1Yq/Z5reWO04q2N+m/tXCpneqoBcSJ6sGvV1XzWOUU7VRYem+Q+UtNzlhHq
g/IDi4cEcbN6njGUMTK/nUm+bpZJQUerHmN7a8v+2ewlUkvHE8NLfNLdh02OHlKjpvcWXpWcPqDb
O7uaxe3crzTOagUOtDk5gFIdGte8FZoQLEGDoCVZGS8XUc9ir1aSuNcicuTYv1q8M5Wt7xtnuLZq
ul0dxH2Vy1eZilvOFl9NiPEXaDmsrAUwK49GGOKMKcbqSnQKS7OCQlIMbKuQ5Yezdh6qQfZHX7AV
ilNjQQWuDAL/0X3MoWkrI4pePP/smG91Sg6cue0lFdMutiKJSYq0Uz37jPV95e96L3M4CpkbY4Sv
aWlQ9CnWzrBOR8zEBOPgmu84iBDVrFvYI7J6iwowVzEFh1MhjTtKv28BNXEm8ko8RrDhYlecFwcq
TF3dOS1J8dR9mMM6xNOQfNnMpCZeG7yUrgjXka4jBxeOxl3esd1oQNxPDTR1P4NMW6r5VpYZ7+hc
3yxOcVaM9Qf/stDA3Fqt2OMyWXZgXHaNXRjQli5Jas5B3iNbVJ9J4upAdSUIW+rpwnVjFsVNwOoV
nsHcPFRFeMUAn6Nn4n4boC2QOGiM1+wLz2OjCzqLrD9Fy62gy+7Ud8vLIrINh/zl1itAQ4iYmHUL
Z4yxy3VjtMNZLmmQYuQRbXFpKi02hb4s2t2XFXY8J2oEyK3fPT0p0KWorxDuNrdSCmhqWW7dad0T
OcUbHqeJvRL6BQF3fOPw15d02rEpetCduK3paoCr6e/cNcAymPm2H7K9i/k/HuXrsorgtZ9f4y37
6mwI8WSuqThc/pD10AGbXJibUKYaXjINzeF2xjKeVdPvRDUfocDdlmHAU2UxYTKxaTtMnCKY4j8d
iUGItzNwsUsTrWudq56WrDoONZGTENQLyL9vnFeU1kMn2fa+6+1Ay3gEOpj1zBk1jmO6HyGn6IUr
5YOENhj7MyzqjnQYs58w0i2PLtMx+Rq1NqSbVYrVQIDITxEb8bEVWstj6083lacwW0DCwAjwu6v8
YzokNVbe2wkPYFZAk4a7rZgTMJ1sX6waAIKJPIp3+03bL6H4lbnxcVLJ10Cmw1RXacOzweYZo4AJ
FcvkLZDUIYZEXpL1yEZUFrxtXeMrKn/hSKyCsXM+nMTnGSsmKLae+1tY+JfLKaIvWioYBzgL+ioB
lpp7ctemBnKXm3U1/eLDKYM+wbcjQaAX36bbmTectEDjjgvnL81mGodKhPxYscFPw5PRC14/3Yox
16RhTa1uas0kcwardiLaT8mUa52Zkbe7EC3jBsjkbwqj06tEnQdi8FOYl9eT0eyhGNn3tTu+SErQ
9j2UbrRuaryBQUZX7ZSm58YC0ITIua8TDhtJqO1dL5AWWxfTN6Ta62EQey37ae96Y3yu04Wj4cAn
/dwLxqpJPNBnTTeNwYFrP1+5cR+eQ8jIMKZdWIXePeYu2GMN3hu7aL5SkHGGgbMujQAqtiXT6kR+
a5ensEMF2FBoARhxjZQYPfVgE9ZGnGz5bomY1ah82U/4w4PeZwY68tt34iH3SoIbBI4Cj0Y9npH+
qUwYQWfE+0MWaEzx+cmOxNmt4f6ZTQVeGF887KoQzYsKw9FXPB4DZUAwcCJ9xe2d4Hdvr5Q7aN5k
NaDb1gZffRxjWV9ym+XFC5tgzBR25xHfTZye+0WQmJ8cJFDy911OWj0sMSe5uXUA6Frh9batk46b
Uzk6VHOMySlxo26vAOu2qjxyH/dAM49jK20whP711NOZB1ABJRRpTY/rAlkrAlTEvTl9XLA923es
ndTZJ5i2mZIlsW1THsEMCQv1OS7C/eiwXoTDREzdrE24xBtLVfOhTKMAROCChYDD9c8Uf5pcjz0X
h8Ba7V2DK99Q5R40qLuBy3LIoulSztUedaepQCw9WA/slAdm0/y+MPidQt2Rh9lSLcJPOzXNqYUO
5RXNc72y9lPEgyLxMdxYpG5agQ7gOIfeZxKYWGV863d00ljylm1Qeqo8K6ITkOEeB/OQ169d7Hsr
huGZz4S7fXGyC+eVu9fb9Umb4jDGo9XY7lHn2aMGAIvwVx0Tz8jOVUIqwu+dfSOaCWgkXSd2ZeED
Xe1IyNYHVQHmcagiqrysDroyPTrpymJqKKqzxHLMqTrZetWLdES2lwYdo2FcYSeoBZ9t0xzixe1u
+/B74tk6x25504fDXbWCcaLFDM/C9p7y3P9VmoqkwcjW3x6mgJeD2CxUIP51A/5c5RmDV8d6ESjI
MUzOOH7n9hYfizgUFR9jl1busWYODmMbzsVMnZ5suKXi9DNVoSAFHoKDem2xuL+HTMujfAtjJjwn
vTEe6cyGjY5Xf/KW+8ZbnddYuzgwcakMdnIk8xxaPIKmXR6orZkPDlR09jw8nvyJIexkX+SAU0Km
rBbozuxtCTLRXgRxBKufNvs6QKP9000uqEX70ws17EaTM03jsTKHHbItsA4iiMZ1M9IT35rtg83T
d9X27UO/njWLFLdN2CdXENGqYzSLi81bZzcs+wIAwnaKRFBmcRskTMc2zuybgeZwuel1Iy8Mgnl3
20a+xS0MsHP4WoYFvoIabz0vghTlmmwQRznvyOG3gT3SRZrbT2NOpjNShGSYsbzPNYSK1CREyrmU
zdHb1NLVV3buFIg5e5tpFttBvfeohEtnKi/590v6otlgDhZFuC15tbPVV7cpZYE/abz1S7Fmsqmz
xfX/qSs6l8fMMskWNg1D1MIKrEjHf0XN/y+t+e9a4P9Ll1TS8h1HepayhfWPEOEyjprpTm9uBjqQ
yUyA9q2HcdeVQ7k1HNaCzqV9EJDok1+aB6DVH42BbGeWMPL+gz7273lGCzlSSPRYomK0JaKe/U0i
tYh22+7Cj9INPD0dcOdH1w1f0zZ7H7RpndmuvdsRaX4jlDfacvS1kTvYAZvbMcxipg7dePn5kf6/
FP8fQJWmh835b5/ev0vxSaT/Aar81//zLzFe/BefFpI7GXzxo6r/JcW7/0VLu+8j/pKpR3b/Wxu7
TeU6SizqPJ4cz/y7Ek9438XuihD/r7/9XynxjvdP/ZuRiCN9m1se7CX8y1Wm/duNRkmSEFmYrc1+
OTZZsuaxf1ntNwUjbgm71fAyRGH3tiBLTyMn3jOc+1vHvFaVDz53Xdlm4uzktwjVI+/Y2r0AMMHf
uLrQ8KCcem3vhdPdJcQoyFgYgUAg3wgLgCSKDk7j33JyL4z/yAoxje296AhEKnAK697Ax4f4JXOe
OgXzLflYgQFT/oMNiZ4zizmElzwuNi8Ea82q28yUgNXgAXV/Swd9b+BtY9MknLzUOZCP1S0zhvlN
3zk39Fd/YNF7whj+ZIcYZobEeaL2B1GfcU7t4zXEfLhZ6LAGc4VRKlnogERo7dz6ASzJVRH2tzAH
fbgX2NYEkn7lDjer7c2zwc8b2GdWT6A2Efm6g+zNd+ae2czpA8zVk0rcC7mIIw6Jvb8WNv8YmLI8
Y2Fcu+3nlH2748HDpq1nxfzVq6NvIfkHfHHzYzJUJr9dkUWIFyOaoHftx8PeMMarol6tOZF4RrjG
MM4Xz+iZjUK+tbKRVk36GQ37sDh8lFbNxfv5SBYumtmEWK6Nl1qupx8s5SPx/BbaR7Jg1V6/CqTI
D1M7Jw0aZwPaDyHe6h+ptWJM55M6BWa39eP+V54im3HFJtUH9NbRq6hjDJ/GcoGBxIEunX/JLMFI
m2Y4QYiYaagAxJbSDd4xum1CgxGVy+tbpLj8M/vVW5rbopgfnD59+nEN0hOTc+wuqEzkFzPb4khM
8Un47iWn6mvPC33nOQoGYy9/+8zGArLTFAvi66MLUvdYeFerLzNrxI8vGZnRbjDRI6JkDMARceLg
SJwSbags3AZksDgfqnqG0o48VLXjxZDmNi0p3l1/8pRh3GaK4+/ScWgtYEBd+TSq4+etNB5IDpRY
gmvnqSlJ1IQ1SYAp42olmH7X8ygWwG/HNPmUhXdKXdQyMq2XuO9+4fR/sfx3UscgrqdJglqkf6Ot
6sclJCdaOynD7njkYFM3jHq5+l2BrjNZ7m1OFZERXodj8zkk/pMDRVXW064xgkLxK/1Y8+p2+mPQ
duibVb13QVSozL/jgasbwVmWncr6xPWavpGcSsApLk9J2r1FE/snA8qf5A76uf3X4EzIzQ0vgTSt
yc4BSxl1Fleq8jjKTVzln3t2XWOqrLvpiuUmNvWZTcSh6Lhd3an8bmPnpEjApTMbgKxmW0NT4j1a
FwkvugvwjRqaK7p0pFV6eh+ED6oIR0w8V+9FwWXkfvc32SVrcWauH+G48ACuX2P9Ty2mDDvZRd/V
2su69p8nIDMKDhpMAQoWizH9KEBYuHn63Qhd7w32UVu3Q2aqaRKaiN//hbpwBNZ6blQhWbMETIbV
H8w6+uEXC8g19ZMv8FuEntzU73OnbjtlXIYchoDw4dLG2+nNSg4MnqKdWzrswd17/PUkOmZ1wrlK
kCO+GTNZc1jNgjHhwFnhTn5GbX/9sXoj0n/7+CSb+lXHNK4WPormDzdkSJAORLneK67xtH52mcuW
+uejNokKjqp+joenZWA+raaeWjA8+hgOUxvIoOzuamXRhOQy91QlnEmhP6VLx6dtgxOjTH1XrzXl
Q00uhb0sARpmcZBcb+wEnti6EWeHily8Og8dwe4wsj9abIRxnJH+r/A5iyqWnAdX+2RdcU8k5DTB
aJxHw3ta7dc/1vjSGVahWt5DvuQHSQxYocrZxVCJt4PEH15IOrlYQ7VHeCHkBcWfiZJ8lKw5tlf/
Wq+Ns/rjh9x/Sserhv4RntSnWBTfYFmuM7pXoBdwsGnt4dphnO1wSsPtiV+VmxEp5unHzBy73Iep
ve5GUcw7g15u0mj8SI7+dHt0bHpUfhz9zozreY1FUBRFdtvKj3XLb+euZmi6Vb5TKYLRGm+cvFi7
7EGWTzgsDK+84VyR7bTHLpkrbEzGHw8aSVRzl68eaAHj5seJu5owJXb2skdRXc3P4PWHbckoIB6M
GTIaY/mwLndwTBB17PBJT1VQlys4Kv6Q5tQHP/eCzUulXbh1zRxeC4Mn0HrqyXKrPXOTdmO4bNIR
OXwkxVstmdFnKcuaudaHs8//sXWLjAL7qepvB5MTM4k1eBSO/dDK9EQEnivKk9YrTmF0PekVXCP5
DIscZh+GYpUWlx/TKVnha65gSx+PxIq7cmLmjE+WyogPj8+F2S7mKhdkLhf/52/cdPAZYpu0DW20
lVIO1qDI8omtLnxyaxhrSd32fB08q+vDmKTy/ud2LWf1lMnfJdo//On6lzEqEhPDrlXmG0B++LTw
Mtv4cw4xGf58nK5MP36+81RnT3FUHsMEYKcITzjoLnYPqWMi+NyDOSuz6NN9dEOmJQ1Q6aGl9MLZ
JPgf4kJuFRsJ5ll89GGQdvJ60PJ6bMIjYbi7Wtw40ByhM+9sk1vOEddtbYMrLnFIEz2fQoY186OR
VH+K7tIp8+iabbDe+T9nSs85R7b/OiCAazO9zdbTeJhhV0Tggp7JtU4JJZixe5oSYjcdokP01cl7
pLdgEMWR2Q3fm0xP7FE2I28Qy49t0QaCg93gFDvbVqeQvvnUF3sfDM4SmufJYuxPcWWswyBzry0i
CcxVJIkYdoubxkyPiWntKEXHXdNvTEMfJl6R5JaDpsOSg5mLAUkQI8Rn1Tl1/Z3DiH006wf4MNtx
tM4r5UL1JfVHKG5sHSdwJJbkYZpp6i3kz9/P4p1/gAPty8nZ5Dw1wmT+ANK17R6I2NAuwiiABarN
fzuMDWRs3cT4yvuUH5N5mGOY5KQeECW3a23ykFm7CP0BUGsQ4vVnuOySHzGsHV3zrAaQbinIZRiI
QvQ+hlx9KAHMqwP34t0sntpXrhHoif8UDuicFMHg9HAh5N4O+V6QaBTSQD4foyI/GmFxX7U80TgU
oQQ+NB0ufzM7DtiypgqIZFr8xJJcA3h6qR/AoW6aydyvt9ZMwIIvu22kPDeDuAo7I1gvX8T7TYaH
wZofo/TRGpO3Ru/9Nj8BPj42C4TPtS+4yo853XGjaCg7DYNF21dO3QQdJLzBI00xCUDUNtjt8GhC
k6tmbggKn81BQnrhRoQ3XKdfvrxCbdoOyBcQ8TCV7mkv+VStuS3pTuwNse99ayfyaF9JeH0hL0Xb
ucwU6WXMYfPKpkMSPdJ9SArrqlv8UyqMo+4NBLj24EAjHZAchuQQN4SN04hMOZGIAs232FGodomV
cYSlf3ai7D6C1cEo4zohr8jVGlzOGZG8UbmL6JbeF1790cHgiXCSFJm5j0krVIhmlpubvPXFoxqj
BQNR9ZCarIZ8niNR6JfZq3+3JV0sJgM2dp7ZvGdwkt003vJbSOehCLNX2AFzgMH/pgqVRk7OgHd4
W1lpkJjDY7Yg0c85qNs0z196ZwSdwGO+86rhwHl9vM3G5Zt5P3SWDcZaa53Fxod8ts5mXuDU7wlH
iJpbLPIa0MXk8UfiXzxmBjtrTdKZAHXvwyeKwg5T8TV0QxZsbWwcV1OpEsGUalgg6bbJwWP/mm0e
iU/Px1qZePGBvcV95nCocUq+2DyU7InYWGFcvrVN82WMMPcw0+Mgls20XIv0MOd+QcJInMLQfYKX
qHaxmZ16p14T7bdJ3CdsXpDaKF/Z2dmANSUIwaOPjlUGTlsSwZloIktCOM2pXl1IEuDVsjPH4pLr
4pVXOoPiqj6MpKoyRpzUlH7XgiEfHmRcSn4Kqbnpjn09kc/XwxNT2IjB55TsrMF8dPXYkKNcrTSD
vM1yh/PnGN2lJruFvn7NFDaoqsAQ0MBnRu22hjtWwlMJh1sNLTHNsUxvc0P9iobkuo4zfTaWRG2J
XdPfWPlbduW4PHqUuTpYBv0G6mgid4inIYxuQ0U4u0Ky2RZ+/kDWi7PUK2cKh0ll9DovzEnHdEbT
pq5ysxxaCMKPNRk35L6Ss2zMmRuyCHoOW1ejOc02nDHGW6TJkXL61zQpjauY7XpRIT7bBSKoF0MS
S0LedtVZ5tWdraxzRi5vI22CysqRryRVr6Dd1CdVejfgDDhDNUSPieR8KvRqtMuLjVqzgVqgOaF7
05aKeo+vygV1f/VLQq68oUHQYKfcVcaLAu+NpeINJsdFzWBHVZLgFGezJ6bwUuXhTtgxxzOvAIRU
O6fJtK7qRdLvpjW59OrUN5wIgJUPNg9nTGOBj4shS3C/Mjy0uU/ANzga0ctx2b0vhbcLXUzwMVrY
EJ9yw8bzG0cjwSH95dSFAJHVc2dSDRAKngsQMB8lmUewUBPnmcTFwGty9KYdUqCOdMKEiDpQzTf3
xdvW9FGCohw8TabhRmhUBnOASlaAVSqhTHkJDeQlL7syBTxhhyVNR3DNwT4vl9CKCQj103Olu+cp
Mg+i91+ox+i2rrrXiI3bnkQcGLzqLW3k2Vxp15nr14FN4eaM3aUgyY5ILz/svKFIMxp3ptGv9m6c
6ZWcUSPYnB0z0w9vUD0uXk47vBLTL9vpf8GM+9n0DDvvUaazQ6SAdPvchOkmhdkdUGBf7RosR1Kk
6gSUAcMr/q+aOkpfxLSfu8CJetF+GY69j6uKhm6MFo3h9dvGYutVyeJzrutrVzwN2u2v0/zMaWLc
CQNPWgR52PceQgtEBXDcr6qYfwNx+cRwzd4L7G5rT3ws08yqU9unATpFZsrkavHyi+NTK1BFbr1+
n7skP1VxeUxsivaA6Xj7Px499dvG5p4G/V6A73YqxjXOo0aKGOPKulbk0riNKeeLlXXducLFle8F
8EhBRrR+QIUc20dm2pgwbLLSazi9TQsGtl72NEX5A1xqdaicWzu8ZYsKxI0YQalbMwA3OADyiQnR
JgW8n9F+G8LCxUMNUHpMvaMI0/cIX4ltFTDieHmiydEMRgRu9jY0tYRxvxX98KuS2NHDGOp5jvEd
bGwd3actgxdyc1SsDnd0idxnVk4dkRpum4xTUNJmzb43KuLPaX/Flt0H8NB89u6y7Ma2vw1J7El+
2Y0vbQIY8mOwRo5pEJcZ/gKDyGtjW3nGGxR1PLFQQ7Az6Je8pxbYxxDeiBQIZsZhpaGHygy/EgDA
HPeqtQPQfverCv9/ISEahSnFCj2ekJx5FkfHEJdslAQD3QcTGj6nHncXRSjjEGc3Ez3B6Bh4o9rG
+Vyc/s50ou8l56tJL3/DcI+lpGY+NTxbc39Exbkp1sL3ovzV9FNQVfGtko/N6DM9ywGLm9mTMciH
uuetU7Y8f7Uhx+1SKJcS9y9OlOS7FQObePmU5Tjjr8kwTPjxsdY5L95xj6qfYzwAY1csCghWhaBN
ZYutKN1hm4YrIOarOqWAhKHkG2CHOqCG8pKzp7ka7e61o8sC4f8lHBNmh3wYazvH3rVWf5NdG6C7
kWYpIAYO7GMs0eOzB3oGpJQ8UAVCMCWvx31XYhLMKmtHe1m9XTIQJnq4Z6ZyBzT8N6ILiKQkMQKL
bdOXZ1XAizC1buWk7ihfIVsY3djwutGpshz8WtZcZ/Hob7ysxVoaH8ulRzOySaMYELRA8mEcids9
fIVqZ7Sxf8Dok1rlnjRMR+cHO2bTyb4Nsyb2kLrkRyexXDuTd15ezIiUDUcwdlQ8+VQxUwLQ35Eh
po81fSrAfVQ2HsRojG/5gwJ7QmM4vZOH0ozf42oAiT1FN4ODyt+xYYpy9xMzbrLXKf6beX6cx/9m
7zyWI1fSLP0us8cdaLGYTWhBGdTcwCgBB+DQDvX083neKpvuGmvr7n1v0qquJZNBRsDFf875jvnU
BGpmwSw23cw+Cc5IbYH7nC2vpsYV3TnPHXDdTnUf9R+54V61bpJDamyPLNxMPdt+YT3gBF9Z/CR1
Gga0jUFs83xn3YXJrdXZ/AjYJuOQiHHSWiSKMw0vHa9DxNQ2/iF1c0solJg/1i+L4e0pMhrWd3Gb
1O4FZBnGvDp+5lxHG4TB+NrLLmObnEXhbAz+KdfigOa7IVZMbDLU2mz7IbwNyo8/tcyZ656CNjxx
hG8hSkvrUFCoTfPEeN/SU05Vq4flCm5cHvIc4WKHJhRBeCnv8Ab8zAIIaOCrVy/n4MT5YeO3/lcs
za+wlilGT3PcBKb/jv6Fh6Cmp1j0/gPVSNtoEN/KlG+U95DWQG2l8tx85L55abhA7XrRn326I7Ge
H3nO8vUI/UDjOOSeTyxyW8y8sxzGe9orxnXdOvAhJ9Dy+o+U0gsKMSmpvRQJdSQhIBPZ81aN0r2M
giuZLJ3obrZ7PuZUxh9cJnuEinGJCufL74EbirF/MH1eGU2o105oZzdBUtyhslZ0nY/BDg+Ts+kM
3DhqMQ5QUk5tPtnANKuz40x3f9CATmyQrzebR8exkxsjogEG/wGuF5IRDLhifyNcCgRji17LOfyo
FFtiwzBqnOaOrkSsOboVsh553AITFAlW+DQdKNdVWwPn7sEAcE3t7MbzOnzGzmdlfdXwHmtD4VDd
zDauTIu5aRuguI4VDpN8GIcd2UCF/9F8trg0eKA5VuaIk3WIbffKTcRz5A/VJuntXRThRmstvIvt
UN1P/XCNISF7qtPrvBbk+9swvZZxGm2StLzJ7Bpj4XTblzQRGR2UYOpVwKROAR1NAzrBQljtAclz
nfDFq0hPgyqp1cD8yoLtviomY4CVjzloMuuLk8j9YI4ECsiHnZnN3FlWz1wN+9zKGIK3HCvXTiZX
DW8fVhBYwb5Vh9cNefMVLsQbowZskbjuenJKcE9Z+KP5X3qIxuv7xLPCjHdqvz3xoQf6NOG86mFS
XHsn9P/1HxoAPSA4dMGG69B1pq9/ujVn7hkIZRYO3mJgjhOkN4XEl/FnglJ5C8BHGnR0IJnI2Jto
wv8s3vmv2UYzRD/Fb2cHRDtRlP6F89vHtGQsi6e9ZQ51uux4IjW2VWld5S5WhtRe/49I+l+hldtM
ulEW//c/GeD/n0h6/dF+pT//NrD8jy/5h0bqUL8HXgA51Ifmafr05f0jsGz/ZSHSoJ76dogWrrXQ
fwaW+SI/cnx45WbkBabDK+gq1af/53+59l8+KGDu0bzzbug64X9HJo00Ev3fZ2TRSPnupuualm05
/wrzlsHcmaWQaFS0Du7Alb3lEXbriKhdjj24rwu5yyHArtwyuqaq6XUcmEslQbVv/OyDBy5cBdb4
bbvR5xhaZ+gQ1ypmgogndJv0JXYj19hnaXtXMj9fl7Hnr0qLZYZDPCd8bz4ukh0+z2mm8xb5UzrL
pedM3AP4pgKNq5xbul+lIa/9QXmbDGc3RiFgwHMD5yig26x5HPE/15BEsf/hrEZWDGBDQOaxIYPB
l4uamzaNTw5Wc3Iq71NjxGvGg2B4y4ixKiibgUe00vQINk60nNQ8Ev58E7X7kCTXXV7cGQHHrjES
+jD0PRcp4qhfcIWXlIe1PYbJ6NtlVkh7AxlYd54/iGkdWi5aXjNdk/o6Yo7hm3eS01o43MZYH6jn
mC80jCLQtE6w5Unmgkfoy4zo82sdGmszO+m5JlJh3kdfNT7yTdxwhyyamZmj2AbepPjbdQssrpe7
kjn0yoyTBIN5cu7h65g2KezI608u/g7qIWnD6MtsUyQISguj9Li6WMW4CinD25LRlVumzVciwt7T
BR3g4CZBOgvFZYqXN9/FnM86PB6cyo05HQhMOA2pTgoGH73Wvpvj/kdUOW1Q3VBuAoVfsZJMaq2e
iUgW6nShmnZeJUPUk27cRKUc1o9WEdYbJWFhhbkV3BB+uDJAwu3nqnuDjUv3ds03al0QL0M6Wtsg
j+I9g0DrKQwqjIRsuBT9USn7XIX4ssRYpWtBAdQ6LEaa2gxGlZkd3GH2CsiMxv7Oa9CIh6Qbdr6Q
J2hbFqan7qnIF3HbVgkGrNG5RNhljhFMsXsxTRc/eYkSspqeyzbgD6hRbjpr+zz/hbmFejG+pmF+
XULB+HCZXuOo29SYAnCLYjisx4r6+bi8UYzj1xOtmghO6QPNLtfm1HJ2zKq1Q5p7VVvgy5oFwaOb
jq7dMnSO3PKqbpp74kvnYyaV2PPKso3TQ9R3LFT7EJMbuQLvXiiYIljEQvlumMaPchWdYBTBT0vB
odYffU6rSImTsBHlRuOhsbSZU4/UUnB8bQR7jcak23hCkFd1hwMuxdfsNMVdM6ZfVdX/xL0l9jQC
eo9DsAT7pgc6GzKzjSvLec0Ue6FdtOJaV9A1mn2qcUmZkaOCaYW9CTmyVW3tn62M4qGBSc85jUr3
qQqJ5Fdt/9a/GHgGd56Yiaf6Q/7gutQM2k6CL5YVSBRwMhOTDN/IurE2ZPTYlQEAhcV5mmq++1C6
V1PV1Mc4xDNpZbUJ9xNKt1F3zWdPpCU31HXLePFxlEyvGlGc/ZYImo92zk30EIJ1uZK9VKB/MTpi
aiHPmRCwt4YeQFLidQ+pN+G+0O9sa36kOSG90J0B0ib5sXU4tntGddPglU710LDCgovxS9zKrD0m
b6j9OgkJvauwXsIYjbfmrlmHnGtocELX4fDcFbSGB6hqNuBD6VdYWxfuDf7ClAuDB2nytj+M2XBf
SWVus1ID2ZgdmN1JdSdTAnMdTWY5FdHkLjok6XDfTsz7qXPc4gJ9L3L3B8AlOVKZrMr5EBrDk09L
KLxj7g2jw00fc8x6rj3B8Hwh85jeKsd64fDYae2gsyAhi566clqz6BZ67ft8bQKMcPtsb0oflRjR
pIm5IPjtK/C+gQ4lwjVdVTziQDj409Em7kYnDkjaNswwKSf3Js32ctNFLJuq1ZaXNZPyx8URT/4E
JiwVu4rR8krAteJqaF5yL77zAhw0mduvKdRhXcjBYle5R70e8xh3pkKyS7/pdFF4xXPz0MhUwqXJ
T0A3bgwPerWxdTsmm5Hj4ecL2mqX0JFMGYd/EozkDMxLFNTgyJsAGpctyrF7W3msBUZxskyCrLWb
ED3WlTDkDRLFYNDCNVoVzB0aqFDu01i7oDBz3khn4bV7RPZoHkXLYJhruMYpLTGJOCk3KKM9F/Hw
U9YLGycwzhRrCiVszzEZgKAuUl4DpZCV9z67D0HCtcFxaUXtap0pUtGtNRBWQHxbS6cq1vHil9S8
XTn+CJx2Yvgyx+zDjvqRyaK9GrxXBTffdnyzmvp5Shl3egOEPivvqHlML7X7lha6WZutwo/A4FAI
H6XIVoX6NaqMb5U0twY6X9kMh2CeGG364s60GeIRHqvQA8osOMCjPi1OuI7Gsr8hinQUTarWRYsX
wGNMnhXloc7C5Wg3jbf3p+Ay5Eb96Cw1vqSOFfAm71yAKGmmnySDxxyMuc6H+XX5XIERZziUbitI
QEEzBO/D9KiWGFjpr9aSuYIjblhtc4pKn0+YEd7KmEsVXpQNvv58l035cUlwQRtVSMmbkjezOb7k
U7klg7txwWBgPO63Vrh8WxQVWqq9zitioOU0PY0xg4TR+cmFe4mMu6Wen8m9NSkF74kd4FZa5yaD
TRkzz+m7FsCoC5y4j6rDG9Xwaj2LFlKGQx0qwRlESB64pEZ7ZxwBRC/ldXvFsfTc10wvceT+h5vF
bc9ZmihSNn62CmZD7vgE7NOsgs6GoKUoGwtfVBZeNTIXh25cYNEnLzHk/kPcc0vM+eg4mWTqzlht
iga5t5oJ5Pn8Gkig1FFYe5tu5Cul+eHJ/EJe8Ak8CNWFo/lY85P5hcsoG3w25MEpGaKdgO6xg0bM
x9Bzj2pBGqhi84qSTRTuZDObLt6ubjqPMn3Auhwe8iF6wqhxUTEfVDekNbHob1I7oCw9sx7p0iEW
RwJpl8mG9orcvc7Dk5eTZlCiYZv2mMNbFnWPznxoTPE9UpSGH8i52AEm2mVmjMQE/5VcACuRXoaB
BpxGyBJIEO5PDotlS1IHkTdaWAc8v+dsWw842RlB1mRyHJ84ix6kdh0ngpad0A5n4mEjhOzGZzTo
Y1ZmjXsCiP5pieGhA2K1IhC+9536VGsFK4vhTmddt60b6RKTizYNaOzr2KRIVxbNM/zm9t5JQN1G
I/qbPT6DUYHHH6tHuAEn1wN/SLJx2lPgW+RHJ56OZDK51X/5QflmVEz7bIxIqNwP3hJtiYLfthGN
DxOOXjodW/hT2uahmLuAsoYGa61nKlRXnC3ilXL7z9l2rpOauB5zGhlEtB/aWczCFJCKLS4UnMFq
D/vfP/F4yse2plP5x35WN9PALDqtyK8IdYfOzXBS5dG+V9URaP2vD5qdadVLVnbpnpbTeDsWwW1Y
plunZzrZKRf4EC8tqpP3MnJ/epfzBae9Q8o/QLrjvQqJZaIJcqU24Ml2dIhKHQA3deFj5iAtmA0C
YBc7hEq8/ZQQHjPTpYX0UT14BLwZC82HqGTmCLzzuZiRYZDNjwpEE5QKDv8+YQJc0fYuCM8OFYGH
1qPo1giWmwbvYz1AjONWdMN7dUXRdEErWXYe2bqthHltJvt97eTXgdPQtzjtF+ct4HvtUsb5WhG4
GhWvs/bJyub5nddAqkzITCbOQMyLHMQRVuVxtoO3jjY28DsOtJb2U8y/mLGrHTHm7zpkIl+OAYY9
tilEPjqFWJ5WbiSIgB8JOnTsKFtQzxFwvOnk20BiR2pvNwWANepM5l3KJGzTI92w1KfDPmAXoGmT
z4zFGHctLe8R0xcQXYdxvnLufLDvO8K/PWAUnW8fOQt3t23XfRewJCyrHJDIKwfdJob9S4qDNOza
zjbNMHKiHcSpUSqkq7l8Q61yji4p61V1J50CHAwYelI+9KT49smT3bJtaja5RJ8LoquCxlToiSBf
Wskp0Wmb64lEg1jUTVq0x2IZDkiVt227bOug/tGcjF1dN9lOLJXH+LK6gxzLByzU6194pzzkDQNh
nV/aGdoP4XyscxmNljWVmit79m9nw9908Ui75nTw5/hKCkEm0oZJIMQA0nF4yIQEXTkPIzHY6ckN
omuv6j+Dob2es/yBjZ0oE8Mtx+Fpm6PQJ0NFHyxIkc2y1LeuPVcb327FLlzMbzl1TLaFRfN01L9G
Bie6mISwZRro2zhYN0tBbGmgxeM0GL06lSLecNu1Nx61JmvLkm+N/t1hQvFwfb4kce/fEP7Ezxj+
dqkK9wt4BKWCNS6SDJd8sZN9d4zs9qeIq4NvJDRfycncUkTwjVFD61bFYZ49b9VFY7QnGIoCvdAI
kzdwChqc9FbxZRjpLZY6f10nwKg6KO4IZvPrFCWnwAyqdRDDNWmcfNh0YdugFeB+DDqJjm88hyMp
zLiBOm16869Xol8MH03Pld1KD4PgtuU6SbZnqeRIsaAD2eAAhOYCVD6EAKFZARHQgOIPPQCoJ2CT
rNkkEJJ9q3iHszlua6AD1h/6wHxkqa3XkeYSFNmd0pyC+A+xAHSBHw83XNkTvq23C7VaE2Eho0L4
TFSTpBwH11Rrz7SN/R1n+J/swH+SHbAZQWHr/4/HYnfiB/W+//eDsb+/6O/BWPSXbekWPxrkPHZ5
LFL/HIz5f/lMtpiXOR7QBR0u+H+DMf8v13dtsqKBS2OfH/Ia/jkYgwwI6y0KTDMiXOK47n9nMGbx
bf5lMkZ+wAkD2/Itx4+o+IJa+G/zAw3kqgynMmJQI2Fr2iO8l4lluO2AHJCBmngqihRM0FfpfPp6
9I5oPWyS/DmZGMo3Of2gTOl1W7XRAnnR43vdRZS3uFCqwe22zUhhu8PB2mHqHzH9b3C4720UYirO
cfsOWiSItVxga+GAuNojTaqYK1vydDbqgpFU50bLDcqtSRsa9PUiRIxakmCKF+wsLVMwPLtb8jS/
kbV/vWgpwzeHB0+LGw4qB/LRcKo849GsC+8waSmk0KIITzDs0Ma/KITkDeMj+nWQUBq0FAp5BMqK
oyWWP3+oyX1BqKZrBx3G4Aa+NVl0t2UXM73Xck2phZtcSzgU8nRa0UlCorpzfyG/8ci0HrKbic+x
RweK0YOWeNrScvUAIIYlW0tGpYzeh9JncqTlJHphvgL0pUDrTFpwClGemqQTK8UZZ6zrOwGggFqZ
tUlqmA5ibqUgOh47LWR1431iXtftkbuRdTCcqd2UcXTK0b8IfnersPxQ6GISfczWQlmsJTN3sH+T
HMssWtqEpsY99wInCLuFYkZpJi/GpK/RnX8Z0ONCdDlTC3RV3uOM7qJ7XzW3Cg0v6tY1il6jpT3X
QPUOvH4batnPRP/rXLS8AUSLY2a7gsWOq60DcErLhuXfAiIBCgARx06Li4SMgc9+OE5z32GCwlbK
WzUNLRWE5XnSAmVHvnkT4pgSPafaxrOf/PhBqrpdd3GaUT8UfeWC162Fz1BLoDSmbJD73nstjg6o
pO5sA/3tslt3wAGpXH/DB+VRoqwixpgBQ9Y/eLpYi692Qk7utcjjE+SN5Ur7Qjgd42qhFfC3smx+
Ei3lku7c9d5NrCXepvYqwFjtztPyr98x/YxRhKWWhns49FoqzrRobEjk41YLyRg3+KSgLdsNJ9gp
vJu06MytmMP6b4ZXDHsPHHQeN+asH0le3eXDdO/00RMxXcj86Nm9FraZM407JSQ+L9fZB1r+zpfp
aZBcZVryeoPS6eVyprpl4Ii60BtQtWAUIi2pt2jrLRo7z/FLrkX3DvW9m8hqEoV4A3yRUmjBIbj9
I9b3dIeYA8lFrCi7AkU/zgpUdy3yZ+O0s5gMJHF6MIN2OChv4f7hWF8DfcA+pTwMh78N+iXWjTYR
VNpOELnoX+2CBQ6nge1wLK7xHnj2Q5WDyMKRMOBMUBa19zgVbBwLYzg9pdrCUJIQaau3WVsbuLb/
zngduIl/xS22uFHbIFwuPeM4TGz0WCRGvBL0SO3pewAlqG0UE+1INQUNvLNYLEJttgi17aLHf0GU
sMDMjiUjiYNvC49Gr80aNa6NRds3cnwcEj9HAqFoHWc5/gG8HnbK5k/enmHXHyMIjpDG/gQk2/N5
Y2pBHc9xwDsylZ4mBPRflpnGvOEYTBROEz8AQQjWj9iHM92aUYPDPq7uVTLdBfhUnIqjmNXej9bO
1TYWrDJ8qDmT5kn/qlpOC9SAuHbIOfw8aCMMWK2DgzPGzQivKPk+jtGh19YZpU00OW4aS9tqsKF0
oCl8jMkTbCvm9p9OjjDv1ne1d9vqOyWzy0sS5Y+dtu20HTjQqQ0Yf2lTDxARDbmPtpU2/GQ4f3qO
XPvOydyr2MiAqOIrGJ3JuZJtuPNwDpH3YXi7dhdwlzXmJG0w+sY5Eu1SbTsqtf8INKdn3JbaluRq
g9KMU8k0DXFWeJcabWKytJ3J18amCoeTh9PJreVXifNpwQEVaStUOl0yeOUwLDmwdjmNdP1pSQp1
NaRMW+urEk9Vrc1VtbZZ+fitEm28WhYaoOimLrUlK/xjzsKlZWu7lsS3ZWkD18zJrgsVD9dQdDDL
AdB5OdBPCelsnT/LBBnbnNgSadR4DfCIRdos1mXGs9cXinx+yTSCC7idM25qnZxbcH1wgTCsZs7I
a2Fl31TWHR5jYhhrPCxAHbG3rXIDiYX5x9ael2QT9WhPxSIeZ3/eVBEBLduIv/FvcX3jvMho11on
sQCOKWD4ZYyknX4y2Uq860om76rXtlVISszU7EuccpcwOOn7eX3uyrnHcw2XBf8/XSg6Rsb4IBT5
ozIZzwF6uxKL+57gkMJKz6docoeD5YhmQ9YcI7kMgi0kbZK52MxqkwKhqL7vliwC1PncmIgsOfN0
axYmuhKFNo59hZvyJnULeZIJPommwzmcWRe77dpzbua3cZJhS0ydcSuG5dXkJaVlvU1jQhqLGJqz
MYibauJqkY04tEvMJWcF6tIGZiqUelB6OaB69M3UXqbKGhj4Wdd+l9/jsFSFPR1yDzqZ6fFABaN6
jXsEQKv7TNdLFZYk43Imw5P4ATWXk2fJxU47KsaMvpMUSMrEXAVHt+4Hw2d0SErj1xf2Ld44MDGN
RRuv8RYVxZbzHpR/72rOF4D+uHZXYvROfkGbH+mXc2kXH/0ArKtIPzTqtinXqjffR2W8JaSdWWlx
ifrpcxQqlwyou3b2XuGvhxY7BbexS8kwjzoPbt9LS3Mq7VJNz3EGCtPL1LcbFnLq0mjKNXPj1peS
mjVugiBO2MykNqDWzNjMWkw7GbdUnUzqOJfcyEebEUacIGXiFQ29mpFq33+GFVB4YWPSTctlt1iz
PE0+h586N9qVqT2cs6EeCqyjUU/jbujhbATHsheiSbaoDQ2kI4A2+kOYRmprXQzf4OSRc3wQnDZG
4h1rGinp57GbasV6A06bHyGFhw6LZGsu1SVdrF3mR4xbCu5rdjo9ScFDa0u67rseoFasHvClri3/
HjwIDVo+BZFeA5/CYjJHrZDExhqMz35Phasxo4JyDrA5GjMuu6vT9nMyNatGMZTTRAsG+IgEAE5M
VBKu0X3akdSfqjND4l3h8L/hjkGEJnBlraoGzxBkULIAeXSbRy4W7LzHrBh4AAEQGVfCyO8aifWN
1rNtrusIxvkxodXKsh7DIr9Z2hwcnJO9eEPxTJb8kSqPHa2qN0vHM6ZSPj1EGhKqftyXgu/ax9ad
G/qXXHgnxBVwYQGneQrK7srGeE5SwayyJgbSQjtDksQgiRlvlWShuQ6oLHGq4TEfcARahOwG+qhk
0lzZotL2b2zKMNdIkhqKj0Ii4PngC391x0vTNh9dkpPnoXqsa2RJfak+vyq1HQMIudZw6mb2av9H
2u312FX7LibHUIEurVijIUjzdrNkhWbxmFWLuWZ0WcB06Gzn5A3s05L/k9XgxhGlDxXsN5v2AgFF
I4yq6556llK5dEkxvyzeSf9jmh2Ln8Y7ZoXHoqaoaJ05w1Dok+w5AT/1nfIYpQ2burH36PAoFMuw
dzTEpmu8K6ON136geKz7Q1wvYrPAg4kX97clDrAURGmh/wEC+chzqD0dvKRtWlPdK0p/7c35vE15
+vQhWzT+prDLN+FxF/InoIPdk09X8BqoxM6zrS9LilM58blRv6a0drTidWjK5tOiNBxlkc8e79C4
xNeVnXuHvNHsxCJ77vruKnQJO0gcYe3E7WQx2hMu/2IT5ctuziEaNcY+Jxyk6JDRPOiATj+ocOxz
ReSxY73Q9PJmD6QTEAHZIJnNqnUyQYGcZfWMJEjzcM+Qr8QDaBuMWDXErJYsuRDYnW0Z4nXCybOW
/XjjaeotRfPPDJ3SDN/6aINGqyr0pFreeQBVIqdGZApRwRt/eXVN9dtYNmUuqJqpwsJoEleipPHZ
TmT2nIxveU40URrZb4tOzxvncE9LyOr2j4Rx8pXPkoAnHKAJGdwAh94qS6OK4hqO3QbHk6lxrypV
I1gm/d3AXcYtONQEVB7KtpwOBLfxCpRsvWJ2T74kDlRnEZtJ395nXf9bFhSTWlH1PhiUqgO877n0
0Zk4VC+Va27DksuI77g9JjO9VwKI84fE4GF0nhUnRKNMryDcoNVM2C+jLLwH/3VYEKHMpP8OkvlX
ZgKTthddxslANgiJKjHALqM033uMyT2DS3po1eR1qPtpmuW6nLoZwyspGv3DjPVvM7NkZgPlF441
4gwvvAizXr0NB9ChdPGdnIKdd6YRarYhtJjevW6Vz/1hO1jdaUKVXPniqfczHUlhPw6OY+9Set68
JjnJNNesCOiO93SjbPKQbkiHfC/5U8zrPAE6P4igzveO6yOuiH0t3uDDsPhIbwKj1b2ivTDbp0nP
lp+2Q1dmTWG9TXdJFd20XBL85NqIvKOOyTXDt1nXbymz+kTlz2nkDes27Ug3dQvmuBJ7Wrmlxhq8
9sK36EaLgHe0DVW3jcv5qzP5pAAQvUkl9ju/zX4LYtH6E8YMbePWIEwp3jFtcgvg4x+L0XitFnwC
tbyyFn4EcsCoaBjqqVlO2N+nIeTZKX7dSH75EBcX3QVI+Cy37ZcYGygxifeJsGVl9XvSM79wzz+7
rH2dx/DR7ubj0OgON4K9k45KBHgnufZiNALtV6PdrWty8drcd5yJAlYTuQmAgLqeI8j7V4YHryBf
nCxgAKPELorn+8UFmDDbqBMiUkifabvPE/rfoFuvKc4NidYHNzl5I3+wsTll4K5hPXHY/1z86Rou
M88oWdomB5oPdo/n5zWDFCx6cfhTPlTbpr65v/75PmQdXv8QGixsinVMtI7u3c+xLW/ZAzZFIX51
gU+l6CMB8/CLBVXbDLl589vFcyhH8RnN4Ag0gQADydYf+h0gaMKHI1hzAchBAxzc8CaB/W4F5YkB
/ET0RvxmdLPnCkJP6B+a1CSsghEBrNZsbtpOPdP26l+F2d5pi13GNXxbThyRp3I5Rx22zprIdSkN
m4onUNwxZlSi96nYNxwG07m5o/Zq21hTThwF8g1DKQZHhXEOzGZ4ofH0oDtC16MxIBK6GK9A3eCB
sNlE2Z0MlXyM5uhiiAWEUQ9oCGVrDFTNmdvWYeECI0lca4h3HTMVql+Ld5GKW1uxI8xczQeHEix+
lauMlrV1U1p3mSqLbddw8pmd7troMScY1ZfL+7P1QrbN0MNPK+fvMYa5VUumdvO9s7ykQZ/dUofI
KCGxW7ztHm539FUAd15JyYGHD5YMgNMOw1E6dKv3rvlQBHLeQTx+ETmeNY770w4zDcqXgUSnHzA1
vrRG90bFLZI80Ssa2VlmRhLQiUECdLCm69I61Z3YjWQJdmxrtPb5zndHr9OahMA9qLADKQ3BfTBa
NoODmcdbuAsNEYGqoub8DfMBe3nJqF+Z4mVwxJkT3XDwqPbU1XAWpGqWTXJp4i4ULlI5Ttt+kgym
Wu+mDxh587saINC2VGTFjPsXnODrsLMUB/P4gy1nAJ9UYs+lOJ7Fzb/gDDZ20g3kbqirG8TZ5WJX
4q7VFcy2m8FsGx+4GvOLQPgeVP1Q+xDiZ/UmelapZBTP2Gz6iYEDZazXsp0ekoq932/iB9Ozefjt
DzHBWsw9SCsoBbqWYI6t8kq9DpZ5pEUUfwJnrW3Yg3XqwpmlQHT5VUUQcQXckM56ShVXaT0gfTTz
TxNbG9POnCuF6OlN7bsVzXrmyF+UGX6bgXRI2YruPGb8piKCoaDDShYBsyyuLHD6f//Brxh0i+Bk
PcfLXsnkqwo5u9p5+o1luAD+jNBEYBxkAjc5YRWsAbTW13jsMRmAHfDaw1J3DyMaLX1vCFHmUL40
rb0LO2atsCs/BEV7q9C+i2UzrpOghOPCDGeomsdCxp9jnWomKn3RFnauMR+4EnfU1jHMgNntIrT3
AwkRBBqSaQXbt2IiaNl72WBPUg1up6ZsdpPkXth15FCScpO5GEiGonk4RyVkPBkDYODDMy5Ofqz7
4cZW1ksSNNwFZPOZTWurVJ8OpZ1x4hkQBMaP2fcZKtgN1KunBNsOWdGRlDu9F9XG9fhpHIWw6tN3
iveEzQ3ml1sBU6y7TwlGT/pYMp2AJRUv1F5xPkSRDjBhqfKjGru9MhF5rTlCUFtyjAnSe49HpjRm
P9JS7c7HMaOrHuSytQkK+yYJ83NX02rGbwprmcjeEpezXuZmP05O8UFVNhshzAF8r0dunxoUCMpU
RU31eWrlGfXhMcfOiL+HvCQMMqp6i5vCDu+8AZs+bIGzI38WxyDIiU1NUTKM6ehktfVLVucfszvL
/VhT/AA8Z+tSFbwe3ZEyXw5NJtCJNcSFCx5euC+wxGJo9ASYxukE0oI1cn7KDfEz0yonYvvYpb1F
izyODk5/ymmvm9QwT16HJas1omLTzBYNzBWPiym5ddh4yte+hO+M8S/ZOiq4CsOwPBZptfFSlzYG
tngD6tg5EOVOBi20esaZgVWbG/wSxkJhtIE5NTTjt0kTjtLWVGzL2ZbIG7E9DClu9s7go93INr8I
lxcU4l5bYHMYkfM44h2GC6RO0Ds+/Vz62yKYnzgZlYcuaGm1bNpdn4R4CcPwBHjufWmKl8mCpuw4
y0xOlW4hN29vQh57t8a2a5FscFzGSoz/G+SHcovcaQBbDvpdKLpnP+F9oyyGv4Wft8/OALNfAN6S
L2uDbWUYD+RNVkElP2rf6hnCAPSHNoRZxGfPOwY8dYplNDfGo0gpVek6SSXIvFx7vXefVlSRgC6e
JJOMwApgQfajrvelkwbWA7meuGRwOQz1ZwOiehav5ApHdte5XRs9x2R8OzzcotgP4XSQBl+b06/C
LZKlNOLuG1uCA0AotrGXhBv6Gz3IIBN+mAX/KObUeWVmUb+SAf5mYwI+0SDm5BMV0b0UHlmLlH8x
xAjQ0YyGg7Xjjo4/s1IvErBq5cX5RcfdR68n+NES2IdOx+GLuP80Rse0M/pdbpHaVsU7NzDaCWP7
LfEceYqYDeATazjrzRZBc8YCHR63I2Hjc81h5tAP1XXkB/wy3QDWQwB6lBM2H6Qx5OOSH0MYrhwM
B0raFgmK0IMi1WlGLiaiHnIRUeTB2nCBSScG9KFKWNor/qUg4HeQeCzbi+VdDFV+Ry27VUgvoa+7
wBl4M/zHI5YtjJv66Ytw93SIEChAMgJW7dwXPPIjVxYFC3KiK4EAKY0qsqnWPRNZSd/PZvRJY9Ot
8oVj5MokanEcxnkP24RWU5E26zCcWcikKq9z/JCNM8NT9SDQtqYJF2l0uH1Ij1ShIABfrxAe7xfb
qD7gnaOY3UeJG9/7hXMmi02FRB5eUdS3rkwP/o9HyCoum1+SQMva40diH17kWQZ6BgBW0o+Mj0SZ
eOUHxsRRRGanw90hBvq5vSS+mPa80nUuq2lueGYoOUC8i6EAeRZbMW0iQEDYjs3g9H/ZO5PlyI00
W7/L3UMGdzgAx+JuGPPIIYPMJDcwMpOJeZ7x9P1Bg11JddXVva9FlSklJsmIABzu/znnO5HBZ+Yh
r8xe0h2GiWdEODhH8vks9DNpXjf7AEdFYXhCpNiOzeZJ9xHHQd/7kpbxc9bIbjeZIKNjovgiJmaf
JYASe6nPnc+Bmef+arTrm2G5J+EEDtNcRJeYwo59QVSf60YfqWvGKQg8zIuLx7IKnbWRm+gorXxz
ZAoR9Ul3hrFls2Bve6Sfunc+O2yHEBI5EYSZetATxR4MQQ8lD9Xa4tRUul59msuM8kK2kyKwx0MU
Jbt+mj6FosZldrhqOYIbRjOevXw6ZWAzN1U/bdRSU9JjyN5kEEtbkVbHqRdXrymrbdKT/68cnBsa
NC394DgCqP5mXnfI4pCGc2NCrUqA5ptTdQxa6wkK67hJSjvZZh0ULds94eWdGFpnGye3mAMoAtzJ
mPgb1va96ocPk/QnTrSiOPPJ3/cuw5sUzu+aoos1Gb9gPs9kquYks7ZsKFdj3XKfO7G1n5/TnNmk
rcYvPlSP3Zh8hF6a3fdOfa2T72M6PLTN1J9Lhz6UTM1HHGFQPLThbyM1HvGSdlvOvngpg/BbDPOG
097rUGCzaBM0sDYvNX1Pzk/UTRuNObxX9ujvnJbRj1eLZyP2LkmcXQQn0b0YTFoeTf0YGOUliqOa
/k2XtJ0pXvrBpAOKEglgxZ9d1GTUlDIjNEdeVPMa2j6mIMsbNn39lic125TMXs0Ol3CUhsMK6BZb
DKXBsYNdcWaL6Y5HGTvYZCzAt0bTcZG3lFgkOTvqhRrGafYsOQzvByYsZaGR0gO72GfWfPOxR54n
ulin9EfY4vQPS4qJ4YwLFVRgTQU5E8xggGyjazsFV5Wln+RV3BWs3DcD/zqTKLG1c8PbOzK44QXM
GXykah2CdGfjsKnYNstxPdiOvQ2G/F4v6CkoS+bOjnaN9PURKxKJyaA6TardtuFyzDcgBzOAX0HM
cI9W8cSQ6s5td4lrxE9mLN68pEcHmSvCZ4m5znv8wqZFiXRWxee4OwLcsbbW+DNNiLvK7osZACGt
uJyp7eN4YlrBY0JGOJjBOMTAUSn4MHMmxAJv0Rpzgr/NmidAYtOV3S4Kl+8cYwg8W5O2E78T+b4Q
NoOuGg7fHMAwwMhpZVQgdRZzhtqNN06X9WdtinE1OkTHIJZc3KWEmEq0zthOmZFtpAEmLRyRoTk+
jglTqrn/cG0ASxLCyMabJnI5eO3xaTNbKUFpHaO0PXG98fH0c7p1j65hNqdqyRrGS+rwP6m0/0kq
TQmtSAT+s/3mQoF18xfzze9/5fdUmv2LwEjjeo7pkD7jv/1hvhFEzxRjNDoxMeVoi7zYH6E0Ce3T
FJ6ppOdol7TaH84b8YsF0/O3Ok6CJ/b/xnhDePFvvhsIJhZXHWFgkzGeVPygP/tuyJRO5G0QDJVL
pGrO9c6zvfXYQuy0avaPnD0/AKM/d4Cq95OHHjTsG4Agd7U/QcqyXirB5tocywc6LdkdqOLFp4xr
bdZBtmYP7jkMZOeQI0veeMYd+Q5jDbvtzbbnnyk0PnYn2MV1zw8XQYy/x3kET3UOqxaXuIMuxQB2
dIATJa3VYVTAee+Fby21yAfSRXf8+idlD6B8omLPlzxHwjwvk+SRockqJky6agf3hE+FZbZyOCPk
QDO8aVtOSXRiZrobs1IebBK9qDgNlsdaPs+wnKi2i37aNVqYafAYK2IejEuYFSflwR7xyYiICgW7
G3fDGN37E1M0DUP5XjLmbnMMsX0bqvugugEheyfyg7V8zJkCR/espmTm+ltnB1enajkHsEFOTXUF
5kO/BiCm4Usw8TAzcna4aSReTcWh0QxOrQxOhZVcrT48jfP02DBYAYxKdKahd658kgvRxIs/IMif
PIzbSiBsmerVgCTNmIrHOkbqACkWeHOzj83+qnNG3Q272sfOlseuah5AmwDCqd/7obtyAWTXwvK3
heE8mV6B1jRtc9j82xCPKnrwzrXaUxaD7bvmcbK1/QJtzX5zgirZWKSteD1YMg9xMK5zrJxBlB8Y
n+PHCsNxjQWEbkCn+tm632PjHlL/ubbFR5CJT0a3azNI3kv85E1Td2sQ7Dlmy3h8JJ+NelF111rL
vdIznWe6eA7j4ZXV/gkARd95tzKmPkA400odJ8f85uKyGXKfl+1KVvaZ2PYy0zG0JkIlVqY/J4fI
Ki6OWx9szd5xYp/ljBzxg5a+GgP/bzkhQai135GNCGq9X4ALQwuiyeuFxvzsbuhrqe6d3P5s2eOu
SHFzHmrdO+OL8+CbuFIjQ3M4z/n7WV+ekyGiu5BQhxPZn2aq0o0uwzeC9ffzCJPH5OMPc87jCqu3
g0OFLe+urZwNT8rPavaC+9lQ+zoaTGKM2XCsF0vLBL1Dj9kltX61zb6bgpHekBRww3n8zyibK7cb
1zPb3I30CQFpx31JUd8OOu6vvW/Fu9ZoTl1/U1ZJ2khjNo4ChOQOXKIJYKcRaq2oaKijG/idbR0S
G2Q6oyeKSRgTWX4fbPTSEBGhYtex+NKZ37RTvxrTeHYZimkfu1vF9UN4Z6Kejuj0SJ+AHPLyzqbq
BJYbtqneM67CHt/iwtsgJa5tH5E/sG7Un6Rse6N8OhoEWZaYYmKikrTxFubvuhjHrxIuU85JGthQ
scuB0+Bn2TotIfISlcWazXMUPdAfXl3xFiIq2FO141hcbUane6qw5t5xfqfespuszRCQKeoo8NjN
8pkvLmZaCIJQZFCdKCDHBoTAkx58YJSbHO8xm1OK0KkZ9FZ9nFzdRjJhL5Bkfd1fm9kiSvM9MrKX
ZDkEkNr7UfK2UnJCzcZcELIX7CEmm254k3vKIjsFEtF7LkfjqJnsvfBQ+Uzc/Bb1NeUGDhGxIaVC
Mi/mjxBDCpYWKLq+DcZE5UgzWXEWPlLniNEYrN/FNSxw/dkX3VreGpfE3puBxhs1U6J4TFdjO+3n
JLr5rc92JRm+JTF4XNAzkFRmYlRCHDOaPMAVROVLBgR+XQIxecwbnW/HlONhwza3ytVbZ4Y/aqJm
TNDvSfNo2jTAItewh+nVag37cwYCimO93DYpR4QgUJzJ8nMzFbfgV6kwfQxldhq86RZN/ruQP+PK
1SujVOkFvsgG1X8H4xdBJR8fO4FE30/z1m2UvHPY1YGwoXe5p8F0KMw3NynRb015MUumR75DFm7S
PZ3AyfisyVmE7g0i5XbS6jMqOchGo3pyvvnsuOgeJZgE4627s7l+7vKmG+/82BXrbpDMh9mMlkN/
yZhWk7mA5+Y5tyqtL9HyiAgKNu4ho/L4q8Cxk0/6IMpjXLYLVQ4Hj3RaXJmfTgjgjxDyvAoJXLSp
F63T6GuYeceA8SmrE5+qIeJ5Q3ZwMyhjy3vKKFAOJg4YdSajCbkpNZ9seyl/p8kS7xbevIBLE7NF
WkFMdRBLvZbIXlo+jE0B/Eh3pxqc0C7uay4VEfxIlnZBryME4zrXOJrCVS3Lp4AxzF3P+pcJEhMx
86lMncYoXvf3MKPDZRPvAnK8w88wEnML9zLMXl0b0zpjhLBEhWi1XW9T9PM8QL5qOThneVRv0pSa
gGiSh7EKlke6D0FseKIuDuuCtcj8RfOSueepKTSRio75q2/sLIuF1DVGGDQGGU1V8lRHX+AOGVWz
N2yGoypVz1ng75KkDG9VMH2XfVgeA5t5rG65rwO+n0wGNtquz0Nexlsnd0g2lo29Hicm/VPmrtte
0B1lRPQuiOSJO67f+kN97Mt028ji1k5uCqm8+XCi+qPo83adNGRAcBN8cgqut0Y6PrcU51pLg26+
dOm6S6tukzhPxEqLrUnh7rw07+bFl5puMG9p5CXEzgmv9jhp8WjAEbnWJUnvkCLfbGn0VUu3b5EO
PkSh/bi0/hYEsH7NhbGh+hHHck027TQUNrhh42WuaQ6OqRBuJY4pszefKFS1VwPzP120b6aVfseI
+UiXU7pJlkbiQL4TVOZET1VxZZLrFwOTJTdbkI5wZwaHwDKKHSO1yiyJezrt93RU333f2mtARPnS
jOzg6qta9LKO2Nb5VyZQSKksQAGPoyD7wKKjySoLRwbH4k42OI1sguc4ERjkIBC8DczdQlHehQ7J
2ZaHRzCTQ3V9qgobg0BnxE6BMc8tYrBRoAAeJ/aMRmiBH1zVVfXFHhjh5w22jGImfFGrHS2MG0WR
GJraMppr7I2cabpyrBcZi23voYP7TOhiX5CuwMuSTNGZ0i/mu41Jc/RD6qOgqrD8iTNsprLN3BPH
RPDlytbzeBtlToi8xgthEIzo4h9jwf7P2Ui7Pqal2nRTSZ/S4DHXNV/csgfhwDpaFtkniPGN8sxP
wZXOItU+2sF8CLz4Jc7bG3NE99kcxHvAlDLvKSHq9d4o8BIxf2TbGkroa6xGjhOdgtG/tF4IlAjo
K8YTiKtQ3YxQUPsdbdK2PGIDlOusrFZRGYNgdtDuSaCw+wKKaTdLUxoD+j422wfIWOd6uOWyyY/T
CLY78PH0YqrES4LEAoswXtxq00ogNt317lnNwzFBGlk5hgFPn71BrRjkL1vhtMOF33cMXa35oYDV
Trw9OesRR+Qy6hgXwlNifHf4lkradIfJD9cZ9yD812XMZ9W/ESA3VjVgBQiw45ufy0fNVx+odV9h
CSqv1OV8a+JR4n5hR+azBLv09m1L1t9pMr9iaKo4tN+R2X+bUU3/cwj+/J8cgiWnULA3/3wIfuiC
NHr/C5rlt7/y+yFY/0Lyj8yIS26bfIfNN/sdzaJ+IZeiaKrkOGu5rkf24/+dgqWkh4j137GJoXgc
w38/B1veL3ylyf9cR0rOytb/5iAMF+ZvYBatNNwYfjXWdSpT/noM9loibG1FXl3Wal8G5U501Wet
q/sqRKX409vyUKQTiPU/98Nw2v/rz+KlOHinTI+fBFPmb/UwtGu7Thx3Gr0k2HR5/DoPBWYpRjoE
YHYqg/JkOtXtv/+hYjnI//a7HH783/+zJGuWn4p70Rb8AwmSv77CIG9br+W5zjJVPEyhVQE5g7Nl
h1cMIt+trjtSgvqcVsnBK8dzne8tpb8OlfWt9mBMWYXd/cY4+ueanP/P6IHfiGQTiWLi/+7SXfOn
ypByKocschqs4HV85ZCzNaW3r2kYW40xs2Ina+47hqQo/PJHPpS/3cf//OP/hcXDW68USSiuSIeL
bLkk/vTjC8hbPWY/DQ6wc9cZ/iRkk+M8Z0fsx/1WNPOFneBPZ4gxrFp7pCL70pv2z//+c/mXi0Hb
Cg+vKzgPe2CG/kaW8jyZdFmX4qh27RDec/qjG5MR08rJm+/DiUthKtJ/99JtZ/m2f7kaKK+U/GS1
3Hjkt5Y3508vPpGDDNOyJ/VU66fYc8D91hX5kElDgy6jbOvXzQlEc9udQKdyfHbDnoMeG4Gi0Wut
ultlg0TOpf1CSybP3JRSA6RZcx9Qs5XmxKsm2Qx7cHVLwUHatN5WkXZVoZccK5FstCxDXBg5RVp+
RBkgjMWGzedo0ANBmQomgKWzo/A41YQZjyC6sdeGhVWoTfAC0Ps2genjnEY/GKs9xIOcA6XkadkO
L8IOEdmMCzBp4rGzgBYwsN0NB9Boha4J7YTvueHDBvRsddGD9WXp+hgcANxiolu877eWrkCXoyj2
AMDjJoTWa9MznjUgfUjpb4xOX7EHiPMgHJyHOQ8hHO8NTNTqRIAJj27h/CS9jAg5U/HljjyTYcWe
M7v6gn8BygK1HtS5fJVVciljGZ/GlPyxGDAgCm0yxymWbIe0CL9arEAqrN7sGTdE4hv0sdXEfWfT
eBJjqlfYab7OSTdfCtHd48B8d2lkvkNuq65+XpymyH5rAlg93GL1g1MJhBtANnqKTuyDMVdMBWQT
wbBqMuJdFFLQqMeT9KkwoaEek78fbJ0kjanKKu/qthuv1TDhKzLzo9LxYy+Hi18mLiKrYR0bGtfq
aq42nt99t2sCyeTSTxUn7ZODZsZVBCvZfRu9LjmW0njPivKn2XPSnmAprgeR3nqfIZsiWFfnlDfI
+IonfwsdysImi9rJB8SxpHyPB0etu4QNoejinY4jeO06/eKqWG39bpkzOCH0dXM7tUvLUFtvRJg3
66bs813hiCVMAHSkzdYeB+Yd+y7EVpF+NawBa7XnIdOQ+YbGzYtHaG7uXNnOj5zW4lVYGUB1Josd
J2aA1RApfcjKhPGWdCsmos4imOAM4jo9m2gIeA7xarHDIZ55heM7U+n8VC++1oEMM90FEGo9y+PN
lryY3qkOmBE+U0IlZ6UeuM3urMK1H9y6vTplWJ7sakjuG3djxcJbW6ZEwvfHLa/HPplB89BGo3fo
c/M7qf2T6WDxK1133vezpivJCb8YZg9pJKBUwQkhP9t2uyeYYRGYoZMuDV9B/rdHocE9hA2p32BC
fiAZfREzEH8RONVOtZTD5pVNL0RdPai4hqWQgUcnnbxjDgDqy9BEtWtJYzY9Cmstw3jttlfYT/6x
D6RY0fZxBsmP/Etqa5/FgANr+YDpZoXNLN15MruFsuXBUBnncOl/yDr6cKegOUY5c17M595d1y7R
+9jOqTmM2j2mH4dI8/AUhUX2SNt4g5fVWFYJAm8mLCHwEpwmKtldinHHRLB6sH3FWxd+YPRtd25V
tJjT/GSVp0a/ZwkEBmpTtBIrfGOZtDeTyzRbNTbc3lc1a8KVE8NDiSH2I5VehN7LytgOZrsuR6aZ
eFAKt2g3TUxaCOpXdwfKzNkmEWakcaDcJNRylYrqqXNNSZIfh/wgyCxQwEADQ8RQ3QF+TXg+eZho
y2F2icWZPuaLgJmyww+BrsqJKzAw4BbekkvR+74c3/DFViu7o+stSbZFOV1m3sHTVDyLmnvOwiHB
xLT8Zgn3zbKb7tB27Og1XSRtLbk1gr0SOHizhHzkr15IOVr0HeAb2QR9TjSnTlaaTCJTovxbNrXv
opj9VV/gV6YtUXFQNCizIDCTp+W4EdYhwoq46qmUWKW9k5ycbrrkE++iLWpwpiVxDxQTSgP75gic
82Xm89tQiuStVMODYyZ9sMeEA+jFxqXHK7BtrJ2xQ8Q/cSkSLDzCbm6NuTQMSo6kybfCpWrYCl6p
RSpwblFagSW6XY2kZ8B0UcM8+/BHQoTwelC7yqI5wLDUJetp4BOhc5+YLgWImcelT3axCv3rBE55
38fjNRnpbB1Qyu/MwN4oukI4SbFwjll3KnBTWjPLfDDwAeQ8uQ4WfHi8a1vTJaRaFNwn2dB+7TrG
Q11DylZQ1UodbWafYGN1YQMNNp7IWbbezirdxzaPfo5+8EGrx3hfZGt3qQcvI6Z+Y5tr3oM+uwSG
vPGvuyPRM1rdaT9Fni6HcyngJY8mzndy+m5AVRrcVoNH5UaZIw/YIaRS487W9cJJR2NGi4ZIkPH0
n4rsmxNDjR4IEofwR9RQbMypb3YDFXArtx8vHJR/2ymUXUclp9NfRtNZOuUBN/z6PbR6DWpI8CW9
NjwXLEgro2B75XCV+DEZU4tgsAXv7QHFJbZNUpqlfysSeWoLoTZUKjUAh7AFQjJAdy3Jo5rup0pY
W1ShKYjLuT4YYz/N7Okhk0bYLE2cBUCLMQrr99SJ5q0hdYexmKL3Op93ARr4mr6ocyQHfcfzcyDF
fJg8Lm4vW7zm8fBByijeO8lWBVA6+tjbESM+ZbIcTiVoWLNLANT2EmZxPTAuNYkdlPV07lPnSWuH
4bmcjqKanf3c4HKRTRttreli2Onambvq2Bl03A9m5u3qrjM2fLrOFxvH0cZM9D7FOn78dbORR5Dv
cquisTd1cY6ZzbYnIG44A4Np6RyDsf2SyYlR3MSwPK/cG7DiiVjme5el/sGrAF20tn8ebcSeKq4/
SJZj87MrjVEXyxDJmH3fhFe2mf2poza5cotyHceMOgery3djbXxrVPYjS8cRgAbpUT+DKR0S+h1s
+RFbtOTEdkp1vRm34GRIpeClPuRtXFrbNqOtVk/ZtKsc+xyjrBM4Fhe7iy5xM3/vUpI+BvkO1HCG
l4siIRZtokekMCcsFVPwPqaK4vug4Np2Q5xg1EGVXn+0BDUOE6JHuagfATJIgxyikUX8YiBiiVAS
IJhkOOKNID/WU3dPQcmr2eDatxeNpaEEM7FDVqHy3C4yTLgIMt4izfBwfTR5RpcBE+9ukW9sdBx/
EXRclB29SDz9IvZIItCU5ey9RQYqaaEuvQlyEilJ8tP2IhiNKEfpMtif2urAuP8CySM5CNaBwNMX
2brITiPSSws6LSjxzRpsigmLfCsO1iJYVShXce6S+F5CyU/e3L5yyTwX7TBwnQusY821WCSwKeox
5EOgWtFYA3kYpWxGMVMoZyEKWp7OH6Trzznd5c13PP4/4W92WOIR3rDf5sxwc1p+F0YoDfXegaA1
CjW+/yJJ6IF13xy0vGLR9FD2WMyT5oRnfxeh+xWLAFihBCagDpRLpfvg4XiX6dUVzXVAOyQUfG7S
BocovvmdgoO3wY2Ak7Bu90XBSLwjuMoOeBjJVrTVFnu6f6cXjbTx5vdB3mCzqvtmUVEFcqq76Kre
orCqvWnU65rCcQu/KLuGFp9DbTN5zU6mNW49W7w1eHSd3t+rmAi1j25/VztYlzwi0HVbPIFsGFek
ztgcetM9o7kFeBTCBDf63WgIJsh5tq8qHyCpzT1ifS4PHsAHycqg0Xsl1T7ld1eO+UEEcBsl+GCd
Dk2h7elg8Y6j4rMvXUb3jsHLpofuiYfyU1mNL6oArhTK5sNdyh6mGknuVVs2tpgMZsPogRSsfThY
bCofQtIEaycFgzyMFn3oNsOBqE6fEBnZe6Y1PJdujZ/2WyzxhBbRZz0Yig+W9FWmsQpSPUNM064e
cJsmbIFD7I9zfaEwokAS2lsDeqaTCejv7ckcjZ2e+gve9Q14dLxZxSswDsxa4CjYo676DJEmnuoL
qPx8E2Yj4wC/IKgB/ObO0cN7ziENSIKamcISY7fXCiP/3AFCK4dnK/Q4q2DXqmE33uUpeXZT+/eS
vEMRqKekANaGCw+S63KDJABuepi3qzCZ8fi+lGX5EujOX0N3pBzUgl9WtZt2tIaVwFTAQ0w+jIF/
KlOErqnxtyIhWRFQneAn60wtNKUAcxUEi6UyiLuNboemm8FltfG8csPgrZ3xOUoxnrF0bzuAutrF
fybchySH0KHof5yqqj1VufFtmIJ5ra2OgGKG7aax94FpUhOVbcJ46h8Sen74HCmWGDj7TBARIkPs
tFcRxhzTCbRXceKa/pHO1l6kJrsY2G8s9fCtLbfGsaAhhMYURHG2wrsAIymMKfAJGe+3BFr2WNBv
rhrjazak7wl2siJUNiPs7soT8MZOfqkMzC4SCNMQ6eGgfZt4BNzavjPlznLHbQdt/xDwzbXzmgx+
uO2bNlyP3o8hC+pT0E716dd/kvLA1oySULbly7EVjae5H9J84qTiksWf821ndR80ZZxCEb8k/pYN
xXvl4ErInwLb/iy8HsO+wAlaDvVLhvNioyu4o7am049BgofP1lz0qC6117NKjzo0rwatGrKl4yX0
Nm2ir2jPvLJkl2n9EHXPnhc+p4suUC/Wzx6HKYnig20nhyyf7tsFikjQQY/NQU1vrjuAN/S7g3Q5
qIV5fx3S8C3wCnknogndDeP/mqJyXHxEQBvtnLOSvOekR71rSxbKuD4KfxmPP8R6/Oj1AYbozTAz
bmOyZaaOvwxZ8jysxmpYqGPsnozchSjIA5XaFgHBvecex0pZNIpQu1GfqzH3Nk1Lzrz7Mkz64k8a
SrxM5p12TuCise9ywEaU+TEMW1eye68XpJU5kMLPyVXNzkS0N3C3qXKwy/GSuNcuYxUfC1nxtovo
K0FPb21OJGWjkFVRjeE594uNocnJ5FAPIfXSJE6Z5p0XklAbo9o/Bfm897CNP0WReKdqi6Qp6wVf
Xn7DKBrcs1nhKJjhAKyC6iB43wHTGZeRKQVG4u4jtvsXN6CKUgblq8R1aYol3CWwNBgkH0uavzoA
zbgmzHcDBQ1qpNE+FDMZH1FLQBYRzuKmmKaVRQoUem+695blbs5J77o6vNfzcpiuyn2boAw17iVW
3Zr9Zr9xHP0QKmAz1hiM8BPSM1iCB1+HE9dPC6zMSp4YZp2TyhHPMtLZPgzMQ5n7LdBEdQ67Bura
OLQ7QUqD1P/8YNXObbQs1EE56Z3jztgwRmLPVimt3fylGJue5jz4OVxJp2QY5GYwo/3YIg0NvrVq
/dLBel4WD+YcHLpBt5+dH69sxDAe8hlH/pFXNhjBfSjQnG3ra9iCf4T5Q/NIgHlmuLf4TI2UuVWb
37uDKi/NOL9XrnMrXH2ZiG5A5fuh7XhXpcOxAjxD6NlcTVX3kZE+QXYFpNBm707Yb7wAEHTrM40Y
0DjJA2QDOZiSUHbOEmd1CTO87priToUaJ7Z4kqgnvLdJTruiv3dCsYO+QXMTDCEiCH7vImj6dX2I
4Uxwf60sCwvlrI6QMl/NjESXYezSrDh1PpAFbs3A8H7YPbUX4DLBM9xY9jlc598zBWWltsl8hKx6
ywEWsuZxQWkqiiqadCmFyvSlbBE7ZYDxCurdRQ3xjZzpvFpgjT2eala1aC3y4Ssw1Xcz+pYwV6d8
Z6BaB3uNKn+EWdA/i0jLy/KnXpGq0xD+dFcdtMLLZoU/jHrEGpJOT044PQSpDX4i9vYFAweeOzF5
A2+fj9AIxTS/xU0kDvRJH5g3BZfKyMdz1WcPJvfnXTPGN9eyn8JqyrZSzhuZJnA0alqwOqGgXzOB
k8jKg08YpHKPg6fnJ5fcUygjmmRCnsplH8wbS7lfROG/6br+MeEIWBkhW4U+gLNIsKlVWqzzZH4n
evAt6EpOoRy5YE0aXIEQwhtmBhoKJi1+dsHTB8bthYwhvnKfpuUYl/zCW1IT2XpYBQiM/g/fbG9Z
ukMBZ+hp2HjZuldzYga5RNJH3x12jPk+3Cb/EcMDYT29cu+6y3/P68+kyR4zrpJQipcRfPbaHqMf
erZSSkPGEQKDc54jlpLR9jY53X11rU70Rh1br73UajMYDL1xcGP7Lej6ZSJIqcpykGC3xnFWwKHW
OdMIEiYYR/xjEsRQwJNufQkNNTHf6KkNXlBB0bUB+/sQB312nlYD6TqoQ724N0qAsdMcH8YUk40o
W6LpMiyOlsK5ZtPLhqmuMvZ92NzP3tE0K3mqwDzVyTResyiJyFUuGWNllNvMHupDZjrJkQvqYC4z
jrBkWSA2uJqj7ziHwKTWrzG7zXAJyBzJ8/hHGKV2Gx0hu34wWMrJLbr4Cf2B0ZtjPWVm81NK8cWW
Nydlgscx7j1YwrBTxNhJV9LDcxM916U6Gjb7tXh0t87SU1obFXEvcDI8DYuNnsNd39XtJpUc0XwZ
nDm03ZFOd05N6rwHTYynSBIxsAbseP7bbHHkFeF4gElW7pKCbVAb2FRMD+ROjf7ViME1g4KLj6d2
xp2lQoK9lWCEmEr7J1scKOMkoEkteU8K0RqACz9gpBPdbAbMUR0bhEkW7n6onEeaULd0oJVHnwVi
S8iRZsyY2cUgq28xaJIDj+uj2ZfTiXIkENSE68g499nJLsIfYsz0Bo8oufyAw3ubmrh5COXHtkW6
FqJTSOQZE0EPm7PCg1oYwbmmifjXdlnPyPlFg3zp0RwmgORynVI4npPaYCNGs2EsgaSx3TiErHar
nkTrDp9lyTo9b8GEszvL+Cy8idx232Ybj1BAKN4VOXf+JR+h5mHtSf4E/pRMv9EAou/rb0HEc9Mu
me3TBi0bs9mx6PX0dqq8AcVBIo9tFezJQ1ghAHDIYv5z0hTG7NqJ4XKdxyR66MdUHYmrFITITkcU
nFRU/QneuTVrJ6xSh7Qm7846nvjda/9rPcTUCkyMRX0juY+t/oTXv9p7caooFaxNBrvWrl2I7llC
tkyog5sVjyR95QZw+9d8hv/MQZwnwxiC8G05TKj+MaFcrBDAh1dmx7TX8kaIIhk1noGm+7JalQ43
/TxTPODOmvZyrQdIQurqGNZZW1wWIXl2L25v4Dk/RX+IAv7dNDBrbDKjWRmHurQ+qoJZDYheUvte
s2tz8gal4lTGsosK50bTTMsTvI88yvdJUQOvtap3s6Zyb/nuknr3jbQoliFeRzUWAg0ZWyLcU0lV
McofJ+yW1JTD2CWdmYFEDcYOViCY3iOnxMRimmj19iWr0pcKgEUjH6pCeGRjGDaZ+SHPmXxKj4HU
r7rff1CW/wZlaVmujdD7zzaCW9F8f8//4iP4/e/87iOQv1hYCLDMu9JUvzEuf/MReL/gN6ArQNkW
D1sUZRTdP3wE6he+3KGQRQiHEhiJ3vmHn17+wvVheR4mAwcTPmTMP9pnftfym7/9+c/avrWoxn8W
Vk1uTuUupn6JK9JaDAt/FlaLvknN0rQYtA0hjHKv/c4oq6KpyCOZqKYdMLEH36hJ3GWbzE5/Jssd
7CwPGydkPIwTi5KFvA5+Wm7+5i2VE1EXPAGwyg7CHSp6tKk1cD+Kzi0YUFNS53ICWWe05QbFAfM5
eMQ8eaOXXKxUdcsjWjEGR8SrNG0e4Vr8u2Ik8XcRn9frEQpEmreFxbv3t9fbsZZgM1/MTRmMpjTS
NlZU/1YazPag9XLDsUhsXDmcgzrY1yU7/j9dHb9/An95x/+FHEozk4LXyf9ZvOV/72YK/a4XadgR
2g7zc1TX0w4147/YO7PlxpUsy34RyjA4HMArZ1LUTI0vMDEkAY7ZMQNfXwuRbdZV17qyrd/7MTNu
KCSKdBw/e++1YTgY4iX1k5+oIx0j4+WQaiaC3sLj5HEoFZiM97pe0DI9fzadsTOSqZPL8YclHjke
t1GOelfTq7ByG/OhtbFCZ37AV/Ms7pQiukedblZ5Aw+tW7a28U/h8ED49z8f79B/vqUC4KhojiZ2
l4COh39YBApf+w5Nk/PK97TiwqlOoTX5G8di+kzHe2u2csAzyafnGHcNWtIw8RO3kIpWaJE2dxdc
VW2jNCu2cVMm4R/uZAjJvFpZVX4G5PClGNE6efdtIR9+SGgqJxYPJMfCTRiQsmCKAvFA5oHcGQDo
Rpj3f2tU8KlLgsNHo2LXBbASbFS6PJDEfVuNREyxuK7n2CW2qVlz+uNJMAlbJklvPB4uCJKZWw32
D4hN0beZ2X+SINyxHPfZHOE4tKWb0YGMy67ObIze71Ef/gJQ+M3Y6rKxzx/GOf+kJumhesX9xa0s
4Q0e9oxPGQl3RhQCgcuowDWuzYpPm3UND19emLGByta6TgoicnmxxpH/z5rv2pxwJkUjPZ9c9QqP
oTHMp6yh15B1OYsg/urg8UWiZTfJ3h4WUh6BYIl/bZcy93wWWxVMn3WTfaGzUMjJ9wmc84Ja6lNz
yMdhQJisNVCbpQiKMEZ18jLwGz0lTXERY7TAXLzq2Hx4BV+wQ1zhudjv555fjjZmWumHcGE3U8di
S/2QaIwNcpfHxY/sCcz7Wf7duPo2aas70g4bPKxko2kVr6rxtYgY81hnsGSQkKZynsYuWx6LgH9K
gYLmsWfTTBDkw1J+lK3tLMjWREv/eC3Kjg4D/yxKkcMQqw6uIIctyKGSiKGKx1O/7AXPRpRtOyPe
QKb9rYNjPTz47fS9+AEESl8x8+ExdEdVKNfNykNDiFDdxpqTEr4kkBxULr/PPgE1XOpk5CO7/EfZ
wBWf3VTF3MFj37Vjkw0v4d3S3vjkIAkUE/kILDKq85m4Dc2ILZWPlbwEI18+ohSC2zVdIqGH03zm
7ShHTicztX8qFHtT7eqynUAr8JYLiNauWMLTVx+hipTjpbIofO6IHk99cKz8L5uoX2RDmDW+zeV3
/u8/7WIx3vy35wcfcxJijk+Y0ccI+g8j2pSbaRdiheHd1ePcr99Lkz2K2Hdet/LwAoj0LSuzUxpb
D4tphQP5LhpMYLksN/nP7Db4cm1oRIxBdAbQnvDLLhD2DQMk5Ai6vyKE3YKvW8MXqhrwK0+h1byP
wHXACCS/UxVfsVVzhnYPU5ps5xkHgZs7j4Er7+acVYFv3IUlKx4HFfnf//BycXz99x8eJ5gpfGFL
3Gq++IcjDJPflJNJnVkWsQWa7K0bOY8Lz6eP0YKXxyUS1Tu1A1OHLbWIwouATRTgZ08blpQQVrFR
9LSKURbIQ8ikQlCV8o763qshEPQHLR4BSv/63RZn1GNizKuGuqdOxDxQgWSEENEnOrSISF3nWr/b
WXbGtX11YeENXokHGILT0MdXCxxValxGq78LRfO+vGAJfie+pafMGN8zKENDkl2DwToJ6qfbOrgM
krm5bd5j650Z/EEtPBFGkr1rV+8LXckZ+n3iZGcKuv41av7PTjcpl6fwP19Y17JMk8FJWoH9D/Of
JKEdlZLV0NTT3UIVctPB3khPwC9I23t3y1vHnKJfz87uGTCANBLaQpvuIK556SMCGO0ozmNV5Fd3
MSsa8i7tecV7LudWRLKscbw3Xb9Q3/Y7p0CwWL6Uy7r+MV5+5PCeKNTvX0RUk+dnSWIryOzjbGuM
P3xHbmpvp5yInpJcvBSNMrab/nSud+xsvphPcECXGXvm+t13neOyL22v2ZKw8bpHek9IMPTdDZfN
ecXK3Kbtl9+TnbKoNbQxrMbAf4/njoaDlFB2CmWi7zjiKyilM+0kQsInyyculJ6xLzpustWIs2BI
rFVkgHjmknjqMnaucnT0sY0o1eQGeUu6Pl0LDNfUowpGhNk4mqhZEBaiTQuudgVeqllbDou3EdgE
2YUMnliErJEsGL+87Y+ZlzY4lRI2DFzj4T1DjKS5mvonw6AZgj6idUriBoRB+BXk6I1Ska8YG/eK
W6zcxsU7RZ/foSM//6aqYlJICa3snBtOuRliEKPOnJ0d02XTlJ6RcMiRZd+JFx8Ckzf3W899f7Sy
eiUqMkpJ98owySTHAiPLxXZCZ2um+8IoK05I9mLd/NUT7yp8MCygYG7n4jkJEMW0yVyimogOBhUS
F9LixCT+lqTiZJOFwuJvUjVkNAewbCAUy22uzf60QBbHZDenJOUGGPSwIAofJzvVptolFq0kfXmy
ACbkw+PoGFrY2peHkF0oboQBhZUa0IYVnTl/TvEP1+R8284sYtwiH3kAlk8QCYf1wgA15fwlSoKH
SskfKvWCZT8OwmU4EL5l0TX/xINj8Z0NpHz64lsHfO6RqNnl2m8+7/OuT3edBWIiYlK3aLfftGG5
tiv7Xg3ZkxNPm1HYzQkVFgk15R+1Anitbv6BnuCQvrAxsDhJe3Z7fz0Lbu9dZ9+lrGkjbeIMYSls
0o5TkGosOxMjhZXfObCbzXSrbF4qUt9niIX06sTVBlyWx3LCnO8nE+g2xGhMhUdyNR1uXvdHwKVi
gAjqU1kYKbu/iGMpCH59AxZP6Rk3S5gzqPHIGJHmCoL5wxUB8nVT/Aw08vAsN33uyuNKC+CYkG13
w0iFuzMaHas8GAlu+QJixl2FunJXEP3ceVwePjAFkuIpD+033u2fsIXjdZTZ1ACZ+sm1hz3djaCB
s9YAxtxc6RpZWl6IUXQ+urmcaViX4fc0DjvJIXDI4PusjJncfIAqTqSNYi7MHVO3VC7mtzFU2XZ+
8xQf+2Quz+M5KWz/uQEtUFTmFmr9jWUPsIAnrKSh7ZpUgCUQOIYmhZFAGpm6QBZyWH9X2qAnR8cM
yXk1fbM1wic6QJwXkKO6ApNUoW9DXdOFMy/McpIlm5y8oZLICKXb87ssjZ+hY3TRirSmiRDaQjUl
UJatarwQa1byeDI4k1ZIDHxN3DCii3ZUgI5sjutfP1TGQeW/+FhhAdbG2cDDqCI/PcnSeYOtuen8
2V/ZPitIK901nfqwM7/YdiU1zJMFyiQjyOF5Fkkc2d13eF5WSuinhkKALf0//cT2cNDxpxxwjOTo
Nm3Cm62PAWHp1mUxSHNQS8Arzy0b7XtN6Xpx7E0MDLmFANV7lzSfmzWF7iF0vinY4UMJ0RBvFqZS
VzlnaVYX+tyvlskGsF4aAlWo3U08Qfgz4ZDVxwaHFkZyhk0p2QFN4sduQWxNWMp8u3gYJ3kBfEGD
kH8tWngrQCBusTkMt0rYW5NVaxehhbh5cnCW+aCpKpLjhKs6V3douYgKA9DSxEpurLK9safuavu6
22USmBBMwSGgTEv2nIpxQA44toI3qXiqeNIkaZfi/xmSJbQ3FrduE2qcxtxjrcq6oBVLPpvo2bGl
7U0AkXOEpzL6L5Pi89DU2Pwi7go3rt+RbwyZwJIg3gsHSo+mIHSlzDa+mXLrsRbdMh/EV3+eGSKT
b6YrHJmNR9SqToBp185wGlx8nZLtV4hpm8OP8dpvzF+gtcieXbcfB/0Ccrob89cpbBCXkQVIzGdF
G+E4Xha3mIijonudKvpb83akDrOoPxuqpETKyWKCQG7ydNNE2aMx8EVFNj42kOKHpGYDn4cbaeM9
zjD9HwsNiKULqfebg8d0CtS2t0F/EONi9AoNqlppTijqilHexoSp6ECwYHuEDYe1Q7FAGgPeMulU
00u5WgoGkI+LeLfpXdNzZrIS8ciwElPHthwzoFPTxtLwrMU47fKF9cpUgUf9YNfVTbc0vHGn45Jv
c0RlBCPpgJs8quQm/WrM5mtVP5oYscJS/gxxdkGAeEm1Umsb7citkkd3tr8pBW235VQ96FFscAdu
0fPfQmrpwtJnplya6hSVdcXSXQe8DKs3EceAWjt/6bczGUtMh8d9EYqeWPsvlq3VMBLwpxmvog4P
ZUVtCx3c2l35anBPR6lOd5ZSL1ZAu6BfI6DJ4I6ucbrv2AalNPF5o/eE18vFqUVLX0pdn+xYcdb0
9yV/m/xmSjaXbj9uC7RuafOmmaMPuYDqKqEoNegQeyuD/szEtemdECT4KpBnHGK8ERK452nHAII0
dAdFGoLysISC8/lPlVo7KDRY4xeaduNiNW3ch2i46DSyTiMTBCtvx3wUhXlj9rBbc/UwNX2GF2Zc
u40GY5JyBNc1xSoUbrNhUfc+DOSZLjNqySCyD7smNPKVkcgzKFhM4wQmMRV4G6AB+MeTKd9wvleb
NKduMwNHtYZQOeDwwd4OEp5jOSVr11nsrwii50G5yRssv2LiE5mO+P60y4NjhmkAH68kTKDxhBrs
rFe6Fz9T4n4Cgu8g8ZofeaxewprXjOUPi25ra+BXAlI67QNeMfgSjzRDk+aFrw4KxNhklsHKbe0B
o9pwte12cpy9BxhoCeQEbR1oy0IXUsl5MGgF+NHmsEkZylf5CMpBaAi0kkWG0P3X4KQXX5TprkrA
LhRjfhMYHM1t25Kts3kUYNZi5UdAAB6WwdrKHj4mNJnbvNpx86JWXch7sVTWagYAegVutcy3UFnT
DfQZa9WrBWDuWPelJlCpejjkjQXQv66Td2sGp4SIURHmmK+Rx//N8+Op0WazDv3mqsFdrTR+uyN6
4wYkhHWKVR/xGQjuCbqbW8iQ6yIyynVYWRGJXULHASnPwTfVZhluWaoYn2HiX3/ehsB+hIrPw7Of
6x3HYrz2ttsGEtd66kxyf4ZHKUi8tq7A+f44I720lW7rU20z1iVDiD2/xtXc1Fci4QGZkPigVNLg
l5T7uKGW0HGvtLHR35VP057nswwKumJyACF+Q5B8Hv9wLR52Pf/amqKyD8v3AeWJw+DkfybLzTFz
+1tID1irpy9d0J4HHCkAv0Cskz7Rs1/zttIT7RHg3qZuad7I9YNsSTVW5sQrNH2xfd51k/uDaZQQ
Mp552HlED2jj6102Tda8ZSkLKzy37lNB+resFfGx+kj58ZMK0c0Vlqhi2eM0jA7wq9+AJiX3UUpc
GMXlTeaQAUunGbfGo0Ox3pP2AQ4mnbgmjXUoSr+64WoH46nhdm+ifJyaPv8YvI4zw3fwbsWsmGiZ
szl6NmQvHjDW3ITPSUTo1owzc2PGDKMzi4C2x2ygDVft4okAFFIhBCMfdSofsHLbbFR8KpFn+WwV
wqNROgURQqvmuudh52lzF7boMDCqbmxYmQgt1h4KNrCqmstAZTISpeYDVpuneUAM1DZVdLHJpDjh
zFNUqaDFU83d9qyti1tiADa+DHYZ0TJHziR9dgFm0k0teYhYOn5qAnAzcCpee0lnoBs2D7WS3nFO
Ei6goMmF0N4hYglKzmGVcWxw4RhG3MzhS+GzRxj8O+2jIrZIhStpmfs+sCk0wcIaWfuOFxk3ds11
CwPLSjKlWd1wprEhYB4Mpq2hwy9zBh0HA/FXck3D2R5uR2qvjcmezlZTjuxTQECmRobBBoLOyoEC
sXYXFWo0AQNn8w0tyJfGpggub68DC7BVWZXypate4Eq56NTY5pJkE0keQ1n4OJopptTCnw+ef7E7
jnT04s+0d59cw/51Es0LHBSvfo1HYaZRaVW7MMNqphvaWMZNT8AitR+CiJt8QRZpb4lbRULpNEjz
VpU8l2CcYCklSJRW2F/HyY3J8wyPqUOdaCkCe5MixTU9TMyIsAo7875Z23GMc82m0FP9mcZGLHs4
5nYneRohNqC4AzQxxLzJdc184l5G3bg7MruHToc/1PU0kM1IFZJ3rI/Luz1xqm/XsfyHoQ7wMFjz
qhy/CDyZKyOifQ/qhjEzidje0c6D9xAkJ8A4MWxbgeWygtHGAMpHdlzeYgVxjrUqeTn+ftP0zq4q
uxyxf8L/c7vXSiTPEdPYMvtImnzOJKOtI/0YT45L5tPIFLSJuj7jhluCQ/VJs5pDT2Xnbo7BhSaf
/CQy55sF4l0knWxvasTqAQunHKJvUVLNZxU/5piEG8B0DSOw/q0rduZlmI+7jGYuki5HGlHKB0NQ
Fo//lNZAc12n3EnTNJv3BZxd1uuPZc/+vYyiVYhnRkhMq6lTlAxOwL9ZCjCFeOUfl1PBpKBcJpKN
vcx3mml7VTccfR5tGhu2ZRTN4sjdWnNy74ThuG5pfNlGwXi1PJ+KLdLiIqRNkxNpXQUzb06jPPem
rzbalhcuoT0HfwKjAwOaHeIwi+V7LbJsU7uTAigrNnwzHyodDsrz581U4snH37rr61ateh18RDwI
ZcqU08XVK9FJKn1mb4+JhNlTJRc36UhtB6A+xQPwTZ+U+DAnB5qjQggzdNAYPPHckhhVw6YXUq1H
nF8V2Q43AM93AlDEar851MBQN0QNO+uKezrfuBbpPnfq/L1jd9Rb83RdiZmUvJPHDwlBBkKKS4fi
0jDMoPXRUWrk1ix6ueRvqnY+9Wlx3wuEAyMddmHvy11mwVZMEn96bZpxb1tqY5fNuJv67kNUW4Tk
B8/TuASzkq2C6O7CWYFNj9PuZHRYzwxJ/USR3Ls9DSR5itmrEUde8f4BpKPGIc1RkUgiP031Rt3H
chuL+GKc5UQN7gcwmPiLBxoueutZiwaTK4f3qun6S1MR5fE0IKeAMrBSccC3EfaHWP+a7kxILlq2
n9U+Eg5+kC5/43J2NwkOKtPZ+h7Op55a8xuQ3/SIwPSMzKBA6cZXDLwp7X9dr9nES7t6HFP5Ruj+
ninxjjrMYy0VlTWOe5ma+agTwc23VfvcBz81WHjLsSJSOWrhChr9e0+kI6dudQHf3ZMcIMqEyPQ4
x4nae4HxMSd/pvS5pnq3SPJNr7FmqCTK18Kjx1ouoE4qkdL57EUEA5ug3nRA4eHrt1sIg8xy7E6y
FGam4dGYWSFbSQsxqjIi1niRfer9OqZ0G4GUPUg8MbdpquUMEjVeiaziGnxSXNqNVJa94hNiYTIv
VKekf+7M/qAjf93BeC1Cyfo94qBKs2kbTupttt0nWY1ffhbDSg2DcYcbwlzTwUnBvC6+VPgysuGd
KY7Na9FsihyVEbBgt3jda+z2nlEc8+bbpg3My4uSH7OncWmgc4y7rzwuNMrSoXrWrweXjriB735s
WCZEQh2ZkjFqISeNTPykuzxrB781os60addBlNen2fJ2ozP+SalBWxe5ryg4li/GwAqG1FLFmtMP
jw2kU/ElnDqFv85RUtjJL2UvWVNHLFYRVkaBfJw6zVMUFndjrjAqq3pN2WB69DJBITSx0X0a2HCe
rfI5htSRJ1V/Sk1xgQeLdyh3+BfMiGDUIkMx4pPuZLE4qd9ULStmCoXmHqd2jbJHDzXbZGeadkov
kl/PRqkeFBBo6R00BIFV7Ih3UnN4vGpvT+yhgjjr3iWV/RoVbnTEfnRbLrqza2F6i0vzbhpzbCU5
kvBc8O7Bd7+Xk3fVmYf06OZqX6QVzwJImJYmMtaA0o+MixFYYHTZi7UpFYydyJG2ogPWKxZGC6kn
WW7sLPRrNMDShqHy13BSuWiPQ4bUbwt/PXr5Eryc9W55UZPK+4j88fPvX8kUflnrKav5uZloif/0
L5Cx8WguOhhtQyTbuCVZFYGugJwaXuSBV9CL/8xjvktz1kp/RaxAlT9FyJW9C1HzPGwqLl69wSze
s66YCDQKpM91ExmbpmGTEafjB65YPjHR3kx6ZwP9B07q4s1sXfqF8jnBN+cmX+CfznEaxTto+d+g
ORjNG4s/7xx1W0f0umrUY7ggTIp+cJzVu5skHoV8PkZFRRt0RiqIGrCjacW7roh4QrlIs4tXC8l2
pil8mh9NL/zoZp71S+dH3eJg6A22+WXpnBIMzWPmTocPfBzccmZ+3iBluWOX7iHQ/FpYlxwSs3xQ
Medeuxgc/fJYWAV5sYRXoh3GB9sVW+32/Nsjeh4QaSRFdC+040NR8WgxQyoCC4ciXv7H5DEC8KhR
KrpQ48yVNZgPpNTcdUXAfE8WYG+OFGeowTnOwVh9eAmdPZ2H7zPV6a4dMTmVeUZCML0AGpjJp2Y7
mmymXS/dmLMLK6aZXsn2p6eMeCPjmphuuljs5qLDnGj6NwQqaataxE43wYGAmGzghG6f64oRdQ44
SQkOeaguU0GI2Z67kuv3fMKJTAc8sVOK1ALIfASrC+fJqsSdk6XgwMb4ZdDpWQzolAN/Ql9Wzh3Y
5LPGaip1GwbEpbUGIi8Nbr9gYK/L45ZsvonRrOTrHs3akruoRxxBEHLptGpZFJEUXWdVFWEx/lMO
eAz04B2k1j/DUHiAxCAJp0u+wvZxZ5GGO1TM0zQg4TQNGxZugg1XouyeNWFpr3WKR9p27wtTBCs6
YWqvMDdYZBp4WAfFabTNSmQhf8YYPGcevlpGspqxtK15Uaam2g3pSBCiPBvmTa977k+tqdfRkG68
nj+1QdKsI3GfK0zLk529dvn08PdL9lKjg2Laa+zHKuKADsLmfTFI505OXV16bXzkp5Zzlh2ge0mQ
PHpa5IaOTz5OaCRJdotJEd6JklGA3m8rkXtlIP6hOC4iWYArZ1VSbmS3Nu5w3a0KkOX4gPU5gtVm
lJRpTMEFiCOKJUqlkWgHYSNjrk+d49RS9BgKdRcGEPhErb/dkJnBWW4W7mj/ZkP16Lu2sVW+9eYG
7YuawWWY2WhvCGqx8Jk1Dnp+l5kKb/F6/GkcZC/ud3eVwNQypWhVdEZQjZjwAfAuhajfLUWKox/P
vYq48pj4Y9q8fp+SmHtLcw+bI68OQAceiM3szXS4h+N5hix1DHJ5XCTidhCPPv06CXA1BfdaZrtl
P0p20L+4amSDam8g9ETtdBPNxTlBNlk1vnj8K9m5rUGkUZQXK0p/F9EUYMYxgzM6URE0CUxRgbv3
JA3y7XinEGr/vf5s/59kUgxLpm8ynSD9/EMmpdWowtYpkLBwCnhoz2x+33k8XpPcfowEN8XcQY0x
yuPQdTu63/d18Uh0+arCCpOsE1yMxrtkpdgXnn1LR9JtMYfnYgQ1yAFQph+Zyzq0i58nRz1PQXr9
+/3/f0/h/81TCMYFX9r/7Cl8ya/1f0cTOf/6K//LUuj8hy0dHFYBXwcBwsSU8S9LoWX9B34+/kBi
xRAeH6b/bSl0KM6WGPx812M+5+/9V0uhI+3FGIcvzsNO7v+/WAot0/6nqdByLVicviX5rl3YSYtp
5L/QWnLtu7RL0FNRZQ3axPRAD1Fy1CWuXTuKyRqjLewBrK/mrsMhhgnopEGhH0WM6NMUH0F9qMCy
rcIyeBxoyVoRiGfvPpKBdp3DlEpysN1dUkZoVzFoxiCByjgtiwLgAWsP8O2m6hqyNOhoYH5fWxsF
jeqxb7v3HqKJYF0XDYRqLJ5CtgnVCMHuSXjGC0MF1HbVfQsXFOFCvqAUY/ocU9LkTdJuAQlC9Pa4
E/Rm293WdNrwkW931kicK0nLeFe7NvmLIumpnlvi1/Tm+gb1elFq/aRZ9lKixtuWvCiab7gImPFu
HiLs5CTr+wJOINtitMh+Wk9Of9vQGLPB3RvAh4fuTzmiPJMdPQQtDbfSz5+BAto8lVm/AMKkoJSe
CjwA7PLsLv3RKjpQE2DfYA0heBj5N6onKaCj+350Nq40dnXKRoIgATWgcbaJakoTh9anqa1ICMNL
w7txW/sORf8GnO1vl02kUFNIn0uNpxlFn40ZnsOQXcPgi13essaPGrnreobuJnNx3IwtONTu1JrM
FV3UJUTDGyKPtr5vYiTCquit22q8MUdWa2o3VxZrKGvPm/VgOdQI8ZsJMpkcQMNsBjOSBOmpsyBj
U+2IaprnxOdi00G5jCwuQXj5SL1CgRwjkOapbUW7svf4fZL7gzZLL04jIMwSl0n2gwrlzmZpKwkh
hUH/JQp0eevXriUJZYMo11wZrw5QZ4P3OLooqEhWr5gCQ1YuIF8JYxCV4LdKaSqOB00Bz4a1twQR
Cl5Zl3/g8ZjIZwAFA+44JRSYNhiC/Ty5vDCExujp4J7ZJ2QZR1DBwh329GAfYBL/hKE+wkXeSZRW
/PZybdbmrz9TVlJI/xdQ9BaUr7wbhreJ6PyKpDECpJV/oKYWXMJYepUo/oPRdqehspKTmVlLZwFy
g73Ex5c62hCLO66l4Z11IKj9cbGkzOa3RzCQGkVAFOZc3es+2AQN8XZFhG/tGbEghDvFt4FtbuYk
ffb7+laW7bVU/u0S/wSzPQAAySXVHe3zNLdHMgukOKGjon35Z1f2h8bvt7NBumOS99xraEx2gFz3
1GsKLFI5bs2IXZ6dsO1Uif8Q9Ym1V1ZOs2n5oBNEQo0Sv8tRNHbt3Pw4rbmNxvheVax2MnbXlCdm
7dJPUd6yPGMykmzZcpOVbkhfMmWvdeWzRs8XIJG0UYl47Yao2+WElzflE9CLGgd+6RzZkn0gYfqI
g446KXa3FqcKAd3KKBt6tqOzKKhzRGJkL1z7+6Zpvtv7YGh6tPBEcT9hpaQ0spVo3Yehat/9jImr
8z2kZzTBKdSkZngmc0mDygmdqqEyip0QK0EERe7ho8F12kNFQDmaTtinAsyGnYB0ufZPwsnlKjfo
9uY1W1yWREPLwdtqn3iiCtR3D42cKqnfPO+ufhSQGLezPzJ3P+wgPMiyj45kGOkIq5ZW1o5TLaU2
VXZsDCKqYvPqrHJW5FBE/J2Tfabj3neIOGgnvU3zdm9HXPzHNDjFfXJjTmTFbK3PMIqcO937/GdA
LB0L8jeL19kvukOBjQre3s6UAEWJGB96QGu4mNSRdxQ/4VS90pXCtS2fDrKmrsHIymcrngnnkCBE
Ldy3IZfZVE8Gb5lFUhMgsbvFK4xYuLVj6hXwC6MQBzxqfD/9VF15DCM8RQK/RBmIH4pMPvtqEabx
DwAFohamiLcj6l/Y05idFigjXf8mezTyFDNixxfopLdH92+JoKnuQZVUVfVE0VynufM1pFi6urZY
5Idl0fA7G5Td5lPyFNM9OdvwbwqPjjDWjz9xFdzMtkNgvL7+rS+GGYkGim7oLbUTHRurEmWL+HH5
B62NZu1MUYot1T1q9jaMnnlxEEgr3jOqzT6i9A/yyWFu52PVHNkfeWUC1cgV7EDSmCRwd7F5e98A
q31dnMUiQm3z3Ll+LDL0Z5PUHYRO5zaKwo3WOcHmptliV6vu9LKgUgXM5oBO2SDjUaL658nMaBp8
Uf2i40pireZA8p93MAHXmJenUflpVo4EnoDegzVI9VyWRYBea4x4Mgo5kBgtITKbPk7myhM/Q5aj
TlYAcpxQUp7Oo7oZ+3dz6uIDy4N67VTOUwSxlkuXQQH9ePAp3eOHQOKEGwDiCwEzA0GTCt6RfHhy
Tl/SOgFxI+1cgFsRJm/vRI/Xvw0bwHShfGqE8WIq0yfsRSA6mm9U6FPRBVs04MFfhea5J/q/bl1x
tARBItlQHj9FmDHU2FFE9aJsqOptTYKemhJFHp5epuFF5umTP/9drh34gu7GkDWxq3x4p4dnnxFy
3Ku6M9bSjKAJp+4nYJF96KXd4e90MszbOk8VF3L/HLx1yLHjGBzYqRpbIUxgBwbZwlzyq6ikhXpK
09awWBewMCw5C29WFi4biVaWhsS0yQ3CIsM66zmKNjPAPJgiak6Ok2GyB3v3sEzgIgh5lvl6x3pf
pP0jRbUCezNFfgxPFrYLkovs0rAFDnb5aUus4BC0qKEK6tfJDiiDxL2RLj4OkwYEbB3clK197pWv
dXAesH1o7B/z4gOhJ+VXjTHIhdBB0V7cIqUtt3LuhpNPZhNMH+f7uLhLujH6hl33lbThF+SmZqWz
+RHga3xTL94UUJMc4zgq9u7siL2Vt1iP8LI0eFEWTjsAD4wuQ0nIHoRfMmC3NrppXS+eGFfNF5it
rFvATGwyN7vtFwdNnQACKkoB7coo6i3Nmm/R4rhxF+9Nv7hwQq7MKbYca/HnhGF9NTHsKIw7nQZ6
W2Pl6UbgFs2SdWlzBtzF74Ot4dAuDqAZK1CMJcjI8QZZmIRwbqcrE9tQiX1owkbUWNXDFJCFAUCE
tCV+qjGGFxK3BaL4YvGpj3QCfEXTNV48SnpxKxHipY6vr68Ivxd7ss4txib8+420AOCxtdulKmR1
LLtm3ZTsvcMeLwPlZvTbFrik1qFu7UOHhUosXiqGIHeTsBNeub67zHGQYDosWDL8GBYvlt0d2sWb
leAE6Be3lodty1/8W56el8whZRgt5i5rcXnV2L3CISEWoY+hwbMAPWPjYgzT3ZyeQqxiE5Yx3hjN
Qds/jSHDQ4upDMTxCN+ujHaQM7aFM+3qkRY6v4OlYVjIPpkk81Cyc1xZWNaUZ+xEwwK+6/0fgcAB
ixmROmT3DDMcCOHifUMp4cmhmIm5O5MQZPnLim5Xa5C8CAFpTYxj8c5hA6Aw4Zv+VXLNf911I1Mh
pgWESWncWh2xwumT1pwdCk5FsxCYyym3PfKUnFpmQayCVRiMg9k45VlCPWV84wSV/xyc5IxWDxjw
Js7fWiXWSZrdYg2JtvViD6zwCboMR/OstqPB82yqiuSgGCGk8vEWJk/tYjbEdsJ4FuIMhB9+JUPD
+3YxJwpcihNuRSPFtpj9NTAG4Ue2OBpxNobso+UiUbOqM/5aH1tJk8SYv2TRwDfiA1DiXN4Madbs
JrtFg0Djalt/3y+2SnLB2CmT/E/avsUJ7cOiZw2TGzu/n3lmoJxqpwZXiHKblPeKUqdClycz6AG+
wdvL5XTvp+O4GnQOHVlPNAs2xlMwGA91Tbd1Si63AlUd0MPnLIH/Wn1rHE2ron+y4l4zfyM+BuHa
KyfzhIn5oA3klrmtiIYU93wajYclYDtErMx1kX/AtuJ24pHZH2PgexHTUgiIiRUXh7TNMzwcIBJY
oC4an/QId6lgU07IMqjAwH2cCDoO9xBttHcBe6lNkHz6Oe5M3W6Cij1SPatHVtQGoR1s+D5e/TXf
bnvosmdeuP6UQZtZpUXAJ27Ap0JBH5Q04NFEuK01rnKmHne8ncCb0GjyHUb2vZvZb5O7UBurFu5U
f/5P9s5sN3Iky7a/0uiX+8SEkcYR6L5A++wul2sMSeEvhEbONM7T199FZVZ3hLIqo+q1cYFCVgYy
QkF3kmbHztl7bWX1NwiU+o1QbFU1GtcJF+9UjGKThxNb85Jn3F1Pbf6KbvkK+rW9TaoU4hWBbyOI
Aa8ZrINNovsqNoYX5QZA+zKeZGSpY1u/0BDde7V9b2mfKU7Vt2Za+rW6GwcbZS9iNVgn/lUmmUbT
uZ3NFG4n1mywnFaG7lskr5V0d1FHPVW1aiQZjQxmVep7Ag7uUWzJrPyY3OH7UBiXMUaHOLbWvqbe
oQ/uhqq9kyy966S3H7FVcSpuTwEiDkGdx9h2Pdrlljb6QqsZfWk62ah+9R7Oy7ORapu+QgvhDtOa
VY/UC42R8tDGz3VYUWhqBEg6yD+lpwQaXcSPiS+WeOjDAcpUg0TiSdrum0j8N09geS/mvqbl3NXQ
KdEBbzxO003w2LFkoKVQEEFcAgIYJ0Zy4qQ0XXWhfUwIN7WFxQeJmKvruzEixRTV413IHMyuEsY9
otn2+P0DT7yKjKm6h+o7dfJvrdSpr7PqGbgcR+PBgvE2SShm7HzXuuXufL3CwuTUGIw0oEYNlb3J
wDksyBCpWrmJWMSX9F9pa/fkCzsvzqTjjx6eDNN6B1/arFKXm0Ij4TsSQZxbnv8WN+NzbfsovRD9
MWnn6EIvIYBHw3SawZfm+4vCcsmLMcQ4K9IQVT78//7eP4MeR4wxB2D94/7ew3Oavv/b2//5L1U3
PzmH//iTv7f5HDDjDkMj3Ln8n8GG+rc2nw1KHLeU59oAF6QO2fp/2nzWb57r4RnGWOwKym3+U60A
kP3nv5vWb6Ztm5JQL1PYeGq++IT/yjfMFfxs0RE6+GfPsakI+IF0n7/0nkG6MAkqSC21rQJiYAz3
xPLFuOzgJ5I9hGwKBfI+IlW16ZwbrdQvXYu9JQTTzxvb75t5eJrqG41CeFpZM4UCyxwSFGSLYN2y
Zw22Qk6mK0GLDuI3QmgbMrdJfTXm9y4k6qsouhUh0A/dHBA7Iz9XBpmxmkN4RJwl7bKYKkRtGQdD
bARZ3FWnkIklq9KIHDajEaLnj2OBGYV82jpAf+eOfbUh3e8+ERBkEmf8NlbIg8vce1ETDpCRfiGz
jfuRBNzCnaUGJpAysnGDnOsLqBHycdwYHEaEkWDusNqVFyF+cxNYTjrTSfwMq5lnGHUCXwQQJr9t
X7pcbSoEZRd1yeDRnJN7SfB1g5SikEzfcQ73BWOA3mYO/E3GFM2m78JIBNG31QKKIJ0hIaw8woLn
QnDGT2oxa3RInHBIphlDNr7y6J2Y5m8VucMBBpuDnxksvjGhxLYg4MhMUL/hk4nn4OLO7L/JOcrY
Fsj/OpiJTNazLdKd50JW5Lubh7xFaTiRiCzr8FgZ7xQ1F/pQqovQ8K9tu8hOWb6OJlqXbjkRruw5
DKDZT4fiAh0JFMfIuA1cF4RiD4HObZhvTs2w1brsXZNocash/U4IL/UkuytiieRCluLE3JhGJN3G
Q0wOtN70BsUprLYZNKR3hYaWOHKYzVHImSZhi0H5bFsoKyI4uAz1h23scDtI+IkhnpYk5Nbc2Ggn
5ohqTqGRJ6alOYdXK5recIxJdBBbAiufGZSrjeN9m4HCmC/cjein5xY15uWk50zP+xeiMPWsfEGB
wqZnU+7CaBrmSO2MfAmfiG0/J9xlyw+6S0x0jSMUjlrFV+MczQ0Qq9x0kADz2WYX+lv8usR4Q+xe
p3QW2RZwQgiNd4RKeoD5gSgaItgiGakMy0mhOUhGon+CV6et75M5QDwkSVybI8WT6GbEl8uLxYaA
gHkxDpKzYfFYz1kZg0EweaAl2TaR7WWX+ze5W7xUkg4WZZplolZ2fHFtGyQ45co4x+370LMV9YHQ
L+t21FeFEyLmKtXLILuPKCsWARmuhyp/g3+sFjp98yXtw6fYC5isYU7t5dizk8lzHlJNFMrf6+WM
o8w5G1cIU4uRE3gSb5U2GwZEBNfXz6zLpIrXUQ9MySDPFcUTTpvEBMU3of/qqMVbly04YBLbBS7X
0MUb2SL5VbIXuyI12HF1zqoh+9/U07PBw9zjaiFKiDY9lbXh6snCoSreJS1m3Kmhz1bJ98Z1Dp4u
Xwa+PZxB9XqA+X3V1s6qtq1u1ehws4i4dHDvQT1yKyTDo93vo5KualVJAEdIC7FOP0gs/CbhI8e4
fDTjWY1pdHPgTfaNAsNYRpoEp9TyNipXH1naSAAV8Tt9/vSQqfwZX8ODOznRXkfMv8i6+rZGq7it
yoiqVTeXcgDOppv12uqIJOfJEAPGMgJ+eqxmtvFOdtMb3zkJbTET4phW9rnoh7Ux+HOFzeKlinrr
gae+SWGkkK+yAeMwN8Fp+9kQ+WpqSS70bDn0S8nKePTGt76iUZkqQVtZ+yDfxH4jxAUKb4sQRGQI
m+pq74fGdxc49cIyqmqNL2XdDXa4FJjMRNeSsNqaG8e+a1F1LSmV6O+Zl9KaJz5g69HapM2mz+Iz
TY2LhDygKA/IGhh5vWHWdCtUlaQjk0LB4xi7G/iMi7TUDnUN8F0OHew4C6J1jiWcbjjLakyNOyIH
gaoSrkx3HuOMKgQuZ95hWofqpw+P2LtgIifq0MSCyPWsV5tyns44Nv6A0b6s9LiGOuitOAkzQNf1
elPWW07kxSWcPoQx7WoKS0b5uM63ZU0Ds0PbpKwwpX2Gz8Et/cMMA7Kxf3CXOMr41t4aEZBDkGNF
LkjlGZAdRjEOZ68DJZ1MzKIsLK4ajox1rehBoweblh6JtmuModDNenXSJTgcEyvhsjFCOmJVtJbd
iyHJnElZjhcO05FVoIixsovxRtf08La0ja2rGz4rD72TJpzDjTJ9E7v11lTk9ZLtPffCHouwN/bK
phGMTQh/FVLUPh44XIbsb/ZdXplqabnABJnvNeUStm0JEdd6b7WV4/XfGf/vYWIABMnsO4BW3sbq
dOI8NGPzr9ebl9FrpWr10fzHPIZ+BRheRUHYfJY6//Ore5Xxv7/8Lf/wB/30c6mZ/hh3r56b559+
QTh91Iw37Xs13r7jWPr9GoJ3Nf/Of/Y//ts/lXXjucTJzAkp/7jkvIteoy9xN//9p/6YKlu/2RYZ
L56nI/myOMv8rdxkqsxQmZGypNabB8T43P8A1Uj3N54QkxQa16B4dX8IfpWUm/OPcqUDW4bmiv6v
FJz6V62DDqOGFBjJRFlnQq1/8doXgUX6exW1aIDp6KYA09V408ke9GOcPYc+osCokVtrzHpeILPa
OMG4L8Q8ciZeeJmNwJ7KKbq1h7e8dob1D1/m36G6zJG4PznWuTyuijweaRjznH0ul38YeUuN9r2W
8Hd0qEbIG32f2LD2WZl865L4umAJXNZA1CkMwevDJUAwGLTXAUlfu2imv0T0N117eK6lkovI4SDr
ayxuv7jKL0W7oXsWOFiOBg6Xqlti/hQ/XGUPhr/pRtrwAWFZy3wyrUvmwzrus+vEcPeMV3cap/Sd
MxYvqHXgXDmYz0cKS2w8BHsHHP8NcJVFZ9fbv742+ZXMw7Xh9XdQLxg4dm39i2hAOPY0oaVmERN+
hf0Vc0Ss4beleHocfBqeQzCah6qsFYEZ1m1heeGpwEi1DxFikceRsV0UxhHmwaKK3M0sKl8OvSpB
k1U4fzAh+3Ue7Y3UqPYwJIOtlmt7ohkWNiWh3Xrl3WDQxo+pDIwwMH6BxTH//NXbDoe4+f1yDZ7k
L89vVzqW43t4172iJ5OhkmdlKvC8ub5Oghyhl1URauFHySYdlXGaopKZ4KCu8JjdDU1E5lkbHOlO
MAPrqBiL0rzXATkvxhgXTg2qyMNI3w/WJYZEsYk83BI66OctgfC0nrjf21KJreeUFcNqmiAzmLHJ
7b0f25I2EdpvouSWRBds2gwFtLSQME42BLJYRysU42LPb2DD7/OggS9oTtkasvDvC/g/JD9IkrO+
vEWeEIRnoR8BJW3MS9CPz2cZAmlwGsB+TDq2NUIuqthiGfqXdeOuJveNEv97q4mbeAyJso9nlJpz
IrER9Tg9WbcvnkaU4njukEAMzP9lQr82n2omrQWiMTVuII0QWxzpN6Ef08p18LZbs2DC5DSDgW0x
zPSRt6TX9+LXtJS/s0qw0Tm64ZhoA3XjM+boh/fPHukBlrpDS91pKR7TFyuWN9T8LzPdaMBUg8MF
4S8Qz3hRVPwjaZDD6imkwyzBnJAaBAM4W5JJnhwHGnve3f/iLZzfsh/JG38s/3A3BAKeP9GpfOa9
thwwkuAxfSyqHPtdOUMZz2TiKWyf2C8B2WSLLuPidcWB0XdBDAzJi0dMBUFqN0US4e52UUAmBMuL
fD3k9AYwr93nCVikaDNL6waRHq2kvmnHhBBdA9Ue6rnJ4AbMMsSCkNxfLH1zS+TrB6PrYUsWGDKR
dfcLqEaPtCALShaV+W+qcMmgg41pCq8IHwDZ0Wn3JrHhMzUkmspdIWPYVDwKtWHezDeHQBfwPp29
T3xrWNCFbtIZdJHaJ8ONSfW9VvpKxshhEpIOLHHjzulDCiMh4jrtPAXVeSa45Ai4N5qNMM9I492g
iDE1c7xXlLmejyIjmoEt1ax6NMyeLwqMYBm96KO69VKMBk7svoYyvPjre/73nkpTn5s5Qngg0b62
coo4jTtmzmLhCA+BUrQSpXuP1YpA7RoKFuycxIpeCN+NiYm1Fql5/nw2mwi1ZZZGHwwCjKUdhx9E
kewZGX/89fX9OfxrZuTRY8JeBTeNU/+XVcGqnVHvuHV+Gb/MFCE5NU9UuNjV/Is0hAYEqwZ34Idl
qGMYc5mXfE4QdT78pJ3E6kRk3MsMbhFAcmbGUC71m4EIUTSlwY0AQhfY303NvPMUGzQlAxGqLxkD
VSczH0jGoh+l3RoTbRTOhWRoVvKkaebCyM1DDYsH8DZnqrwjbgrOAN5sOhQZHggDaKMmyS3isdZ5
4ZOIXNCxqK5b0ifwMPP3fz7ptVMep7S/aTVme58K086F12PrN14E4QhdbzHoN21h30wBCrESfmks
rjPLOiV8eMPkb//FN/7nvdibW4U8C3OnkB7jz9/44JilMZVwPNFukB+C3tX2aeDMsl8yT7fEfe8s
43rGE32+PXrIR8lm0XMbJxfeuQr6Rx0Os8xMvOraTSoFbgcsmIHcBMKGVstDQ6OGRvidjQYKuw/T
s2jkoEkDYRmob077xopxrFzG6HHx7gvjpgmyYzapp9rgy8PZdrTM8JKBPiGbFoUeXq+huZr1+V6B
3lhaI/2/9iKwtWfi6u6F1Rxgyu0Ncn44ORk3Mw7qU778eQs+l55Cg9o2+q9//WXygH7d+w1Biax7
MBZJzaNOnGvbH5b9CSOSacQ6QNupLNeNN+LNwbZbPkAsJubEsBGwBGg+vEmtUg2lmRmUG3vks9H8
QtPWHmpFNcaMA8uNXWykQei9GyZr08CnQsV4NfSEtYyYRVfgwg/EbdtLeyaG5Kq1NnkkScjCPaEN
Qbz2JvM4Kg0/ots+Ucrep5PNxBLQPGrENYXquE7GQFsQhdUsU09PD3aK0bqg58OZMUtd6wLDerKC
jOjWvjy4lXEQhVYfJO6aRe+29goU2tHJCYXuUYZsk5AkFb4WvNbaKvYSPKqF566x1xBy5d1Evv9c
O8g4PwVDFjidrGCej4znuq4zSBqRd+153bCsMh3EHfc1oYU8He0SWoQKOeUnHnysEoJNXaBcy0VM
0SJPdkoOHUlR1AVNT7Z6F4CHqL3LWba/Iz9inFBSpr2ngxbpLuzKOk3ztxL6GVSfQj8aSqFdF9MD
PYq13nVzljYmRsrDUA/fZNvM6SmcR5h23gONKqLx1JJXsexabB5lyZSIMPQdC/4WK4NDdJaPLyt+
VPPhw+y9W8Hzi4qJvS8p8dDgP3jQm2lHLlLBI+GsApkk/Jz0A0pzydvB7zGtydprArJURn99cOyd
8q6AOFk7hPkdqQ31TlEoS42vgXkescwMxqe8mBPBCpKT0AxBoekAMXGJZuucRIJrDWDjBdK9CJ8x
zx9tCYRGYA7lk62N7VpljrUri0ZgO48h4cLAWaLqnQBuZBSGhnucUF6sOhsNxUDDvRnj8xR5+7BA
etko3A1h8BbVMzJRCzdayYGNGVmc0InnYGZd5DLFOojFeOzUIzfcOGap3OOjx2dfuw+eB+FQER5j
aslTPNB5bDoUcXYEY4+dOF2eKODN9iIfiA7UmOXyGIVbR/exrpsFT1lLQz6jecmMeDd0uK+K8IDl
ZlFiw9I6FilF9vDKVpFO3A0LkIEVqO+T4qqpbP6NFj5tXu+IMxXInEyvx6wsmSrgUaeZ2lELXdgd
7+bn0ziY6buHSGZk0l/VmAqdgfOdqQ9LV6IPoGVXsOJPqzDAlRr37aGqOFbBpCdUCUDi59syQLBY
mKF4mkzeRAVBURRZsvE69tjJma76hKAQEvTWuSMY6GWWs+qJ63KDYFwPhcNovdYvPXePzChd13qm
GGk7D40oUEBpIXYKD5+tMVbdbOTaIzCX+6JnLeZYBP0k0eaMC3Pfpdqj37ETKrtnxUpH6wJ/SxwJ
HPjNJ0fjqu3q3cARqowjmp59g1mm4EGtsg3jA7XOPWNhRsmL3nsWEKzkWbP6ZEGc8itpqd+Vlpj7
wS62nPk+ZIu8NJ/tXTazrlXc6HPni89b2a+DcNXGk/2LX7jfY5zb66CtjI0hFZ1xHCEtaZ/4bfwP
Uy8/EixuW2WCmPTt9KJyM+yzmSMWiNp4IeyAOWmGSCp6DpWRnDBc7RjckG9FYANpMoe4x45iDf0+
yeFg5gUXroFVXCS6S8sdGUuJnJClaNo6aJCxofne0R+eveqmgfJ/jG0TwFqOvr2ORj4BCLhNF7Td
onSBjHZWGW2nFvMTSg8YBoLkccUrmnlIyme+TdN7K4G36vNiP2+ub8LdZTq4tPJ4hUaXNm8JgU6U
XbHBgkPmY23SBlTodovWhWoK7AolYitjbgXG5qqUwANEHNBW7b2FakEBde1HQ78+9SVvtT9eKzN+
6uJKu6JzHZlV+4Ckj/ZdSLFPXwDtLyorrCNmcagS8k5DsztEmhlf95us1pFgWBhDUnkju44sFjAJ
XdAJAiEt91hkU04YJjhxQ78QjfAO1eBea4Kw4kF8G4m7bHBHXwACO6GmIBh9BmgGE2YWI3rERVVs
VEwSjZruypq0X93TvNWY17soyR5lgzsONjompdE6x451a5YUKkD9saMaqrzslXYnMkFOWRddRCYB
LIqA0o3j1IdscMS26rIntsR0ZeYYgM2WjzxaM92Pl52UWI8JUCq+ZYUFICBFUGf0RbHpcpuVB2ny
OtM6hpRWu62QAuqpgUd90h9sYjhTS17aQWjurcnB+Km8fRUysAAZXayxp9NXRy61UA7nWeHT0u18
n9yU+rvVOeVatUpuoZKte4yx62ZGfycdx20ibVee2ydHKyepjtTFZSBLVBr9UB1tk4z53An3reM/
lqkm9/Tqr8pMJ8uEqReAVsYDg2S+lgV87eR7bP04h1bBd1+50RrG/nCIhuiDcJTLLMXtGeruI/hJ
NAKJll8bToFQYZgj8ezwxBiQScpHIKX/geqBPHTHvs4QqB0C6zaeBoUdnpyIknyV2BTFNRKRdWu7
1qGQfcHRi/WlDvtbI/OAf5Rlz4PBvZGaYa6IziIhtU8BPAwVMWVGZdCMr74PTgRAS4zvXc6Ilqfb
ggSpwX2zCYFHJ7WMorrZcGxMNm5EmC/C/SeYs+0mUIzJGqIK1kNIqz0RiB4qQjPbmNg/r36v8J2A
kgptb+krlKpyIJu0KR7dXt1brUuicdozokG1zgphn/0CAG45oTa10ugydDnJTaK3Fnj2eQkHiTQR
rvPvt1byjOoBzAaKECSi8ZYzPOolk7sQVExmisS8w1lJO1DvriEY9Qel7cfa6bGEMhpu/P7GikZ1
E5qQnZg6M0Ngm6xr69REWXaLB5Dp4AT539LbZ360tUd2vENJ7Z/ErKvlZN/sOFaEhGMnzBzmUyfT
10KT36eA7bMe8Bk6fnpdVe14kUT2yc4df+kRRvLo6X26cVPtI0XlQqzOqQyTaAPu5uAPAbrYUbtl
d3bWRo8c0e5pXlJQBaSsTk+aUjzzSOkP6Gqfs3YkgNqtrrK+3tWai1Lf679h8GM11WmFfhZK5pB+
+C1NBTNLn3wZ7FtNpxSteJLqNB7WjiXh2epptDU0i68yv8p7hIBOzW0l6fdzoItckM3PZky/beUi
R4i88jpEWkVcbEMBu7iTFeyjOrlnpl1gxWHy9blp91J9R8wKJLZlU9eoxZh5ILH+jHHWeZqWfv6c
U4lCFOILsyrILCC3t2x5F7aFa1TzeWT6qj6G9LIIyUJTpxflle3RQUtjbVhHOvUnIeWoX4OYCh+0
xhqs8bCubZ77Go/tRoX1UhBTuUncEokRxZEp9egiKC7tmPqojgaWJdnBDdWLtV/xfmBGPCujfoNC
YqG/9gXCLxIcpwmRdWJSX4u0o0HDnlfTjNnq/XjptvmTZQwPrWJbjWMoZnI0X/36gH2B6IgGcPLg
s2pxAp2jl7qtHlP9cmRWyDu9yz7Uj4GiMB411sHEf3YRmC5V4/Jp5u++KodqF5kAc5qa5oYGVauA
PQOzOANzPMRqTUxMjwSVw0GCSZjNtcIq3ZV459vdwJx8L3odeyeIUjA55roKovvPPar3jnZjbSJt
uM9dLTxxN5hIN/5VdxE2prWz6FEtIohcrGfu1m1ceixjyglpWgaFhWmTRG10EsfPasoty2KZRrC/
syRYJsyRVkbOzYjjdM+ou19bOh0AtoxFQJ7KSUQPpc5jW9h1sGSUt3CLaW8giEE+3d+TOMgz7Mdi
gUZ1rtJWxhiN61gx20qqOlz2tsnza/YOfN7+o3jQuzq6QjWLOFL40SpseRH6KLidDCQqnx3aOiGB
TAvkCVA1ZckMzQIryasLR8hpsnM6+c99RhMqc7LTZwmsehPJzFSRVDffh9g4UAvV26ohN27Skm+h
xvmox0+gXJTWNbESiKzDI6cXtiMPImCWcJGpbCC54NEqRrq+LhTzEL0yoh4+z1SqddXhDrXInLIF
lbeixjYsrCk0k6GF84AHSInBgaOXJeUsJcHE5k2EGju33RMkP09m0AbsWRxDkzbfOJ0BLS43ltxM
f8lYaZOE4sGn4bozG1jrIzMR+kEI3O8pEZCDwoYT7PjLLA1JEe70BQqo62I++ll2/p32Cog9OzAv
lHYfwZ5nRBT3bwTlIl/CbG06yEoTmW0lsde7z38MOqfXwqgm1kcczFnujjv0t1w+vLDRETrH1xFy
rZvXkFyhG9CmjzkwT8l2pBzKYxQUYYHF6EqvfO0bXyeJyN1tUQHuaQ3nLMLqfuQzH+sZFGGze+ht
VW1FBXzJmjDpt56AwVN5wOpi/2rQhh7G0iBORjsjgMAwXUKdqy8gtl8KjqcQ3OKYNTi45TH8DqYv
frId0W/jmcVl1gAtNH9yDniW5GUX2Rz1RHNKco6rU9nzknicWhtIREfCiL0tdIy7cPLkRUv8w8FF
dvj5lwH6o/z1NG2X5BV3No6KEzpjaqwwu4sR5+7Ju5oFy4azd1XlXrTQTXxROMuyD0D7cvY1Cv9K
JyJ0h0UCxM6YeycjQmlOfw+aRexeGWl2qQdmuq1ax6MDrjbI5Z3rYY6SYyWqmZhROdSkcNmJge2f
9oQtKri7iFNklzNfzseSGJqq4mifqE0R5MZl2mCl+5zrSCwaeMqDrV5P9BqcIbnwFamnrXbjE3uz
4FvvDo7JwVuk00Md5db9lHVw5hgKGpp+53TNlXRobztBOd3zd9Kx0nZGjfiUqlKsNc2JdqEPOaMq
xIcuhL+FHfOIdR/H6uyXLDOMAQ6BQG6dJwzstQ+JfAacnEmLb7QzyiP08z0krpXG/QD5Ky49DJw7
ERUQJkgGqvYACvRd4sI2a7SCxLYmCvZ6ovaN2wcbXRH8MsHC3yU44Ftdc7dtSKlDDHtu9rcKZ9fW
H3qwFUDrdnYWPRWmJsixdJtN1AcfHgnbuh4UuzEDT9BZabfXcpPoHoD2kA0wJxZ6+GwmNvmtWahg
rkCNdPDAHdIJ+oL3kFsJsF8oT6C8XH63dVKMIm75aebaqdq1XrvN4SM2+fJMrXxWs8Yd4la6zmoH
igyEkLXZCMhjM1u46r87UtIECFBM5BFI/Zj0Umy/Ww7kEyr+bGPWY7gBU5fpabpJz3pOPQwXz6Gl
EWAwQG1Fjc9sMqWTJuzA2w5e+ErR6i91O9yF5I5zzmknbCxIEzwv4neZZ1CKKDBS83tRcWT1k5AA
vOatntjpK5jxrJ7F7Bw0WcMpRFK0gmZviJNDQKDKEnEAq/GYcx5B5Y1ITpbGocwRMZpUiBwE9okT
t5tmxqD4GazMzufk4owHr0IxWNvxRdC695MjgnVt+CSr9AgvJu/RyMBJevcpayFzVw74dmQi06NS
0sunaarIaFUz48J8sKL+Wztb4CpvmykbUaAlxGZoqGSHFn9NA7x5o1kjkFC3Hg4dSkqiyRzFQxh4
EeIgbwJXWmM58nT//pPj4g806PIJbMdnboJnsDeSe350pLOxQCCaKBS3qeTjlgohj9vdk5ZosyRS
OH02qMjhmpZ5T+ximv0qZcD4OryheiJHxDYFiXIzbn/uV//QQA1HVmKO3CWvLbfZ7VC9hY1BB3Up
RiR70AqSTSnHm9wYvE3taI9t2BW70qoIOVXoE6tx31ikZ2CnCHgZR1BrDGvmOoLafjRe86zjXmkz
vBuU/zKeavuYZdEtlRjSeR0Mo3L81S/6wl8VDQZeR89yGGnMbQ3z67BTHyAUNT1HECKtGLh2zXpo
g2GnNMY/0sVJS/pa03D4mfIPgt6JXK+QLim3vJzA8SGhy1fCEEfhpe2pqwik+ry+P+Qq178P/X7X
/P63MObLL//v/0KdDGyEH+7TrMX5Q2Nzes7e//Pf756rt/fg5zynWSjz+cd+F8p4v7mGi0wBuyox
TJ4wmI78jl9wf9Ml+UEeom0Tk4BlMb/+W6KT/htCbYMbLqWNLEZwFX/osmcNDbMWJN4WKRLzIO5f
EsrMM/IfJ7jCm1OFJGvR/ExJd57w/vCuKE5yCEADIoHq5IMe2HUSSROGZXernBQPtNjZvflemvmW
pj9HmL6/hviDK/4cJ9mxVNn1D9/fH4/Rj4FHuv11mvR5RUhjKDPcOdHqy/gD2qPG64PmIB37R8dE
1pKUwSaxg1VnSOSuhMA23UBobLrpQR/h8kP90oNzaN3sbEM1ieMrzakfkwjlqIMqdhHpyTnN1bHl
bsDb725H1T7CNtx02sw0idfouE2oosQjFXC368PY8FGNkPSdhH9putn9LodbNsEDCnfafGhCAJKJ
PD+XRvBheinJkeEr3xSgv9vPFVJZ7e2A8rCw/ft4gvnYURBToC0g90WLIs2vyTy5hWb76kV4ktyt
wNmXTwwhfHiKoe/eE15zbcn8w5bNbW0Zl237XE6HOncQzWNenk6SDK2gDV/7MDk5RX5WQXpu1SZP
oEsEnvYQUJMn0aqtnvtK22pFgvrRq+i+1j3eo9hamhhX6/Qq62Kczs0KMMAKsz4ulGIOIHDDbxnl
/ZicLZK1l1bBSYUcQRqFVKVj8EQiIaHsAV5QZw8E/YAtNDXSGwDBZ44Dj1kVnzC9nAJDu4yZbbre
1nHlSS/4Xirc6LXnXbc8ZkXID6958ALco9hpd46lLk3Z37Yj0QmJiE+jNV+569wXE8gJorApBPqV
FtAelDM+K01ObmotgeJLh3lrzaF1bdRr+soI+mHiMb8gZncDuoDmQ1Nsq7h7pJl069uYfuvEuqm9
O4fuRN/mx5L/RmDAfSWYtGj1FUCqBxTA51885LN85+e3znYcROFUKzOJ5+tiXkeOXnd02RDd1Ljs
uC6Ntypp7a2fpddzl4PvnMo+1tdxGZHGqb3LdN94+plxZvqLrcWe3/GfrwZVnpREkKPLMxB7/bwG
2ECUgjgRDKe4b1bb3zZSW85zLA5ZqEXRl2fdzaQxpU3UufB4I/WeaO/iyohG4ge8J1M1QDQPaoy/
RaZPwH1MIZ8ezbBftD3FN+zn+9Bubn2rv50sxYEz4x0YO/TJ9YWQvBBZCCijjNS1nnBoGOW7Rks+
KXg922DrpbBlgfoXozyCY1kFmfZWFP1j7ycnnZ0ek7SaC+SdLu5LSd92nuWh5T10hX5Th0yajPRs
EsfKdFHUZ9nPjKrk5Gv+S6dnvxjgGrM05E/fJns1dhvUIxSkP3+b1TT5YzjRC6zrYBMS4Rs7/eOA
Ldqus3PcaOv23bHqu893vaxYX+Bejkjs4CD01h4y3ytwB5KDs2Pamzswi1w5MRSj/vDXD6Ez39av
FyotIQ3MOeg0v4YxAQ8IqtBhjO5NDaz1HCBtSJXTqbMo0hOskF0cztPZ5DTvC1G2xo5x32TaWmTZ
h8jG2yGzrylBJLeaYvgEz/HaDNITlMJ3mumRQasajJyXMc8wfN7U3GgOUZedC6HOlZVfN2ZzwOD8
WvlyF1Xj7VgMt6FpAlbLjpQ7914wLkWPNY6gCjPlKdFz7V6xeNm1sQFGfgAdSnZ69NHESDeK5jGd
H5juzfCxrEk/PEFLPuVucgpLmxjq7NqQwevnc6GZFw622oE9D0hPT7ILAWHqtm+ZJSHPOPuWvQvt
5GRG6Uq0W4rB0/zETPQxfblJ3fo4jkpu/vqG6H/3hni8huzthi3cL3o29g2o+SM3hIQ0oski776A
dmy65eJzeJqZ86CQhCFjis8mUvhec08xLIhyEA8E7BDIEbYkTXcXgokaHOYzBN6Pv75Gqos/PzSm
ZJGgbiGRWX6pF1qnto1csFaEc1KShzNTzn379jHs06OTscFhkzmoqb/Vgvyc0wKKJcMBz2oPNlP/
tNWu0rY9oRBgzJFQjjpr0jy2fpgda8YttLrZegJzN5nGK7qSS3P8HuliWTbxh50RhafFpwJcbgJY
tRnNnc8djlug0vZZ1e06ZoI9bxlsOowh87Nl1TdKJduM9Ik05HVsawRk6XXr+Ws/4/tlvJRgDkK4
FR5NKAFaUtz7vr92ze6qGSEBNYVGk3aW1g3b+TFCm7XpnfEqDIhBD6pT6+376txW/4+58+qNIzvT
8F8xfF+DyuHCBqYzm02y2WwG8abQapGVc65fv88pSTZJzWoGFuBdATYsmqpw6oQvvKEGdYIDU/yQ
meE1hQiql7xRUW7zBOm5UdtQ4ILCFO08jvbAAJMggo/S0jdFCrfNuUudfJ3F8DhtjzaK0xwS3UC0
N3z1quA6983NILtL1ESvQ1W7K6j9/vzD/sF3BXeiWRbYE7KmKad6EwdidNR5bYKWruDZzEQoUbFC
bUO+sc36rnMibf7zGyo/Rp424DHNNkAP2hpQ3vf7ZISnvDF2zCTbzE8aZBNF22nmZy3CbZzTWEna
gxqKSKW5qkLvEETOUgdoIuIKSVHK2Z88zo9hJ49j6xYZI+pmpI3vHweZYUvue5UaJ9M1M6JbV2ke
4XmgCShI456aPelU2zutekxqarE/v70qLv9hMwYQDuAQuC9ZniBivo3DC0+uO8nj1AgMp5ypbXWN
MP21E5kbhoZ2VLWqKAOA+IWeVaOpRVVsFlTNY1NmNGkcNGiU6h6CCDX9EKe/QfhKSh0i3aq08mUE
CtAKLeZdMe7bxv6zjesPJo/m2IYlPFJJY4wPITsqLaiWwUMhyHOuytz6ohmIUXpKu25VoEIA7fzZ
5BZJQwU+Z7JVfOxuKGYgi7CRHJAsJLG90GwqOf1/PrKTrOHbkQU/K1sqoocEOSjWmR+gnLWlDNib
kfDS85shBo/v2UPqG/288429bsFodB3Rcg0PCiwt2hSkDSiNgBwbVganCzIK0md0y3ZS5D8kzw3v
QDQqy/NmHLZ+2VAHtqMLFGyogHfyDI6DAaqnfRw9f+1U9mOH69OMvZ0OrJXPIx3MOi6IeGpT2reM
8IxwUkY8ku7cEMXFGgolalmvcLWQv6aG0VTVY+B4r2I6ZAUfNGkIh2l7HLAXouwmWQtD5biAovpZ
9Qlx+5bgKiyd27Txn3qRyfgG8BfPz3HxQ+ioSp8HhyifwuOpxgPqT8YbdPrHCEih+gJ8TSaxRLZP
mc6QN3sJJD5fR48mn8VJsa44m8cO7VcJWVXVNS/IfCIHOeX4bMgnOR2ukoz8pXKPAS5p2VivYgu0
j2il0nlFdO81LNuDPCKE2xrkW3pbLMrC+qLfFrl2T63xqd1VPtpUdYRgRdzHCOWZ2kFkWJET720+
nMZeMguu/XKp+cUVmeRccb+YSn7pJU+ySw+nZFcE1I+4stKB/wIz0/r256RH9c9ls8lWSghtP7GN
a1kOxotNmHre3Cyks2+RJhBgIWOeqbMeHu28MfsbDTA6jQE/nYfEonPJgUeV4PM9b/sa2D1UQbb6
Asv1bKRW2wmoNnU7p6KZm7r4nIbDnVHGzrzrYcSyY9C+LvRq3uZIBha+3M8RJMOjvRqvArOEsNwF
EI2z8aoABmEnRb/qmyeM7SDJmnmE5V501CKjxTV3qJdWDs5Fim+M3AuQ8LWA0ZhYfyZGukwHmlpB
4NzZMY7gqChD6Xu0TEudk8eQ+/dYqlbolKktytFT19Me47WGuf0y9fNwZUGyIFl3JMSh8kMW4/HV
R+ltKHAnqpmPu5Av2sqAuM0UKIdOwz1QpXvT0k6lWTyKQ0ec81VTHmqJjUAEz2jsMrfzEX/T4KYx
SCZ0iRxWEfGkiUeaHfSUxeNno013qPZtugw4p6+kzwlzr+s7/Hq75iBiAQm2atmSgNd8MxpKdGGN
dtlTTtBKDHlQ9o4VVlYR1duE3GxGI/JVGv1VoAv8NS1PZ1e3tM4cGuYj6oJhSEKMhCK13yY6Z6M+
93PqrKGCi1NwhlZH8Y1ZZQfnRDKWTTtuNR/pDdcAAF8wmx1mpqyRqfhBcIblfGmg9tBoSLMGAbgR
/+Sq1Vag30sal2oZnSuV+EeLnsnfD7IZnHUSZ7tNDiIRj+3u4Cf1YdSvmxSXwyFtsJqo8xv8Fhcy
ALVZI8XPsN+eAWi/+pqGJ5UxrN0gvq60lJVaJgt0f26TpjnQH1Lj8RxH9zzwsYoQGMetSZ5HqM25
tTorZPtOHgu46RLEZjpTcoTOsZ2Atell5IPbozmqyKHwBR3aQVjsUHuGSdzk0bmR0TyzjWc4gvXa
Iz+UI+akkclovyugeuNqJ9LwEP/vob4VdpqFZh+Tqn0UBRV5OPuiATP2qNWIGAkhs1erdY7Jo+PC
ma6So9q1j0Ofwk/Wi3lBeFUp7kWEOolptY8aItuyrG+GuDuF5t7X/eu6Dc5VxAYTp7sa9Z12jC58
NAnoZe/Fz8K0fhThvznYSN+WW00P1n79CSeAHayFZ2Vgs4ftPxflJCvuDsCYEBattWXnU2ytRqGa
zuh7WnOAw3lt4KujSQAt4jk1rlktR0+JAXqydhYhUsnRWBzzRdPbRy8x5+JxO3dgzUDIwQyG094v
t0Y6PBqdBTe/Ad3Nhi8pFGLK+lFruqWEh5UYsW5oDiAHjqJCNnlhB+Ft66xDNv/MJ3TOUPUejY2X
aMVcZP1ZAkNGeUE87SjuarfZukm8laitMJFCSe4R6GZC3RVee5kEGxQbsPky11lEFzB1smcRvnZD
TCo2wCCNyFMQbiaDCjPwOwySMsiH2Ez2TRWeW+sqBQkRa2imWeADS/qBip/sDSk6i3SCIuOBCA2U
fKXta5/suLQAwXlmVbH1c13oeQs9YPxUSnJsCHexA+RQbbNkJUcbjJKhINWE+1lX3EjYsM7U0EZr
uoIGa/RnSUqzhVK5eHVV/v2QmeUFFkqftQCAajlRh1Jp2TuadMzje0kZBlZfeEa57mqguYaWm5te
hI52g0kbUBvJl1ltnCWzLK22cqUaqBOl+Kj1/qfYh59fIui0yPT2sk5sddGnnTPP0S5c5AWk23Zs
P6WhB6DFBVrYBY2z1pXyorelfI2ZSbp2Rcc5r6KdBAwa0AeoRKlULyTFozJrh5/R23uqOqX/Cqgv
KlvCF6ZeUDxDScyRwPbU9TLRyvFquK9w2kPegQdwS7teutg09jqwBFOXqrWdX3IwRVtdEuElpoS0
2nkBVAbCOMbXJHowAR6MeYNvRqhh4ahFy+kMaBD3nSttd9MUxm1tgviIJd5YquK7ERVVRrSc0+Sh
1NZ3zJVQGlZ2ETsLS8pJnSDLiwcy+uolQlxgodDnC4m6F0P5JR278mK0QIfB+0cnV4y3AeOEpriz
ohtOuGBp5UWLkMEgXVelCudmhAiu1vWtL/y/TT+NNyn6oRCrryOkzzaVW95mpY8iX5wH6EDS6iuV
buuwI6z0BmeEMKvama8G0aZUBzQSQPuM6rC23Y4KeAIA0kYpCmePZWCoFer4ElCkBLuNkGfzUt9E
b9bwlgnn8jyiA48iaoVyqV3dYkByY/UxOFqSwkjoh+asByS3t8hxI/nfAnLHIAjDe7TNXXDmtZ8h
cFmNvLhd8L5EiK2knHN/fHZ8X8ZryD1nJm5nRWZBVnVTqPZ1TmdIQXlYJz7o8WpHFmHuI/fJuMnd
rnGUBnVHDzuoET/bTCs2djcEyxyS4DzXmy0nor3AyeQz+spUQrSQQ7ZFwNSZJwMYQzcqwGH6l0Zs
DVdGmchEeOElPPMbD6H+ZVxH+sIXxmIe8Sq0ayVktmRSgNegAugFIVvnQu68R1diJbetcd/UHjIM
NWMrW9DCfal8NZ7hW+iLQIa4orZ1gu4ya7fOTE5yyJIToyRoO6wO/fCUmMZ9ZSKQFDhteJFZ/mXP
JFl7rHKqtltHlKtdF3i6ImvUtdEcSPxPtSgsIzt89tFjH5r4yiz7QxLtwbUibhtInxMZnxkjvDSb
6NUb42N+geGL5z+GOeUNlALmhZfd1S2bc23OxXlaVEwx0jP0vzD7Qi2THpzPQUP1H4WLcqwPwqSh
luK9AcJ/ZqFikco1LRfv3DScvpmkXLl1shIVjX4A856DOqo5lUTlq5dN3poKSz3El1r0ijj2q/hF
q+WATYrw3FkxZdCrAeCHFHI/2SGa1YRB0xDPK9lz4CzqG43jciqijYQUGdFPbE1l9u7a0asb7Pee
sdNZdYgpaB5fTsRXvkQ3XMr2tZVRvIt2dRq8wr04C86SqFw4Cqc6Ro1zy/KYKEy5seFgQ1vxNSg+
EdKPPMY6bE3iYCl8deHxYDzGWWCv+kLCNgA3pz5Or5SwvNWN2p83LpgE2k62ih3IV3oF0Oo6pb2i
S/dDkF7ppX/WhuDaLLNuCe2pt/hWJuezKEGDNdIRgQRW5tcnCCVbK+ZYk1QYr5gG2OawTYmllxU7
O7wzi8SuA7oF0SaWW1D0MrMgpgyRVmdYxDtfRJ8BlXjMkGdhcynaBriHPLqMF70p4r6ywW2lYN3b
2TqBUCPU6cDEXg9DPDVnsoQwUgSndflprJSjKIKVrtohEJ3sHaPctrIzjbaU3sg1kH/PIU8pEUBV
CUha79WQKAVY5o3KkRwPCsA/ZWuBfiXzT5/z1D+3Rn9pkNz7VN0jHc5V4N23XbpvjfbGzgKcA3OE
SpIefRGjNi9GM7krXF6nFzFJ5aS3lfTSQ8aYtQorRSGFlEXHK8XMtdFBcwtSq+jzqUG2E99XFE/F
w4iuUJOo875odiKK6un4gC0kLrXSvVlS5xN6FJbP/CgaGEJucEJOEM0eFlBBWRyX8UdV2wY1IXBP
5pPCNgrBFjTeq4m1du+w4FmwkeUgk2jtTKu7gfX8iNnIDkU1winTf5VBfmpBcsGU2zVcnDjreaCk
2KvhunGL6zb3zwHl9pZvxVQOzsPYPNdM66kTJjpryDsuQqu+YpsD4XipF82jWnv3nknUplNsFAvL
CHgOVZqBK7oW81Uko9OHFgtDfNApSNNuEqe6BDlxLVYtkkArqY8vfb1G4BUEy0Cxxg2TZ1HlFAVw
YeUeVvRVavUu7xAYRX0OgdClUzYHcL6bmIxY8cjwAUAmhr6v+OS4R64NnXJlkxOkPogWpviRiDmj
JHkW61GUxkTnUFUZokwNL1y062koPZukMspIBKoxsGwdIpSEyHZosgJESHRdl0BfWeyi98nhfRDF
fbuMr8X7yVV0bddU+CP1orVQWcmS3ZDHr4S2F3K6l0NMpVqUP+TRPUpQNGpmQa0020jDm726TOxy
W4lmmurLBxbswJTwl2nkXIR++2iJvm0S3pRqc+k3vPBY35E7P4hi/rQzBmG6z3zjGHBkGzoeAMSJ
uN3wn5zdDzDso0d5TAm9y1RPdobkn5ux3gIeI0sBOogIv+nv08GFWEgVTV+MRr3pC0DhdN43YlNV
vYAOa7IpSdYNJoDh4uyxG3yPTBYi71jiu8IVFecZXuNlMHoQcrlzgU70rHS6xxpeNfz/HeV3OqN8
hNjLnnWt3Io9rK+a7RQhi0E2ZfNYAo/SUvuYFyw3y28eaXPtRf1bVNBrPT57XnI9qs5Rgu4jj9ZR
9HiL4EHVmmfR5g2Y96n0GGOCLpbi5JslFcdS5EhE8T5ZhkOeU6iIj8cBXk+swtSL987ILqdFFJwp
6hYQjU3s7EoX1oerD9eucieH3SHIvHNoRGeXDnlDYIH2UnjUE9JaB/Bxdwdg/yHDHXShJqCDNyiy
qCTDMOl7G10EZ3xQzQ63eNh4CD6Q/NpLbOOwaLZbbJXSlSyiCSdATiLGucVxt5Bj0bICV4+zNZ3n
GmlJHSNAtyUk9Q3wyKYFwcwfTnaIKGgaEZcWVT6u+qC9oZh/TdC27ECWSjVL1DKxLgtCEdAYaMYi
mztRhJKwuUjdABEzinClEZ9S+bMDMc1JSS+05h70BcKc3jKsWSqmFpzoUXczo6RPKc6f3hPBsESH
SDYBOXai4WG2w7LOMLaenhZUHyMrDQ+BS+01qY5WGaFIPDxEQ7tqgurBknhL292UA1Cq2AAAJbh7
tid90hJ36VuERRw8mAxARwdrFeIUmks1zgTVLpX9lib0cEkTdGV0zY3jE4Ln9pMi0xzOOwfGIQq1
xFAPRt8eIg1JsxJYH8UqhKZJPcYALl+F3xl8vZMZMa6u2QJmohpnQZwfHfDOlVAIU/zX3NE2dc4o
aC2OwKbz4vB4kto8onxbAKEw3YXPwuzoPABFpPCY29vAYH2N8qc4zvEqzmMMgSXUv421YqKli3op
tmiwUsPwKYoZf8mD0DFKwDkrc5366artJUqyDqpSKOhpDAz2pB7ws+lRK1y0M2Q++DHlzXDkSzTU
eVKvmQsOWS1JL1EROUjpB/cVXXY8+RBV6wHPA6IESl27C6PEKhJ3ITQezHKTqXQTHKu7pRV64yux
BD+JPjYWRDO5sAA9C4YilFtOiPHJLJDFmj6uVbi46w04HRWU/YdWTojGiDpUP3HvruNc32Se2S/o
YpcbsJ7b3GD31SHpA/7TsK7LDSI+p1sEmQNMA5m+Ju5P4E852iJmUTzml4GDJsV0e70PbnMjfkod
jJCB6T9YNZaNCS8lu7Yg2FYcygBU0khdhbIsL3rkLgoHLhJ+5f08I0gIdTOAAxbvp2FQIpeUA9U5
LatoNef5xkZo7RI89R0mKigiAs1whsiawcJiKvou0a1v5ZvR7Lq1LNFY8P3oIUGEIpTNGKc5h4kf
Z9asaJF9iEtfX+YIGUwrHSrmFyeCG9Ui/NTBc4iL2p4Z0AeKxuivQ5uRTtlR6TP3BM6WghYwEA3k
sRdVgO/FRH8YB6pYkIBnLjS2spG2hVIDiGlYOGXyBZAokr0uEDvk2DA4pOfPuK2A5PvUjdVt4oF4
IW04xVKtLoYOz1CZwymtiHdQ7L+IO/IaKaCcyNxYRkFwkwinOtVDqVc3ljIljFlSiy2JAqFsIfOu
gKZxDO8MKomQh2pHJ4oxwHBETQOGtbOUlM+VFaVLTGimDY6DJomHRWMPM93q73xHnuMQixtC2+DX
6krPNMTMWdfOZD+FQOkJGoCtQS6M0VwEqYpZPSymU8r+PFe74RKvCFewApdO4mE8TS5u80xp4D7V
Vb3G2gx8j4ovGbuAhnu3IeP1dnJ6AyoJLiqkhwk0AYodKXxvyOPXWno5IFSd6OwQkWVu9dSCMJCx
hFWWyNf/lY7JcwHnJPSGG1dG3BjpihbbErZhBofW+ENZvqT46U37vd8jYD+o+sqI2Rko69UcB+gu
VUQGVGJE7dRWbgCYbyR/eFCc8NUWlRFdjk+qxJZjtOZ1kVUrBy2aRMXCLIpOesm2Y5bJ69BwERtr
G4jNAB/V/hJtecyyDH7soFeMVvCTV0NYhbyJJGLUP0R2/1Lr5sFyrl1w6Rzk8gNC8d0spZtJ5RwC
T/cgVAWmbar0V2Hr7Wzxr+FFHyATbO3GWWHYfGn0/lWTKWdIbpiNiwHLzWGhy8mD18enXglPTSt2
R8G5dmMDzlbwEtgVH1/lyPLS8dKPGVKvITzWyd3E54yQdUNRE41TEo+IKZEr+DpEDosgZ3Aq42iH
9d5x5Yc0I8/y9afc7tdmxzgBkz6kCrsqVNAlNg6W/Fqryc5lF+vl4cFF75myPQUjqdA3UqBeyo6U
I+zHR5nYGeKiNrKlQhpYQI6uBl8cNR1PX3UPsuBLT0z1iWblOGDg0HufeN4A7NjQ2wj6akhcTkWK
xxPcdIUzXwXXUSLPAnasgbUHN5zUghJqJ700+iZwaaPIForwI6IdCBqpV61wcnddsh8EMIeZo+lb
DHgYJ5VvWqakipKEUpcO8sKmdUXRC4vFwtsPWXuTFPGLIdnR2uiWkcGOLPt+T+lX+oz1ImcTXq+C
usr6cC4kE+9QS7xwyMpdx7q6aBIFDXxp0bXdgZUG1YPJQatk42SYfdBHZK46sBhkz8eGHBbvhFmm
wfTJkmvcRfjaWUu52zI7SNlyzfKXegjxzOQgu2s67R7OE9qwCCc5CrVG0U1UquaAJi4gQr3fGawk
yQ5xabeuKfNBp1LjG70osH8Zgy2uREc1K89xaQrqrkyOzbHCYeHgXonHubi/b3GMqg6HmeaDYSnb
ch6iE0gyBNlel0KMloA1Z15LLz9HJ0j6ZBCx4TeNSqqE9FVAk8qmN+nI/crumKyoRz3ZqMiP/M40
lae1Z5CY1RWHhmomryL2o4FHLlnLB1npvjQaHplN7adLuH7RTBrCdY6CRKKa7Ogjm0zFzOL4zmc0
prAGZp5Px1hEDgR2Onj1zPDVaBICroqD1otO2CrcUuiiviR2IgdaEayxIxuVQst0Ps1C3BALQsjw
ZA1MciDzLgA/Kh5Ju9VMrkDJAZZc8BoXrTyX4H8IpiqOT7CJqJDGAQFKFAE6a54pwazqAC7dxCUq
AfCP+jZJq4lbBMMcWX2O24kmMAoKv058hRjua2L3h2lGdDDVEKnkIfp2ndfsXylyt0Cw8z6bV8Dh
W2NV6LY0byQOCeqA1pKGhCbl+GUEyoORIEns6jl2xERlnpemS1mIc+AWtO4tZ5vXzqptFNQm2CKQ
36c0QxibLULpYHr9k+2wvUxfKUs8a47A1jyMo1fct1n7CsOiizBcVrzX0KTsYFbQvVFDz0GE22MG
uwL/ESgL5jxJVX9lFVwhCFZTAKm56pUBtQM1G0r809OlBSIi+FtJlAbwJk+pWBLveiXs3BrizIir
gzGQB4yo2dF7g4I+gp9ZF8Y8SKjqdUNycoSoRqUFR6NsrzRqXNhuxeymtnD+3mNJ+mWa1SKMnV6r
h9Ri9MNhGvxaq5SlnXMCjNprqejSsvBYY3IVsO1YzdyXKScmZk2v1IIMQn13O+h4rUUa5XPcGavS
OYY1fTcPAY7axcgYMY0QSkOKM6dmfUkHW4Q+jJhTevc+emcL2onKJSL9G4tJ3bpFv+899bXyEyZ9
s3bLNDtmQcdJALE6srDNbkpIxkGf7age9DOcLIYVDIpLT4mgJ2rW1iQHntemFczVtHku43SYewbR
a6TKn7TGW2ZWhB17IA1X+N6RQKRntSd5GkwkAMbcerTGeDe6BQ+NvIAOlWNuVpGDIlH65IiWoq3w
oilKVXP7MR396KJAdno2l6iWLPFv5SJmjt06SJaxjb5iYys7VhdKwWaSa9hbIgaNVlG5KGTn6Fl0
oc1GvnRak43JbR+boFg1snsh+mV99RxXUMkknaNopOLjufhwmPBx6BvMn916pw1bWe2NGdLJIzYo
lGJzsHis6kyAWdFIzRDtM+QDhcNuNjYc3k3T37CWTrqTrHwPkk+MvAIs8jkN/VXj6tdOTqcxDuRr
Wl27GLQ6M9mn1IuFg6zAZ/UTGXeGJNqqSnsaIwrHg5VfTZo9UR0AzqjN26gP9qEyXOl2L61gv++V
AuosWyoEpT061zi0jLTbjEGn7O+9Tm1wV2FKVY4C9kYmtUDqTQ0hP9nimKWbSbgst/dyw7Y32WTS
d+yXHTQiDwNrkHn0JEDRWjPzS6g6e13C/itmgpQZali2aMXbMgpUDslpW2LJWyA+Z9TsBDrFUwQW
9h30uckSVXg3I26z64KCuGEMPnd2qy/cUjqjgnA51AS4jUovNdfUnUtveWalXAbcywr2Hc2cYptE
JsGtIbpRLnQWT/dvQwo2HblJoudbw3eh6+TI5Pg23q9Iay3i3D3a8kXZ9wa1FLLGqfPhehJ+rT56
c5AHW8QfUMWu9K+dLU0CxY0nm7dsXOZb3Hp301Zk688a/lUA3zMcfuMRsx80Jqav01doGFVtsU2l
aB6YyEJNlrZp6j0PYOOwlagfnABJalNdYNNDxpnzJFrqIFSBarjbMH6SjhHPYOEFTivWd/mv6a56
RypkCp8rc7Q2AWwxL0NzRaffAPkgm6k9yf60yVdN8aki0mie8lY11tNukWv9RsdACnOoWTs6L21j
bEyN4N/2jEsPWDZ1gcdGFE5xiE10/ZDjDw6IOQRZHL8KAHQLT28mGL5SiCePzyf6+79FWfdfQUxv
yRIfiU7wRwA3IbunI4EIuP0DcLvRK7TfDThBakZiQiOfJK1pl1YC6UGgAqa0goLgz++q/Ijv4ba6
aZgqLUggfOp7rJod4c0zmngUTp3llTVqhxktQH28M5ty24PiRS4rnn3FK//XGEbvBH7XL5lg8FQf
RX3F07zlN317OkH8+TO53je/+oNe77/MEsSF9lmQ1kc0bT4o/v6lX/ruwvDHF/prAsCaZgvVvHfy
v9NDTfLDP7tGfOKZmy8wn3TzN6HSC28IfHucpd63n6P+q9rMSJQWYDuJP9ON3gzO//b6P3+zH0WR
f7zOz578ZRrtiy//+LuigPD89bdXIG/o0LO+viRv+XYQtN9kHTykpVEhEn9YQYz2f38QzlmT1iDn
X7wgS//+bXy+DgJ7yV+ZAB+u8GYCaL9NYE/Z1v/1jm+HQP0NWgENWaSDpz//V0Nw+pIEKbWBugR0
9XYI4LtoYJL/yiB8uMabQRAq2GCXFePbILAVvh0EDJZ1gwHSYdSKP//vBgGJTJkF/MuDoKLhApPk
61u+HwTnN/xoFCrG38ZABh38VxfDX1gx/9o18RiLv0ybavBSvRFS/9Nf+L7x/HiBDwvm3S8K1+6v
l/66tYi///PdRJnW+5v/8/v6n+7z7Z9/e8Efb/3uXt/f6vsPN8FLeSrPSGdPu9q3x/xKSf39Mw6F
Y/B2ptNT//5Xcdt//P3dY775+j+77uxUIQl/5vz6fi2xjwh7oO9//8+vPT/Fp88fPMwNQ2ei/Hv4
/rOnnp+S/JS+d0c3wIP/+pXB8KCQLx3wFvpAAMbiXJBWf/XRV8jTx4H08JK+jMHpb2vxt3dj/+0g
+9X77DjTm+T7806HA+r8bAq/fOEAcb0Pj2ybguX8y1fOks8wr4fvV5oe+utO9quXvhLr6qV6e2V4
MYI08KtX3gcvXzBfeXcGqQa+xb9+6d/zj3NDNW3B9/vVZz421fmUvhtntOcMyCu/fGXaAzXOwNLv
KMP+7fcvgffy/aLTvvI1RP3Vu9wnH7cVpBNUqD+/emGxKuvs+3WmJ/4aTvzqha+yOKjeDYWuwEr6
fqf/fI/9Uxe56Sj5z68/WYa8myn/dgz51Uuz1oMPm/i/VRZ+evE/Ol//FYj/eOp+zzL+6J+9DynE
b5zjl1P5z/8BAAD//w==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chemeClr val="tx1"/>
              </a:solidFill>
            </a:defRPr>
          </a:pPr>
          <a:endParaRPr lang="it-IT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Fatturato per regione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Fatturato per regione</a:t>
          </a:r>
        </a:p>
      </cx:txPr>
    </cx:title>
    <cx:plotArea>
      <cx:plotAreaRegion>
        <cx:plotSurface>
          <cx:spPr>
            <a:noFill/>
          </cx:spPr>
        </cx:plotSurface>
        <cx:series layoutId="regionMap" uniqueId="{2E500B88-BCB2-4CF0-BF53-05091BD53B9C}">
          <cx:tx>
            <cx:txData>
              <cx:f>_xlchart.v5.6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1HrZjtw4tu2vGH6+cnEUyUb3AVqKUIw5Z9pOvwjpdJqaKEoiNX793RGuqrazql2ngXOBe8KAnBEK
hTa5p7XW1t+fp789Vy9P3ZvJVLX72/P0j7eZ983ffvnFPWcv5sm9M/lzZ5396t89W/OL/fo1f375
5Uv3NOa1/oUgzH55zp46/zK9/a+/w6/pF3u0z08+t/VN/9LNty+ur7z7ybk/PfXm6YvJ61XufJc/
e/yPt+9f6hdv3755qX3u5/u5efnH2x++8/bNL69/6Q93fVOBYb7/Atcy/i7kFAvMGTq/yNs3la31
r6cxficZlwwx/u00/u3Wl08GLv9rc87GPH350r04B6s5//+v634w/fzxu7dvnm1f+9OWadi9f7zd
+acqf3r7Jnc2/nYmtifTd/fntf7y427/199ffQCrf/XJdw55vVV/deoP/ki6vK/y4LQPS/70ZnN6
B7b+j7knfIdDShmnVH17/ege+g4xyYWg+E/d8x9b9+fe+jc/88p5Sffu/bvN/zL/3XcnV9U2+Gfl
7Zt/fsn1y/+o9xjDTEhBf3Qbfkcklkrwf3n1W8R8y6r/0Kg/d9qf/sgrl9137/4J//53pdzRms9P
3Zf/0TSDKkhQKBAlf1YF1TsRKhyG6tciiMRvMfLNX/8ti/7cS99d+so3pzP/n3vm3xTq74vfD1/5
T3sTfccJ5xxB/zm/oPl835vIO8yhKEqpfj/9fRb91jf+vTl/7pLfrvvB9P/Xbejft6jfu/fqyT+t
z23/uy7187PnBQIUeXXpD+3ph2X+Fte7L/94i7H8zmGnn/j1um9B/9s2fdve3y94eXIerpXvOAol
+EaCb5iUUADHl9OZ8F2ImVQqpAA7mILy+PZNbTufARYR75DiBAmCGeWchertG2f70ynK3zFJFVIh
ChWlXLHfYda1rWZt69834tf3b+reXNu89u5kzds3zbevnewUCHoqDwHSMAgsTgSDwGqen24Byp2+
/X8sN+3ilSTRYqmKSv44E5tGpR6nCOkljIbaHDtB7xlKRC1s3BhXRVUYbkTPPkg0xqQf7zq2bJZR
v7i2yOLvdvK/YSBBUhEmmSRIkZCFDDbpewOLUROFcjpHMhyaqGCk2IpaNtsC4WoPf5DYkkCyKJjl
ekjdPrPFs6ur/i5vzbyzedkmIs30yqQz2xu2pLGGH9nZxn39uaUcHPn9VoKBSChCQo6pAN+Fp63+
bisrdPIgb5doUVPzaLV4XLJ5urChc5us6/tdobubuQmWlfUy/LCkiB/cbNqYjbJKpLZkizOUr5ee
7cAt9Q2vqi0bl2pt+2b+1OlxS5rH1E3kRoTc3Xra3OuG8gPu5VDEhXH5xqv5c0vzKKv6dOfajISb
NANYTQPXX0n3EbEwvJ/awicClReCzfKQ9mGQtFSbbGW6LiYi4Ou8JtMKDZXdu0l8Dbzsr3k1mC6q
ZWijgC3jXVD0TdRWS+JT1d34vujXP9/PU/i/3k8laQgpIxGhEKE/7ucSkAb7sZujpgmuxr6QUVk2
80rZYEpKKYooT9WuaNOdn2t8zDt+P2d1sS0wruK0COcbIfuPf2HTH32MKUWUypAhekqdH21qyw4P
eT0vEW3ZdD12wXSsl+V9My3+cvQouKinla6W8HYom69LW4q4q4b5k7Hog+0xin5uDnmVvRByDGoT
oCeEQgC+jP9oTlfnrh9M4aLJo2YtfJZdmLAYkxG3JkLePvqJLdfUGzRE+RgGUcOM3+RTzXZT2jaP
RA74QMsC703Jd5ajRzmO6iMrrIuG3j6nDQsPfkI4ltpUK7MUJMKkzHb9wOwam1lEY+OqQ03LPPn5
2vAft1piKgUUQSWgAIlXW123HSnbCfWRa5v3THZk1eC5j4ZMf7YLiic6Ddva9PODTJ/YGJSHkQiS
1NSL2FjerX5uDuCaV8EoMUNCEioJgXL0KhjVnIbWOgz3V6ZOo2zAawI5ej2XyFwzXFyrSbPdz+/5
ujgTTAS0AIHJKQMUOPpH987DUhRQbGwkbP0Q8BKKCW11XA8MUtHP/QJeZH6X5XkaDWk93PVLpxJD
aJ7k1UdeaXOssBI3LcMfCc7SXYaXIjKhZH9RpcnJku/ayMlSAglBKPQmJqg6bd93ta+ecV5jxm00
c/pBlzmO2gnTC4yHR1fjPItQE7hNOzb0gdlyNWmV3oajT/dF3z8GqFji2rHx0C/kg0xL+D6vymVd
SsgoZ+i+bwZ7iUx3K4d+ghLv9p1X5dXUTO/VhNwlN7qMZo/th5m1019kWcheOx9DbvFQEMahTZ6a
9o+ry0eSTyX1TVR1pdoFRGxGT7trUDmCg8/TMWpncZ8aUt+5wOqjDFK9QnXzgmZDbk7npia3d7om
wcEKm600zYP1mDXF2nW+vUbpvOpbmt2VNnzpZ1IcxbCIVYbTJTHdsA/yQd70vJNrFdiPqbL1NgiL
T2M6uvtBis1SToe0QtODQrhOimM3Sbc2YlZb1td5FJJFx6lCfN8KUd+ZlF6mcyW2LiU2oWSEvsnL
cpuh9vHcucpQTytTXgQmBWVHa1geK/Fu6Gt6b/gFVpo+VKOLB0SzC2t6FJ1rXJeKKaoXs0QOj+W2
ceOwl+EInamxfaRI1uzaqeN3bpb3MqhVUqFQR6pV9ANC7XooRR41rfW3UDWXqyJtdhMOybaxhVpB
JbCXTY/spSDzkZUVVLxhQMkyO7HWxdRtCz6RyI2ZvtB17+O5G1WE4OY7wmga+fyqh869C0apLxpy
q7CnFz2Cgpg3ZZPYripWDU3ZToZhtu5DVlwOQ96tZY5sMpyCbzod+DLGSpbu3hMxREsaouOsTegS
zIJm77uAbFnA5njx6XhoZvIxCGl6ICYLDqoOUdKytIoI79TV+dAuk1oHKQCaqa2zVaGm1dTU6AVA
2b7mX3SpP1ni7Y1RSB5MmHZRW7ajj1Ii4qGV9XvS9Veu12gnCVQAwgm9yNIUQbL5VenZix1o+9hL
XcT14vXRIgBQyAYH3VQL+Bv+srOLy7q3N754dKMy946M/fpbgeHYZLHKRXdTz6Ldcut4NHKyymWL
P2qZTVFYd8uNZ56By9s8Lpua7H2u6E4MZEyEn9s4mKsvXc26G9nEqqmrzXgK9Moyc6WCbpumdEeW
dnhkDFALVT6INHLtoeiH5tjm8+fG0vCLqdt1VQYX50SQXOpbp7eZteXBoWrZTBDCHjdyhc5AiIlc
XAVa8IQEI9/aAT8UmpsVmXQd21CaNS9Qkun0egEXlhGUq3Ff2pQfyhFQhfQW8lI1kW9RvglrSY4C
MZ/UrC53pJPdVsl0iQGsQlU7Ybjzpa2g4iaQKd1inYW7thDhIQib97kaimPf8DCxbRpuLFo+6qxb
9l3gh81UQfjmKNf7peX9mirN4WvisUEzP4QAUvVYHs3pMGe0TKauCI86rTfOM353vjfyYXg0ZGgh
hn2+CSo3RrkNu6in85Kk5fSCJWseS6nDeKHCx07W3QP0FB8j7sL1+aoad/xQUBvuR+VfciLHVaoD
u87Hwq6sDVAkrU+3Z8RACakjtwh2NywmMnhcNoyH5cUipjnuyNIkLLR5jE0OFQU7Eg9dtve0N/fl
QM3dlF9pplVEy4EfzivQfX+nXJ90tRwvTDDkUR4icd2XeREtPM3e12leRoXF05qS/rlYRBa5oXOb
EtrKRdMuh77m3XEhdR33rFSx1pXcpWx26waXMgqyGyqafGNr81lbzj6oZn5sdb5jrpuve1eUxyVo
htWQdVHmVLZu7TLuZbZcqhRVl4utUVKkvljlOSputQfs2Su7dcG4bKmZ0oPyqt+mz7qawl2TN+Jq
Cc0+bVp0qIrgUzEMYzxhUa+GsZiuylnkyYjoKp0mmQg9ZkeHUhqNE6+BdeHx8fyXM9n4ns/DR5zv
KiSWi9bL+pLNWRp/a4+yduHWa4fXmajzJFzMcC+0amJKy4cG5cMtZN+j4POctMTzDc2xTgpB2gQ0
brtFPAujxg7poTsdBLbzqstRE6c8NMkAknREBDQmOn3OOZs2ugnYXTalazYwtYO04Ye8xfxAG1pH
/tzgS733iwn2QI3qzVzzdh1UfRk3xaQuaJ5VkZvqfIN9syFlM+5QXn5tzdLsdTH7COc4v0Q2datS
+9syGN4jAEY7XYxkr0sD9UVO+pa1XEdjT7v3qSg/pw5Kue+W2PKmTgZaN7usH+sobbrsDgdijaZp
70o73IeTCxO+7xbOD8qkOMkYnT/lwdXUj5ep7a87ZyDJics2gqEpGugyHSzJNuzMebIAu+OZcalQ
91GuUVzmYrx2FVvjArtLgvJxpYdSbgcvt6rry8fSBJdjCA24oPUVAs6waQJ6ydHQ3WTQUVdiFjbp
q1kdGT/MCKfrZlHNSqWDTFQz8kM6TiYOMZ1Wyqg5KfaQEP11zuv5egHglEhkt4Ws1SbEMl+1vM72
Te6qxMt0r4Wntw3wpFWl8bCeCztuelnFvW+2mZhiXg7l8XwYKZ/i2qcsslmVbRZipi1VTXbEtClj
UdjDIqfiokJVGfEyV2vDu/FiXxeZOzanA0eijKWYpgSP0t1yrURi/TYvEhN02cqlA30wRSO3hqZX
ReEB2akWb0pmpnjolX4oTbyoUV8W9RxBGKqrsXDDFRgoEueb5Q5n+VUXDNvB6ghboj6PAJ5iedoi
N4V0HYqlPGatKo9dmUeaZsuh1aa85T1b5wxld3wM6mhpld3ZIuxjMwY+aaS5GHnTg96xjPeyTZvI
dFWVFLgJVvlMuyPKwmJXIrKb+AzvWtkdO82fs7ozlx4H0UJ7dudGq1fNOHc3S6Af2lq4uFEG3zZe
jOvS4HJrwrpcpXXPXDKLDkdVOwHK4z4qaGkP5PSzoeA4LnrvN+Pkgr3jcEVj0haWl5PYQZWNpyzt
D2Uh7QdI6CS0vblNc3SvWm+uurTBkaXuVG0KfWNyCnFQ0AdZjnhdNbfTFJY3CxJ3vc7M6swGhqrn
MdEawPrYjNejg1sAillWfdMX635ql/cGk02RA1O8wumwfBkkoCkr9oBtAPDqeYlN3dQre1o6rfXt
fBI8BlZBG5ApwJ82vJSFqq/SZbjH2ZCvsyLTW1Aw3TWhV9pWSQAy02UYOuh3fDbrJvX5ahnSGINi
csRtOibAdtOoh+Hd7eLSAPJvzDcFWz7Kov0iRVAnpFMQTYP1xWYIOwYcdFkNbeXWXQmpi4eQPCzV
5Nbe5A/T1H+kk7qVY13fu1M3clkGMkwknZpvO5TpQ57LMSKoMhFnKdn1Gtz1czpH0GuSFAJDQkwo
oLU8DDEMGL8nSSoE/YLiGih0nu/RIsnG9JO/BZaXrapg+kTd1B6yQO7bNitWg3TlGgCjuzofdCXW
njN94/ru83nDs5zQfduEfEfGblNUy1+IHX/gdKFgoLsIkAgJVO3XehYZW1SlciRA5ao5rpjSF2TJ
060zwl3YPL1kQzhclrLRa8vm6frnu0X/sFsqFCd5Q3EpMCLiFaXUqWGDL2wX5dgA3i3DKSoAEkx2
OFARDoclK29bktJV7vXwMJUqqhZCP5yAw7GEsW4sBjNHZ1wGVShbLSNzETHltFOeqY0MuIyZG+f9
2AxfxtyZO+McUIQhzZPMIf7YCQV9pwsAFixBIjPF/krh+uMSFfBJphADsZdg+Up8HYOpmEwpl+gM
0pYJmk88B6DVSDXadW9rH9NTAATCtWtWByrmKC0OP99o/Ac/Kw5isoQjxSFM6F5ttGxEpohIfVQ2
XsZjk2dJrvQQ57jv4gahbsuytgINQupDkSt3KfqklZvMNglRVh0HgZdtL0MXgdRFVtmcAVcXnb1M
i1xu/sLY16IgVopxsFdy2BOBT+PE73Mo6zWQCSaWKOswjvqgGHyEuizKh0LedLICYeTcHIpFkSgA
ZXuV0q7d88nFmQzbL8tMKigaef1Xhr2Wq06GhSHIVAwmmZKc5azvFJBFzSSooYpGHShlR2/w0ZK+
vtSjawGS5ncWV889JkD46rxcVV3Bdr0vh8gIpi+QoPYv3Aoi/qtyQxBhIRbwzAIFaZrRV37Vma1D
l2KoaoWTkbWbbxqDisnsmxWf0nHf4t5tNHPo0cvmGSkx3Lne9LtaVXUyl5GxGgQ41BR7T6pqH2Su
XyLF++0yBauRV/VNXYz4QrVDXFW87yJXkQjUOfU+q6t92dsl0oFbrsPUvuQuLPftJO9c27krb7S5
Okvg4adBT/aysGqOyjNC4AHbttJzoO04vCyystie0/hMtOQQOKChkMuLzj5/E5e+YeJc4nyT50F3
I7x6hL29rTzIshanI3DNg6w9LCXP2X0Zqquz0tAtvroh8iNaf1O3lzrzURM0+F6PaF5XfgSgeqJ4
E+afu2keIso9fcjr8to2i9ultULHVA5VlLcJwo5dktPBEmDVv3LRIaM7AG08EsA01s3kQcDuprGI
Oyfcqs/DNGpCMT2z+qsDVvYyDkMRoVoZIMMmP1hd+qtBQu0LFdpVS293c8HNB9h0BvwrL5G/PS8F
BWo7yJTsQwLFDXPgFHnG+SqnvDlIr5pbOqRfq9T5JOOp3dWBraJRofYWVQhk/oGH0GxEllQMp4mZ
iscWaNGLpzhGpZiyaDYsZgWx60mO5qJT3W1YtfMTmwsgLnmvPqSTr2Ldmel+VJ1b4an2N7NZ0Qk4
MQX5fk11N3/UczFEZMJlgpYwi/tTDM2TBuh2wuRY1vezAemDLu02KxGoRZDfBIA/IIa+W1cnENSL
UcRWjEc6K3/BnDzQKmsPQt/2Jpiuha+mI8mQhxmP6o7e92wFKTfFFNtYnQBAWQpzD4Ogb2EjApTg
rqYPJx382IZVE6FwWskiU59KmwMiw8+qwQ2kK0PHyY4mWgwd910+MRhNhGLHSB7V6QJpHM7jjnXF
Zc1dd5OD2NOpQcR05mzVCguhktFEEY8hSUDQjlnbPbdIkoehXvTl7++8YTpaCtfEAQx9r908AEEc
JvFeuh4Sg8gon3GxPd8EBQRFxWg9BOp8Uzo0rsfKvoQBFXGZ5vrAJ3p7Zu4jkN59xhaAnCATr5ql
D5IOVSxhzD4pssCzV7gINikdpnWZoXGXtYuMlp4vV53BevWtuC5W5mt4euBDSVl9mGW2G8ZAHw0g
n6jLxgoSEJtTfuK44gtfD3U6fODNeDmVrLtOi7qIx4J8MTD3u8sqYM6NZ3oNvGFT+YrfmSGFVqvw
l7bg90D82aUu4IBs/iHUfDpyA5GIZ3SbBoPbDbiHqRXu9DoPmvy4lNXFcAqBbixVIlQHfQmH2b2k
3h1E7ecmwsDyDnkaxjYtl/3EenRcmHj8NRJa0V8uHKvYZtDg8txHNSnloTn5Ns2ijjb8aNXY71CA
LnwhzTV0HQMzgJHGuOghefSiNwVZXNyjyt9m2g1xECK9Wth4M/XaXpwPrmvthQa6DKPCiuxQaPK7
sI6NCYe7aS4EENRiivGphwYGFFzqGr6pe/3V9GK6gBEi2WGZcCCf8ZmZywXGL2cMEXooE+MkN+EQ
DAkKCpecrTcLui9aa7bnd7W8LFMVF6eemQ67opPphhExvZck3TcLI6tzqV3G1K1h4qV3C+h0+0GM
VbKEoL3K8LKi0wxYFeGk453bn+mxEaC09tLF36p1NpOI1bS9zrwJo96RzfnmTspgo8DbUUvpcqTI
bBZbHPITbGgzeYN4wfYhIyMkjy+2zdyuwwAGkKhkC5StlEc17S4kyrvYe9NuJhiurdQczhsYWKyR
ZuUlcwOku+ZPfPHkofCpuZwX8bQIkR06RKsINHZxQSBHLigOwoSgAj6b2/RQpUt64F2P18XU01WV
NnaXsa7eel66mIJGsiJON8es5G7l637eVtXEVx0KsiRw+byCuC5uayuAhpzByBmpn9ScvKLBdeHp
soHxUvPYCKhpS9eHkZqm+iAzvSn5BJnQ+tlFHjA1zAfoHcJ0nwL82rSC13uG6WHu7fypZqDVzFO/
DYoJrQObNVEwlE8I9O315OpgUzXlez6mZC1LRVe1KMpNq8NqVcNU9QCS+9UZJGVjgbc5acnWjS5i
ZFmObGTlhkGPTXTTyBvaN0Wk2/GZAlu/sRr7dRcC0WZVReNUpuiGgASYDJVpj6oqqvjMMKlB5UrB
8LOaZfUczF0Vczvp7VnZcDTrV+rUOVXTfyThuESCN93KF3T4MKCPup0uJ5c5HQ3msyyz+aWa7udh
uK/N5J+CYrns6y91AyNA1NbdOjgXCdrCAJzltXv08wxgBLv6uhNuw+uwjHmDYBC2TGFMCVUfw57e
ztuindJb0pgmbnROlu3chldnq3pY9wEXZZTpqkw6HXRHQOL2UJAGljyiZ8EquXd0VAcHxM06AmpM
P/SHIUf6IIYmBrou1i7s9N3suYmhByyPdaHvdRbhtjY3bKbDBmYOQyxVKldCZmKthm3P8/yzmcct
gly5maERQ5toXJtUpz5GqsFvTDv2UTE8piXPPyDqdjOCQWQ9YnwImBbbEYB+XHKcRaZgwx5bpmGX
xqcFSiEIqzjbkJqjKl5gKuPmGSRu7G7OAx1WZ7tK5vvWDcMWjbacIwqPecS+swAnVAsDoZF9rYby
wpMF+jyMGxPTpBpHZFrisRrtMSTGXrqwMLucIN3vIB3M/sxfuoyBfgBIOIFnCMJVroMwPjMEjWw8
Zz0MNwGsRhmesqu5kt1V7dkBPLwZx8V+yK3OjiMkZuQ0ySIazuVtn6oPU1UOj7Mps5iBKHxPxNjG
1E4PHIE+xlqV3dkmbW/acBMEXzVGFXRpAKQwLBUr1tB+vyA7brHPm9VZMimq9yKsg2iYRfNYNY5E
psb13jt4qHFtjAWVbc6u67SEIVBnlziAercbTJ9ta3wYKzKBkgWjMWOnKRJ9xZPyVEz6k2m98iDU
VR+CiVX7no/TRZbri04E9p5wtw+GsX00IECf52+YznoVLqG9ELiVsVbDuKuzAopLKTTdlC2IHwyV
jwuAhgRQWh75TpSb4oRqmh4iC/Xt8ee0iwl2Grd/P+EFNgFMgsGUDMiXkK/FC8JM2THsUTTkFuAr
J2w6UWoAWKVju+CscQ1dv2wCPM+HEPM4lDPdQSWbDxdu4v3nAETx90u/TNEoxjrujGGXYzah4yg+
ooIF8eyMfvKoXmcsxhNejtPQDe2qbmQkdBgmejb+IA3KdyCNy6iToV+d31Zk+PUEEHoMSNy/79tF
AwHBZhdmKTmyvg0Srwy7EgagaO5JCVMH00bWVffNJOR2bLP6fmxVsUVZHCAqInrqD/h0AFl3Xk9C
lGsVwoQKOE97OVs1XBPT2GhkaXMXmuxTLvqXlJenRz0AobKKtjd0ztDp+Z5kCby9+NchNwU8ZTWj
djOcJC6qljHxvQr8TsFzHPWO9bN4ViMu4mnuE1r6cpeClhA7IdlD25eRKKt5o4daxGdWxwOptmhe
yqhccjxFeDrQvCt3Z9WmhhXlGur3opZhm4ZOxo3o8b3FUm6CdL7GmaXQQCAI1YhI3A2gotWheTKl
Sy/Ph4Bm7iIPxmhEXR6hCrSrf20PTLGeZDt223MF4G12bAGe78xcROWg5k9cFuHOnB5ECPUc08yu
uW/cvcrK6ZoVcfDMO9RFgqT2xg58OpD6//JwZstx6uAWfiKqmCTglqknt+fETm5UzrBBgAQSEiCe
/qzunHNuXO5kV7bdjf5hrW+py3LPTg3KXyyOdykPrhSU/u0qhOaXyUR/3WT3Z9d2v/sVLcrG4fCU
ZFv7zxaCHv4Ip++2eG/fRzG2RUPUP41g33z62Hb2ZRTpVq3ZJEqcMv3AEq3Pid6OJHpYhtj7OS9J
XCVDz8rYrUPOlHlPuiT7Lgn/JFs6nfwR5jAsTeio2SKwZbOtoJ36sHpLru2a4LkRWZ/7UFxOnuD7
sctmeFR3//NPk1H5T90TvXW13zq/nINOFS002et889JH65q6Hf34LeumECpH1j+m1j/cnTJs1CWN
vbZg1sHFb/3wmyRjWOwdsydYCb+2zfTnNlznp91H6czkfhhjb666xfYvUN93B33XW0L3MWl7yLpR
VYFaNuzhqpCBIL8XlMicZP87G7vMt/8WqnaNoxLMoo/uNCT8qbv9P/iweGcUxGuU0b8ZHdYPn/KT
HPvTPy+5X/f1bUrp5843wFxt8N+gI/+BNho8hS+Onp9lSS79xD+YLVsvfeN7R337DiaXd9xnzgro
uk3R+CK9LK5datTs/jHT6dEGqq9Cb58vPllcTTxD3jDNTsXWOxTNUZMXx7fogxj9bTDcob0F5EA8
9tZ7zPvwN/aZ9N5b1or9pybRZeM9/8bWPjhzjg1a9/5RwWp5H2OsujumjCc2+/LZc6TMZv1tBzr1
14e9vUhH0eHhaHiGp38D6hXhxK7hSPnzts3Zu6fLLBGlv+t5r1bT2Hr1Ovg20Bdh2nbtq+389Eg6
GZduz06AQKFTg9irPNKQKtQuy7MoC840G8Zjn8ZrsaYswEPnTBlB7SwjlvG67xcK5V+k9dwpWYEX
hL44qCQf7BIBIDreKQyxRJgZpdcc43im59Ek9EBivuAYoosPuh7kr0GQCp+D++zFDPSPrt+7/kaH
6nXzc4yUzzbltLrL6TZRwXEXMJLYdDtsvXvOdrI9Q5YwhyxjF493X9OmzSv15fywS/Kq+8Ee5t4m
ufW9FJvmHtr6X7Od1WzQ1LAkzThj1/t3PAyvChmDfxNFtKnwcYxODfpHsfdNVhkn2me7J83zsO2w
FUIBw+v2kkexhtcpl1PQjxZchIN2uZr3+Pac+N4m80bErAQ/umDHzdojhlb17CYIBL3vTq1OzPsY
kV9O2TWn6cxe/NlUiniq8k0ksQVM+qQlUNlxBnrhQ4pg8JtJth2h43SP3FpQm7r/HKlprrD0OTwP
GxXTLILvZq2imE8fYavqsLdppTuWPraCJ+UG4/WdwQ+fpu7bvbnfv6QOFrdKrvgh2uuSzMt72wib
e1zAMgqzDyw0w8ndBzgaxaZgGuRD3PCDs8D7+nWrrIKrvgWtqkzCGTQoHjwQyGplEq9+OURBpHLm
oRqGy4DhNZMFJwFgBW+bX+ywjwUauazvNE4zvoWzN10xqhZr1LpX6Zru3Hp9brItPQ+Y3HIXtxuE
jKZ5DdyHZmEM9mFtyjAFlEO75gEAlauknw5VuvUrtKSNHdN+H56C1iuDeYnO2DjiktARRz2dZoxG
BObgPLBi0mP/mnhBUo2N6ssRxl/eEOc9Ls0g8yQGVtZNbfgI3cw8xCxLi96DvZua/Qvze66XbP6h
KUV3pul/20j6qiH+dOmAujAgB/RPEEYEbS+xlR+Z8R2Qm5/3V7+d+CeasCwD7GbnWfbdZ0zCOu7g
IfiaXe4C09bcUWDHCt9Pm9LGrXhW62KLDguot9nkhVGhfoSQPapGvapxE2XrdynOhCHnpZfF3fex
wkUV7yh+FSYq5wXpt34aukr23l5QMf+agx28R0g9VUeQivL1xuPGvf9fOHB1Ntt6zki/PqIrmacU
0InKGnr1Qvu9k3hrzC1rtq9B+CQIlbm/obYU/iZcuQ6EV5vvYL4DXK7/7ecDbDss1XMZr1lYLmTN
zi5s35b7CV4xz+QAwniJvqsPo+j36/07EDY4gtqQS9uaC8XG9rGJuVa2dXUys66G2ZNd250yczKE
qHpLougZHM9hCpvlGgYZfcz2HYpSEz66rP8Mb4M2hrL9lMj2I5LsZepCOqNF6CrgcffCb8Nw4pke
4zP5tqzGK1VGutf7l5k1eRT7wfP9lVE0Rs2fP5XfJuUY6LZaXWewmMO/KNxKgvrfa9mN+9Mc2p/j
qg0mh/kDzYAlMA1NBosYgDz25ifwSt7T/TulmFdusl1hrOr2wHYsDoi3kbc1xViwimy/6BsQ54Z9
LuXqfY6LbAphuMfyPe7dlW4TjgMv/NtvGzZyfG2y9l+vxzmCybCZJk9SWk7TmuL5/j+r8N6RqWuK
YESHgsF5Hw8UA9a0be41GGbxHLoBUNH4vEYseuhtyF4SxpLnQL1ZmfBjs2WA6G7VRQdw1pK5FecB
bevoN50pDB6Sc8isyO/voFypOAQTdQA2KxeM7K8ZsJV0OM2b89xrMu79Y+A19T9YzhCa74Pr3mZq
gTzsi1/G854eAxmwIpoTv240Jy9JZsjLFkKOTbYsxgYUZKd+mZoasEYuRtYeNq7UcQeg8hiLqZ6H
LqtWXw1lbL3+GhkS5tnefcIiml/MlpCCUEykfiLJW2THs89SVLF9mbCbu5/dzfW/f2lldOmMhfK1
Ry30pIYe5jAqlixRL2vs7zmEyPi6fATBOH0PUlYqI9enZh4ONLLt23pbCInjHbrPnj2pOEufVOYh
RJHCeZkZL+4sD7m12R7SK8Y8w+sms8Hl/iWcRn2MQnemw+7Odnsc50ZhHton4PbMZFh7biaXDSGZ
8G9gWc2ZpH6X00mhDPRGxpXG3+VY9B/jxHPHf7L1TelcTGIe2v+2ObEXu/XLhSovBfpAflmQpxcd
kPgibJpPofBflmA4Nt5ryF124EEGq2gll/uXuQu/yJpOqJahcOdRDZA8MQPeH8BIAKsIndedWpqi
kox4mIB3t1Uwk/jYWfTQySPqVaQ8PCaLIlXU04J3xj3uAXeP9+/Sya855iaoYZvK78Xg/iWgEObg
m4xlkCxfXdqq62qX9XGZ7Y/M7MObQrPCeGNekx7lRSX906BpnUw9O7uG//nHWfYblnx2m07Au4iq
38RezmaE2Tsnru7DCaKGpjbXMuyqbcnWqpub5R3efXuxoUEwRn4haBB/3karwiIEUERwqsq1g/4T
pl13cJqhgsvtMzJ+Wg502p8ST6yHNhIrkEX8JXeMFEuLxYzpBAvvPi0fzAv8Ykz38Hx/CeTp0swa
ovIEJRKJlu0VH+Wlu5nce9N7UFn2vowUUPdmie1FDeZDtoN7X1q2Hdc2mg4JEdF3BDUejD+sdTdI
zB+FCoC25rpH1e2b9i9du2/TmCU/swUOruFRd8l4M9/76MWQbsvVjSe5tVW8BCNxf9nbNjlGCqpi
hHk35jb5kek+gJvJg8dtkMvLvi6/mKG8Etj16i7s5fOkRVtnNo6K+8s0it54TKar8gF+OYtlOMA8
/L50DZ6qJdhz00vwhFHbVuIGzoQdv0De3R/JTdyZVCwPPVyspbNzwbiLX7dBxK+gBT49t8mH+x/N
e0PKBexmzq0g/354TVZ1GaT635djShS4bK9ymWzzmBOswbEBn7R7ILF3EEytv1WNyKDaaoHdDJzY
CLEkj+DevzNj6Auaa3F/xcXev0MAzzaX2yQ2hzbbcTKgJj01kv/OYJgDp8ADOk/Mntc9fNzdfknm
kP7pBK2o4X+9QC6vNIVhLdTMLqPQZxeN7Zvyu+Oc7Uexub+u1x3Ul5tKx4OVFhnGDtRFExxCH3Xh
XribHe1HotjkDrJWfm+ZXBHygKFG/jMyh30hD1sHRudWri13n2pQUzWubXyEpOc+t3g9ODLpx7Vp
3skmmivFAl5gXfd+CLqZ3Fm3PI3aaSzyPRi/DivrCEPoyFUrqsGhYxg/5J9Nsz0NzuuPwbqaAgNd
9hAgnFRkWT9/UbI8KCHdNztbmZM2hbMT6uI+yEDo0y+YvOWTWPC+znLMp9SZ873WIsiArZUMprKm
FImAWPH/XyKYGsUUfBFrPDRwSHo4v4c98MU3Pdj1YcsSXWyEey80wT8adHF9Z40bjGPobDVfZfBj
hz5VtjRZz76Z6Xu8LvmQBJXGo9XmSSZzxGum/6JWv/sdnd/Cfn6mtgVGuUztC1fxcpyEipBV49Gz
4turhsNczd3e/zsBw+1UzI1V1xgGjo2ag1HRct0pjZ5pK+JnUJst+OwkZ64Vpxg99nPc8HTt6vSv
l3Lk33rmxqtdsQrls2OqCKP5t9nSBlRZ64tiDCBOeEG7nVjzwW+kHDWqf9jaNK3GUanc0SF4EA42
j4rY54Y1OddcDs+Er2O9MvNkbv485cN1MDNo9ImqEom1l1ZM5pB4Sl+I8rBe3gChwS1N6VCUu0JB
zzQdZRcZgL7BCBWd7uZAAmijjEIEUXY5uVOS7TUyYDJXZMv+Xs3s4jJdtKpplyQPvv+UrGH36uml
EDZY3jF7+6+tHo9Nk4bXe2F2CfOKVQ7iGAHwQ37Jf7gPq9MskyNb0xeIjyssHy6u8W3XwvsF53Xs
csTLsmc8irakwvWXf0qFP6f9y3qrPhv60Wl0tzGSvCHhqY96hf7sOnFpRPIQx05dsbqzl7AJ5HO0
rrkElwbVwuPF3ZOPEuQU2WRexDgh0cJX/TV0/DRaeN7cdlMh4+Wb6yf7Eu3o6J4FLU1FVEANjJ+H
fjsKq/prt2TRcxTONVn27REw76e06Xrxth3BHiaTFxk2OSNsPlKJfFJ2+/OFQniAgXS6/1f3P+pc
v4MwhueOtmWBJG/YfrcgfjXZU8MyOO0xFOtmUI8avvoBZHJT3MH9+/zEKfIXQSfB+FML9A52+epj
3hpd5BX/lvab/H43Y2Jn48dbWcwxfKJMJftU7sL5H0lIfuzdCEMm6PUjaWyLXIIerwL8YrUDNq/u
aqvtkDVgUL9xzIogs7RmiBLNt5DfphQ8YIknbvE7ByNQkQIC7VKuS1+KAVPpHZlvF9Meu7X7yeZI
n5yjvDBtxE4KelfBBggvxAyYEyn/7WKve2XSSx+Q63s2gDTPm1brVa/AJaEC13hnv+QA1qibh728
C/Rmmp7u7KPna5qvQTyCbcQwjASZe/SBPqMbieaMsQdBCGpfsB391/bwURggzkMYTr/3Pgiemnb4
pT0IM8kUtL9i6eCvoTfCe/8uMXsWkiXIgfRIFMoB5yMgGu2EQ+KFcpftuWqdd4WqzSiEl6/RLsuj
BMdViKU5C+KgmZNfC3Wk7vrgNV45lL0W/o6h8P5c+wCFqGaOLccsayH/BCOynf52sAsYcdnsXZmO
7SdgyD6LnxBLl0UGvnKP/A5Jg17XUPCfswgfJTR4iqo9zboKxzU5Cmz3xUImUu3ezqssQ8YmRqdg
a+beFre2mP8QFSDhJA+7mHjFmcG/LQ4b6QeEHTgUqXZYC+eHey29AUsa/2onGOCgzl801TvSQAnN
3QLPI/Th/49t+AMjKcCZHQW91Re2OIDw6Wt6MsL0lTHeJ/wMcA5peOTIQp4a1sO9sRwoemZKH6s7
zbwSBnNTRJ6HtxYz5bYu8HAjc2ahHKuVd+d50NAU5fAnmDBf7f037UMcjiAAVwBvNthXv9tVAX8N
wyPZyO2hVKzqp7mHFWIru6al8qftGXJTEe7mG6zWT73Jn3wrhNd51RDJGTnLAPLh8ntmf2W2vTBu
fzfRKm5LhsIyyUs8OeLczE/UZ2PNBm+EApzJk9lvOQPmZTUW6L+tt1YUn6Fy7VEDf4NOIh8FT/Nh
+DTrxmrDIZA0vEuA5fcEIitSxrvn/uu9eLpkLAlLiPaQtHusMdrfLtR73bsEodAAmR6pZI86m6pc
ewJGYjasGBz7Jo8b+5qGib0mLTZBcENjsWmYLJsTHK1esMtMsvEAr2LNE8W/3XT2Byr6qbRwCRrI
QGlEL9JrYb6kID2mDDrvkvku37mGyL/u4hDiORs4q6jKoBEuqDL+GmYHhJGDqA9P4JK2VGRlFLUv
C4/1YfN/j3H6W3ralcB2KKbukVc95rB9X5KSw/5PfC1yliBJHG2VFB6F/TvjJ3jVczeXnva+Ol9U
4OKwnbPka6QiLqG3hUWqsCBaDFzr7P5kMyUVUldB3oBnQD4NelU7d6bsYjDgSdMfGu7f8Mg0OdPt
uJPsok0GqmRP+lOTbN+GQZrjRjHFjmgNYCmmDCESGbIMqBs/NGJ98PYgOAyD+8t6lrsBeiMyFEUT
Eoib3o4MAYuRBkczpiRer/LUeNuQZ55sazw2Yx6TxT4zYk9pe6PGBfJ8C+JqSdtMOXzErPQ7WMeN
B3oG6tcbEi3DQ9bJg/GswugEZyZEyMjuY5/zTPpFgFGmNGDgKRkK2k/XPlxLZyRAczf3JyUJSifQ
ikB5b26aHtaMn7iaz3OD8jQpMuVIt78a/MLgTFEZQqWbHHrk0Yvtkz9m9hyJE3gUiOiIrXbI0c+G
Ir9Apjr9MwaNgDa3oQb5QlW7wju20tjVAZSp3Sd/SNrONdJTc+4gZ6JSRZAY6RIVPu27yvPUsWfJ
GyZAlbf+9HukFFzmCpglpPo5sN+ZH7RF2wM4Md7wCGjwZ+qvtygNf7Yi6MD1M3ycHpyUYHjewRlm
cZ4lzQA/yeVI5PzJVLrXcfoqp7bP470VR7uScrPorDBKZqsudiLFQJPCyVadxBYhmiawkS+xD6a/
IzkU4zcPiS+Akd13NwOJXJp4OGmqeK1hcVRWJx8g45Mngs98B8CyWtI/4BOXBzp1/03bMlQJ5SCd
1VZjKstOWYqobKcWVYEqQYS0O8Sdj/q9gUCNbPJA++itZSOkqkA+3siJEo6+LTIyd4WxPCqBb0SI
kP+C6HPdh3Gsk5aCMW1sc/ExYqAxTEcvBT1PGGZQ2c4H6XBc9+y1bSHY+evZcV9fEfBVOcTPJ9Qs
/xDjAwrDPcj9ff0TInSBnW3uy3gL/w4wpcuuB5k5evIaEoB9EKWnfGsDUzcjFzllG62M+sWSabzt
PlDxLGKoI3zXPE6dygOXDcXawrDBairgi0gBTHc9+ANUrhFuUCkQ1MynxEM8c4Hxz5plybMgaQoV
a1sxtvIDS1UDrQ9qbCP3qEwm8zgYHAIWS5TSsU5Lu8M9oJ5Y0Eqw1Lt1DupBQflsuqNOZVIujMCP
7ivHx6VkAvASCJq0EJzTK0JuqvnPm8EGMIexvUFBKtUa6jqa4Ie3LK3FsFexymjedJ8+RzfWYXBA
B7S5A6f2xrX5gXjeUxLRT0Ka78Cop6csFbhkAg8O5uUyaHHzBd1eQCv98GH85vACf0Ue4cXcYHyN
SX9qG0peuuVrQbEq9ai/RDA0uWibvEVGsZr48luuIeCjaEOPtTfbI9jfeQM5o8t4RVL5Kpz1sOKt
CxRrnq8zaCEGzHXjOjxSPX9PEsRnItzgsbGnfYhdSQd4yjHdw5JK8MWQ4HnZGSOrLv4TLRgwMCOz
st3NJYg4XK4eTRaNZMgjC6LFNt5folMkOlnwCDpR1o33qLEGHxFWGnLZfMevfYlDf6unDqvLDlEU
qp3dscKtUkt8RDwsIdtlRRD8oDii4MECdGggAKGCZYKZA0HPjeDikMXio4WNgNAwyVnUikIp9Dc3
QwlpNnMSuBCjMF33C0gWaF+PP2ws+wLOA2qPrniHMn1W/fwgFhTUeWhArnwRjiEupYnGsv47TfQH
nvw3uPtDFYApAVjaIo2y+vGzHkwZcsxpAvE8EIJIkzrzc8WEdUixSUKXRBsFFhUtKwPfyJ9puiwF
myZVmEbIClZ8lEsX4aNkIngEIQ8kSL1PewNRyJPVFpHnoF8vERD5dynnscaYClg8/QLiVLVzWka+
+dOaFk81thhPC1Ti7A2x2KQAYuedt4nGeS/5Q0CHEJN43+cz+C3wTJYW7TyYIp1Fl3sdxn2STtDz
x73sxNY/eBImpelgYusEZuU0nVKX/Fn0+MNft6ViExxibdcq9MFMrqkNjyuURSQPzQMi3sxB5GMZ
/TAWjTx2Yi3TzF6XbgXDpLwPsnwP43Eus8h/AbQe5DGOPZjqekowFLQjZgikHb/jQgWKFOQk80Uh
74m7SbCntstab337GaDh8m48O4dZK0ZEGtN7Ffbd67QMJh+ID6sewbSJeXgiPQ1V1R+mR8+d+BwA
rRsHRMsZ6iJmv5YrhDvCES3TpMBPXXrksExvByFGNxc8xjM+Zy9xc0v6DuEBLvHPmyY0sPX3lKQ5
Q350W8IGqvEOw5V0iNyvmMV9D1E3xXo4XKu6atFkWHaGvtqG7vfgg8EcAy9APjGt19WnJfyuMO9o
+xJHW/Ngw0dYErzeJSQ/wyII+WI+Y2PKMHctSH1PyReTM4GYgWJKnMJk5OOHlfpFh833QVJ1Cr3f
7VR5S6mWIaj8WaKzbqZEZuJoluVjUro7QAbH6DU4HBqEqoEcTLhLRb+5LBxqjtQO12jfcdbK3Itu
D0tKz3S9TdRDNl8wA3txAPNEoqt3DdZ6fFKuEL5CiJ5NZdyZdycX/xAkwRGxCK8GYpzkGx4HEBBH
vW/bAegCToCOapht/YmaA9n5H0NcclRBcojVEpRtuCDbsuMsBb1Pj8qYExKntnQdSsG4U1z1ElQj
zzAhdZdFnjuWMBx73DKEHvw4A2eHekHqzIRRvUk3liYOL3ASIHz2vBQEQpT2bWFlPxw3hGx2Zv74
bfbqj9TVwxgiBqvXU8TUJy4SgBAWISqQhElQZO4Q7QiAJ918Tr2ElEGW5h3EiB6cFRB9bd4MQTGN
ZEQKEZmfQya91w0eGse9GTT5JcWc/fATQEyGC55bYrC7GFswockhHpqkCInGvQcUV+gk0NQ47JeG
MQqTgGlsQUFYMsSa801uaz5Lvz/03oWajp37iGeF9IBrEajixuDeCbpXEaMm51vQ5KnP2moAgxc6
CYUZiFIslsOKjzjCHVmV1GlbU8vaArm3sx35kKe4hbTApTXPYwLMRK30zLN4x4g2inJEDG3ZPpo2
7vNMtEslUFlbXDdSiWn7yuZQ5arL9IFnfzFotQexJc+Q/HMzLLBNRrfmHRe4KyMNnmcU5UMKJx3i
sFdNZDnj7b62fbIWxLKXdAOBOGi/xE0rpGxNtYM+yVO2trh9agcgpErkTnBtgI3+TCm0C5eCfYfl
VWxAmCCuddATWwzquKUpJ42e6yVE3HfXhGLqSBd8Kqe+97/rgR8RKZB5J/uoMBT3DywTOMd8mAGh
AALsSx70BY/Bmq9I/5am1z+jFgEnGKJPMdJlB8ClCoww6A3I92GK8wiCtlHzh0TQs8aiAsKmg+CH
IH41gzL2nOHHmNliMVhUbSrgGOIb5P62r5aUJoCCowGyDgIGx3iKGW732tbgEZ/gflycAqeQfSOY
/E46EuWasF/JbE8T7uKp4BiTYgULfWM2YfkMI8DNwSOgofAyhZ5wMXAFwWX8WXDpZwkFvKlDewhX
GR40DUvcONMU475h2Ud4Bjl+B+n3Os/NRQlnKt+L5bNyD8pDKG6OW2ybpm9Q0nABQePL6MHMUlaR
nv6ORr6MCAOhPsA8SeQPsH3dYeL7jxG1Be8ZzWlHbzAzPrZwRs9oGjyy+tUj4V5yrHNohaiBse8g
fbYHXMaEfT+J4gpZwjpK4qMFHnw1y9bWtyu4Ci6Ci9tXlPQL+MP0SK3nEFdJ91IH7VDMm4aO/dWH
wYT6D2kWBcJANaGPfDdrYSa5Xpp9qTt/fWNhmj203H2PduIq7b0EXvvTJdFLIpcdImTb12zudEF3
vEc8EgFyBiFQaxS1MAXzpeLffUjWl8mj34D3RRdvX958/cljBK4TAFcwPIF46AUWusfqFHNYqXiL
FmuzHJDWkse+GHPAmQQlIYZh7x4364lHIn0ook6dbdAlBSCdtsriCBpZ96EB+1aYfNvDsGFrU8BC
ah1jEEQY+4hL2B6HrV0RysX2mzQhLj64Xy/AySEI8VHaATboiivGhD8/g4kD8CXGMSdhf2btklSZ
mHd42ttPLce3DD95vnKQTgtQaI37E/P2c+DCVc1xLOaZh/AFzLuP2wUekSs+wq3kwPvab3wCgkFi
E9Uy8HHxCphRFUeVnaJa4Y4eN6mtAHf1OkKNrtT6awcSW7UCcVIh5WVW9rhauz+FHU50RjALx/oV
9g/Sb+mcE0DH+aJTjkdq/cb1RKvE20y1BcjU4bqZ0g8EGksS3eZaUA/IsJZQzcGKi+gymK9u6pOH
QOeBZLre2XaaQfQXQNNVBS3gcW/9oJxIc6Y2BGkl59KnU3PmMQfgtbt87dSPyc7fYz3UbghxOkRn
63TWT0kzehgP3Ak1dTrM3H6ypQ2Oo9f/gpHbnKExR3nUALNc1hjYXOhVO7H8zSb0DMwWd4xlfpvv
Ca5++GGtNGcbL7/J0P21Q4QTk1ksDJvN2YDcOp/fMzmSagDwXGWD/3dYw1fIvLLENrdhl0rAeHe/
KPDpWqjGFIchhp60A/4vDS4f0027F2qFkrHH3XImtv82dlCExmFUZdBD5++0x0q+WxwBYFU+Hw4T
5eaSKHd0gW1Q6UNyNDJ77tq1sDfZiibLVocNIch2GFIgDAIpoQO5EK/JoSVRX4aYCePY7ldf2GOU
kii3GbRwtkBqwgIKu8e3XamnZDywzWk4jxB61GQPetnHU2jCT2B1FvqP8qsg+s0X7h0j/j+Endly
3EiWbX/l2n1u1IXD4RjMrvVDIOaBMymJLzCRSWGeZ3x9LwSzujLZ2ZVVZbSiSIohBOB+fJ+913mc
7IRuUTy+YO/7rTRDfkbhWTLRSaKWwLllPABKupQ2hv9qzoQ3tTP2z8mdbqaa2M6NbHhjO5wsXpjy
HqnIQKWWBMnl8DbOzU1LZ22VDKQRWo3yL8dUS9wMQhOx+pWVTvuW5u6qFu29jz2C8tlZqzgtPUTh
kjzASbfzn0adnu0yNTHxikvXq19NmCa4HpJbq6tcRM1VHqLG5X7qr8DTINfRiYPO8Dpm56rBhciZ
sq8534YNwpfNoSNMqhw1yN8ivbW7YKajqaL8rOz0MvRPZR4RIR20ct/79NdUpvCxF/MPq47Di8ow
fIgupaDg+YQlQFZxUzqxZOHAQNbV2sckjZc+1Iwt529SXiQUnZIGryCOsJL8duw1F86QPkZi7hFu
69fQr/dBypOf4TQvDrGBuFdVWneMy0WYXdEXQhty2vSsi+lnp5f6sXPyn4gxOuAG1OJcTOA78hss
dc/K1eW+qONXQxawYbrxrVd55qH/8hQ03UuXa9bZiXeSxzCGH7PJx85BPZ5PbtMa+E7CbyiNBqBG
0Ch+BOugRp7fAbz7FU7V3UwbthJjcvJ13AhdYpe8j9rJ1qv+m5bWe700fW/Q+nxjmRGPC/k7FskH
fFaap3XBz0EfzL2RByQU2V+9HIQG3T0dQTtvoTbq94nq/W2TSLqYU/oaQdkwoEL0EyeXXhL58QEI
xjb3YpWLu7jL001T5d1mks1Fa8PbTiveTUz5nOOoIh2FRzCbfht8nWBhxhY60dL6FtptfFutcpox
gVEbO18Ray3HePASIrHrTvXbuhlXsu77QybxjhGwfEztbNpqg/wGuXMCWTKMbDtel3DK5aCDSNIN
32qt+aGlebKSs+wJbiEBDmn2GGg8pr0YL7k4lg2cnVkRBOkNvHyW/K2ZwaCRN713fFxDtYzWY+2C
jJBGslbABCD7UZ1itrBIFGbdps5zqCt69K2X0WlK0n6vjIiCL9YEa9yidid9dOdE5iq0cSS1dMdP
fq1uWrvTuWpdz3m+TtB8qoU9UAccfkXnzYX/M4z93gNGRTzO16LjOFsPQxFr28y0ge+UhGhiMT8Y
RXRXZ/qaGz6+T5zhsbXR4brpZeq78pHc6baYuh8kGYozntIXiwTVKPzLmPuXrB4fgwJvkVX5j7Q3
OPgZP6MR/T1R1Nv9z6oJ0ad8kZ+7773QOcyTIk3DiNNAG+ibxpnGlR01ybnoK7ycfRKvQcCwvXLa
Zb2ePipfrHUjlucOd7Ya61fhTmjnDd+YxYDceuH/ltdRcxpirpQ7Q2NJaroGkZ6nZ5H6yecHLvGq
peWzCSZ/3nVZ8F448VLzhb9JMug7MwobrE7uVjMdG6sDNXJe0YOsl+McrcxB1fu5bHjnk2yXSM78
WAGBwr7VEu9erdjkBUZQX7+zDD338sJ4jbuPERFgNQS6uDTdxGZqh2qF2fhtlP2vKOPAIydMp/lv
U9BgDBgQPlPT+h67HLgTUa0GyfGhT+VrHkoHPp1/EBVtJpUHqIrosOVEFZjEu0JrxI6cosHTBDcP
y8YmGsxwb2C2ILEUb7C1dp4zW091b+CCdjiOB7m+7gMk4KCPt7IbG3TgQd+XKaXUTAhXxxWwmgck
RB7SwWSfw0+jrYnEg1knFRInzj7BLlTOrblpavnR0m1whXwbOVquZr3ZUMCntx0aKe2Knhp/Dg59
qSN1YQbiyCVDD6UKlX5kw6ilWjmjwoSev0gZvJgai1pcfYMPSvzJ6MnT99mzr81s+JrktNcZ+O0d
weG+7I62Hn+0oZ8esyL/ycnuxZnt6IBlFuhB3zw0rlPtaoTsiJESnhwd9EkTYaj/OZk9sQlWdJWO
z8OER8n4CFX7G9dcrO0YOTyOguq1xMtsjL7PYaup1yTldu4Yq/vUzNdaOG+jDobFXO5oKUHtbJxg
wwt9VTbNC6ncby7LVR0tx20sWob2Kx7x4LTlkeQOgw1WS0vBauoD6tsPp0RkVgbn4q6aNv3Ijadz
CNNRA0PVmVvbokZiqUyhfCWVeZGKssBMiVvOiENbzriv/tTCiWtf4S6PG9yBSCAK6Jg/cr6mvAOs
F8TOlv4vOw0QILAkG/imxbpRBVtH79NM1MxzEg9c2sqI1lETrk0HkaSfOFm5ofk4u316dMT4rXPC
aBMkxRE9LV1XGSaOqkc9t61t40/Wpaa5dULqWfeYtTZCCJxyzU7Xh/ICiYvuWLeeQ9zUdoqDrGrm
2usFa40K0+eoRzkBl3TEbLGy9JTe25iDCFIEsvxwP3OI93TqXWPsOK3GMBrc3sEzMMNmI5Zx0Gru
+qZgQ9IiRAJXWghhNHI9eyhuhEQqoCYavdYILwk5n43s3wzpmouDLiPxJJJ1UCDCW+XESUiED5Vl
7Ojs+tu+IrnQUjJGeiY41Tc7s8iUlxgJnX/1rQwHYHr4vKXE2Exk8kDfg9zEvCRRrce8NgtPOekB
rhWRSA+yX+WBDPzo8MS7ww+f04Wr29lBZNajERYuVgyBqErx0fjEs2kWlG8VR/wp+t7q9bCpnKmm
i8uNGLCc6D3Fae9g59CGyQNzuclCkw0ASsLKF/j7fSL1vkKftx3q0q5AWR9mAVRiKCYOXxSfQEL4
dawGdNL6VUJfzgNrhCzQhvyNDie2ZpL3KCM47ayAg3P3LcM+WSg/eaiLdD+otttotU/lUzqHEQGA
g7xLqQYMiyUt2XXpazlzV8a+8SNQMju6iza4yChWPZHsGKoCc5cj6ZASvyoNHUGvuEDwIRIBD3bt
2MmKw261tuGArbnuByfXImKWfeSFc3buG2V4dMJXXQ05tOUo5RUZShs6YDgmqefAddlMBX+TbXMN
CJAo1jv1oJH1dWv2WGe8ya0Aa5COUN7ibInimSRpO75nfjru3awrPbOgm9+Y3zBe4Nm0u+SCeANp
QxY8ZFlVeC2NuaxFJx+sOl+7Kn+PSaDrlaNDMZjAS+Fp7SLefGfpGuEQyC/4yNeVnCq+O8lR7cjy
c5AO+KK679zo27D4k03nfja0ghDcDnfUvRuY/r2VSjrZ6XyxEufcjJpX6Ko4WUpbgGDVr9QdZo90
Mg+UPWenDKJNFuRIwq72MwB0uquAK61cYsGkIpGe+2g+qcB/0A3QfAJg2ThVGvW/HaEG+QsqUVBA
lD7kU5ciQreP9DWLFc7x1ewm3WGA5qJCNLQ6cDAzz7m5srO3EV7Axof2zkFIb6DrRqtM89E1iZxk
WN13EzWwok6GN1GTtYRX0/aGc+78kt6FzV2k6icMOCdhBdZ6nsGEATy09wWIMO4b5zh1zQJqmVZu
XNyXVWittZxSO2iNV8sgQh4/OJ2mbSlx1JZVblX3EHA7qa/HsZy3iwXOmZxn9uPiQEwKAkMladO5
9WlmRZAtRbAI1HiIomTXT9MHR7l0NVvctZxONK0Zz24+nYjxWpuqnzZmzRmk71WzydiDW1JRx6kX
N25TVtukz59kZV2kdOabegA5FbhD4qFBHrI4BImuTZlHYQJuCN0jaOVDF1aQMkqVbHEGtJ6yT5UZ
Tischhsrl+aR7CKPwpj4G2cY92Y/vOldhhGzLAo8TNYtkiP1JprBOhvFekM/ez7PNNrmJJNbymC8
ExBVWiuW+/k5zfXXgUTQo79ERMbkLXTT7Bbw2U2dvI/pcIdU0Z9LCwkJyD0hqTElYoOog/nmWADO
3lbKNtHMw+8x2Bs6hj8GkJhYbBti4ERsN9gxf9FQUwge4a2pRn9ntTKAViOetdi9JHF2EdIvcXDq
2hpf831A8CeKo/pkZmilqS5e+kH3nAnUSt72H13UZFusIRqbBP+o5gfcGRwpEj91X7/mCZ2ehjV6
triFo5RDugu+OeBZ2leLq9GaJYYFxOquKTZGNT01jm5xlqAuSXLOAX6ZeiEhBiNTuHH6BimRAFcQ
qALW4PzkByFwXpCK8GfDVgd3W6JIOkR2zAB5BsfediAIzw4UcXwOSBCkH2bu2h5OrletKNq1P4ut
grnFgTh4IjmLszxNTXZ80uJ6vyHlVQPJH5SltgH2VCek0SDsRt+piMCA7xxpvG3Txbw/0ehow+Fe
FBr5QF1iHAlc+yiLhxpEjN3uEhsTGt6LVzfptZUzVybZRX2d9zjTdSkWJ3B8jqmoHEtu5fgrTdB/
je5RD2oawtzOY1VzqNJlcJ9YOvrDbarF0w4p7qxjfFkJVyvXEYbYbdY8lE4+of5F0Ur41pEos78l
NLHyO5HvC6G2ZFKsvTkHGxo05lpmOgKAnDZq2butLuvPjs5pf7S0TRGD57bh8+MnHKDJTJmWbQzN
TtbhaK8KDr10zrB49G8wDpeAbFts3IlcCwXnjhTcEMCjn6JjlLZgauggO/2cbu0jRJ7mVCn9RSAz
QrYMsPhQDfZkx84k2V5ci8qIJWTruuT5a4HeXPfF/dj2l6E2sLNTPpSIUFiAw0vmh+464NQOvwEZ
Y7xtc4Cp2hIiQdCvVuZoa3utF6/97InocUB8D/hhlG80/SITwGY5rDRUWemo9TcBmuNx1MsHGWS7
niQpC17tnsaivROi5Xgqy5Yotf2DcrrCfXKuEjIbVprARwBRfKmwtq7qqb/Ryk4dA9MkmW21l5Ls
29aO7wztTqgQ2qOOziYbZy+pnVZzqQUcGB2diBswYDWWE3+H426vnItCH7Bq1WFwR8hXrbBk4PJz
IVAswT5IQbwduOKwJsHXGbnh5DiD6g1BkRUqaG+vOK486dm7UnqfKHhuRWYfCrJ1sjWpIcRoHIAw
98rKtvaOzIJVrux+x+EJl6WNlTOj2Y/o8nT1hYqcpQuSkLkDf44vJXRPIU56L8AhTgMfSe/6bVSH
yQkXsLO65rsX7WrhLbfxwG04NyTqIqzPeNWesScBoAXv2hCeQhSEIc9VpDKL4g2hqpj12Q2eitpZ
Kpf+bQQxZGrOTqfOvWffau7xYBuIbCH7ZSZq73ohpBqQXGesgFhf4URiWE+wNVvdeEkiZzNjkDrU
OF6fm5yY3Vyaq1FBrSh8YpZBCN0gxMr7DECF88CsP/R9/uB2IM0Mrfeuv1mogpRF3fRnv4gddo6E
WGYf5k+9+xM3M4XnWDS7K3WAujlaAzxRm5AfEeR/qJppz1Su/FYXQY3X0SByHTPl5PqOWVExHiHy
36lxmM5XSyqsEtO7ouQGLBAM8ZDBlqxjBiypRfjG53sLTMK8Jc5er32oLESFpgino8BP2Rux4RmV
ev/Er2Vmaz5ZlMyLlEulQzVPsphwGWJpB1rFtcmKVVjKQNUuKZrrh3xG5AlbuRNdfTfTS3kc3V0z
0nQe4lzbQ90+6AwheShoAnsMqqCHqRELtnL7cv35LsUi4Er7RY1kFgN8SFJLdzY1To/EvrmSY+wJ
ptFQjLDaARZd/7W9mn2YJgW/xhgJH059/EyYE1JYmGAyvfJ79Z4gJigO8rhs1NSkqVrHyF976qmP
vKCGgOnBVlb00y7QmGsROCo+D336NDTlQIjVbUjYEcRJbEJ+PDySDawhNFdXT6yRP8xG1w9qxESF
DcR9avJDvcTsOuDZ19koGaNdNkkX+BRIoNgRacpVmdkT5unkIvRmXJuEH05mYYOnnUbfi1rWxwE/
nNYX6rcxlSTd0Hc7UFZTxq6UEhReC8EcPgggp3LJNRLAgRsxTzEe0XC8ABbfhU0Z3eBSxH0awuO3
5jR5GExnO8UCztFsP4priLLJqtucz5oaV27h5xB9jNmzdVW/dT4aMW6F8D4Xo8RmxVsXW7Rbxqid
v48xFV823OVhXz5P0Km4SGNwSfLvyMLDZViA+amR+9hgu7txsH/o0uQE041l5nWfDJFGZOfSn6a7
uKLMrueA0E02nYi7N/e1SbF4pSeJ0Oqw6hU4a9Ms2Jo5ZiuWHuuUzb9p/PlmIi1JQJe7CwvHow0J
YB2GbvFiFMXa9/vizjCSAq58xobU9jZkmXiJuJNTxWNHG9ssnb2mBVhml063oVpJYnSY7mDx084g
V3/Fw0Q9diorjC8ijXvhZVciC7tvdMKuVp8NOgteBH5sXbf6T9Sm7DiFcmT4Svl8BazbUwTyMZXm
Te1XM3uXfaepnHVAivQ0NbXn54g30xRif2xik2DYIJBMex01/EfdjZwf4w4uDSygAWfiKgI7tk1T
QMzk4I6JzViHwnXTrSkAQgdmWHtm4MZHlVMStyzAd5J+8ZKBvl5UrAmbsoxn/oE2lk9yDddYYh3C
OJDozV7BA7h3pqHf48TNOCYvTkEzm84NWlW4wLoCSFlC2rfDEtYFTR5ufUnaebA1Y6OnIQft5S3x
w4bAeoIqz/eRDaFxe6NpobvNFzwmURAxWuUlJym+7WqfTvI0HAtTidWV1Uth567yYcgftLi2t3mD
L+9fPx3o+hu4A/u27mh7cHhO96kMf2I1PyTE3qOxqHcmKuRmLAQ4eGDgN/zBNnGr0xVXXS3jJvII
wSbLD5GuXoqw3V7xXLWJw/5KpBuzDGdEOy/rRvg45ka9cqHgXBdEApWgL/J0azUp1oGS4w9jKTgk
Fw6aFQHPYQw+UWpFtqmyXj9fN9siMt9VF/aQPOLh3C4fOp0MFDRusY+bW1ojZzbpZX3/54fM+WEb
hX5bDsXDgJZAvcSXTMt/LweQQtfPZhnnFO9Dt+32nAim79J3atLWLXaEkptATaZ80PJmU7V1/5q3
1LiYCeUlKLLojIeBL/QIGgrTGnXPSyuwIDjj9F0ZJ6sP3UNud743B1n8Pe1sWrWWxsmitgSixDKi
Je3fe9+RPyK7Ovf697Hyow+INvg4BBL1JzWoKRQ8Nf8j0EPCFhYJAKbbvGgaDHGsKD/QeHu7IlVT
jcFWJLgATKyGV4ZMi0FgJVDWpVV1C97ReFaTeEmyTF7q6OW60Pq+m0JSa77bdax7rCnu7Vj6vIg8
uIOmqB4MMBZDYm7AAbPpD1V+wVR2D5NeW5sy4B+30Ds14b8ORECOJB79fQ7Sb3NFJ/TBcDcuIbc4
nsrDpNnhcz65DxMQ9pupEtFzFwlUNjsG6L58US55OMWO3o4VpfrMwt0qLT45uM0vxZiUaG+k+ucG
eLPWgxstfYGj1mZsSpvW426Ih+S+KVmMGxNFd2KnO8STevhko8UDBIAgWPAq6Q6LCDRuH4kgqvrb
qCYqrwn8BsvcjTnXT58bfuX0Ls52mlUE/bSWlzJKnVS02H6+OeSlCg7FvNdeAmQizW1S26Ahm7x7
jhEdcbmN2mkMSazg/W3OgQlLMkou1/VEC/IRGp1tklgBQahRhawyHpT9FdA+T+58QKfg4NDRYrST
KnoDZ3Bvs2KdK0KDK72tnYOuJ9VmGGzoKMTON0FRj5cq/XWtcDL2NY6vcJ+MobW3SSqS0+f+XiT2
dFc45UtvKhf9ltUoNAkGYvioNjIWDyXTd24cIzYfYnqvs1UyikQ3J8rSwECs6Q6WW9OtaaVPlmGy
0R4n/8BNWXud66deRMBkTfP4qOOoum39gr74Ajynl+Tcf74ETIUafp++3Es7KL9NmAMXsx1Yl6Ys
j1q8zFTB5Xq0QvPF1/x0JyL6jngDYOLBFSpx2u/dpo73bLEIT8CMuJbLDzFq5Y7JMcuQheLe0gii
ZYmPsYTlnxwxXqo6ezehEbRNVzwFtX7BAmihAVl8RgHvaSTjn/KBs5UWm8TcyuYcW3l1S+qNMwOP
A2vJ9J2MNxy25d9kk6rqeo3DGnH3LWqBOJeFtR4MvT5fuTGdKn9H+nwiyaQR6ytzCDIvHXAx0+Gn
faMqlL2S0TSh+d7QEuCx2lwhvwkdIdlK874PSrAFmTpg87mJ07D0rhgZ0cfmXdCHuF5x+uF1/wVQ
hKeD/zOocEdqGkxFrW6vL0Ugspe7ntway6qvbcKOYC5yEu6zRp9+dCG926xpbknhqEd3eIZ0sJvT
OPwZpEXvJaZAn4wsd5vo9FPg1+yumNSuj7Jtl8i7omPonr2MHRDkIysC2MBQ4yUu//uRhfhMTwC0
oG9uj/bhCjC+rvoqpFauAvsgcCKRpYxA8VQwj8EFAnhsKCev57ayNwwPswTG8eWkhpkq2DRpVOyW
wRGEH6JfOki/Av//dswoafH4yT0pZJztC3i/9wfzEA89eSjbwn5YteOmt2hG91fugIjTw5BAUcRz
Fm0a0405l1AiW0vWGNIADY1qfGt0TC15YngMTWIUTu5DOfn8vxrJEPSXei2KSr1Ih6EwbhypPQ4H
9dI7IX1XI3/NGzs55yCsWI26YtXlllyLBYGpCCyd/Kh6H02yT1fa5FTjY9GnFv5v4diPU9O667r+
xVxGIqlGyofSoE0IotZDehxo4vR4aQn6bZ3MjA+a7z8piEO3NWtPtUyLwY7Kt/boLsWgu59TqLg+
lOiYQSJC67GtzO1EhYhdi0pn8HESXY8EpWPrB0aOaHOLxXQYxUPumyipSfVWVpNGGx4uhwKnuarZ
cq5r5XXVZPUs886gJXwCo1Z4HASZ/jZAmXIKhIPrq0pFeMLUG6zbElC2smElDZp0YV0Ze10Ev3pk
4206ZTRXr5N9hjNGlGzvYufZTa51jso2esraMxV9+b01M+qf2oqeAILYn+uOyQ2w/GS7RD2iOWi2
TuGaHo+tva2dJj+WWs7jZMlHExxK1TIXyw7rd1KZZ6HTK48Ict8OvvOL0JmBEGf9yiEV3jVW/22O
zG4LhRFpwDf9p4Ixn31o7WaMLB7O6O62aLX9CEYPADidUHpHJD3TCO51wIEsC32s2h0ouaWA11rG
kVwXlUB32C1Uu+bRnW8CY6aRyEo22NzdfTjt8oqiarIIPasQxTfPrUOPQeZsuuNrwMC7k61m58Qa
mUCAoeeVssY+lqxnfjYPT43BIdVJzReWrfi3KO3uzSxz8IYERzpr07pE1d9PpahvHG7bVVLTOhuL
zl5fd/ulyY3MNp2vr3lqH3NnLO9EXaFNC+qC65QTCaj/MLf64bqZqSU+XZs6jzFTywzGtCwzSK5/
OlXBD6bF9OAd3YELYjubKKgfCjEYvMuOe1TpcG+mxr5axlpVpXHfDBohAKs/RgZZcGc+gyzpNrhP
s6fJn2ZAEVRQKcc/tcBFIBxJOos9ABCIiw8COuuRBwZf1NxRo0vmrii9r+//9YUk9dWeiWrIklV4
5y+SwpT6v7CLqS2B63fkVbmth0KlzDWBSalI6np25jhHjpQ/e+w2tMZZuzSZMKqq9HH7LVVFmDtH
KwK7MAj7XubxI3m4Ft5M4CxhMZaTxgrXzKWlDUawFQG5r71cTw/h2DBTrkv9S+diL6qcpLxrA1qy
BptG641lI9ekP7/jrQQxTWTbU7L6NWNAOKR4A9m3AoeTXLi+jkPJXI3uL7OqDnNMNJL9MdgpxgNc
yrynzKGbQSQBUnrph9jlxq1ejNNeqxjxtrDabsM6u/1EEivT3XZhwpA1QLDLATqpkQbh/OBkWkat
QtsJl7QCB2tQV3RVYmYoVdWzlUwxIhyKiCbiIxcGGkVHlvX6R5PfPSvoNJ7KBPO5bE7IjRu9Vn2+
S7P0W0eL80Zr1GtioQuWMet+Lh7xBg7PqgcQV3QLUfS6kCBZ32QtqrBeKOspifVLFML1b3MFBTwb
ssN/UMIawTBiwbTEo+M/hCM9pxtLvc0OYo2XYLmrSJHtjKpm87lL/BvXeRbas2281PKlMZ9wqKxq
w1rZJO9NiamamseQ2pr1liky3jEXe4YESxAr7a7N90677pqKzPrr1Nw33f0i9P6HboS5jdSkqCzM
20KRctfSo2ACBjpv8DIGCt1jXldUXCM5xgj+KObt6heUoWiODhhr9ojdr7q7GGZrZgA0E7DNylmF
EpljYMhSJZsXZk3SBw0JD2JOv2ta8xHf5oZ0FjtPbDwOo/tWGtYmL+AKzUWpeUmg7pqyPRuARNDw
eRVmvE/JigZFDxrPVtmKzuU7DqVnZhPy7i7zkJxcHaQdL6AdE79uMjyEXbtydbb82K8fOVTCPqJr
TDq6dYunhsQFOLKE/EiL6DJtNKLa2J0HPyHVHjKnCFKqcOhsVpIO1sxcBDMTm0Bgase5qUmdKWMO
bx9TRPd5/TezVI2vwykMXUmhC5qjprCE+Dq2Nq+r0m3HuELVLtYDctfNtHxInLukodyvzKmkecUH
W5R8sOzfP73+WdAy+VJ3scHU+OAvqLdHGVRADrQ8ZaKD1IkeKSXvPz+UVLfFwLHn//6f//ef///3
Yd93n6TZz8nV70U51RFi4ZdP//OpyPjf9Wf++3uuc73/9dkleqcjV/xqv37X8ov++9v4i3//xcss
7z99svk6Vvx/GRz+8NF0afu/fPFPU8X/NMz+j1PFpelKZnZwFXhtv48m/9Nc8ZeP/KMt/uJHfp8s
Lv8hdN1lCjiPFB0Ul79s+LjOHNf/YRk4I5gPrguIkLB8/zlYnKHjDnNBdEsKOk1q+dIylnqZOW7+
g/HVurKhGkiUdL70z1f2p7eHV/r7538aLP5l+ohuGJaUgsHEhuFC2zS+DMyl9FOFnEZyvnp2H4ba
pjPpb2GRtEoaOjCYPniQ39Pvbo3rOnR013N960Kn9ORTnFooZH+4dH/xgr6MSr6+HohCjjT5r2W4
X2a44vjVhpbJTCu/4SDURV4nwxtdmw8yiLeGNj4SbvkbavLX+b2fvxMm5UJNRgr7+jvhbSaMijQd
cGX2TZPHb3FI6JKRXS8QKbJlCIMvIdnTKID0ceJAsisZ25D21k3eWwdXow5yfZLK2t3w9u+vhlhG
C/0B5/z50iyHTLLOB9f+MouqaJrOtiScXXAC+zqrN4i5eChx/TOKtTKAGvq3ojfOGiINLd3Pp/nz
Pv6LN2O5z//nr8dAbUtXCQYfffn1dor7iaqEvXyoJcGb4VUsc3RjashVP8Q3rRndV6CI8ybfCbSB
lVmBI0PTzUjbMRCM0SeFOnBYZ0DCYqjMdswTCEPIkcw4z/2TMKZ3U7D1ZxltBX3bdOIcoAyqEhep
f0tG46yk9guVYe9gS6zSy99c32W4ztfr6zKe21A2DxyPIl//wzgg6Gg1zHWxUDjIZqB7HWm07vG2
AHK3birHXEgtE2iC+l7V4mDjgWbvHQOSlPF9lsVvcwLPsCVj2SXG679/cX918V1hOJZgO3Dsr7tB
aKdO1SzDPSaCGzSc7APNrLflWvzN7/my7VxvMpfqR0rwOErpX4Y1NeClGBjJMzc2JpPRGYLjppTi
CGOMtWGAlFybtX2j0ltzJtYKUFWm7bkv/LNicmo1HqtiG0ubAFwxh8TJgDeYFdbyvMPMtqBuIAB1
jIYtA/3dxN7Ju/HcMoxHjNqmxcgc2KcsKhmb6W8axtsldvqem/5WuYkH8WDNFehWlUqBv1UgWxqb
eavxG6GVlEHzJhom5lSUGOZU5PEP3Yl+tP2hbGeL3JR5NGbuwX9/uQzW3v95z/zhcn1ZMmMAB1jb
WC6cSXtqW/ENMj4jC5YmLu8TWY1v7RlTKSZm6hPSGUGve2kgTzR6ORS1wcGPU/wOlEfA419iIY5g
b9zDJLIXs/ouzPEBgMbaSYX371/4dbH4crOblmmyyAvLFcL8MscM/xHCP24XzOaQmBhStML8uGpq
sgp0iAh0WHe2kjhDzfcgvoRTVHmjgZFV0STQmAKM6ZAmtVw3Be42wpC/VLiBKHjhuE+Zhbti63N0
76MOw9O0MUr7EmC1HA3hmeqOyo/gRr7vLPVMxj4G+xXRpytK60YLDEaHM7yeMSVupa/bjqNVl200
ROvQZVqi8Pe9XT7YRvxG5PXGMuVx7CqQNNqtWYVvBiSZlZ+Ht9YMSi3SHsxRQwCZHg03f2DExr1o
INDnTBJyAahPDNAdy3QPN+ApTbC6Cws91ngcEVHN5dBuNs3fXHn1F8vMsn7yH6Uc5X7dZck2WEE2
I4pGs9wKn6lcfW2+YmYz7tqE7JIqv/GIhQ/41sA2zfEu7LPx3AfMUuqK7Ls1dT+Z8Ma0Ew/9klGp
SevccmR8Ro0TyBY5wxQZH9Qww0iVT6ZitvQQGO8cVC6d5d9Vokai9OJsfved7KPF03qCsWKvAhow
ymbGk07xHN67Yq+G6TbQsmBd0Qn1sKA5qfwwEQgWZ4cCseXhJrZqbc8gs/U4mEfhIyaktPsgVdQN
Bs1mdP/m6okvC6EhTHYeagEM0Mt4d7k8kH9YpF3L4FRII2VFZ3tvBIQFrekdrOCeWRsHIw53gcP7
LgXReXdfN/aTFqT33OmHcDZOhF7/Zr2Uy3r4h+fo8/VwMxL0MQiQ2F9ej0LXgywPpgeJYEEwE3Rp
tzWL0dqIrXYvMHfpvEFOFh3n5iWMP0TcedFkrMuw8zT1wxjNnePgfMOKtcXdtjEVkqJe77Bd7H3t
FOKb7/SWb6/xBLtei9xu2sw/L8yzxjD4moEn/35pMNTXIuj6j1IW0BV0P10ZavlH/+Eii7lKOwy4
NglZnSAZCEE5PYmxPooe/gPTzsxR/cJddICpOKx8KyRU5zDRmHEtrQ6KdcSDY/YhPLYEEwZpLNMk
qsZ2jnaETNrf8eYAkoG1MYCwc0W2juP4Pgg17lftxLzIV4nJlmFc65AUIvSGCrWkxdg+rJtkQMQq
5Wlg/GpiG5cSYuqaGT3/Rd157EqubNv1i/hABn1HgDKZ3m3vOsS2Qe+C/us1eHQfIF1BDUEdqVnH
VNXOJCOWmXNMD38+DeusY/Asl6ncyiXwhsek6jCMEJlu1w9GwSeNvfpaJTo5FsWLxPXi50i4UQHg
xuJ+QGoPw81Yt6YI3JxQVEd7ZjF54BE6Ms7cyMW+Xz+U6jMEzcqaCZsuPk/bZ0nvHnyJrz+e0OMj
A4yUsLYC5YA09QIzVaexgIMObCtqx/aeP3+POwIsxFPPR22EHuCHY1EjH5X6VmQfA+xPjCPHqOp4
kxAMz8n82maIcoG6EY+TspVPXBNKMfJvDcUw3AYM9I+ug1ETjHw5VVs4JeWKKSB6mJx0SPdxISyo
vDwNSN1xXwX2VLwkXL4Ih7fIS2gL20AiTEjkr7SabRHD1xLlY5XBZ9Ks91IA+2j9p8mdnlE5Ykyz
zgia94ntcVZ0WNEH0ojtFRlZJ+YHAl9JHpP4I4vAm5Ov0g/XHdQOlIfrli8yASSIYaGQLfhIn5gx
9x1O2ka5xscgkM4MIDJnbWWRB1fPt0mofdgFsqk3/hAdNKv5JLOF4O5qW7N4SyOC3VvSrXSfrZF7
AAB2vyjWu19zdJ/KOX9p4RuOytgby++Sl8c8ydeuhwDGkBsiDdh5S2Zl/LO8OLHrooQlYdnviVfS
1ZeGhTEoRvfHcVO+LgTOofgA4Lkze+vqILwdyQchQxEReANShBDCQ4iwCcsIT1TGqA8de4eEXs8P
XcezyEczpW20eog9/+o72GSa5ERk1TZtNUJQG/VsoMfksL5PIHDhEwFcm+Yrgm/XsSd3jv7TWNOr
YucjNJCRJVPzbIPWHtxYgCbFYKgP3wO6mN9DB1D52WZQxyABjBVoGdNfe3kX5DywQOsA0M67wf2r
0JviJn5nwlzvBAMjxlml4LK/kdiFaKI58IIGkrySlWuOH0NMkQcJdofN4zTqS/o237MjDokzvVp5
i21V32T1vGP2lES4EPPaPtaWtqd82xCZxzwfLP/AXcvyyxpLeEpsleyS5lJBnvTWhqUD+x0/JoHN
AWFR1XlfysF7hOKBGxQt/N3MH28OcodGF40bRihWMrmqj3XnHUOlfsLS3bTtBIYHpF9u1u3R8sU3
vqUQiR/CmPJSYKFjqAXcLk2T+sjPamVnUrqSVUY7A4VkXVkWf97NTV9KwCfjJ+ytEEtLrMmdqW6Q
hthRtDed8WS2UyUA/7xgTOZ5a4XrVQ8hN3BqG/SMbZ4H/chKo5Y7BRKLswCHxYuqyAPBbWCb4Uu2
WKIRrAKj4SDbuiksaz0/mX65iCx5k8KNUcQbLSHprsqgrtWOXPdSI8uCdW9p7RKTUhP8hR9nF79D
epQDCY6WvwSzObLn5cZlfAVsgIx4XFYD+B41Vr8kbrp8fMx+V7bGRJdwEdRLOwzAhzH5jJPqKSrI
NxcKgI5qedmpKfjoY5wk1ZDvSQN48pW1g5n9NHnYd8Za26h/TiZ+A+NL5F9TGo4QOl9IRA9M/YsI
DAFex0Pzg6M+Bh008xPQ7em9+QkimsLR2KLSvtXY24zklzqeg0Db4xziCzaD5RGG7ENXzkWEjJKt
HbSNhWvY22v+oxW7nIAIthc/qhD2fgA7wPCK0xR7vIezoE8/REy4ywCXAs43Byo6tX1ImE/l6Zti
PiYk9ZjSv3XoiKEmVPYS5FQf0ij5W45FG4OvVs37zG5uUgA/E8XKk3Fg6++TiUUQuEd/dr8twHdN
D5iTNC/l2qucg9gtBgBsFxF5QFbJwUhgI+pdMJhq18CS9v35u/WMk1dlARGRj9Hy/pdecaUrb9bK
e2vIvu66g2jMHc9woMHwqlBjQbMGFSBfHQ9SGCgQACPrBrmjLqYtOWFEbqwXRyAhR9uOBE2Hh8ad
zecqTM5oSFaJPwJScHmkmSHU+b6lpG/kDWsDeOGRVD/3yRSos+UVxfZNn38cFGuRFXQAQZJMWw15
weY53cc0YRXaA58Kp6RzGeV3l7z1nJ5DmrFB3niyC0qrXVHrYUnTN7GT7EdkwUZcb6hW0BLVf43d
/4A5cYHH5H/Y4LP1VPZv9TQFTfVG1vx9NyNsNEkMHZREKP1TifFzVAyG26j/biQj8RTPn5gQFxJm
H2gdd03Co6PSH4tIhkPa2nd53+5r1Aow/XYjeG0K2maXp/F966ENsvRtrrs31gWQsza+wX2EPbEG
KkyDThuj7ZZL1XEImnTtZy8xXvvaQXqLISXKbnZbBImmvwqHigS0fIzHY5gMDB9mAD2VzWXsIpvb
mpY45rp1nGbUEL04mVV4W0YgwGtBCakdYZ7c4gu90F5NpnNt+eZ8YKs8MfCNCPMox3rtlubFdQBF
DPMHQKtgyGEnhaFm8shxz2QdUS+ZbC+xKxTxAyC+2N5J91nFcksURtAb8sbi+2KNvLlzvTO9Zoes
LBjjAXKW/k2VADyPAESMLLxC0q4+vaQ6Sd1ZCqNv1ET3zZAngZzYwdTEm8Nc+0wm74TX4kq3pZNb
j+TL2KWcvanJs6el95o1nyfsEV7oEpOb7VsRQpuPrj3+FfGqxDHJpqtmbZyJk92cKCabX+hJW2VM
2y6WB02RMtSJx4p2pEL+0eDfdYQHoBaxaHOo/D7IZgAakX2pJJnJy/wCXoNWNZtWVvsiephrbZ/p
7oH4533pyMNED75cpp5FnoplgRHCq5yXFnrIbN/NgihQGnoee5uu0/Cyfe+jO860A/7JU2b3Lxi3
g8FDhBfpd7KLz5lGtZbaFxbU1MlL4kojSJDwn5bpYk9EsA/QwCoMZHg4DIxHTJYdNYR7COPqxRrT
l7qFx+np1rUe7kVBO9UwuySyCgqHF7F+aoUWsE7mB9IOdTU7xxQYRhhiimqUuoPFf4gttkjMUQkG
wekc9WKb8ZeOws/YnPikKT03pgqfDLgWU1szs2j5lpn7DrH+2lTaBhDoF0Sq84RZXHR4opeHtR/F
XnbPWq5tBtU+meZzgUCdQFwpxSkl2RHygHfoouSr6oAI7pJHK4vJI/L1i98/YgUFv9cxJl30RDVf
SWxsTbCFoy523ejsGt7T2aWsMMOnsfJupWEFFvPWtSG6e0wkWIf3iM+w63KfFi3p6+QavxlUDSuW
oZR0SJKE9tQ7MUIJbYc9LGjG8om4Y1ie4pxYkAVotZi4XxjnYvhpdh0jvxLJ9mjgMiMYCqfTAkva
5vYLoXerXixO32QmRfnHI8a2IR5tGfraMTzthMudCWE5M/JJEnFxCZQ0KhdtXrnpPeRLunYrpvS9
LUirShWnY5p/5WmKOYo8M4hv0xqS8e9ybLfEiPHOjt+kcVxnFpUW0VspsMZlDIc1kiFIqH+3mIZX
9Jpsog18fPq2ZrQGWj5oPAccxQzGL8m/Yq/+wAPWXZOz44IQoOAR9Xpu+aG5dN3xnrUrY3Xvyahp
GpRD+wzeYRwDfyhelqe9sSgUqWBkkl8J/bRXy8qrR70nSo6eOraOOXPbzLGnHRz217xzD4QBb5JS
HAe4DhF+Eyf9dIl6r+ya6716SPGXpm185hP13arfcp8B5rH+RvMjc99daX3rKvmbRzxkSXZW7GCT
IruE3apszRN5Qy9szo8TmVzAegK3qH57Db0vAUGioUL0tf4jFhGguF4/pdChmrR6Jh3mTKKqvm5d
T62JIsBi7+/STsNEl5FkMdwXevnAjK4L4jC9Z7Ff7TBiRhsTB1rm2zLwWPBtPcIRVggDzJ0i7jJw
sMwFNrxvT5nJ1cX5CvNF4G8LDWOLfJe3tgAUGzp9fClbdwVpJ8Ph43R3A9mXumGTjaucO3bpSNlq
r0DsjogacdlKJ4Rwr+PReIbwS7OVNc+OrvfbeHE95C2ftZJgNv/5pWxr7a4duVCk9w4/wgsq3TuE
dfLlUbEOIdol0+VzqDw0MxQ6D6AH5hUQeGPXrZEug/2TGtWoU/wVEC/p9Li11WwTywwqzi4WPwW+
Er8igNsMhx3A+mhLHgJk19Y/DAIP7OQlkJKsYZVN5zwjrtky+xNhAbA5smTn63gn2R6dZ1Xumgy8
L3LXvH6z2Qdwr6i/MSfTDJDIo9daGATbta6Jq92Ix7rrXv3Zex7x9ZSF/LY8k25b+F82+HR6wgIk
sQOpvCjW48yUoc69u6itz27rEhYwH9VsHjOfvJZKcdhpTiDV/Ksj9l5NWnGNh/sIcafO1zmkvKGu
ZTLX0G5NYl/92OHh8ZcI8/DQY4Rej7r8tCjwzbHcd/KAjQnZlMnCukVVAH5HXF0nz1bYiIOOEShg
xgZDknPW574Nhlh+dJ3c1ObSRLRot4iUvEsaHaD7yN+o4cF5EwsdDDv70yh5zOaq7td8wfDweO2p
osnxCKE2W6zDV54WPymgpaVb3BnAXAPDtslGiYmAVeGlFNJf6SVfakSucMEPCfNC/2N+fvZDuN4G
ZrB2RvMMS8xU2nfH+AQ5eYuuzvb/4M74O9wol8SOboaqiBY2jwMLkEbRIKPHHhLSLSy8hnm+yrS7
UVakb0SuubYaikCZ7FB2o9PLqKeJ1d4oCaEHtvzbZNH8YNVr1kZO7ArxW94mT4sXK8Y3XZrzgb48
pyupzRIxavTk57T1A4zZnAgihbQdtMtmxPy1BqmOXTTHPODkrOdx3ToeisK4luvITIt7YZBe3GxZ
KCGBjN4sdwLXB6KtHRygg83AFdyTkZszBV4w8Z20fkMr2WKDuMfRF8Ru8lO7xQsdAeDT9CEsIWK2
jYVwiKGbBlPKZebJSEcnDCF1r7gzdqhPyNcOu/sYV0eTQgPXvfxTS8W97pEf5cQYdzM5Is2GsOX2
w6MppVrpysMpmpGiyZmETAeBRt/xQukd0kgD+3BVnuqPQQufNWc6JJF1y7mdkymiaUzefWignetx
XL5rFZhow8PDpPnelZKMZb7j7HXvUWklspGCaJzmNPZ4BqaQLKSwQt+SYN9nPXOG2ktpEG+GFibZ
ZH9ZNnZbBds8sKKWa0Qh0jPtGDhnsZ48Yj0kgzYIkvxezQSqYNIZaNBNEaSmmWt7FMvID2sJ9anv
lcnByMms0eMbhjmUFQ4VH2B5F+ldvCjVvRzQUHGpuumjbaNgwoZ2aQjKoBu0MIp/9Y6c74gC6jcC
6xiCo3Gdlj0DLUtchiH8idvyhOGvPBivfDCvk8uwCw8Pu6M5ZEKRWepEGOd37AykfJcaP/8Ir0BZ
KWZJ/W+yrS9KpVWpE8jtuTHXp94XazE21ZHoKHx1dvUzo8ULiz7Zi7C2gw40GK/XPcV/tEkbgoUy
Ic/RwAM29O6AwzFB7cqjEabTUYkC47/iXcasnMA6x3JZizMTq1JUhLr6Nf2pVA+zUMwTWoXNo6Sn
bML5oZp0ayVHm8yZr9S16K0ERUk4EFEz+Y+ip14Ki+pT1PHagya7jvqYZQYP9WoaLW5jvbnM5oAk
aBx3jh8e8/vq0E3ar6/Up/JwApgRL0EnZ3OVo1vbmKX+MIMtWSm97Fd1NDy2EzyzxkWnhluh2EHk
OaSSSG4OvKxDd6lqPq/aZEUBJ57f8ae1rQs5YnKJ3zLWRB4B4hYohrE60KIRlQ2Lmd7Rvm+rNzLo
WQ4UOUOduOSVirqSzhQqL3UqFKkBMi5Uchy/8S5VSLIV7gdKfEBJVYsCNe3qWxY/xHr75daOD7Qn
eR3JbOggMEWOnq+ipLrluUJqS51SOJdJDNdG5RcXI9rKBdV1QVhzNxEuvFYzYy7Pkx+9DcKQnGds
WkkU3fFO2Umr7yrBndbI4lMfnENIeb5F8frhjuklo/TTUe8AI16crkkLboZpdQFosYsHNnuIvDxR
32iJ4C1lEz14wx8z1VscFKCN1g6EctflenPz776iR+07fB+hCyTJSY2bPuHrqQrnNKv8rs1Z6Py/
gtXGQfhcVlAlLZgMuy5OgcqMxaFnRf2CNRZ2Va1PpD9mAF+1TOO5/YeZPmSHZacbJup1cHWym2ak
1iYWrV0k5+e6BaaLG49qk7IHj/1nE3J7OJN7T5hMBc8EaxKzGfKS6jykwLzJKutOvaje8cazE0YX
6BnY2LGnphEpu2SWOklvXmcb0IiZiT+Yu2bldIdWab9xT8hI53PmeNYXrR9RJG0t1uXEgAM84aZ0
Ua4CmRsCMr5/pNs/eJi7aN6N29SPX4TavWU6eVyEL0JM8WCwAmABSZwtKQcYnpJ2Yrg196/lEvhL
FgANACFMy3In9XL+fRd/aXBP175CCD4zjhrDYj0Xzp7YAaaRQiOcB+FaDVciIEgd2yfrhvUiLaa0
hhxZJ/HW0O2b32yFGHpmKFxCSmTfcghf+sLYQOf4XC7WLJQflZqW1DIdfjWnoDMhE6+5jNaeNi48
2gqTrPc8U0OqkrFiakByzZnfrVWLM0o36qvmZdVj0sJnKufylPxjVd66vh2hAOIfeANMsA597rAA
eHG6bS27L+mwGRbaSVqfW6+4azSR7iuPZb9GTsBR4WNay/LdMJ30Du2IwupDIAQpzsmkdRv4a9UK
9CbgfPcFZWd1abTqljRTtU8NHPfYsyccus5ZjCaUayZj26xj/5ExUWev/VKi3eEozbBf8xJPBhO2
FPeFhWwGRALb7hn+sO7s9LA/JHRK7OqdszuF4sA0jq1B39BzGfwZaIRYdBpttyXq+KV2sp4AAZi5
PO06W39xgQwEx9bfaRbHwBCV7+HIc0pls3Laee9D6jaF9tIb5Xfh50e3djkh05n8gDLAwXRf2w3J
Jv0SDemeVNVuRNsNK5vkknVtGwLnY9iQAQJHNmoIC5NCkDji12c7JxQgrCv3iFEBq3mHw82en014
tNDszK3umUcGg+AwCnu4RqKB98QjEpXTsz0vFLiWn5DU2mGLlHvDik0EZozMg7JKrEE/IdiUIQ5b
mmvXjC7DxNA7L+C/FEvCuGtX0MRMLjifKFhbHw+15FN1SkHB02bvDn7IXeaQ2qkV/VPfp/lmHiM+
Ctd4w36OY6jbxMr/YZIxYGynfc3ynnGvJt9DGX+CJ11g12T58BZGWD/M2f9BK3nTJf718R1oYR60
dsDQM6mrQ9sDFQln9+xn85kOEOOr7txpMzs8w52/yeVqTrGH3pXt3biySQ7FizPkF4TKdpBup6Lo
XloQJBD0Qv518U76E50QucCrZGRUFgumluaO1K1665EFvcpZbx96DW5Ar8FZ9xix2E5yzuMaM+qi
7PDTRbXI+NaZHj0TBnYJWvNs1V0JbsoA+e3OfFAs9gMyNTiecGCusDZC++3bHRCvFVbgH0NLduMQ
JKb3WIT9J6WKCwU/6b1Hmzo7cAzroiJww0NvH4rWEzsAIx/h8j2kI8AX/N56bAxsk+VqFLZ3NKYL
5FAEOnIZtrrqLhQd6R7LuL1JWNIxXYwQG25treSBdu+c2P5zbP1IbWl3endsxa0Py9deAW4wR8Ys
lYE6mFerr81z73P7TjMhnX3/LJzoR4TFKZ12JWsDnHDmh9egw5EpPI0ZCgBmfZjgtpcEEyuJtWjz
F3doYfUN5nfd8wWVjBOdCNeuygaWSC+tsH9VX9eBaU6fYVkRDGFR7k2VRsIQD5MrzwPm37XEXkWI
x/1gFjy9Sc3W/C53G4swkuGa5K13mJnD6Ume7ZZ2Ki7zF9VxfJUxYJ/YT05cVkMg8ujHG5h860OM
Q5ClSDOGrBfq5hLn2YOb+VjnQ/7P/lmzIZHlc7kprew7j6hZQoKBSTEuOVlsRPQ1D/w6qsNfc9rp
nnX2JcCPsii8HRGtX0Y9XyJCSsDajN5myOIXb9g62IuYxfvWHpbBZ+16b5atnga3f87r/to5KDgo
KFYshGYgJPHanr7BFiQPBYkplCJDie+3op50J5OWpoM6VWbfpuZjK9VpYa1fZbDt6liHzo51HJyY
YzJ9DGWDVNiQa1ZHD8AEno3aV0d9qjap8aEiWpQwYa0x5BS3HV64smTr5LovfZPAfSn4NPMkIbSD
IDYCk2cOWvgP3aNe0w3MmKIolj3GQ089snC9PpdwLTtIQcrcaOljzllBQzBhn+h3ToR+kUDpAk8z
NPtZ69RxLmnU66TilOblNPKtVZMsOxhkobXFY5n1YCnr4n7M/X4nlXwla4XYZTwAtf9RVdFtUuYr
l87DVGDcJOHy2JsDw29Ybbm+R8191JNhGSRRqo6a2svCOMVJuLUEsG035EpgA3BTpvkL7jVC1aDj
GSZmw0wuHdNQ4djXuZ25NKz0E07WLmnDtyxE+sj0amr1l1SiCzAzpbiq3Zup75vqr8rHO2PKuEKY
zArzim7q20jn7zg1WagBeXMObVnu0FN4AUj3OxuvUTRB/IAkdp0ci2qoYfjjUxkYoDccGhYWaKAA
EhF+s5UMa+L2fLi42gAuq3GfJT65mTq7rjnkCy6UwNfjbQ9ZZm3H8uwvKzcPwiZ7XOZ76cUHab3K
Vf/ge9oHdGFjRRA0UTTuc8t0hMGN8+YVI2o2hPYp8CtGTxyydl/QW/JYeppzFSGfVqjHdxOY0xr0
9kJT0SISxDq/f9KnYidACVaAv/r+oYRox0YVogBBUUvQoT9aqxh90Vpq5HsXljqHqXmrqunUhG5P
e/noxuPGmlJ1tOH+r+NlDRbmXJFGi5ijHx6cVD2hBPkUoZut9cJ6m0kRSsaGVADs+KtxJE/C94w9
DKSnf6qHDvKQi8QMNYJ3kXW0b0vUi03I0T3H6X01ybuy9ZbrOMgSaG+ehl6xuxpcR20zbkNOCL4H
4HTcbHERxzgTaxR2GGAmJpcO+QJmu06K4k+1w31n93tZm4QPtKg1iLw8Rm36kS0NdkuuLMZ5866q
ynrrmsVuivLvwa4vuhMVmNqM29AnTzmrDDja/qZWcm+WQ7GaoqLbwsr/qHr8t3nDW9pEB7vxR66j
JNnmfnKws+rcwv2C30rsr1UFGclPByCI10Ka8X529pHkre0c5C5o+FiC13vNTlM287aJ5VYnny0C
tI5Cq9nayGnw+eLnd1ng3zJQSau2LV/K0rkfGv1bt+VHaHdXG9EgSCHGMKMOYbC/16L4lGWSNFyF
bCKL/X2k2QfgONaR03iTqfIFJzhUBEv0a/ysdEDG0YxaLutOO7aVAJGFFx891fCggCYaua0vq0eI
XtpwQHDz4oUVrsccCGWp+3da6PgMKSitOkK5VT6y6LD2XiyKo1ZZP8q1zrXV7Q2CjlZuZWxdRgQo
3Urc9XWyhgGLULXrCLx2znMJlBq2TqbzM9WVYQRT2b4bsrgrEvGuq7WbAaygRZxwgW/nRUDraHwT
ujt+ArraqNz58bqG3zk85xQ6m8xbt4isIprnOPQ8uMExWzTLeYLVVQ4XMQ87FuQfPWygeqpwz6Om
iJzfyDNvTTo+2KiAVm1F1BZScLGuJaAys6BTtaNxk3vtthsWX5huZjtE2ie/Q4cdsoLp5bQ32JEI
j4fMsZL5qTYcm4QStuRULNjcorXLetOfoQs3pTvgctaOfQ1IsjS9ai2ak1FS5mvQ9YLI55CvyUVn
m46cJ+3yP0zO+xl+RK9lX3OCiEmazaPPmJK/J6jWgYWrl4bAs3yG4NLsYeDAn11pLa5Hmad8Jixe
CoRxt571Ejt4fwUS/s1iSLceCuKLcX7fQyMFKaIwajYx26GhlIGm1HNmY6yW4zfcpGJXkhHV1LLZ
Rrasma24EXi/CHJM1j/PzyIjIQJrhLE2JmCMdNtgYCkYK40Uqik7xYtSZfKbD9GEALGStxFPDT5F
7Vx7EolcCXsiN4mcKOsSGQvpKbofBin+s8eipdKI2a1nNSYlTJJiReOBJqM2HkqbgoJHokCMs88a
ZDIy5g6RVQpvj7Ys87OvrBhV0LdQK/oCOxnOgLX4GzTr3vEi/9pLCnSoB4r039/Et9DYpWSpwE5m
uL1OzXTjlEUDICnFqbecVvZ8ztuY/iWqSFnLh61EUEoAKm9/mEGsoKw3YvKBO976MG1AmyU3EO/R
tpeUpxRRWzCpRF/RWsWlc6PxctDXZaxocXHL17z2cwBn2aeuZ+TCTdEuYkjNBAUPsS+cY15bYlsu
cRd9XRTbxnnOU9+4ZF7o78v2ty+eOe73XZs5gYoUOisiFC3ke3a7jNeoQLqtRXjIyYQXARMue8u7
sGN+xUWr+JpXwnF+K9rCipa7ZoW/6vMk3ohIPqJcuVTaMhP6SIwJkMbId+aApFx3SfrryTdoeyxq
jPxUiwFWuwUYLXazjdVCci3zgh+XBCkQYUgwNJ58r2V6pnpzi9/T2U7xvWfaJy+3TxJeTOmRWQI8
j61X/l04DvWRhZTMy1D0JCVvKshn4AOIMeJLNMYgVXSfn28prN3ibMq9zr5iF1l35OBcC7Pz93ac
1ER0Malnj/WMBQGV3hYd8aYPZy42y8JfscQuagwEeXNo6UctRbCZsVV175JWHbVOX/lTlK470qv+
0Yz+y3F1998Fr//m7fq3X/5fWb3+R6fXf9n9ltfP/Ff9f+AHsxcD1//eDfZfv5punv8nO9g//8e/
zGC4twgJE1QXKJqFjlD8X14w8z8w/hGhg+zc0ZHf4kT5TzOY+A/+uUCW65C4gpEVvfF/msGM/3Bw
g/kecHuPSCb9/8gM5rv/ZjcShqPzF3B82zOFaf8vymbc5l6puS0yx6g9ypoXPzfSBx2tBE+9kVB0
5S4lTb93KmUHdcdMwXLSraPT6+exqW3LxAcbxvKDaEixMThwjmwTv8G9R08F5nM7s55phRhtof/c
a0YD5bniWeZ3kmtINUAHTFanfRntK20Grk/zBrCZ5DGE1GbOXkbnujfE8JDAAVnBM2VybR0qkgRX
YVI25MsgWi+lc4BmTadhN2R5oPUNGfjaTR10Q/meO9EeFMLIMcfGIP6HEolH9oZ2lNPGOpVJSoqI
QUYHuVgwgvlZGnJDlhgPz+ECHQ/JTLVD//yjDR3RdWVr7xKvIy6ptdhw3o0UWMyWwCiMofMlUAit
/QQ5/TC6QDhQkRhRwNTkIZoT6EuCGZS09QNcLY4i5IUetzeM23kzp2xgNI9LXub+cexfVebDjCKR
ZJSISm1g2wjgfuMUWX7MhnENk+CiV8c5dg8Mstfxq+QL0rib+TmISq2y5pL5zlMPY4clyLDyy/FC
zYFGcRCvYpQiKBWfiz+w0ylmvE9kCDCcqlAc1J+T7jxEyOQOo2f96iYBPu6TW5InmI7Po9eXawEA
hD1mXhArhY8ITg3fo/7R9ghGh4RRki26R0dZYtVN87Y1ajSdeX8vSaKiLh93eefBJbCyC/HPHm7s
v1hzPy0xPBF7cqqz+8Eo0L5P5RM8fGpk7rVKB5PQgJLQuPcqy/sdM9c5NymDrDTq6kBd2NXdVCrv
Wz36obD6aECkMtcr1zDOS7CfznAPVI5sGTlULwBJca3B2z+2k0PQXUPP6XXQyiYiWFjYTWn8ZNjz
Xi8N4ngqFdg2MqXY9vcq8v0AjN4jhvrXvM0uRp0ENtFVK92rzoWFNFQDZo8J3FzFESnNjWd8yYIJ
rRcRyjDFenlUUf2E1vE3LQzrxU+iU53IF1f69CsE9gIr0rf2ImGq2PGIii2QT0oqT//8owoJt6Ks
Xobmhwvqwiz1OpW8J55C+kVptfj0wrWoUDBCTIBT3Y6CYeChjhl71p73iafQgyfZb5LW7smviS/T
hJemogXYkWAYEFmzbw2PePa8PTLifIWV+IS5fe3kw7pCHcai64ivGguPdXLL/mH5tZbUuwWI76cN
RTd0aQb218wk4XqyXlS2ITt3Y8Ocah1aA76TncsOh4eEcEDdMS7hgs+L+kSSuzY6J82aaOf1dWxC
6rDL9tjFZDWlnl7cQyqPtobJqMBU+hftZf7M0Kg9idY62qr40JKnkUHNwU1toj9Y+R6kTTJiTvNi
I11No+KclMNDEydX32oCMnkfXQ/8GCEMXcj0CayxT5uDS3BmqxXYA2T00Zny4/J/E8OIMVHSrNea
uSm99ErswQk6yqZq8yc7hWBszBOer+tMnpCZfCrQsVbMMgMqLSMgh0NN9ctcN4ND1FYonA049n1u
77OOXBjhv9hOnW7nJpqDYkhTxNYjdou231hyjF7KZOA0kR7h8lwiQRH66q23hp3MYMS0r1XstycK
/2LDsXKDMnodsmZXzMPDbABV0yZ91RT8ZEszJpvQeJubAeiMLplHw3M7+zwwQJFdd5Pm8g1Q2GFC
/3mwrNcoMWHNdFp+SSjdKJI4OSCC0e31SF2ngQOI8Aa2OUNzUro9nSbb70//ZInzfLpyMt5KW5yr
xIVISD7eUHNjlKKkSXdAznoRtXQipn3G2GFVtZrD/D7LtlpuMv/NGPRryOqSSV+7E3JNWZ95mvFM
1DtYztepGh+qXts0g6kzjYmANI7q0JFM28noIhOzOxAr+OcyBGxMc8GOQodubDwVJLTAsdCo7GHH
56JHwQZsRRr8SrV8WhErfMKOTmWH5QE+CBEVM8MvZr/LZ2ojgjGhS6L5+EMulhBuZBf9qxdTihXy
VoR36OuOOhG2QVJAOi3+CbrVsR2YiuqbvIBNl+II6xqX61WVQW469DLkCfaWOhSqAmHTOwZbM7TS
BQNhIxldmhTG34k9PYRxwdBHa29IgBeVBmm0rJUP2dQzYmG6jS/TnKZPESuUbybxgnhjf5qm/Upr
8Lu6j8aoE+q2GABN9CQkXNRBmid3pWCvJhDsaO/5f2PvPJbkRrJt+yvX7hxtDuEQgzsJLTMiUpMT
WJJJQmuNr7/Ls/u9JrMFrafPnlnVIK2KTASAcD9+zt5rh2If1UiuCx1b8jBrX0gi5L6xqH3MBnQc
Z8vaALcZkAeCID+Pyzt4I4k5zfBf0BEFHsZy1e5Noc7T8l2m/kPu6OtyqrJTI/B1AlnlfFNI0Gjp
mRfle9+HaCSjHAB6AkDVnO89J/7hOrAt6OiR1yWnvUVkDTFUHb3m2LAXTCGVxK68jtKC8tDmGy9m
QuYD1LLa6lzgbWAM/k3zyUotCK4r7fgtmPMtQabkotTZK8kmZ+yknGjKNEMLFm/m2B6eEnIz2zr+
kpGbtnF6pc8IFeILAFEOvCkGgRN6tC68jPcfeosuUWoQqruCf2biD5qYbImVPgh/WzHz9m043BRd
IY8bmQEg+iaITzTqt43+RH+KCF0HoLYo5ucK5S5vK3fQTRjC0PI5+/STp6HinMb/M5QDZ8ks23AO
vwtNc6B7URwzwXUiy8DIzie+Vqhd1qFpYNdJ5ncUbk/GRCq4gLHa9M2uIUyZ+SvCzsRCXeciCCZB
g5tgEoaYSlsjAprfXZS0soo+244AZBjQEwDLV3EZaoxHU/trpzxAQws6FfOOXd3xY0sXGrVO1G3g
DR0ZpOHXBVu7ScggXTmooOo6MTdVKR+VKqxyDd6tyD8EvfMADuslL5nhIGE1+2kzaMFFkwJBPogO
Qi0X0x7jzSGqGA3MtfiZpoUExVqMa62iGCT3AmWNSzBRK9i347jGKAjGs4W/PMfjRgvdZFdTx8En
RLmarMBq6rvGLzcpDTh4I8w6VL0nksDcxj4vJbFH+8R377tmuOgBBWqbOvHGx2q1iUx7HeGPAEue
1Kvazv07f9LeGfejVksZq6FL3xY+Q9MIsqKnP5jiJ8MhJmoFwGIwpXSMaCC57cL02HkQ5rIVlAnc
sACbSodwvzzZxOyRuRg/5o4hj7KwfmAXnNgn48lhqsfkpGTHwnfLQ48q98nISQLUrGvlItTOrfCu
M7OZHghoqtQdtsix6e931aGs6HJarr0vIVQBkDPWqTZcQ4nzaXJR06S92XGS1SBK81YwCPhp2+G3
hj4shQmrYmZ3O8tSoxPN3PdV+UzNd2NebJ49zbWWens3hRSdtCJnbKnVnseVDJweJqt28fjVV8sg
R2k27WrTjozXS1CA/F3Ei1lsoo2DemVIwsvY+i3uLZrPRlUh6kG8MifuUw3scBtpeC+btLm2eL6i
szE4za6NINCBkT6g1jEZYI2stQGsmyDoXj2zGjhCs4CMqOYyhtQr3czo/DLxhcT38vHdSJqaNqEc
VznUuvUkqruRoMbJz56TyLo33NZYk/23HCEfTHSPteA0wRPX2bUE3QA4NBn5VBiPYUwsc70ft0a/
jeL0YkZlszFT833H0QfFdeNhCTdr+7lOfPtKE5Y+NWmhavyie2i5AWRhKk+pCULL6zezMd2JOGAt
bQMK6Iy+zZBrh6IzX3IHNBCFdrwA3Ih2LePlSDLXWzShcaPurlaxgX99gnETC19R9fJ+rRnxyuiI
puiTEJCM4lMn2qlAmrQih4pSi1B5ra79TUwIZphyKsnRShd69WKPCbsE7jG7/9kHMfw0N2DM4wcv
SdyuU2v4RtQS2hpdYbhtcYldOOlh74fXrDnaTvWoZ3BPk4Kle5rhhFdItmGrGtiWIBaek9mrng3d
IgobT4feHyOUeCzg5q3gIvfBoEFOd5eAuvGd4PAgb+JFmmjPooEDCdxcqPn5rabT+9hqX1MttAHm
JTBD+0mpK+gBFniaEH52I6Rxuwzam81oiWC86D1N+zstfXaq4hbngb7oRXpyfUb7pIGhMsJsIZ3S
2RAHUi7rCEOS26GBUrIxOl3PMyw8fh+RLiHU6XHaZwhBdhogP8Kual5ZLdhFyQRt2Rw8CjSmgAkU
wLQbmQenCfYDD7JRQWHgl2TG8uwXFK35mrBx7FSIqTjX9mSBDi4DxKbdu8gSNli5uay8sX5IgTRl
wtkGhT5claZ7ygIMBHNfPXooU+aO52zhDaV7aBNYGeH5Y8+cUpDWHJ+YdrTuFYpnuST9cUxcUHFD
v81TxvT4qPQaxaRzFESgL6wofXQmh1Fva99wL+WI9uEQA0VlXJIeepHMWzyw/cJV07XJQrwKip5J
R8wVlEJ+tadTRCuVCEqXkzQ0DYqjFspivBuqOVvXZA2OHWuaSzG5aaLyR9zA5c37nHBOo/2Wjg3r
kJNeaqN4ZLv+/52uHx/8pMep/PE///0vyUc6Zix6Tf+617WpI0K2NAVAmqO3/9qqn95+BSH97W/4
vyAkyklFsdEtGzGGRR/tb80v4y8miBuaX7ZnudCC4cz8n+YXJCQaUbpL78uzLTTsf29+yb9wwMJ/
L3TDI19Kmv8RCemTq19RUDw01/TeIMEYriF+N8B7ou0tvNm8mn6/Cexx1VrMKxn3RiLY1uCF0xlt
H0EQYHBJE8HQ0S91wu5/uYF/a6r+F0S9axHlbfM///3PkDtk8Lp0+2j1OY71CYCkmYQx+T6XQUSI
iV5mRF5IPNJKsvYu+57ch0yrOR618jb2lJjsPJmIDmgWt84Q3HoxbQdb21iI8DmWrZR/N9UQv5bW
wRrjXWipgLVxaybtLk9eqlAuxei/xGP1ZteImXyXSDFxqDg7JTbgDpQ8ifgDQUVXVJ1fAAoft9ri
cRp0LS1E858+oySqYOacire3xHOBBnxsESCANe6oORWAJrBfKUpH63nq9kQuuW257qqc/tvT6KPY
hM4kDYMKJ/gDakL94s8XBv8G6KbneLZjfXoHkhZ1K0ZxDc2KtyxCOAVhQhRSTPqTAL5BYvwffuFn
lgS3gncbmJewUdm47gcS7hfsgoW4TIwT4jZyKLbK/95heAODH2U/0BpSiEh1GOHmcBeYWCCwFzzV
jvrdap/9Sl/PJvCnlZdf8TksY6N/CGnNaXG20skeFu2yIrO5nr1dWp04vS9yMtBNx12aWN5gUF7/
/dv7mSLxDx/nExunSZJQmDYfp9Xf5xn3Ym9wiC4PDlY9pXFByVKLZD0zl8Q1s5TNlUOVOisp+SvC
rXWMSNSASfCH62IB+fRguc0OylzPk6ZheOq//3KbZ6sCwZyCFUh0bcFufEYgs5gi7KS0hLqm2hCy
QOGPLwy3kjtliLSrP3yzP9P91L2BLYZwgefsAXf7xJoy4hlX0Bgg7Ca2jrDTOYXqVGPVcZP61ZfI
98d6aVrtQTUykgJGi3c2R+vBLSQFAu0er7mktfMYzjke54LKyXuu9JENE1MVtckfbtk/YY85Ft9Q
0xIUV9L5zMYSUJRJOeBbSqdjE+NjYOh0shkaAgJfx3aJQvTeBuWpjNH0AfDDXaaqVy1kWhCktiD1
oT23qIz32bNuGETISJOHOis2uQSLQUg7Z51D6q98TZ6msTu6bnOpo0GpK0ijm5b42Db2qE6uPfqJ
FknteNdzICKgJdgWOfQoEptw6h0SFkQSWM4Vct2yyE8hrIQi6jc9zuc+cZ4KiPmSsb6nD5glkKGH
5bbla9QOcNVZ7QdOgHzpTsk0I4pqLl0gl7AG0CfRLein8Dz7A9mjLqqWuqnu6/KhG65xeY5PUyhR
t8wrN1DvOnHWRnLNiuDYBm298U6xx1mmLb8Cmv8GAPQYjS138RLCpXGH8jUu60s69is+w/duhHfW
BzCVSC0YxgcTGoqLET/RAuyC1lbq0T4h+ArnNqz+tR0Vq85xlsImuwKMgJ7yBiAT+hMb7x/JRb++
BGyPv39xSpn7pNqDYbCIbfSCL0raLGnDdb35YKPrs/jdPsIeQ05KTnsIo3BbsWhxoPyBNxX0Sla8
9Xr5BwaP/k+vSzFJXcTCwvt8Xblpt6iKeDlNH8GJwP1znoaL7dA9nO+0Ol0WxkK+mLSk6VmgeCUY
EIK4Rg5sdorn8U+kvA921u87B4M5KaQFsRGI2seX6ZcFpgksJ/EFHTVJNolFBrkzzojftOBJ8oTi
xofJ3C3RN4M9RFua7L0KVxiUC/mueR1FN/p3Gork4C0+WGkueWwJUlOshQ2iTgtbvnusoVM9xBmK
UQXhsEz9Ngv7S+DpxybVNnr0HQkxuoNwLYxoOYn8g+gwoB4Zkj+B86jVPi+ov33eTwsqWMIWOCg7
ZVIxamd418CcRcHe1yRQFvpmRqpo+sk5SgV6k54Ypa95hCGljY8oNMc/LVb/WLyp28/yqtZ2tY/+
/pp2bCbJ8DHomivkWDlpVQZfbxT1IN+lD1+bPbXuzDvSPdaGWd7FvLcWjf9/v2hSHf+Tu/L3y1CX
+ctbIKeYUBN1GQ58XkGuQUxEQG84j1be/qFy+OcP4O+/6tNOG3kBYEL1CecEyy1NNFIPlgGgmH//
iT7K3n94sW3LYMcCkMn+9ftHYtyKjbVUH4lghBqKgzvMqkiRBcMkpkr1gM1eaps595YV46ZRH64C
QkSyN7zu1nX1xbLfpw6kE4dI0lz//eUBrVMX8OkCmZiDVeV9h6P6sVL8cs9zzw/KakgpIL3wULSY
eHJXjNuuN6pNHswxxrPwlWDgBAYw5Sj8QXOmywSvvqiTeuMM+dUziSa325WtSCL40I1icHYZfb5l
L0u5nrU5WnsUTxFGtgVPeHroJw7JpUZ7VhpAZD6mGhHLoAdVepRJykk7CnjB0oHvoTFviBi9Vl70
Fpal3M6+RL9MopeRcGYmWBfgs8jCFQEWX2Ljre/B/oxkwR3h2pVL0713921GdHXbosDTjY3FGWoX
tZkgFg0fQUbmvZGQqQrWS3UiViKxIDhpmKiqfrgbh75Z12Z78AngWjPkPuAzKPEqp+96SSbjnDxR
kvkrM0+LtesbTHH07+FAqvtsGISGEz89kM1AhGbDYkpKQIdfqhLleA0yCw9M+2QN1ms95l+jcYmL
UFunZo4YE1Gb1vbfG8K7vPHmRx0zhYGU1hZl/AgGPNH17MBmawu/2PipVix9hH/7du4H5uYwjFop
f4QacU88w4oMu7quDnWR5HcZ6LU0fSVz3t8guEdDFsU46MdEsu/OKc9r+ploVnn0fMdYoTdHgAjo
o6vFeLS1+zmm5ur1qcKzBFR0GHCC1EDpkTim0LojlRkfdPeu4XRnJ8S1KhIHr06NhhYwAnNXj4T2
Bj4LdmQP8W8VPfV49k9M8soVtkYZTBCcTJtc2RBWD7lMi9ILqUaUVGeOCCzsADxucWAYKaAYu/IQ
vvYtTf7B8LYdhhgT6rVX348u8c/MNrFQW/V2FN/pzn4nKHLiuw5kE2VltE48mt4zg6AIQZJDZg0N
L1pZwEvyTLPJkaGl6N7XDeGwWq29xaSedsSrLTPfeSvsTDFGMjAUFXtGV9aroZnePSLHSbFA6RnM
DBvIt3Z3YRODc7IIxXWCZBtEwoCqQGa5PYKW8o41NJVFPTvJPnDGpzTN291o349pUS6Z8vLxK3HM
DR9VdxBtg2w4aTNk8TSdfvi49aa0oUzMkJIZEn2vxuh09q2j3hFCaDONPef7QBuhK2k56W4633BL
9t0VeenexVNA79N8zMjBWDohKoNZixhlUa8uiJv3NnFhP5BJkJ68OFfQ+2o76+PRMNpo280Q7en+
iqXexPOqJRrN5tiJkf2c4EWc2jwj+bhJ9uhk33I6WSjTtIeJFvzg4aGomkNDx3eBmwOw3Zzet3xg
9B+sDAb2HJRw0Q4ZzAXnU3cws305W/6ZnmwGQBTMC7JNCQ7KfSdRNjtH2sgapOLM54o7hm122gDr
W81CvkvCkjZZMKDdgzbISmWma2b/JsVfEsMdrohdcx4kScKLUJTfcQInq3Som4Nh11e9e/ZxZ9HN
BPfTavgPbe+ri/lga0bRtcvIyvBzDtWhtpwnPb3OdwWtGlANQbrSqVHg3bx7mCs2lnufQ6hikh9C
4hjwYnTsNg6DRaDI3Yfbz8HhFFYQvcxsLTO3XPSI8QrS2xacEx7AWMG2j+NnIkWoywMm8rVNsHxt
OBzva+fFBo9zkTzzufKPg4rN4InnW7uMf5ZjnyK9jVzQsiPFZ+ztPZeheVzBnQyr7UBSOEoFEnjK
0SyOZuec7MR8CP1iWFp6fidLUCO2Ckb0JIT0tqOZbYaduY3GbwwOzugVUemFNvSgoAvoas4LNoZy
p7m1TknnBijnm20OotaegZuENIrFcEC3UZ8RDuMCbNMLaxbudR4QyXz6QszDu0Hk3KrPQTdYo/Fj
bIFLTRg7CwyeAq8ee5J+MRzc5p1ygXbKD4od+nvsoBdFK+ECbAgkduRy42AjNfp62ozKWdrYxSUj
OKZVntMM82mkXKixUb2OLU10YiQsLLqMkbCsVlhXDTftNqDy9n2XvKXEoCOcSsWWr5RMjOAK9c6F
nqMbK7fxv7g1yJRR+WSHuLpC7JrPtvLQVmgpbae7y1CCKo+tbzLCwXQbKfct5T5OoO6GZvrFrfDn
orqF0XsTY3FJ7ZyflZO3bfH0psrdOyifb8eErJ95iAT27ks3qhamLAumpviD8Waz1X54hsvXSDNu
nZYSCmkl/a7w9sBpaEKP6Gdm5TwOZ7paZWCewQa8Y+eqErulbPbiVaZ8yxkG5hgjc4ehuVDOZkYB
ISMz3M6T2z7Uyv8MmGhYzOl031U6WrayJ8BD+aVr5ZyWdvnWSfeHt01vEms1Y6ytZqgYWZ5/VY7T
FrVnuyD9mymPbiHWnfFe6tlbZylQy0isES7uoMUiEDs4u+vymzbIe08O1oIohnvbAGCbCRw+JqZg
4Hzlva+nkAeVZzyRSK+Nk8BK3oA4Ju4dd3mtfOYenpxUOc+1LroAJ0FMqlzpPNJTrHzqBc6idUJS
ZMrmoquhhGHk8W7C3j4om3ukoZ1NEYyZDsQLPmi8ypUvXpkyq9T4ZmKYN5VzflQeeh0bKV+QCcWq
+G4rn32t9HOt8t5T+YPGw44vXlB25/sQk34gnfdIE+cmQvOdeQReAzxEAYx0F+bxdK38t3SmUMzT
cl/VY3YeSeFrvf5rLNKzbI2MRj8aBFOxA3pFEdAky0ZgQa0CMIBQMd6PijkwAB/g68WhC3OpI9CI
RQGh7Xg80tWHqaJU/IIRkIGDnM4AbBApwgGmVm4j9crKVPyDqWB3xXbQKzKCpZzMp0jxEjxFThgV
Q4HxIemLNZBI6Aouov9meICTsYPYkm5nxWEIcX/Eg8WG3HyBPPPdzXQi5yArdsHGl8ECDeHFB+zQ
A3gov4bAHkBlIemvh5OjOBDKbTVEWCsd/IezYkUYihphg49oaL8kiichFVliVowJX8EmuvINeZuO
3yy9d7XhxiiO2gZAReyQmsSrwdaEhAX3+TpBO9woqgXUQ4RPgC6a3t2VgC/sJHzP6fu2Y3TLvGTT
KkBG5r4ZHSJ0Rc7oDKxDjaJpDIqrYfXjLhAviUS6M08boyq+6+QB35yIwiJCXiTBc4h6qE8CaMfo
MFv3+kkuDR1GMGAPUxE+mFNvQ0mydRU/liBAvATNgLYoJlj/yJyZz5fPeP+ovhQ9BL8TpjqjxuAA
WgQPcwKREg2Noo7EPfwRLdriDUPbYcKk8Fz4Q2N1M7NMDbwvgwVhFpZMj7xmSJyTFckDL/kpAXkS
RDhehfS2BRADtj3E1lnqkn4MKWVgNKekSePQnnCp0NUs4pMJWyVTkJUA2go6Fr6vCsCSzO7Zg8gy
Sg4KoVkVLOUYoKG2uGn6CGIIp5xPNscM2CXQ42wdSQKGhMK+TAoAk6CBQAVbrOrxlSJxP4w/IgWM
mSDH4JRkI/bhQ3Qd6GjoMizx7Uor7NMkgHhkVnVGt7WyFZJmTsWd9EFngLO1oWYCP4I5bsCxAdt+
GeDadApww3yaoELHYyZnIzWUd+bokXWvXyyeKzoKE3qtvgmH2wg7Z1YQHa2ef+iNba9i+DqjWd01
YC1g+fGv9wSW6FTC4+E4YZFany99heqpFbQnzeQtipxvpssjCNzoOxeG9tZ9mqLmhSCdhxn+zwQH
COHx0YILNChAUAEpqLWAdhML/dophlB6M0XJiD86SR2oYAxrqFLQoSDpjl2jQx+aTrnCEoWZ/xh3
Puc1NjHXpnFlCbLPkx5lkha45oocQZeZMOnldR1tITPdmAVnKJpgz8XafVbBzaZ1WM35ngQEe5ln
iKy0IT5kdawQvfelVb1lTr8JOUcu4Pcge53QAIXWQm/ts+pTjjbI37GhXqBDWnfh2sk6fN3pl5pF
TDQtDyXTTo2mISA8tpxhYt19jNkMrS/J0O31GeRnOpPQHq69zjy448WNkVfjOwGVAI2dYAyMtji+
ruNknaN22EShBqpDW2cmC3bWXJLSBsnLmwc1mA6x8KZVbGsn7VFvYBbp7rOVItetaIvEcpdB0SYK
/VWOyQ4R0qpsabsO85Zgno1eX1gK7yxfLgd/QtkSrfWw3fdR+JBOPoFM0SGOrV0/5+xcFuCOS8le
qjeIBya8uZ5U4W/rOnWeuqBTA3e4i8yqrZtlsolnGTytbI/Fx5HLjJWYNHsntg8GIwwN01RlorqZ
cY8H4T2BKatCgyeJJjGHbgnKfekm/DEX703XLoHorsp02kZJDysFSBWFMLrsTPvSAfgc76b2quPr
S/FgBEK7rzTywYkjknLnMHSaBlhulT2sMU88mfa0lQFq6vqAcGfVW8FWR50z2hZ+6nTFjYVjtimq
Z5xvCztMdyM2WAsPPrZkD8iz1wMTa5cTScgpbOswjQ4uYOEs0E60AMCqg1nl0tTNVO1+yDrbXuvX
EnsJa5tIaAx37R7I/jIr55Utw1vD0cEWAB/Qg9RBcC8I4igLEqPm8r5LDnQJt4Si3VWjdh819rou
vsWiAHiinXwRHhBfrMcepxzIiaLFCVlN5nk0ehZk0H6BuLK5RQKXut90S3S/F91JT2omNYfT3cSi
n4NHZBq1qavw3EluXCd3+LdOmhse1KNLiOXOdLivKD3siFeRdEX1c5Px/lnznd+EBzXpFwBrjXNk
Ad4cnIdRRDejCw8GXflOsw41ONCxhhU5vhvA7yMQkYp0GvQEAlckkYEaWUu9OwfCfU5s6O688H1O
E8xptoniQBtf6/o9ZrhVdMeGmLXCo7eaAWTsWF4YefneMtO/Kj6iLu5x4+A0+lF094ICUnXcZ9CA
LjI6yL/APZLFWRC/64MX7pCBufYtpy2S4GdG4K84mi3bjyaMzVxUWzg38DtY+zk9Kexy2IJFbblB
GRPVKIOwTbRCnSMOApOHLq3Hthd4Sx/YnoLox4nc6pjCukhCTwOBnLLEYY/QQYP01PyE5DEWBXgX
kuVt5lRUsG6M8n4uMUPbzqorhrUBosSNxbrSoWJW+ZnW01aGNGMx/WGw+FLEzTKQ36O9m2msJzjd
R36JfS6A0magUlIdLrZoF3LCmO0hHZ/zmzcjKbHfc3Xs6A4A5TZQIIgPrtNnfSaPgFli2TWnvgse
RPaQZZW2mqpkPdWttY5z7wQS4KGhxsyNbGdaz6P97lkZ3+IOWbW9R/6n2iHxNgjML0g8VngT7AVl
2dpvdEx3DOJYoQzGJmYj7zCGiGoZGVsOciurPVVDsDPc8Gvvkgc3lHfJYPII6+LitLT3zL7zMOBx
gX7elatSh0GtvQLm2EcsVbWi4KmQoWbUtgmVXkksdV/wy1IsyqAmpnw+dgCAvLJf2i3ORh/vqN11
R4jM01TtQ77KmEsTtMnV0wA6shbxkYTgdU0fTI8BQXfaYxzQ7knqg+kxx7K79DCi3p81QKbDfNcF
EYqnYV05xikDH0AS1dZSYSJxFix1m+IlU+HPEZERQfoe5fgshMTJV28TMBtUgfV9MAacUbhdqQcI
ronvwljfaEYA0EauWxWZ4zXbCcBLOeeHiQA2V5OYaNFu0bWkpNnlDdm9jb2RlkQkm54iRFFr7A93
zoiysglzg9Y5O2DFsNLNZkDnsXGbXX9agoS6aA2ltT+i0xPGTmnjEfptpT/1y8CkeAxrea/3dX6E
j5EugwDrZpjaHnikM6rgUwjAZgswk9oUjGSUsaj0yToNgw1lUM84sQ6rh8zh1qaOGJmtIcOvpsjn
6P0zo1M0obzy0gx0vLNs+5uO1Jl+f3HFL/KzCOl7XeoZjsu0DcIY+bDDaNdrnMfK7s46ls6gya8S
Jisr3nkGjsoLsm5r71FpvGjKse+xNmsJ0zedJCLzVFrlazXQIFqEC6fUjrkVHGHkVAtXlFffm5SA
Pj+xHaC0TnBWD2l3zj3CoXLrVozZdWjHVdcglY8t/zDJANdJ2jy3xkNT++MaqVeJYRUjKJflFPy1
JlmldHzMW+yR/j2IjWbhTDWhQmBhJPzLIBShcu4rclmHNP5a6Vxe3t0RNa+0cVUg9xF5iAsbKPfg
uo9d1KHhw9Y06j8ySd/KkcDWJka7iX5vDdgyCnbyqrUvLnPfU1pmG3/y+78O7v4j1+C/TH/7zRL4
/1iMnO4R5PbLcENF2v0WI3cqsm9v9fsnAdVf/9TfBFT6XyyDph95dEiEkP8wE/qrgMr9C8IG/jEN
4bmE/NqMS38RUJmSPyZRHzgWs9K/C6gs3IMuIyQdtx+qK3Q6/0mUHJ/mt0GMbpsSURfyLgcgAFPQ
3ydFhcyquWVCB/fD5Dwkv0wGx/OEnsRCBMglexbPXWTmbG1Bv7gjyCz40QCP+MNICCGFmvb9MhLC
Kmnr0lGjQHL3yE1TY7pfRkLBjHqjbD2BmcviVDTN+iEf7esw4dHvwG6uLYMMhMAPDiBKRerpzFzT
o6jErWqrvejoeldpHS+r1tqVtbb2Iu1LFKqq8a9OSO+9r7VvyNVGkDq03J0c7WE8DTva4DVKW3DI
OqlxAhO0o+WEZeCa6sP6SjjIu+V2r8Og+yyVLMuJAYdBt9YyGXSOByVYblv/PsbzfTnAH6+37cyi
afW5WAnBxK1NMRrP08+oTPfJJJ8CG56LmCXiEDgRBYhMYEmitg6zyA5hboMG6qaNDejft/3HRnAD
anPYmgWLgZ92d0ZePk9oShLSWvSQZpPH/6Hn5UlU2bGLGFjEE4/OpEjsJPSPcUoo2XG4V0a/yZn1
cGytLzUmyTzP7+qAjcvGu06H7dhY8bdcJdHOOpv41ku8A2R4/vZI7AyJTaBrFoaDI7IpandtAnJb
gH0Pu60XoQGJdPYA1WpnIIiNPY0eEV0z5JA+rfP00S9Rjrp29xCEc7UTPTFhqfbhbd9FBe2NKE+Y
hCTWi98S/tD+NJQ90g1BYzFcc+G8IxSofbzxiLC/ZjV86sA/4tt+wwGgr2tfQ6+PEI194Tmo+nJd
1PiCRl38jOpWxXmc+5m3xmqTl1JqL81435pmthLU/2Qkshtqs1hkjEM36QyBOyqzrSiPfQeWxOFQ
NdKFMfxlZbtIYQz/1BhIghJBrCY44UhP4JpFTI1k9GSGGUTisdpjwGeOklKilrkBWw1WiM6gapQn
ry0uedO+IX+Wyzkx927afxHRbAA4hQLk9SXPXKe8oBAEPLeKLAl2l2mJMdT2vqYRxGCc7tVgjdcI
3zs1KNkThhWbC3KhyrXwQ4RbkVHscDOc2xn8vldxWBb2k625b6YEv0+Btst8a92LGRoqBppJ6UHg
rzL/qZ0DQme8JC3tf8oPWHJ+uBJdYm2ScThonKuh3NYhEcQeSAtOqmH2rBds4IWdH9LWfJ+n/mkK
/PcU+/Gyn69EMOPAzxuMWFH63iJZXAxjdlmZXkPzu585eAc1SRf9lTiAeVMSBUN/N7jQntrbklI9
9+YLl5yAaEVwKBzkyY0GTkXDqKcpQ04V0E+3ymcv85B/F4sRj9kxEVxTPHEQgObD6ALGtzlv/VFH
Mt+/JXleYzpCJJhjIOBbClyQFuZAfwgj/rgu3pwxm9FRSxoiOXagSC92beIfLf0QOmzLUXeNLYxq
cwfFx2LqZYWxsfSAxxPjilOieQHXsy7HyCB3miQTc+4eGA7WHAqjhI4T8ifRfa/tSMHmQlaIV61K
2mVp+immSRO0B5cicF3TNFHWUBekUAB609NipET0UULGBEsDU5cpp3mrO56JBacNT7C6dnE49deY
XAXvPMwERNAtIPfoAMrzOuEsdZrmATQFPZZZeCurGx5yi9BjvZYbzwnRfSucdzE7G7ImXr1ylhvL
kZyaBnwaNmWmQbvJbKc3b9Jo4cXxudS9mAKtJH3Dv1EFE9hcd7Qb3DecYDiSzHjvy+qNAwo4Jl2+
RK32NMKnXISzBO6SFcQAhJT2AKISBfQPsJykMPGcleEs6slDsFS2ChYOjFxTR9tg0B9i5fNM2vI9
UyO4viGEEFp6PTjH9z4i7hsx1A8/nO+7UcVGiDHZmBYHlq9uFmBK+FZHUXoER5GT53RgvmFvYRrh
7S7yTZjyYkApu9RKcxJHIykQiZrcQIftaVVa2bzH3H0Lx+El8MoXe0Te6k2utmT49T5uCl6mFfjh
gySpdR4sRhxNqS31FJ5fEUpjyScii4t6MbBhszF32nRdcGsg8K/hoK1lPECktcc3zWFu0NAe0S08
ls38U1Q9AFk5/qwcTgW0QDHl+E8VHbCoFRcfsIcTO9FlcOAFww5muhks6DphhrFwGbht8IKO9trr
2nMdP8tpfKzoQ9ii2rUIxbRu7Fayecp1DL4y++JMxhtYaCCLNjlo/rNfrulqGNumovOCLDdesTRc
DI1hQtU7j2PoPPoOPd/I0t6wkD5EXqQfGIaO3IPh5xiOHF79KzNl2nyi0M5BN5zLuklPE6V0hvek
SLXnRLWFOTQlS0HyVkMDAten85wSGQF4vew5rEcvRCQfg9xdS899Ffbgbp9DIzFWIrcFY9EOb5Bf
0EHQa7azioM2jKQ7W3sNEl6wKusfB+XU8zj3hDks46aEzhjV1tbBWbFIMW3mBi92Xjq30OMA4d9M
D7mckX2fze7DFPTcSx7wIHGYjO60DJz0tSvn/hBinGKsyApTjQOHH5tkAFplQ6ShmvRPVt1QfaT+
pk+ZVZomfRQkT6nHNBgZTMAR3sxOyGY4N331bfEzdspy7Y71xnZVTjydlLUxvI/BwRNueBX5VhBq
tOyy4r2wXaZ6hXzI6SvTFypxWllrAEc0oSyxrGPyf7qIIbt4CqHplAqrEyrATqRQOw3jv00JfSdS
GJ5w/J59YHna5ikYAfUMCtkz/y91Z7LUurJm4VepF9AN9c0UNxhjjDEGAxMFmw1KtSkp1T99fcmt
iopbETWoqFEN9ol94nDA2JLyb9b6Fuwe/ANyU0DzmTTWx9OAnwrST6ORPyPsH4z2zWOvcUACLhCl
TL4qNCrIFXaC3o2LFSMP+xmIQkFOGBS0G7Soc613zfRZKvtjwiHCW46XuvyxNKCoRZ61KoiVvAkG
MpdsDTJy2nu3c6F/acRRkht7J8mmnYDcfkPsy4upgUgkYvYGPyId2KPP9bhcYoZVWxuO0pjMO4MR
S6wBSy2kJaWRSzZnJnFhiiM+GDeLbX3MKUABcNCwNjW0ydf4JgXHyYqtx14634JyeZbkMKDYY0Tx
4cB/gsk0PtxaGgoVQofKNCYKsg3b4vkixDpO4mATGQZxB92hgy+lR6Z5b36meHVXpkZQpSG0hd9t
MHQq6i8Jq6pOi9PsNe9+ANyz1DgrY94hKqSOhHOFY5lHC9ymWSOwfFhYQ8tQCyzD1taYrDQfd2oG
tCCCv5EGaXkQtVyN1hoEkztQW4kBdKuGvrVgo2agBv3WhMxlQ+hqNKrL1tCu3CIMy5rP80ip3deA
vXofxBcQ8teSQ9GB/eX9QsBmveKAC5bBB+MBBCgMEXIJOWxscKaWvzCxNOV8np6qFpaAw4v+xY6Z
49Gs43cGil81XLK+k6+lBpWFGlnGGQp0WWPMqoI7wlQmYKm0Mt6K0oI95wM+cyFg7RgdDL9INA1H
c+ZdOwzpLiKzhumpR2JZsxZlcddrsJoPYQ0T8J2lkWu+hq8pcddXfBKdkfPuzJL5J1RZakgGULDb
lIa49W2zI4Lw0lTWI3mkFWIBBb5afgERvW00CC5J3FOv0XC/FPYUWpzfEA2m8XFCg+TAx+5ayHJO
l/8g7ZpHe9vwughGFFi1GtyFEtpcyHpy9jVT3EK0MG4nEvYgtGFdOzL2n1kWwDxyGRlBu6OkgNSG
HbK2GmJGzJRU5whcH4s5arwdGlSKJxPbZLJNJutQGQckSpdR5MdEMikkwuvaZBOUOYy2o7+TqBli
UR4sv9sbhKs55kimFkLt1Nthof7JvPxLFO4uv5MDo9UWgXmDn7C0hmtdqb2E+DHb8xtHS8lfiQP4
kfZwRoN+BVH20TTJF9UYpSkXA3SYJTq56JHMFtFPi/zlENXhhRUQgRVsYDhNcOU1t9LNntBxcAF5
xQ+0sU3DqYVHg8F+fHEq+Bamjw/GuZ9zeaoK/JiLb+njNvsK5gYaFmqASh6cGiPvNG1HhCrstnqL
yIewLY7MyEBqtNnG6Yf33DaIwmhfvRC5eFh+4M390BozEmwvKt9PAAzsaDoPHhPZ+LNaemLscAiw
EmorvXA99dPaK8Asl/O5gvBW4p1jgxgNr+EErWoBNSkwjw4OHKkmuLSyPBmOuKroAKoVn4z86Kr0
Z8yyL+UYl1b0exAGx7rp90lZn0QzXCv6JC9/dHYAap8R3f8YeoElHI7MEApiVnhvrkNVaQ4jm8gF
rZ6zjwB9BGG3DybJ7KskXMHf6QFaBd57lv0VqHREE3MMOEIas/hIRAvlkxq6CW4NsIOOBS9Mvwjf
2ruGOpkLihQnaE7eNJwJnjtJWZ90chHrtiOVywFF6Xkuhms/pF9unryQgn7IZg63HHVjyGsexus8
MubL++KID03dPLCdgmZIYtBAkUDiUg6+qDj2ineCyawXs37P2ZeSj8J5EMHio5zrad58V0FkaW/N
pPgR0/1YFacsKGoYoKRajPHAL5/+BMV41j9qMvgvPsxggwWoYvkVk8wVP//+D7+vJ8a7jxh8OHet
QcH9adfFUX9nsrauPVuwLg0pRmObRaJkg4daI1tOgheXxdEl8Xk9zGjXIp+uPI2hq5n3gsJlkLzq
0i0P3cAgl4smE/2NJUYIJtElMquTa+26BhM9d5ZENHbDU/li2fG1K9PfixW82yHr0x8fxYVpsQPg
A1hrWuHYBeyE0S8DbLgZnZJ3erpbEBpNOZF2du0Ro+ck5H0gn/QqBbyuf+g7teBjx6M8zP6n6YVA
QsCSuZyQazcc7+cFZrzR2cltbYR7gNKE4nTuWTLgWPfO39aLvXsD8EPWDm91GuNC89kwmxsa0afO
7t6h7Bps5VFLaQ0IQQCYDGjTCQjF4ISIpnDbfM3j41z0RK8NTD7nmIMjxLnhm9mJ5s/R44urEQm1
MrOYTMs8j9YJAt9xLC5TvC4kU2p78j9ANt8nxfw5T+NRLbhuR8+IuXBuZOxtlEZijjWbSkXH69qh
2qgwbDdyNW98FUE3Skec+nJYO3jgsAmuqp6fcPZwYG/GGVVPG5ebwfPf/JHWLBfL56JMd9MO3lqF
8y6mTNikQksdbO+rSStCmQUAGS2yZ5VFqDrYwkWgcOD2SLaoFBNs3t2tnbcPsid2jfRDdkace07l
YYco2Ac3KVyZuZ/kqqzMZ3PkgFOIB+qKCmqSwEPywPjIw4VMDIvaYhSJDZfLx7cwAOGs/G8k1giY
dHBRSkSdty0Hkr17FuSbOKH9qDxhr6B5hQAAvC0ZOMU5651Va4TfY+rU+8Ju1uBYnBsD8f5mQJ5r
LZ+uS9b3rNo7OxHdWk+MGrxBKoEjMw7OPvYV9EioiIAISlYVN9B/vA1smBjGMccVgYvpCmDKB0ID
7ni7vVOhwPYgIMmHweCi4+z6UxQVD1m+7Coas1op8mbTYUSe25BiH7Q7cxEE41ixDWWBlGun9UhE
If4JfvGqgAPzoNwkBOw1/DFHChaaJ1eQfBIu7kmxLBuIpF/LUp+pgfgbJMOt/lNl7T6oKE18XPb3
GLZXaZ5/FXIIGeETeK/I3GGT2RxK9H85bMG84MAvEPyxg9qkVcidOJJDg6YnTn3Oqg3SJnOdG4qV
mnWKAj5kXyrqu4X2I3PQH9Ytfu3RsIp7Lm9rjVbuXiSIRgKyT1skWoQ+1sSOOYZJ4ahbuKBmGUmn
ZA4hyQR1sx+WyWY4xqO7aZxvvTMVVCrZgqiuNrd6Ptg2gTpklf+ULz0dVdGbD401rsOWAx3L6UkG
NIrN6O/TyMX4DT9xLcnZHKZrIlxySUA4bsoIbr5l8Zd6+owUK4wmY8qZRt/ISDndp+AU05d1xQBL
Uc6j7jWrbRZaJxXxdRQgMDRTghq9AdWaehB5ABOmj5/CSV6RHpnr2AXKi3l8GbhNwngU+yoEMV40
69DC+xjyqKnDHhVcSKheIBGKGUiuZz/zNjHWq8bqwxsvadV2sEGeML3z16UfDntGPnluvrZFumPB
h16jyp1V5xNpM7B/j5E1eiC3o4HSHW5/6o7OaqQpXXd5++GIKFzPUf7IDB6iQ4OX37WOGoiZ2GFz
Zw/ln6RR14od5hZJF/6eDA7ygIpWzYrSvEt3bgySmof5hvKB5SB/GRtz+qSD6Wj4o3bDRUUj08k7
N2akPpHUYbPB3JE9chQkmXroWu9aZpRjEP8JsOhh6chJfOaCH00U8irh8KkLvTYruNdMikXQ3G51
3/GApq/6S8whwgxF32X3t/ZY2bct4Sm2hQdXLhNWhtnD7sdNWskHpZL7Bp7zxgQLdGrmQ2MY0Uq5
AjVXlydQ/hfwcYRPHjpVVRunJdK9g+PVoe4MUH5nQfVuMOO5rdPlXRL6xXvms/RC4Bfrj81WGXsy
GBNpezY8KAMpYvWqUkD5XHN+KrEWRjgkeQw47sYumdME8EV7WT10A1TTrFQ8OUqLI2lMV8l9jhpm
R+sxk2oGU6y1BCEUU6tWzWduWzXbX9RPUzUz4wR9kS4wRrq6Gu8TfInAsp9jO4woZedXnHLkghtP
liE+5sB5Ytiy3CelyLex4ijyF96j1Cmt9eLaK0/6PLRDQpMa9yu3vfGpBitCCePcGwuxnu1b6iZH
FFoBQ0cH4Fw7XJ3KiLdh0aZshenPRhbcoNd5KJmge83M9dCFu9umn48TYK6jx8PeD2fIEVYW8MQ3
ERPhoiGw8Nq2wt2MWlYIx4h1xwhCrXX11NOEjhjPx2IS46Yr0fYHHAbj5DJQrVM0CjYfZV9Y9wk7
c6M01UnMJqVAyeocMM0+FgMdaamWdaSmj7aSzxGvnEkiucsDfka41egf3hhwz5tkhxdTMdDsu+4C
gtY6inna2cB+d54jXtKamsVzO2fLAIltKaDyxnU2fQ0oiMjLuW4mIKj+WZJyTKT0n4Vl0EaUPPbK
quI06Xdj3zPpJR0GROdqdn45jtONKqi2vDrmFmuhnMTh+JK2tb8JjKnbTFYBDqZGg4M0bWUF0Bbn
PHoQjU0FMGBr7cgTLbpPTqbggILYquJ2C6HuDgYM3qIqauDnxeA0TGtde3iwew2OrBQc7jrZp5jd
genNUPmad3QTr27LsVMwl1Bl1m9D1T4yMCQXIp4J0jbqWzDrwAeFtSPF4Q+L7WTv2MqBYLOs5DC6
PMRtY7N4ffrcB/4+LJGjsfiiQAju0+a9p/nc9+7w5RXZd090LpK43kRiCFGkSG2Ozwu2e48Ng1sA
3zC/i9E+E/9MD+raSIvC4JFwnT/0BGQ+NUm3ui1c3DILcOB1JylZWb+smhGfBv3EsPf6/EVmbC5k
IZu1RXg6Hl4qp3TpuQU65FRpcVv7aXcfNPNutnoMs4Xt7boqOmViXPXalMNMYtraCahtIHceIGri
Ur2svGViGaAYJR/I9vmCkbOltdi1NDRk9UQnkfk+jLai+tCSo54iGZixo+WzX1Cn8xvT0rmEmHmR
tClZfvQhV5ePPiuh1NetG/klDyhkGE1Ht1kOls8HB+Zn7k9f2Js8DT1ApIzQbZ8fWo0eOiUiuY3l
O7IyNKCt+Td2JsCozHoCtyECvBgh/OYBkjKUeIWnCF4lZaKPyNuLBzw/ucAmOmGzXrc1VX08zSh9
Mr17rPtbhPHyzu7stxLqEuPrhjxs5wuFubFz0mcKIDQI2fSameHfmkUBYUiY510MK2lXlBQe59Bn
FhpYNirG0lqh4kcPPkdoudpL1hwdxTXYa22eKLicvNS2wB9XVH3jn2lRx242CGMAIrfuDMYkFXKt
JuCcH2LwQ5QvbDoHdDpW9xQTPRz2drj2soIJWnqsSWS/N4Pq06b/Dmp6D99GTzl4P0qg4Bo4Bv2+
iXCXERiLLaqKCYk3Zw/fFAM8S6QfE6hIZU0kd7+zMjkv7H1WXtNfU5F/hFOGB7w/X4DbfeuGNu2+
gNfxgJrXgeTl0m8aXf41LtRZtjxrcV2RUTVMc/rjWvF57uKtvcD/L0IORXlIJmdnmWqv+2YdY1+j
RNPfZGzq0xjnRx8o3TAUX3EW/UV8ffCC4mEcLr5O921t9xLPHftco94NcTDuibVEeCuXd18zazzi
7iurL1aVwfMrzCJggQgRM4cHq81GtTW+Z8d+HYRhb2MX1aAPgSOsS+/GsiedXAWBMFoeOsjRaPy5
h7jtP0Tc7pKCa7fETCLRgGHtahqD7o8lqIkKNp5xBoVoeUxr/iRE0dz3YfU5uCbqmAavYB3n35NV
E20tvEu9zF+TBYa2i4hCMJ6DfZGRM2FHl1yOmNvy+mSIkjV0feqi4uCQk5WGjFaMbReP564wLrYF
Vc5GedQwaUiYGuf+bRQbG7wkyJ+Sn6avPsRYHKTXn6tYnRNjNWf5IZxZOYGF+shCZwc8iqEu00cr
fv/nrZYa7TWVyZekfCSYCBYIc60w+1A+f7zqFMe3GJuJTu29i8x1co8VXKD+pc475FkIoXxDL5Qv
tj+c51DckRKEeZHvmVGQBPTwemjEdOgsiBmJzavro9hrIYMCfhnd4ax6HkX6pg2tjPqt2hJugbcj
+5Cc0Deti9e6T1eeZp+25XooUP/UbDqF/WyPw9WPsw/PmDdYLW4JbNEmQa4i/UVTz+vy/bO19Nex
rw65xdswcJ21rImAfDA6/BFjd1UNF74BFqvvh6thgvsDFN9PhJzypEvL8mSF9P18ItaA4GlhlMbv
gQODfti9NRmzdXnJ4qQQX+aQHQmYO8SVd3Hs7qr1VZSGp4LTw5sZlvxe+Utw2zf+cwP3pUyzn9hg
KqD2OaT0RvITzZyxqoPZqOOttqW3cxmUsdT6MR2k8m77g4Di2MXGs5k+KkZNpjdckxjR0YLuid9O
Gh3RvsWNTKJLLViu5f33VFMu0KjdN3m9qQov2tsWNUXKLmNV6ybFGesfFx8LdFR4vQUJ4Fg5Hkqb
rA6qMtdA7G41zXsbyfy2JsOo8exmM0zGBUvimcuY7Vky/yxJ93eY5IbHP1k24ZM3kbWV1qzvA6T4
vfkT2+arNyRY92dQcuPSrT0oHFrU0W8qFz3fIK+lVPRAHrsR7oZ93ZUfC4DJNdX1T6fqJ7DXPERL
bg4xu/R+PMRpI5k3Mr7beT45LRK1Zc/vUmRJd0KO+Dg27iGGlcwDEsy8iOTK42UFYbA2B94PD67e
qlYs5wfZXQRLExIjzkbe8U1527M8nBjIEz5RZq/VbLwu0Da4pkhoMJnQ1JZ9dMz+p/aXNxmCiQ8d
OPZu3xzGujxVsr+TBWP4qED16ywPS56/+g4DlX7ujyGKIYpNXEVsTgFw42lyl3DnGDBLhsoBV7/Y
uAdQW0ylRB0BC5DBwKpOw/e65Goa1E3VRO9ZekUQBQct5rEON2kfuliAJvQE0rurG+N2ysUxzJdt
goWXyRPR1s00bXJMyltWCZ9tpw5tkb1CTKO+9VB4J374oBEuRZO/mj2oj0LNL2yNyVVN6FD7n3Kq
tjCB9oVYvjKH+OTSByKkXrzJuvcnmLilXb33vrd2reWnYATfYWzajCmJESmabNUxyjG7uF7p2Y8a
kHEUtMQNM7Y++KmGaG3US7qOom6nwyUT4oyVwExSMDoKl+E2NxOsJ4lF79Ej9AMwE2fBS0oMhbeS
DremnQ1on7xz6921JDc4ikGfYb/bBGjInuMAgE9YVA9NYKwcDA81KZWVFtbTF7HUqw/+wDmgpLcv
+Zfihxhsc0Ure+lSgWZ0nMHR6rhMfq94IL8+x3phtw/27HyH3SrOGPZij+v6ng9Vk60rIHKLSXJZ
m+SXxqs+k+LsOP2bIVr0mwOyn3TG94PvIyPP0WJ61zfyEIfRDB5e/GFgSCg4JyEOu9FmahTpmsmZ
YQyx2sDjpudmin/IxuASDU5LAHUWcQQajdHZS889q9g6wTjXPr9rNYZc4x1+ClPlHSrq4hjYNdLj
7OIOxWvrZNcZsvc2KCAspy9uTP6dY14yECARwXIAf5E6Jtkppsi4kcEybmYLPQDxGPS1Qx49hnM6
w7g0vyZWjWha+bHlFqHWJgQg203yHvidBVJGBHCLWSPgkMRgUuCn8nq2VfTe1HOd/OMbj+VI7atc
gLYywuGZGp/++NqVIlwlz8LygxtCou+GgHllxBm/Mf2n2OUOiftnFSUfVlmkCHxAKlhieoknHAkp
XLSN9tuQLHBe0tDddAW9GCw10M7UMdqlMbPLGwQLmFA71wbFUjT2oYScPRH1PC94YM6l6HHY7EQK
Wz0vqtsA6s3W49SHA0ZnYPTPC34FULQGsEifsnW2wFjjEdoKu810AVWvUr/5E3jsiRux6klTWg02
l0IzTwqnGpbr2O8esexPOgKoJMui+pqYAG3HnmH/PLTD2kwFrFEpCImR26hRjGTCa4rZERZVAlmU
oC3bp1skN/K1Tcczvvx0hb5pBfrRBcijPPfY8EQKkuprxGR8M/TGe9eZH0ja2RPuvPkDflh+U9rF
J0jgew+OMNnozn6MtRuHCLE1TebBd1ykUMXG8I33Rpi3HkZFrObmo1ES3iYdIr+cb79ZSCh15pcg
EhsOSt8cnqM8T7dwbxBqT+k3lln/bpYh1kEkV+oPJraHcOzf8ogJbN4yEaSFmTCQ8MLzJ9a8DzA+
T3mKuK9wy/fOxfkp+v5Zl0clI17Huu8iMqudfldNHD4D1VY6AH+N4SMmVb1ZeOCKYXnLhDPCK9aa
BYJPrVa194i7zzVLnX60Rja0UQFUmk2TYx+UyDYmdmQGYoJpoNl9L/mrso0Q2jLHkzloyX96v6So
DUtg3tj9kN6EoBg6Au1FWrYgnGhucNJ+YKA+2DagSOKRL83oMo5i2o+3p73RrtWWQcgaR8g9WAxK
EvRgSctF6DOZ7jouwqpMPhh0PNgdq9h0nu+WFMSoEaXkRWV6uDyPjCrrclVKvO+59lmF05q9wiXs
sBlb85KsnQneVRggfRNIDBqKh7AIU2jDhcEdPXjbqg3bVVD5A35shtAtWAEDzKsEQmz6rbWrx/nT
41OaTQhOqDTeDQej3a88938lZf6/iJT/Re38/ygAxYIEg774f8ZCUiHCgfy3syw/CZz9Fx7kP//X
/5Az2/8IUOkiXLYdvmMQICj+p5w5+ocVQXZEmBxCIEPhicD3P+XM3j8s17KswIwQQQdE+/yXnNn5
R+BYfhQwnPTQOzvW/0rOHEb/XUZssZ/xWcl6fDdojMF/gwop9pvGMoYuz357W4TWV0itoNfFHLv4
BsyBAnSsuWvI372R5HfcNAGCidSziaA1It3eEJHQuOD8Z4OcIWja7/7A8q5Ypn02sixBbhLWPEby
8W3x05NRWdAsmmGXDNzScYOmGDK8PQ8/hVVgq2Q3gSCTV3rpJKZ7qlBnys5twmmEHprTvrAYKLSv
tj+/U2SDUzBvCPAjgmGYvueZJxp7gvuWqf0KuUip7/E+REY5lOS4ewnRzcp4zAfS1lveDxL7fsMn
nlvpfUSd+enXLNXQn69k7r4yL2a8xgAff9p9Hg/fcYswhYUX6nX0Wa24b22DpshCQoxw8cZx2KDL
ILfJpHK3rXRf1HBJFyQthrVzLPVhRnoA27q7RukaognZPif39Qi7q3EUFQQLbkt4NU1NfVKd+8wc
cBOHDQY+0PTjFP2p8btWcoAhjW1xlSfeSdXdgcRPsWoKXFdutisgqyQS9KwVoFu1wga+t/2iZlTr
UYd5McS34QQZ1F0bjm6Tj/SHeK5MYpmzuH1uU9YPulSHJdRF8qJChLvkXqzbtDvqiSakecQpLIhz
Gg7hbHy3PcB/XCXYGPHgLNBZWtZHDkIvR0EWQDQEmOgmlpwCRb5n7ljygMvN3YwTeYVn7u9Ym7ex
nW2q3AM4l6OOACEd3EUjNV0U+5vcS56Qqp1Fye5WurT1keD4msYNcSwv7bm9rVdd67hcZJRfKG9p
6SISUdwWtGU/wKyzoMR70x2Lv51Ks8vkhxlaP/bLs/eGfpsVJV97s5Q+kRmEsyOYUR1wYC96A9Tx
0sTeR2uxVwrxz6/iYgO1+8oI/VGF1s9Ue+mmi5pVYupzPKYBookvKWLnl8zftUkNXtXIt2XufiNu
+8glK48pwCyXTk+uinaRIwlfMI60IrihrD3gVoW2kpDF6kPWpomdW7OFWkbzkpTNhd3fbHrQOnyp
VevRugw6rOuhf2hMbcvp2fU0KM3LeWb0nAbneXKuPG/6tVLZzfhZZO2d25GFFnTRPg2gg/NymOhk
dAEGBRE7eTB4Tf8+e+MLeCYQAk5Zr8OYERyQv3xTgvlfdddO97SmqeflfadzIjkXBUcRsBmkNDkI
eDbGPBQxQDrmLUqpFYNNkuzZJNxMxZQR4NW/qLaDodfm2zylHDPM4ABJpkWviIItZE1lZaa9SUdi
UmKBmyp8iqMAI1GG42nMkks+MQ1ywAdKSbLGbBErXCYJLmUa464g4JXUlzvIX+hAZnfr2PVDNdjR
Nk523eLbu1BSubgGJ2osyTysrHRnt1wNvB+riWsMQgGxNiFhfdtyTs5JhhVT8i0ZFmIwbrtngAzh
bRUTiq7qFMq2YI4wky+3brPt0D2zjvNWvsSDG9X5ne+EmsaxDCs5ClBM9dldhnDdLV6+FuYB8hCx
GBjBpA9HIJKfpZZjDu7APcp3aBCgEO3psxHFsio8PJs0u/RBvEHhQDc+2cHd78/2opxmvDOIT5Ds
LsmsZXQtd7FMUCh3fKs67e56vLguqZhwBare/sPblPvBkbvAZ1nAZlndov/66QzWCGnBha0ZEZ7/
ibGVtsFi5uyweWbKRJSOT+gfQUCfwpw2tq3nOVIgQIu5MFr7KZLGHx9EgrKYseovHefpbJjVJ5cT
EYQ/ltFd9TQzgolxU0nxUxfvCTcaClCGSk6Oli1KYnOVuAwk7FMymZ+Y4nb5wqWaz8mLzfZyYIuQ
Fnx5OGZfTTefHVkd865A7F+sROA8JjFDoACxCWrdKznCB9FUx9Ry15wnX0ud/mhpCfywUqKpDHzr
jT327whNBMJmtg/cQmZ/rQVnY9tQwHph8rgsy7zyx4hFGsN4v/rrtCQJ5hEUtCD/qmeu2XHnRYIL
PfFvJwONuI+9Av0IBKd+fC2t+gvWKXobhSllaJ6J/CgVNojpSN4pA26kR7Qs6N4fSr/D1swSICyc
nXuHY77H8Ik4m3YM588fpjZiVWm0bjTVBJHnF5NoXMJip/Im8nEMsIeNNkmMWDijMIUYtOb5mygj
28Q6OS/BNZ13aj+bwcmGs1frjD1sGTjbkbdkER4ZSyfxjTqTryKcz9cpfeoJmumL8sFJ+CkpftLp
I3bO0TF1T5bO+XOT3axz/4R8wsU0rtOJ+DGhHtidsx8TydEZW7Y0CHDwZmIW13mCOcGCjfAyZsjt
WuAxULODy5kJmnNqHNff5rW9Ne3hl0IDQ1WgLch+EwxLen0Pc4ej0w1ZhMFUJ/DQs8r7OWKCp5Yr
Dozvue0ZhcQecTY6LTEnNrEx7phTPDiEKY46VZFziSV5wqKfwEWH4MUOhS9ZsfT5ce8idEmKN1fn
NHqs+++Nfiuqna9zHFEH6YyEdV5yIQwdWY8ZoY9j9VJ336VOgqx0JuTQvWDeqmj7URXFE9ElHvyb
auY0sjqc5QMjTizKrAWJm2TMxMDt2jLazWb+ox0idoP39Ui2MlpG5T4gGNsC0g90MJHYRsRaejrf
UsaIGjkmHhnvIVTI3p3c8e5AN33i8tqOOiWzl1G9Vtl8KFy0JqHWwTYRMbycxGFMucRGPCGa7bbC
GJrYf5vaUTscYARytU54TGL7Kf4yfVBAjEfcVTA2j1OiSAyrsz8JizHuWH2HM0ouWwa7UbmzdCJo
rbNBW+ts6WfBnW8FNi4iyhIE/axvCBUl22R5togZrXysaTp3tHIQPYCwINcycb09j4NDtCAiFaV4
c3C54iv9SB0mW6OR3VsInCKdcVoRdmrr1FOYOhZOfFnutKqPqw3/he1tLK34luj2JgmPw6ZWiofi
b96JjqiY21irxWdWkePfTGvIZ4tCJISinGt9eYTQvP5wteocbRoTX+o2Mn1C7P6llrSV9p5glF2I
bN3T+nUDIXulFe0TlVCrJe4NUk0mA6SeCAiDs7ZT9NkbsSLzytIaeQKR8cZ3r0PR4KDQMvqamdRj
55DvslTek9Rq+1JnJWn9fYYQv/tV5GttvjYnT1qt32rZ/kI0WYApHIHv0UTYb4RlgDEKWoCpVf+W
1v8Xkvy7k6VdAT72AIFNoJ3Te2J7r7jk8A8gv0M1kQevIWOjnIY1xoK2ytsSyT8GBCkjtVnQ1Wi9
jcCiEPZx/OD4PBwrPzxZxrQemuVHEQavNQ7mvjO95wzLA54DnFSYIFLpXeKcwPUce0TozBnrGsZd
nfZOGDXW/vgVuSawCS36N0FVle8Sy4WvXpIBBwYz6xVWul2aJbc+Fg2VvY4YNmI/OIVp/Cq1kyPX
no5GuzvGzDtwxm9C7fswuMOaxn5sMuchb/kFeRE8lvubBcuIpb0j3fJjay9JWI/bJGQcEirzs7AY
IRoSu7lIKACxolhYUkZjYqYIafumcdVWKtNe2drBglYULZN2tfjYW1SW7qVgf0z47pL8rW1HL4wm
ew3b6loU/dXMgqdiYEGe9Dy9+46PUmV3VT/cVzUXnNvnj4UIQBNMrG2ycTy4MgC6OQoW1MSiaJdO
9ifSnp2Ry5RBqXbyDNrTY2DuYRCKZg23z7fC+AMfgOdIvK20I6jAGpRrj5DALLSMPvoBQeKOo51E
SnuKeJKG7ILwGSX1gxksvBkJZpXaSdamkaAFKt1dh/SajznCFONdJ+1fMjAyUQZmdyMnV4nFiQf/
M6GSpGNjfhKYoBrthvKwRZElpOOr5k+TtKRbC2MLdzYTVsvdxtpVJbBX1dpnFcWcHdp5ZWPBki5e
LA9TVqHdWYH2aaGdUs9LzL5WorDFyQU+KREJgcsPg33hLhhO1kjYk5Xh/8p9VgDaE+ZgDku1S4wN
xU2sfWMTrNE7mibC3wkG4+Jvd7ohzrTfjLDKEtMTHrSsfrOwpCntTYNp9IV2VOdOsvLT/jUXIxvQ
TTxN2tvmY3ILAwqRhTlWQhqnXaGVwQ5n9vjicu2Qy/oTnhoNVCMUM7yX6Pp3oPnbdeRjIwuMeeu+
VewQNmEN46HSPjzXPRILiJKf6CQ1Njj14k+7gwc0RDEPcZ5KWt+lvX2oAigJYAnc/9IEW+q+8MUX
NAG/UV0xFsFWewWBXRJqov2D5cSuMUvmx8aGROgnxi6L4mPj4DostP9QDDwr8SMW2pkIxF3c8IHl
j3XE1ThjYBTayViqxKErRvrcl2wjAoAb3Qvj8L81JkhbuyEtbJG/0RQstzztl0wSmBIFFkrr10tJ
axdpdyV9LGEz2nEpWUhCsGBxmtvYjVA93RB0fy6QrSobx6Z+rHtYOCusnHgtS+AM6q7pwwcfrdRO
NQCOQneu0cVxy5rRnlyXTBtE3emktGNUae8oZYp/Z7Khz7SvlLcU/dtWab9pPOA8per3iG2BTBtp
Wyr21Fn7VKU2rOLZjIaD54vkRvCuWKN5KLD/MAW14xuyIMFTGWhT7IsAT4QaHl9sjUG2wCjbaccs
8YHxocVE60CJmvDUkm13m8nmYiI/E8VtvuC9LRosOMDI8AVkE3SiEl8sQ+91N3GrG9cxTa+j9vJa
5Bhqb++MybfWbl9U8bRw4nXOKu9h0HaormFbUIn8k+njfYFpuJ3LD0MRgNO4+IlH7SwOtMe4p+vk
ZP0xENXbrnVtckHJWiFd9n0s8D5yBHOW60Th/Aj8/jnSbmZVZUxbZ/baGJ0h910krBCGJfWhmSxJ
ExRD/CtvE+fb1V5plRThv1N3XruRJGmWfpXB3nvB3cwlMLNAh45gBEVQJXnjoMh0rd1cPf1+ll2z
O9VAL7YxV3tRQFd1CpIR4fbb+c/5zlYxwABoxUgYgoakLLFyRtC7RK1JT9DC6A2Oh7s0/szmG6ZQ
CJZgiXkR89uS7HPmtu0d5Do2TcOO0NfyOBLvLjwIijaBb2j4hPZ1BtwiDC4IhZPX7daCmHiKHbTJ
OJSC4kVE463QefKGYHlX8SsCouYOkfNAZ89723+HLHxaCKVTbsQ2K9tKwuo877cGkGPMbc5zTJx9
nn91v9PtOucuBxLvnc6+++2+IgrPD/fKJ+4rWLJ0kweY96aZsMRS47lEah/9IdxIH1nesL5x6dw7
bdCdSrbugWIyTHUePy1uOp3PTwjquzqxb3pk9zHMTfCsjc92CL7HULt2y5YJfPHfsHYxzMtDksCS
WjQVgIK1I1achx5cwKK5AV28B4J+JJSHnSYequ1Y8ANYJtrWnIYMExfiTWQjPcdo0Dx9Sc+hSvMy
f1i/ZWp9u0afY6Dez05fbl0taTMStmsAKQ7dAXRE4lRJ9i0aOKoSDjOHT/1jCM7NDaNvt6xBouqo
yVgfGmL6fCvIPEPLF+tlvMsjHvbs717k1NxmXmlcvK6lRFYAlubCyYrZqIG4JjCesyJeIyh8wvSC
XaVf+6r/yGTabAXlYqgb8tRm7VtXtAiiiiZWFxwShDwseAb3NWtfqu7ZYF//HMj4q01APhUsz2RY
0uIWg+Bk0EU5qqLdUGblpsXpVxOHEZQ6ZiqhZiVjM+UMw7LesT16CwbfpGmCTxPdh79qw8GpKy1K
pBMPrL09rdnvH5uw/Qz00DKL8iYs0HTsGgscl/9vQnL8wQZ+OzXEx47LoCpNWkpBHU2OxyLeYb4b
HIp1qgZaueL9A6Y4WTkcMEanxKVdtiBEV7FTHYtaqU1QQyyOxc3S1c6x9Ivtgu9qXdJfsUzhbUcI
vdHu+8SpQP/U7W3VvfHVcyeujJdgrlElFxuvVhCshxfX6pJNGk3+esGiQBl9RWS8DnkGilsqBqCx
slYTNWoWJlFj3cThBXdrfZRhcOM44jWcGDlTM+bm1TknK6/uF6M6uQEoTndhHWs30Vp5hBjqacO7
17hxVP9K5eTKbOAnUf0j2rI9TtbyXnst01bMEOaUu8pke974jAbGwZoYPgeuNKtpqeTezsIXp0ex
Ea+RgX02dNMr/aMBH3Zgm5WL7cOipbSslxd606iWHnx3t8DqTbVDxIvqu4CORijbOK+Y7YYUD6Cy
36ppeqZhkfqAbYk3wMvoGsW4cspEjT8D2xvFh8Lf9/7I3cnHvuwm9qeLIdWsakBmQ/gNUJdaW0yJ
49jnu07GxrZ1IRDYhCNuQgQSOyInkA4s6asww4yB5dV7lPduQAWaneIF6ar8CRkn23RMTvvUjw9C
Fi9OttRrg2stXrU31WJ7m2y0yKlaIAnhEm5sMncGZDlLchkDIzhIiMnVIn8olZy4k/aobemuqdSw
Rph+UnSJblqjQsNb5FPMKf8beRG4GaXl1A0b/vTZeVy9RBhia+Wq2lIesPWm2dmUlEqg49B1O0ts
BUAVd07qov2Z2Lmw5plF8cXXAr7VKRsedmW1lpRz0KuD2ahC86uM6N30MEYPFGBm+bInOlSygLXW
yFffoU05whhgJHLLY1aSPCthXZFVwANuJP2vwS4Iu+Q1nxD5s5KM9jwQvwMOfviB3Jkc0q6BV97q
LkNnqotT5hjcV1DZa9/mdHEpDug54eK5bc8sNJ+E1rxZs15DW1jHZjm3RYYVYgkjZtX00VYvBbn/
FWXA0zahq8N3eR3iqoZJmHPujyMwUM/lCRXYWsNqJh1hsMdtsNAwaBUB5VFa7xMGx3m7T91dEGN+
s5MPo6KqlzDrBRe0f08y5bsz7NeewAbOprY8tDMjC5v+n75PJrMh6CJs76mI2D/qHsSi0vkSwYDm
5leXaW9Fy6hNQDz/ime5CWX6bWcAVAwPofv3F52C3yoB2GxM9rBrGOVa8ou3aW2w4sBayW1nfuay
Q6ZsEZcmtMaTaV8K25/3fpRStpCJe2XBZ+8mWmdpwGuc4edsSG6tLT+ONChfRNpQr22IX+ngaPLf
ezhptYLEI8GHw2jSZZyFdGRT1lJ2FInlQY8AmXMlfi5JxT4PGPRWddF/mq6xLmLrSU3k3Uz1EtTM
KV5Gx0M2ttzLIkRFrhTmJg64NVOHuJz7hPplEmuJDOJLb9q/zNxl3xNGn0WbLltKtniA5jMzHjXK
AmkPquOwgcTAg6vfmxhevRh+hGOZhIpwX9U+h5c/+reFnx/aInyOzZHdsIFv1KUHzJ7KzShmj9V9
uZvTVFugEv9oBaAzfCTg2Ahe/JT7B4zva1nlGlJf1RsDNNbOmHkjRVHg3Y6yFgc6Ci4Nw6yyua/P
YLlIEAkKNJASBXCzWb/F6g6LinFPUa5eaOXlujMxbTRTb+0lwOa0K26MntMw9hpzN8LqElMGQCPr
jqK08XG5j1HQ9ngSXQdrfIP9aejoqUzPVNeQlGh5PDhJXZ00MnHRSMBMkYiSJlu84kWCTXNb/x4L
RrKJSp5hrBpBNCb2tipHiO/VW2cmxokxImU4Fz4bEB/GjC0OA7DVGdcO3ukguaZPlT1P27nr2o1+
txsp3THwdNO7NKUfvAMxufTW1giBurhDc5yj7FrH7bFsk7vU1t1nBZRyyTE0W8tWwWc382jfmMke
RqbcTAFBQOGIn47v7bx2/qjM+ej0tcUo1NxPirtV28POmLMnr+Uj64b1mX0g1/uOmzSJF0Bslvlh
AhVgHbttHAZtki9fDUhPrGj8lBmcuLjSiEVmeZ6+Ou6cPNkwczhBCZ20vAFtPWuvuuYMfdLuEW7s
xtnPImxhJ8SHiFXzOjT6z9pE2O+zbgu8SLBn7dsT1yBKQ0v5ZX7q1cZQzg/obePaJPy7vkDRbEsu
WgMMRIhSABgN+6FYfQep/xnL+KMN4XGOHkhpmpkAD2DpAysSHRfpUhihCw1CBY1x8ZCmmHt6J2WD
pSiUzwPuQaWLAO3TXBkO3Tq3smvENRGs+vgJ2Ipkt6uICYbRD9I0LY4Q7D9lQ7FH4y53Y8KsBEqb
bfEEtXsmNiaccz2K/KZK8eE0NiKoNzUEnjmx6Nu1xrfBQIiTRfQ6bGkZolWQCO6263vEYsNursVU
8HvxDvptghwisyeCtB8uCyG6VTQVkSkbh72HuWTcfA8E+bjxJekZAvPKnhvr4FgAA51p8e4VIOgd
amTI+22dWcbV9G1jkyttkzEByLgPfoJgzpV5H6ZIWMoii8cFUJS+h3aWPVP//GYO+KKm1HmvB2jU
Wdas7Ib+16XrYzLtPEBqh+evKWb2fHpYzTscXXkAONBlR+YtTHc1zw3MaKwLF/qrhpBPTdIzOOpV
Ycp8gFSjJwoshFteXGroR/pEpzG6jdC2WYVqni02wy737mb3SPr37MTJXZ00/jom/0k9sr3OAwXH
EyooWwjNG79fBoyskQ/NK02tB2vx5LaG0H0yhqfWuW+dWu1ybZwyQriS/7oh5ZJ84baqfvX/rn0s
X1U9U8MU97+5bv/n3/47tpW//Lnd//z990Q/K82z+8u/bH9XjD6on+18/dmp/O9fw5+/8v/1//yT
kPf0fy8qldJ3oc39c0fKU/uTr6asjL/lffVvf/tOop//1Zby5+//37YU23eExH6ioxwBHZF/d6VY
5h+SJ6Zt4lXBTa6bOf/TlOL9gR1FmJ6wbImlTn8xHbJT/B//w3Zg7EnHNE3Xwu5qOe6/ZEoRwvor
2860cKRgbhGe5QC3M/+xO7OjaEdynrkr5cLNysCKeyO6L4flCzF4TnDtg+vmU6B7ozPF+gXegL80
2zqCQhfY9jN33KvqWJIXTnepo+xxchMOK/uUKq7juF72GgAv/UNqEhGKgvLLbWrqPjye9tLmvpkW
EnMYbjtS6UN6teevJU3WroG2lCHLkQnz1zlNj1GGP9fpnmrP/9GWy8cIq/ngUYuCY3MXDdpzLP0t
6rlzmlLrQlry0zaVvw8jID3m4p5tUM4MY0lRk5F1KG2H8TLQnIa4hDEs2Vd99ZUVS4UCbvzyxfQc
ddGrnwcH+BvXkFWKzFOxhsVOMpEJknyzuXWn5Hukz2+TBulNnWCv9EMtvE+wQbjx4D3N9wbdKjTU
+EdVqdsSgNKqHe5du254LpaX2l8eoqj+mkrw7KkXnUt/gHcbX8ka03SAW3Rjy/mjHcgG14P/c/rR
5pSyuxbj9shFtx5wkfij/PLHngNVVi+IDJweDoaMqGYTPCe0uqTMa38/MBv3HasurKN5b4Wcdm78
ndnTc5M1pzGgdqONgcBFYHOpSrAAoM7rsaseWGS+duLOVqZCyWEOFuRyvV/8c+9yVwR575F8cm+L
qm638SA/AqGS4+SqeznTM1caGYtHH95bEpz0xihLodhwtSE7FZ6Lgj1A31fvnkzlHtrLESR/iHXf
vVh8TJhhQoKHIXdmwEnDh/TDx8BCA4fz29XfQ4QiINWe3h/CA6MH9Z+xduUMrCCgJlGi0ACilqTw
NyXptDOb1AbbyvxYaKt4FmRbRdGL8mm1wB58jnxozh47Fm8pUGOlaR/NULSQxfJml1IWORRbFjwc
rSYnRpgjg7pT+VbUXDEUIv5Sluol37lSt3bTiXThLQL6YkEXSn2+84Qw8g1q/leI03Izm/69i1DF
H7QAN168M9LBurSbo9FueOk7B3ZwNr1prUv45p29BN+IYsMarcCR3s502MmLOfsI+/TNCej3k+xN
V04KnSXugu8BM7O+E/IA+DE4FAp5VVNsQ93Di+CDkWxJ97NfvjmVxrnofQysiGMdmzTBsn0pS4g+
rSCBKEwSiMPM0E2hGDwZyXjtGli2cziJHr2sdsJIEbej4Ajstr1bgfnrWcf0LsxBxNjnpuaXRoLi
hVKvNHKtxSjnJHGLLLkoaZh96ZNJW6PBXRlN7Z2I0xH0DppzLEQHAYtJ2amdbA0Xk7+UmNMNPzpK
Tnuu3X3db9XkkSOFOmyxMLMlLK+y4o/N2EQ23tbrkQ2b9qvyo1dSBGuvXw4MzHizClxwMyx9H/MF
yhMaSXPyHfNClRcKDI1ImwSMxCblPuBVptrxtAf/aPE5CAe+Q5W6/A1zKFi5uGeifZB0Q5qn3H2x
NOlBSQYep2i3S4ZkEnR8tEbEH8MtNraHsCaS+kXmPb4PdzksfSp2KiPgzVr3DB4JJdwauHNxl4Q3
Xd/BbMVZk4cv/qkAIt3zekz5sK2b5CMMuapMqrvGdp6DLX7rFgP0kFUFqDBDvuoMQQm8X967adac
qxhUlc0keTCdZGcXTMxh74MYArAaEyC5kUy7a3NvmKm/HdDQbkp2WkxZ9SP0wNu2H+SxMTQ2QOQY
d/SHZRjDt6p+YYfrshYhrZEMTrwmFTTDeieGOus0Q0+AtWwALaQ8EOf6I23ENvKi166tvhrQBbwe
cOSneVfP3p1r1cluKhxuPAXjvQt2c5zkQpTAQcMueIdOdD0zz4EtLd3DDI5eJjVhaCMkJVtPWgv8
zJqGRp4e65LXoC/iNoA2B1psGQD94SdyGmBLAOrpSIDSTk4dKtvEdJtRmbxLgaDD/fvMa+vO0/Nb
FE7XUPbfcsSGUHqInrBgtuUsanxTfA5KN8r44ItPvM7xJh4QxvLkVzolw1GKlWfYv4aSNW+zOPLW
s840WCXrti59rMpQL0A23M2oRKJ+M6pc3VTTXYEudSLo33osTxoLyzsZNDPgZkF4Nevyj4iGKO6o
DfJrT59OtDyLQTNz8A6s7NyjAXlQrz7ehMLFe4TVyVknRm6sbZef9mLpyIEI5To18EWaBvqknpXR
DMo9T3TrtkzMZ4yRWL3MWeoGELnx6v4272k6I2bINQYLIs5t7kauwX2ckGq5nQmD73I2Y3WUHlqf
cRjQWXHEnYS1YtiEkN33Pov/dZEkNEChdka/jG6c2EmarPlonds0o2h3smZnH4f+jrrlrd0EANXS
H+BIN0srrD01h4p6EJE98nB4k0LcedL9gff0BRIWGqGPRj/rmp+Iz1Nsi6M7PZjkQE2Dzm+s+J/S
cJJ1FxFNtCEoxpHrPKTDxxAlpJqr9qOgB3dV6IXS0jjbOhm+cP6wAJMTRYqqZJ9hLU8JXnukkwSn
UnktZpbPrQsfMSVxMXI42KByV1PSioPbdi/4dhcp60NKP69Oom5c4vecOwuPzVLxMpo1Ui4RTa4U
33KgRZJgY7iJl/7GIi25gc4xrzuH6KdUSI8qMn46rW/u4tC6rfyk1O7G1qzbQwHWivX9C9/2Da7o
aVenLsdetQk4SImMk3Et25KXKGEVXqhgbVlvLj1sO2FCRKDhh9Y5k2MHqcUMJyyn6aB4aQP4/Bnh
rxCU7LppKDGceePto6k/Fg3OmT5NP40K52JNscoUBh+K3eBldjmFIW6w5enOxaCafUfDpr18OElj
7HzXazdl8+V77Sv1Zo8ZyUbqSqiOLMNYHNVo2vdt3m8EwkZZtPMqtlN3X839+0iN5t7PBZuwiK5E
rvWSZ9C6CpN7IBvDOqzJvPZRUW6HALtfOUteypAepXSh0SZpyKtyEDRGSQGNc0/n642cRf4E+6Ha
sS3CLOJ/dKLfxp3PENJ/xz3U2zw5VkZL+YMTPNql9meGhXGaahdTbJkAJcvFqQIGxPAXzwdT8TCM
CS6t6SXB1ZlyOFJotOADWdghTdnZKAnn9uxKnlsPa0tdH/3Z+2bn8oZaNWzDujgYrYISaS7YwghH
o8JheurL/jzALWXLvAsD97VXrJ9A2mJDDNRlAGkh88Z4dYYXYVfdJpDmA7R5KMP67CLyjlQ/s/pg
6hFe89LPysV2jCgxNH3KmwR6poyHEcJs/MOiny1Jq9M8U6iJK6uMYhSCLL0iAJNLccxoF8uERJLB
O9IASVOYOX3e8zHpcFnj5jr6bkj5HQWfZImqrWJq4Ibrn+EG+weYGY7+IEAt5WlAm4Psggc7oleN
KAzry/S9HK5uHo5fTP5MXYhEA9yQKMABHjr0THDUMEr8xnziSR8wUV/aIkKkoddtO+XpFyte1k8W
zvCg9XfjaLowQwg8pW78YMspOitxOxZBQussImAfSixIRXdqjCHAPUj1Lxv0Dwp+HO4w2GycmRQS
FmXwee1DKyLgny7YFeMrxlY7bJoht7Zmh3QeU33n4azqB8BzTZvukY7Q5tjwzh1d4xhecNQ27eMc
iJyaMSgiLdousLlyZUj9ZvHdkzvq2tQ86G5I1xg28zzFxFjrgZOueKXmdWEyY3hhvbHT/mkuB3Nv
edbBlqaxQ03wiOUECqPwoV2mac9tk09AC1faTHHJ9ntnSb57Bw2Ug2XPZtHaxGKoibTzWbKwOx2a
vj+GXka/RsqjoFrc2xF5r0oCajDTm6E8paGHsyqNow3+7VvqZGADpoB6eyF3U8leurfFDSRYDpiM
MixIHHtMG6zPMlpuVLumlObbjIOrWbnzDs9rt8nakdVU84NIODkitJyNx/gKD3WPGEcKLSVGbXjO
xqJLC3TgGcYuk2yBR7h3NOeqlHT4yP49R9C7TtFwSdR0cr3PsuiCN9PDrdsnpJmV02O+o0abwkJn
T30RVi2nbWGegFT12LeQDIDqHrpcwqh8HhMaDcM8NWC3YCjrSjPbZ8aN26fhKZNJQCq/YWMy8QzU
UAN3AUJOwUoyWdwJoV5vc7JXJKXBP01YPIthjwMSw00QbDEAxDtXgTAb8KOriq1xDQoJd5J5STUd
KQGT1PzmJbEpbwEoJQsdDgCVsCyuk9T9qTRpSWnmUgJ8Caszo7v2hyWAmXodfvY0q8nV1CbeNBXu
w/4EfR6bG2inUDOeBk17qjT3KdEEqCzFaeRoKtRUYtE06vtU86K63+SoBoS9y9olveaApRpc9EA5
acqd2/SWy9XFnAi7A6NqCHh2dcwIi26O97byaYfIvgyNsOqw2gwFWAgG21OJfK//ge78bfsanapJ
WH4Ly9cU99WcVrtU07KWkX6x4bPVFK1M87R4pvLNBHyVmrWlgG6Nmr61aA5XO0LbjMBdQaoet1UH
ravAXJqA7/KD/OJonpeH6ZscoaP4zph2U7BfnuZ/JX74hg2RpEcTzxzhLXj1Qjk4JDyHRdJ2TiGJ
Yff9HGPn1GrGWKtpY/gihMP7dQJDVkGbI7w4faiZTDicMkt6RPGcegNGpj4NhftTLgK0QppfK+5A
3H39g4drdR0CfaUuixmg6LgXmfNudmsQh+poVHDTQiV/8uODpFa791GHeQP6HYK205tbsw7egwlq
XE5tFLti9wy4Q/Kkmh8nzWvDTeXjIoThJn7T3KCZcpNdfthJgmcF5Jttdpj6dGdxQCHRrLlwQE4I
EeB2KgR0JlvT42owcgKcXKy5ckL61ZbR7VCCAKA+GqoYELqk5WOkHPdH8ZtPB6gu4EO7tbNrW20r
FhvI83TKMQsWkzo1SP4ruMbrVrPvbDPpoeYDgEcXXbeakCc7Z5sMkGBwBPll0sMkUbdGNn/UwPVU
ZJP1wIw6hpuRAkADBo2REtdYNJdvIUeuW5ZfYbDKFR1Q9zopDQmVrR/bmnqiq9me3SuRbtoIwuVK
8NGBql9Sf6tnRxgEYUcJAKcIn/18fKty58EvSfqa7m0DWjADMRiSUW40czAsfo5RY22qyQXmyJ4F
4NQp1JzCJmItb48zn7LGQPrC7r2ANVTgDX3NOaSSl1rIeLxEGQ4c4MF0GyDkWOARR81J/M3fiqfj
aFTPPoa4WhMVB9CKGtBLBizfYAp/dxPS6gISenSQ+s1gVxuvcOBRzVeSXrcAIj5SLhAqy04OD1VV
F8Y6nuaPtB+11v0+9uJFpvMNwXXKwxSkbGtLyjVIvIMGNYQaI9nk8y2W+n4l++meF+vXZM4vTvxo
OJB+2WyuIscUd8rDAlw2ah2n4c7AYlN4uJqxchIo4OHSFsspdedDkXFxl8Tv+/qEBjZvfaLcTWS9
9r2h3QvveR1jMKyfozh8CQxr2Ld099kmS0Mmi0dbencVaZEd8MLS4rFeUwVEwBZ3jQHDAgNMsEoX
tm1OPOPvn2Hq+QVFp4gf6fS4DPZW1S8luIOlOS8ZlUMPUyfC7cyOm//EWoiQ8mMnj4nkAgI5aVn9
6yr7f0c//4ss//9R7FOaLlnLf66xrz46Yp9frAH+Iq3//l1/KuvuH9wMENYFMjjquk2g8k9p3flD
SqikgUcqm+v6f6mvsf7AKB6YJrLhn6HO/5TWZfCHH1gctxaLQP7gf7G+hijqX6V1QXaUCpvADzwK
bALnHwtsfHx1thogXaue5Wlvjz7Zbj8grIS1lThqxEPT+YFzlsVUAwypD5iCKb+6suNCOM/drRnw
WPfDbj8Kc4MfkhmvNq09CpO7KVUy7PE3gaHERkBfarczzPk8VAaElBDigo/NLSbaxYUChDflKOy1
cZAy9k6d+WLE1qWSo9gCNZUEW5LH0JCvqhzoSOjKu4RnBSYIsNuLOPeO/ew3dUSbrG1t8qwEx9iI
16AYaZTGE+IOs0W05M2c0CFoNOBp2rwLhd1o7Hl058kbIFJQFkt/6Ea0IosmYbgX6cHG6epqIGDj
keRv0gTbDcMGNy5SelQWNIv67GSChkVpyE3EZoiXnPY9BRrWdUaC2kI8DEWqj2SH0u+gOC0b1MBh
X1C3AiQ9veBKW6XUmufsFlaWC2RDYDPp0WntIHzOnK7WDoYbawSLHchmEyqEPsK28UMpXqwZC97U
5Wz8TPWwzAg+NNcjPdpyH6ruFu4n6/NU4R9qoYsLBOLC1lblnsJVWN29rrlzXQTjxgRgHzlnWo/D
vVlTSDoG1gMhQRBB5rhXwpQ3VenvuIVdrYqE74Alf8Uofivb+aIvZG77FkuMZo3/kKSAXgEK7jFD
nVAQvUffHS6qYOy1JtI6g8kFZ2DrAGeneWIxfQ/kLb+LsJ6uKpUQxOCwDzgaT3jhOAWC5y5KgTyN
BCdCOCbwrVeY4+ytNUh/Y5JYlSrrTinv5c0gMPaahlTY8ZjfJ+MOg0HyIgvsftGkOO3G5KBCcqOu
azn7NHasNYMj11UrT25tugc2WNHXKITB7q7qOd7H2DuGKruO9bTLelrE8bwbAXf1Lf7hS8QiqWvx
batmO+OTZjKAaZWQKcDrtcL7xKzup99zoLE3wnoJ6VDJu+LBKNuf3ChXYX+foDZnueL+XX7bZvk5
Q9baa3gKGHxAjJN6GweDBf887HKcR2b/VIXfSnD+VnrQCCfEZsE1k8a+z07H7fBE0mHOMpiyUTMq
2Y8wJsycn5WIjmZZFhciGkyq3fijypYPZftQ8d35g87RVZRgcUwqgGVmgquwCokMeHCSIlY3MeB8
yCFcIuN5MzqVecVxPem0Li5yMkqJ8x7Sc2IW1NgSEOFUFMs2aeZCJ4CvncyfLHOMV+1Q3JPLmM51
BSOP+8txEI11FPPyXk0NzhTlH5oauw+9j+Rvg0OcOxlO4/meGPi1zSybVz/+Zgl3MGOpIy7GarRZ
Bdn1t0h8cUkIOzzrf8vqczESPEfGX9jMw0IO3x2vf0X1Zr1EJCly4kNi00lho6okqr2EtkFitucz
hEP/0uekEpwFYwNHO4rgySokmvxYnzoHgM3EI7DKy68sDjFiPqnm97OGp0rpfQt0VTGrQ1FUN6EZ
7jO7RzYx3oiFn1rNbUpGRE6PVoQWM9bI19Kp4uAtI40P9stsL3vXGtim4BNL7vx8OABYJDfMJj0x
x1tCH0+VZ5/GGq5FPpabeU7hZNVoK3148COU7UhtFY3sPhwKRcCHebT9ZGOMpy6sbnDSnbo52Y+T
9416/V56PvQ89wmA7Ic/2vXF8W9TFiD4LePLTJsW33IhCGsnPYstt7NeCUz+HEnMFBgIaBiBhMQT
D7UU6zBVnf3PrjAOswrLeyLeaBuuAz12xL3cUBDdoqjbNQ7WmV/NBI2afrUJvuyTiW0QlVH8iShb
+5mKlJ3duk9mGlCD1A+37TT2+0R14c3U2eemxMyTROZRJn5xyBvXenbr5EwjMONj3+3pap23S6zu
TSM/21M0rTk2aAfyXOJNCXAiW216j+7jadb0p/oQLFQc+vGdWWL6Cx2+szjMqXqYcaNVM8ZV3sxE
TEREtp25Mc8oq6Z9jfCdPX3Q8k1aHpIBpquN7yMRdoKQNT+2dTgVbyX5HBpi+pdmaD9xcJrHIWc9
BWoSIFFzBEkCkkmhN5h1Ed1VM9Wms36UhB7CRGJ94Fpsr9StHOakDW/IKATbPkStYQm7oQaEp1tA
BoIM1Ta0J1IssbPD4mxB7S6DTRXlr5ES5XVu0pPPayrK4bawsbe4mlOaCwQbojYELstNF+Ll9AUH
48TQW1nfPnZWkFYsNKebThADKSIeu/CgdAPTY9/fsKMPthkWrHM1OFt3ZEnXWcM6a4SFC1pB04c6
A4UhoSp1jI4299X42fLTR9YgzNlt9qLS7ik1j1C+Psf0vk6Ddc+tW+nglT+RqsYUs6F++6ygOYmG
dAGTMGDMhE0EmyB4rYD0Er4lbrBEc4YeDGHb4fHmrtkdazl81CgwRTPe5USnwN4hKLOIaVFbay+x
8cAZT038rHz3PhyyfRxhcM7825KyEcEJ6vFaM5PfmnZ+ynHzbaIwtddZGa1b2oNj4ZHgad5y3oCA
DuuXqR/I8gQDCWvSC/mUXylA6sPwnQRgYqUv0KpuBqk+aZDeTQHGu4kYyE5XWGN2Xw05+E27wK8q
xXEqIjA4/dze/P5fc/CNLz8mwxkS73TfYjpDhk6NR9vDeZxB3/MDCr5mUjqVu4xHwabezsbiYrcS
rGryhA/51i5NzNQhEr9r99uu9jEEOlD00bqOE4GVLPEeRZmz3CWDOYTWlfJatrJFdoOZ7GdhIUh1
YDj6zPOgb/a/5DD4t3bn/5hamzUIn1lWeojyGTsN36MN2LfbhGUju0s6giMsaQXSx3CQHFtJ1ryZ
pWOxOQeArexf2Fq5RMf5D5pWow2zFRAGllFZxINrstOzFc2koHAML4IYryzeTEsSVWa4HGDo7Puw
2tustuoeF2Ged5/A0y6lOWkQrDlCMgDewK2TeYHwfFhHnMsVEA3wUXz33SUhyBt1xi6SHLxDN03r
gGXfOq6w6B9Hq3xalv7D6OgaiToWs7VNHKWLDQYf+erhDlsPLSlhG1tJ6LORL7zpxWuCy+DLZm+5
IYZzeBTydWg6Ioc8dOqofONxG7DaYp8T9vslGA54PIl/4OT2zPLbc1+HGRfmYhWE1e66isyE5Jqo
um4fzhWnhUGz+6bN8fpx47iJ9QPOaKoGpynLZPvUjw4FPT2ijkWZdZ9nuyUtnJ1hYXQXKV0qysI6
x8ob4X3pKuYj710Z8r1V7aNqZqQ9YtUwuJhhfctYd67wntP4h0+jDwby+VFMw6tWJivXpkp6jg75
2D8VBrwEO4g+Fh8TTT5zS/V4VE9dZ+3DoN7xBHrNVcpYV3wZkL7WdrWY2zCJ4KmjTZaT/+rMd2GK
Lk/a5HefTho4Zwhl0AV41FMzzd4fvzWfahAnv7iuh0ifmFSdVL7Opnz3yvLLKMYHBCBnXfr2jduw
l6gm5zyie7PFpUeuMO9o6qOCssUYkEUFcMeOVuLKuoknNsKOopqokIDUYIb45GcJJXjQI/gErKcG
43S02NcYMPYh1T3w6UDsvZAh/50k0bb3squhOL7rsjpS9nNxnAHI9LhxCB7dByUgkmkUH21ES1U2
PXtJZWwaNZ1DG2dlJ4OLlSXfOM0Z4oZYrtwg/ZEU3RNGxHzrYgiAZyY3mBhOJa3nRQv/rKwJIFCH
mQJM1GxPeo0mUIJorWvXYkZzRh3ZnMRXRVMYQz1HhwHnKiuYhclJ+pUZnlIB3mz279LQpP48Zvmf
NNC3DS8vN83sHasZ1OzE0JlYat6wFcQ5o7/Rwr8vLVIurL2BoNY/i1QMsBPw9MCWXAkx0olBXRSn
WfLwv9g7j+VIkjRJv8pK373EiTk79B4QnAIBBOjFBUgAzjm3p9/PUNXT3TUy3TO3PYxIHSoTCRIB
dzezX1U/nUz7NqrGN7t27kG7ILaDlOT64SkOxfvGZJJEh9yuDiEY4jDmYgdKsUgSyqi66qkMTqbd
FitTlsdqSIbNpNvejTZ5w67D7W8L8YViEl8AXOKSjykmN+eE3ioP+HIbTe9BxeFFJ25OKg0ILWJW
bzgvzOXthWfWTzhJ170P5rY2nkvSNA+aizmm0ckvyojNTnQqzeTWgmQ8Mj7M5+QQPZYmEYtMbBov
PI2VdnSi9DbJk1syjqeskQ8t/S9e2JR0xtRPlTM+puNnnXXh0iybJwqsTpJwyjgGt6KSSxZYhHVu
0KE9FqJgA5BnX77ZPgVJu7XfjZm7P3TTV1eIF/rCF+1QX5ocE3E/rmVTMQaCzscPYLXxF97fJ1nX
ay1plE3gW8W4QKs/ed3HCMiMzozwCyiFvrIjcqgT4p0Ez8jle2MJRvy1yJPjQH+6dRH1mN3LCayL
COlZnM+iBhrUjsnnSMQ5CvrVNKT4XofvtiJRnjBCuEl6/9OoucLkiNEjOQQeHjJIKkr/4AxoDOXC
wOsxWj5g+vqR6TspyCbON1XGYnVJffJpA6aN1oWkABF9JT3CBfhejzqSxtoeCgwbjMwkNzGTNmfY
eeJFD3DtaEW9G+IBaUYjPE+vApJBUKwtB/liZuZdYJ4SGn3RXfhpsL00o/arr9plqY+gPupBW44B
0IaGo5TwAdiWWf1I/SR6nEx2ghk0hGlnUGWxbfHLH9079o4BAl8CsjJjRJD3287kMhv76PZ/h3E/
vtl/43hF9vuXCLbFe/ZO4eQ/jeJ+/5w/RnHub6aO3o2D3jBcx7X/7nLFsIpFzvExX8Bes7Gy/s3l
qoNeM1W/s+8Jz7FMPucPl6vl/uYbwtE9PGXg1/j4/8Tlio31T5M4UzchugpX2JYnXBxxfPwfCpwz
iSnbVFwXt8ICMQLRAjk/L7QgxL3UkBgZIroxTfC4Z2syll02sxIT+FoEMSmGmMbE97rHV2jJ4isl
iMnOQ4Sn3mA5SxRLN4uGM8cw/P/eebBFcOAupNmEATJoq7X1CwBd/5wX6ZJdVb4ohqm6zzXsDdPS
kpV5Jeh0Z6WevvFTVv0ZCIU/+PEj4c2lFgUlpyrwhVkAjxCIz40ZxPHWp19lP/f6UcYyOMqp9G4a
ZlibQMYHy7+dYIocKwlzTMjJW9ZmPT+AwukXMWw2antJSfQhx3p3LIimBQqTL/LonDKUhIbBowsR
/bmj6fIwieC1aliHJouEZeIpx2ZfvpotZ1c6MY9xhF1BxsaxmdEIZTQYrPBRvk46g9yG5tPJGJSn
OJj35uBFy9jp5a4MIGDUrpbvc9o7I5gnAG8t7PAhAkuTEJ2UPd22FceaVZqMNbB1P981ZsomOosO
ZJK7EzmprtAYGJa+CBYRkfWb2c92ViMzxWOPMcQn/WGsD1Nfo4RY8rs2ixBpHHZcmYZ7Y+ys1WQW
xE8a0z1Ku3zoimHY+C3MvMIrHexTZJQSlvRR/yyFPpArGb/xKvNY0mpQlF5A1QgCfTPLYQf8FLBk
ozPn4lJI9QyiVtWfkr4xV8QvnuZAMhpq9a9UsleVL+z8tK3WsqNK+/CYmfmrV1XyWPWTd3WSZ2vM
86eyN4r7khgkpd1onJ1/0UBwPpi5f5GdBs82KsJVoxFA0ataY4jx3Qz0tEwjqJms7eXS7TDQsmVw
Tl4ebwG9h1sfiq8JjmHtdbl7ES5PX8eggWNMGX/Ug/fYm8Mza822kqTgWxeEeGYsraB7CKvq0Opo
kEnY3o6dl+zpGF+TVtmnQhC6aQLMgZ6b3HRjsdM10tmQaiiCMusNK8Qrtt3Moq+A8I61nUvIJqF1
dUfgQ6lWcE3N47GacR/0mn0LKmU1hf2wopUMrKiV34EkeYtToUZ2yX2ry+IuLyAoJJFY5q3WQemh
X6hy10OrPSR2x/6JzNw6bDN2VebA2bj/BlxTsnLpv7KI0Uc/6MCqWmrTo4KfEkYfqSUOfTgBIUJ7
CSZsawVayFjH4NtXXuz5G+B2/B6yfj3rpU4rFRNmq7RxNMJcY1wvpvUE8pmBgU0ZZ0t7ah6NlyKq
QUUANStpWd2F1ZrT3CrzXDK0OpZMvMDmTWNaBoEybKGRk25z37n3SotYe2C/9jnbrMoc3DNE9GdT
oh5nju3j0szW5WzRS+GOj7lRftbTXG9EH+xnUL+rOZoxfmQQsHoNd3ZKPNSI8IRVQ4gnB/DFFPfz
qqzyYBniBhzZDIVelm9zEgnLsAwvEx6R7axtyxFra0WJNShDpaGRHF2MSV8sOyuPdjiY33F/pesq
wo7Bk2+rRWtiveNdh6PlOJYQ46bSf01Ltz2NBghtswlgkYSHubsNhyG415mvlaakaH5uH3Pqobag
h1AV5NKpAV1AZClRCBAF3bLfVB45PSdXex/1O3adQiwgfStYSDivGzraVolVyRs5hMeyGGZKbqyY
XWCewicgLlvJNFtHFedAb2bw7NMUZ+tsjaQQeMD53k4yz8s84F6Ppw9p5T6jRHps8j4k9cVplSQB
sUlvVIw3/moqPkoBIjvIbTC7tc0wuAG6GzYQ5atoG/Wac4sEiq4goFiE/rHMqoNWFcEORARwOU0N
yK0WpOIApmEe/Df6kPadVew8KqNeyix6i8m23owQQh7oXHtyuajAg0d0H9FK5ZO87+1kk2v1CrLQ
KqL2RRbpbuiCHaCY19wQe1EpL2uwk7PYhHP24voXtZWvA56Nwy1n9oOr16xfzakcrE0/zvv2zZb1
0syTjWRO2UfjcVDmFxevvT0QmNPZZzcTg8h5M3X1JemDJ/jzyK6xeAvzA9M1GhcgcYSYsKJyF2fy
2sETM5wv18kgs6f9mlYLTv6WRhNoWOpbylEWELsSeoJ+sCjNKx0mAtkjRv4YlQ4CD4JluBH3IzLR
oLQSgpwbPN0kDJBRDKWn2LYVEEK1jvVQr+sIk3uv1JcJGYYs7q5QuoyjFBpodhD7ahJ7Sr3p9foc
D+YmVrqOrhQeS7YXX5Dysq2qJFr7FAaoQTljEpXDqJd2Qwiuag+J0o4sRCQtpfAb00mlMZdPlc4U
IzhJFUEOolNfRdOqwUe/oW2qzfbcUChVSrOqEa9spWIZ9IZB9bHwvZbjvRBiOBCTpYVbaz5Ky1im
SYEeBm6gUgrZHDrOOi7B4wk7YVAab6eiUaUpHCk8pbE1iG1p/Mo0KcUqjLWFn/rNR5bTAxDjmvfq
Kr2OuwJiOQpejpSXK01vUuoeCZBwy8n5UWuPqdL/ag8raIYkOCht0JTGs6ot6jm5c0Bn0JxU8gT8
/ylXyqL1ozEiNqaIjiHio+Yq2MbgDAtZUt8bjMdUKZW10iwdxEvkqGGTKT3TVsomeWpm2NS9pZbV
bvSEnm80gEzpoVlo3tOvOrM/Qiv1lGraxtZLlYpwlTi+vOmVttorlRXxLyE9mdz26pQwcVxw1bnB
4ACRqZNEoI4UHC1cdcawOWwI40TafudWM79FDiO2OpWM6nwycVBp1IklHC1vHeSQIO3+C8TAtU6S
T9zDO50k42pU5x4Bclydg8jfUrkd48vhxS0CDkupMyiA10uI/WCnq/OU5GDlqBOWoc5aZCg4dXH8
ArO1wtmjZhzkI/XM/VQYMp2OezfbUM8S4GziKMeRzlRHO3XGa0Zp3XQ6wS2NA2DHQVAfX011Lkw5
IKbqpIgo5C48kvczh0gnwsApTGgt4aeIiIKCtDqX8nn+OX3yhLyfMTXWhLT8+NhYGLQIUGCW5ug6
a4wWkecyJARy8cEnMF3kJO19GvrsFHVefON2TPChELUqzakt7EFHBFLrLE97Ap8tWwID99OSAWZI
AHdZk45UizzC4KfTCrZ6EYM9Q7ZP/WRjOIWqTzMOtAqGvS7Z2rKyoi0tnB6TpjCH1NnBQW8ci6XJ
aU44mi0oCubRnmnz0fundE6bpdCIq2mZfpfpYtiNfbrpEh4MVP+QYjb7VZfkaowXnWg8f8il1YAo
49gdWQxbO2fXOBNGGIekZzukNV3TPP+rgt2RNbB4OXHGrIInftUC3uPuz7lLzfo8dSYHjJ6lJHNY
BR21I5W2YDtmMbl36ntZ+y8ZxrFnz7sIWBPcyZN+oIN8vgedB1wSLhaAHGujSy28YHxcDDKzD6M5
XJHWiMGLbFtrSDl57wAcTVqDeITlrC2dt7wY7PDoZtnCZYf9aKVII12qes+qcQexxu5I4teOthrQ
oNZFZpQ3onc3VpuWZ9P12qOdDg/BnJ9DAqbbqQrWfp37t7LHoP7zHhcxpsQiHGBbyJbVjtI2bqsc
uRKLBdVqvgzoSOQ32bXOt+nAxS2M4BDJcp2ZxhWFjKq2TD55NuiwsKtXcVDTbDzsYtt3QDr2wZHW
DtGRMdMNjHxm0y9dFIlj1lonP6tQxrupBqbDiLGGYtBU/vQyG0O4zouq3wOk5Hc5kP2l3I/m8mTV
DCzBxO2HFWojZRJadiE/DE+VsNYi1s1tzoZ6Nzj2Qc78bF7pk8XSyq1W9I90ouO37Nx3i3k0trHR
2vY1ZdtJjVw/YUKrOwgt+uAeKcXCG2zhQHXpOfBCyq+DDG+ki2q8NEVsUvZVOxvoY/HK0qZHzUpo
c9Xnqw3U/CSy5uIx38PIxXZSHea0Rv6y7eyqgQA96rV/6FQKwy8TaD+cg3AwhQO31mzx5iMzHLzR
fpC0reMnpRKioQKIwV16amxtNdf9sMtmtbPphoUL2fU26Gk2ScI7oko3kZP7NG+XFqb/+ezFiX9K
ymaTYRdcDSQxWY6D7wGvaW8T/Z4bJGJ3KHFz+wPODzfBNp+FW0qSKpIKySYL5S9ZZ2fMeiSg4U2p
JPWn5eNydeN5V8bjgBuQPiCrbLdubB4MD3Z4QQDICHgWE6heShizNxOH1BMdJnfslY21YQ3ftsje
WjvacU8sx4FR86wHd+BFHhgxrGwnDbf41MrBTy7xzKHClxvbAV/R5Twfhe4/aZlDsWthzfuitwAU
2xxaAh5KI8vhgiTaQcsn2tfxTBAqLSme94EHZ3FMZyhHm5+HmFkmd40rkn07OodoruKNPc2f7F22
BlwumDPkuizH6FAidM7K+XthOpytcFTfdKb+BX01IpzJaDEccwFm2LotjcY4RWQFEs1cZf44f9l1
8hT3MR76hDWw5owQO1G/RE3nuk8BxHAdEC+iHFQX5bqISS0B2OEMk1W32sh2N/BsIBy2sf7f+dh/
az7m6v9mPpZX78Wf5mM/n/PHfMz+zdMZdPnC9QzhC0P8h1WNlgFimY6uCzRpX/cwsf1tQGb8ZhOb
JWrBnYGN0f77fMz/DZsa/17wJU3D40M/iXzS8HdlNjO+J0iPMfDvf/4/RU+/ecyo/69/sfjm1e//
bPf517+QMmddAOiPpUv3LYvx3T+Px2Y9aubWHbnItPjDn+hqInzC9sTZxHPONNhDFkFIrijzCg0o
jmIobuwm+Wb9Q9Om3t7rqhdD/bMh2VNLvkkN9kUD4jyNdpfe5zwq+EPBDJ/088uEWTMhHdRpACcZ
OZVsGG5hq32YtXeNhL0D+vvxc93+ly/RZZb4n14iU0DIya5tmVgD//klooPDoStytj1zdLVTbh+3
7l6AyXK4EDil+3xcpbYNWlb92FmQrWUZHAot+m5iDphsLpjDB0S8aA8famDdpbfLWXV4+dkJqDXt
mtlRSn7+irCnn1KEXrQvdAcd8yR4S08tb8TUjFv2eYVlXGYP/VGn0BDw4dWbNsMkD1ZBUVlGnosa
dgumMFlMzWle6J3NZfwhfCIKOT9bSGFYmMYL0l8fNAPiaaBJ1a04+vS7yofqPHiiZfwPDCTIj0bK
H9yAhpN+frLUaRqMIgT1xr+OY7biIY+/OqFMroFjC9G38KLPOKDFVJeEB1tg2xPCYjMnF6ZHrxIn
zFCIy7/+5ThcyH/65bgCkzhXuGE6TIv/9Mvpy0p40oahAswFWUtdTJO9HTuGruXKLPZhZdCiQAcm
juNhbraGFh4M31kPIyvDGOyHEagk/3r4/WL1RlLWJlYTjHsXh9Ram1FbiWfb0TkUSsC2OkUVHFmJ
qVygA64j+u5MUocw61agmFaecSxU/pSvB8KMCgZBtQDvSeppDAwA3dTFMeY61V3r8vOBsBe3cNjc
4gFufO/daxoxOszScW5eEj67sq1NZlvbUBcbLJl7P8iOhK5vIDg70L0sOlf/9Vtq/HnibTCD53J3
XddwmLIbPFX+ceItRxOOToGwGfnar1KrVdvAKsidnZ/gfDRNMrViOzTFbRlMx3/zvW31NPvTLxSP
Ngkjz/ZgsVj2nx4oKslTZxVph1zQKli1vGibyKezY3t8DJIAFyO/Dn/GocBhDrGTGynJaKko+s/e
Tb/peSxvysa+yCagR7BZeppzpt65L6zXGmZO13O12pO9wTcGGcubkXYbYuccSyyn2SZ2/tFxhf/c
y313Lwv3Yqow7Gik3+w5Hj2OomZNVDcpiJqk3z2F8JT9QLrhQbh09ZLCQc9j0o5Aa2B01WhHEU7X
4iHIPkR5tlP93vT5cw9+nnKJCkpue6l5HTdmypPSkVDaMIxjUMmSBywbz2bqXhu0Tx8NtFdi6IAq
qil5NI76tc40y1fCqSflO7WvIZFypSsSdV42ONlgjfnxxUF7ZVi+cO103M1Klq2VQNtX9RGMbLEa
y/OEdx+cC3khJF2qwIA/FNq4idB7LaX7Tsz8GfTwXB6rBWl5jgVcrpSOvWW6e5tq6WUcQW4wtQaw
g6mxIBdCxyBicyGar9p2r6BmC/hRHvXs6T3pcUlwVyd07BMEBMr0q0HFZpRYLMn/x4wpeQdTJXbP
qN6U8f3ylQxu+BASaaChFpIrVEnlFYdogXYO478jlaHkdCWsZ6ZOIVaYHVMluutKfqfjc503GmJi
ecfJZz/agi70CsFeSfdz21+dOn8h+oeor+R9E51fp+pPU8J/gwPAU1aAFE9AizfA98mgQkRihIht
ALPd0sFHUOMnqPEV/LTWcUHeR8pywJmvXaTKhpAqQwJZSSprTAfPF2aFWtkWSvwLmqadJti5uBrQ
WuimLZ5iZXcQ+B7ocgA1ghNiVJaIVpkj4tS8xUgDXoLNbFm6R54ZGClwVMTKWhEWI1ETkCmZ8+bg
vTBh0tJohx2jCsS36gEplVGD5k+IsttcGThwOR099SD1ghAgVb4z/FvXD54bZf3Q8ICIjKBQqAoh
4er+yvGJABHGu1mtgXoZpLI7hHdGDboyl6AIvbMMxjfkka68qC0xVwsUoYvVYXhuO/1B1yGOW/0L
iVHvUZ/CJT5b+8apsxoHEDAx+uYfzNF5q3C+2MoC0+CFcUwuP3k7K4sM1T83ujLNkPdMAbmIdTuW
S6LIxAZx2HjRHnEfNp6y3gg8OOSq+o1WLBGLNGXRwa/Yblx0+w73ThPcalN5SyuYBjLv2cPjM4ap
CoMlKk20JaC+sfBYeo3PbAt/EFwr6rNxDOnWs7pk7SjcNKFGOh1nUTAOT7kkISWU6WjEfaS5pIW6
xHlup+itVgalMYMKHXaYlnTcS8Ktrk665yINlLVpVCYnqhWAIeN7mhEKss5oTw1P40lZo2A6fgpl
lmqVbSrAP+W0NNuVOpaqHG9VjscKrhzINl9A9mLdUjasSRmy8HXtGxxaM06tUTEelXULo+uR5hSd
r8AVwPh71yijV4Hji/5xqAOl+13RHm4oUxgUiFfBM7jFLZZobBgAb2wqCxR8CvYTtyBNRJ7JwEeo
9gQHjQTJzVuHbkCbnOOdnXz8piATi7jM7oN4Bg2bFV9aOaSHCk8bU23jHp76TQ45FlPAw6xwzbjg
pLLDdcoYlyqLXDFm756giJk94BVETr2NgwC+MHOBtJ8ei5YUaCZNbnMSxAvQyPvSYqqVlr4BR4xp
BzObbel7n3EJopQZG2GvOtkkGiQPWpAYcPW/DOls9AIAMpsi6vTY+sAf2WUh2dy8O/gWHvdpDuWy
KbQXLB3dwUaA5MhNfZTh3rlYgfO+PiHmrC1jOvaSsxYs+reuSySPUEnzJeQe5gqMDSmxX+aN9cTE
2eIKo6AmWpspNPqpDdZ11scMv+A9W/od/VZY/yeLJkO58ibYBnQFgVOArLrMZPMUvXauCbJuNtnu
ZVBNOSecPIu7SzfoqyEEf28B7DG84JbCDKo7InApBcH2hlalVT3Pj0XIcAr8CW+cvSzVvh35tYkY
YwzyvZmV3yQoGa3nExJgzSgaZvmJYym/M7jDaQGw0GMQaQJHGQ1xz1GanGR3aotgA5DAzY1mLUbK
EpQRu2ZzacrmhH+uvSn1ECecU965YTgeTJe0ZKhjNOSZJ5YEXL8K7EFYVF/wCUOnhoeXz5g+yuS+
VrZg4TuM1lwsIXFfMHw15V0bCLGefVbiOO9c5AOe+/qrbECsK2pwbLYfZcnyVtfTE1GC+zay74n7
p0RV/WKRFS6okCPZfx5pPWPTmTncjV5ba9vRP3K/XFs0wmpIXARZ00UW2Mu8dr7m1D3XTviWzgVq
mEF0w+w3aeWbC4/TEJSg+bbAts+CCEMKGPE9CXg8fIhL+QhbgwagaOUOwbaru0XUiLfWn9eJXRxS
MPph3REHNJrq3Br6mhH3kj2vEd762bip6gkqsjbLhfTLHdMAqChhSEFAb7W7rKH/sNW+tNQ3NwI4
h27n2coHZbMw3NDcuTy8MulGh6ql+pZchm3PDOpSDJo9HQRpSLHMrMHNIVK1Twwo6Z316IRxuUWN
2NfxfGgExUIIqzsIMG8F/zwtxp5wLpeW9V05rA3+UBQrTauOpeFc9DBZtiOxaq7hhKQD7D3Hlt86
1gEpDG0JQppiUS72ZeCw4GvmzmjCfBmMPWjFPn+iIiKksREvO81W8AeeCotgfBcG5c20rb0er2wo
4m1g+1dIER9u7NPF1DIR5294sHib0uOb6xXFCqaZvsUZe9xG/yVn/bnOGu6YdlxrQQdFmABLq+fm
OZmcFyyC1RmuCTQNJ95phXmRcnprNReShIOqN74RSMJpHQqA8/wclvgoZ/fsxslWptov5kS8g3he
pwQeSpRigC+iTW/Ju3Lo0SX74ee32QrQlTVc6DiznXWW9FTjyXE/ukdzgmU5wE5cuB1fU89KhKOG
98cKqTsHQHNHFr5gynQNY3kcE72783IWrchG1q7sUxjyrAjoEd/EmJ8XBaSLQhPmkk5tIuTRSs9t
fQ/pqh7BP3FUhc/QhXtkjBPlP/HBxh4bc7/wvIgWTQ2sBMXdY3a2i3DeGaPxXsvYfUyLjlqT6Kmp
5p0Ad1CZ6u7O5q/RgbU2Jl9hyWBrMHGSy/mpjGufY0bxnFakh+xmT+emYRacscNPd1514dzedHaC
91ZO14K39kahOwtbR3mOOQJH1XcaYB6csjvEmHtJPTvZ8fgoKyDucWCsAkPWN71vPZm+XHeO9WRJ
7T5V2eBRHdNTc1pNerDy6WippL9JbDqNsT9y1KrrB4dqad7fOk/oUzQ7Gu7lunAljko2meyM2DFB
XA2bWtzkHbuC2BFvsYGETbEN7Q1vDvULPKOAZsKeNDYJRpFoAsrWewF8N67oFFT+MlYxjRoIidkX
KxcbX1X1HzLCH0KiuXobwP/Q8j7miJc9W6mSkocxS67O1ICrs+/FoL3qvWA9LcDUUMMasWrVQ//g
2PayDwzBeX03+NOtGPy9YTZn14n0TQOllOnLs08a2uwx5HmK7gCwGI8TI9bOfmdfQfXSPLGAluxC
iCbyMRfz5CjpCz/LhNm+2+n1OjD9B57se7TGrVXkb1UWnCoGJl5HSBeY+33mmyfgTo9+k5Kvauyr
7z8YzUM1GmRTWptxDvwuK5zOdoc6wXdno2JowbQcG//US1zWurctHFbvPCZQPoTjmi6OWl2Je9uN
HvqZAAfaHvZS31p4BsvGWLHg5y4g/cmHENmu53RVWrjJ5wTnTOFtPRb4m1QvNnVrHWptfG8nweiA
5llnhHLybpTJaw3YQcXQ7jia9ytP2VlrSBpDacaQOhhuEyFRISuPrSYYU2b7jEQoryzG5jQb7UPl
Cm01zj3DaXh8/mvosC2mV6JdtlXlr3FAb8Y2vzN6eq1CXswi7K3+RstmolQ9pQEDtCPDjqpFM+Uc
+Rp1W2j5EoT83ejzvcASruoEZHDv8j3AibGkpKCsyseG0wnTDs4MfSQAG1Jix/O9VNalS2L2SwhF
60pr7/ueveCgug5SwbxC1tZmSMRdK7YUFXuUGvOXjNoruMvk0uk6HmdjPZvMnUZNDZ/SHxjScD8R
CnPtct0z4lqPPZ+aTK8dnuQNvJujowNjIwAizp5fU27SCTzyot4PpeGpF24h8bn+ym1Y1c0RfjAE
8KQauxXTiuvUpt9W1bwUPBVi71KQ5V6pMVNe6i89QD9N+MtChJi8gn3vz09T5ZxNYzxhd8v563nW
3t3K29Uo/n4UYVGWT6UwV/oUIfJyi1oW8djmIcJ+YhvFW2R0Z5j8Mn5LYd/FI88IxgaBC+jY5NQ+
8BULaFgyO04FMwcm9bfOhnQjTgoPg7z46IsIRq6evWXWsx9Bg6KGaDM76UfdXkcydCaSm5pOmHbz
EsUHPrIyuhCGeqbtm7Z6ISUqkIb0wLiQX6NsFTGzjj9Ci8Nzd4omdx0RlXF6GgSsn5kR5hyh+Xtv
8K/zRKxKY4RY2IyO0m8oEDRs/dILjthlsShc3D5lcVRvXxxWd01hn6dm66TlK3znb6o+HkyjXZS4
daIxOkgqtLmvseLXIS1m6n8oTrOA6I/srH22FP66AXLvN+FnM/nXNsJ0xCJbOdtqDvY1KH46P188
jVs9Y/DVljyWSe0W7tme0B0Nh6edts0HfxdA1C/98dQikVUTVR5h+lZ2oLLjERaLwGzBK+Bli8q+
CEPhIrc/U+KouptqDr2GCwDS2ZYROyKW4Ezy+i2xARK81meceZ27qzUsOzxXJkRMWkKdTj4FQXdB
YdQ4NvO0+ewsEldG3F0znd2tVnKfRtG2r0xnMVPywZHTO2sh7Yqz5L632vK9Gjhe1Bsdy9Ja19OP
MGEUHmOK88dxRUQVGqfTLI2R2W0rBKFjxpHI3Av1+7cMl5Roc6/53tmImL50pX/NZ3+nrpWgDlVG
b9+p9GhmlZRu1sY9B2a59iJKJ2eyrU26a82JcKSaN4tAbk0X9obnmJdc6teARFeZxXtj9p47h50e
ZQ0tOSUHGFaUY574GkkLcKyu0EGZEku8mxjBvWsXcl3iA79xGpvuX7a/DZdLlRNArTO+U9vNLzoL
yOgro+kY8nRSFeGm/015gw9HnPafuaLxxftA4UYxLI5WzR6F1aKPQ/YQE9NsNd0PRyDKrtfdcwwM
dBN/OV9dfa8MJjJfD/lb45xvPJJTW5T+R9ylhzFCQFAbKd7PbS2Gl1FjShf1zhkzyKVJnGuivorn
OvdVe7LH7oXNBGM8yeUT06Hb2L9Kgwlj85L74bWaNRLL/ChR5pznjjegtcUlc/gKrm9ewkhrfzSM
qk3OiOYkdurVVNDf0xPDscL491H/AKltAbgXNxB8OEKHQAxZx6KI8nODQhdSNngWJWkrZnsfWH/4
XKvn8RA9YNPxlrMbfs8hA51uarFbdi8W3++m6Pkpfp9JOkBGNHenfra4bl+MmQ+zVzkrsUGvyfXJ
KFsK8xqQ+Z9tNYX3xEVdYlHhTDfBhQHonRF5jE7r7HvU6xe75j2hRoXOkypFhsf+qdfu7meECajP
XGSO5JTNl69LooNJ/tYW1SEmC8v35VhY2pcEwyB4WHtDZjJe1Jx2Is6tVLfA6Wfeqr67jT5UpdmK
asw7CqrpX7I3k5IxJroRsjL+Rlj3WXyQNN3q5ATalTYrfITzfsAHGwCd09x6xPAYOCoi96xnDaq0
b9ybgsvJ10bGfgxNy2E6F4uZQp1lOoudLFNytkY7L/EJwOCPyeQhMPl5LdfZRMaSo8M6cjV9E4ko
39nzpuXIzQorwudRzARxZAkykLMM1AFDfwyz5to3xoMDrZA2APdZk1QXWP7R76S5BfNF+Slhw03B
bnBoap+izGQ7lXqzanw4jRSgjVW1zj1KWQqHDWiwdIrmQJBj2caPRopGjHn2O+/Kl24qSq7pRTF7
+1IygGo70p7JezjZMfDvs+cx9XcEV1XXZHche/4bNzHT5TwVlNYm5dEyHdWM291TVLFMDKpsMTiy
c/Yynjyj+eaF3cFydUm/lXtFQDzNbMR/htg9njircM4Q0gCHxsWqB6cLKBPgzI/iFWOEmvAbL8CJ
EZBJV4OVHfUK3imhQrbtbBDMPr6KNOnZErcvvV+/JA58mggQYUCWdRyh81qwc9qJhSN0oMsPNrZ5
HUyE+2Sm/CKNDn76mBg8WLwNNRsmCcCMO9W/xqgnEjfbMunpr7U6e5HRYkaxT6sGkJ23xpALh/FX
aNM34aQ2mgsD8JT9iSDouIgjTF7eupz6p9EE6fQjalFi9B0Y7UuGQtOlVAMqE1sqLuw4QRmoq5TC
ox0Bm28u9G7Fun9fevKqEzKURBhJdXcU6jQhNiWNtBzJWlBg7q0ejJ9eidBpjg/Fh+mHHxAwL2nB
AJde2oiHQUTL5sQyrRZMgscvPy9wAKBGwc0llJKzEziJnFUG9MfEIyNlZ+eFa0q7QAEyAEgd46K2
b+pRwLkW6RW5VH01tU7SJPihVutgcK/qeTGbPNDHP55pahWEFsVfph+AQVMD+UK9Zn+ycKC3L2YV
fv8oO4rA/nel+Hfl+D/Y7n/64/+9ljn//Usa/Om/xYzffJXn9/yr/fOX+v+QB28wCLH+QQRTbPo/
SPLqJfz1L8d3GZf/iKn54zP+EP/Fb7rpmgDgEfiR/wX65x+cGuM3AZ8GDZ/TDpUUOkLa38R/8zcE
UQpNdNc0Hdsx/67+C11ZBgSWOF0Jpr5t/U/U/x8p8J/VfwNPFy4Dmx/BtH/U2X8IxwDbDP8fe2ey
HCmybusXuhxzHHBgGhFEJynUSylNsJSUou9xuqc/H6o9qFv72tl25tesBmmVVWoIcNz/tda3ampW
BGgyqJKJb3CSbNVdbrNfqHzO6nOE19Sokl3oUT3P5ualTEYWOpv/529X7e6vb/p3J4L978gcU+Jm
cC0uEtGff/4sU6ynpp2pvR5dWAutMUNndgnKDGsnIgs86nAeNDbWOO3V16xHmOSZqXvW2W/BLTC1
cHe6/1lmqpngS1sYQW/Th/hK2V1DD5DHBJgDXr7w8uuc8k6XAKeTaW07ndqAlfZm/bfhRElz2vL7
9cUjPLmJfcuI/dYvk8PSRXvy2XdYSt/ZOOX/4RKs0ug/Pg12yhSscMsQivqnFk7Lo+/UdWJi2mRk
XcuFsDrV48wZKCwbqp4JNdVH//NlN+kN+PdvaysAEq6iDQCHyj/0Ytfua6AkCw41F8rryK7D9xqm
aDW2RwipmTO+JJjDQ1zGuxF1GUbd8qE75ypbw80a7HFLOGRXzO9ZF7lXZAVQPNioAoycu0PvUq5F
u/hB5AWk8yAfoCabCbul2lgewP08jA5rJiv3ZemHQ+KGClDyUB/dyD/a0fiblJV/YB/GFszjKAGZ
ce8wL1Shj2/Syt/MT3M952u/vu4EiIRp+a0ifjiPYoF1MsCDeWxmzkXrzGBifDrvfXP6gz2TeeM6
W/BSENHZOm+Y1slDUegPxSiiYiQhK5AlI0OKELo/OVrmFl0cHuVo3q7VT9yZ885w1Jktu81GUTL4
aBip6dlDw15nIoIDU/NULO4Tkee1jcZ5riWv63h+EEk4sovA1BcaN3SIvGcMXTyGLwZDGG+dxoh1
LtO0l06ayy4y3MdindwQ2KCAap3mMNQ4WZH3G9F6nfMw8VF1gYFt2YaMgkZGQuViMMBkiy8ZFjkM
jRYaX6CnFKaysYIqCgT0Y1bQgrMwbvIZO2XA8CzGUBbjqDnXH2Obc9ZtGW6u4RCQRSjQC43KAGbL
5t3wOafgWvsY8HuW69CLntmtEtHaPjtV122P8OoWqKMNAi18aS6NPMal+1mP4ycXAKj7yvWt6q3X
ukxjKQuOu7gkz4C1EfMelJOXOVmHNPI3vAy6HDK+EKy5e9FVn8IZ3u2i5a0K/sib5YOWID8yw3gV
bVwePBqTR0Nh5wyvslTuKpj4imEgusXwC6oLRHqASI4Z7hxRRweKeTGE0pNEPR9G54UGgZ4UgWj9
L5Jf0SbMOPMP/KgtwqfJ5suMmPCTHttj93zw8oQ1U1FyZEe0Iumq/IiK6XmmlGHXpTH3ylIEfZ4e
szLuA/S1AoOodyBU1gbufN0I5z3KeLwTnq6NYnS+8WE9AdByGIEJyCDOnJ59a95JOaa0N9CgykOG
a9RFOvKSp25hG78yKNvypZVvqeCUEwGwPcwZoxa9t8a+3ia9d5cTmMMsCCxopE+Lw2RyrIG9XpyU
I5rmJ4AutTXMjkZOp8TO6V5D3N01mJ02SpAvqjr7D8NbhxBNUrV7n0TeqR09Ym4UESL2FBuYaMUu
p2GS3xcByQwZSsP52OgaiizUtPRYo3N46KBZb457qRkcNw7JARQiDLhh+xxVBArKDFmbWewp4o7Y
wD0IRBg+JVP9gmWYCIxGbkkIqbm+UW+VyzyiUtRPj9P60C/+yyjwDpQRvZ9NdR8VL0U+XBIcAW6V
Y4Oto/5+mObllDbhqY7awwh6pk10v4Xd5vMThjR3ogl0rv1klPeGG5PabrkNyJPC+FDqNe9d3hYV
NmOmvtEYBXadkWFmrjHH4XLj1hPWWH8HTOuSL37zMkXFjeVGQQIoWmL/gUNL2GctK0Iw4qI1TMWv
kiGM7zAbUeKhBAh8pOum5PxYZ/pjTRvQ4vRqsv1nVUolY6/vvFDNwZ3oAjGb16rErpwvPAMtR4Cu
Xe8fTv1dvK4fRCs6EwoZg0BcUtCHNXmICNYzpRcAe0SYBeDJKS+zsb80zOb7WN7nhce5o0ijbe3D
kIPnSxR1FdyjxHyNTP9c+WuOoI/oNcO6sxFyviS2PwC+wXLg1LAtccskgUxxtvCe9Q6C5lwG/XfA
h166CttdU9Qf9vZkU/lnJ+hWjVHchvLg0sJygFy/hR6yDh2qs6DWhKgrSYEluo6N6Hpsw5uc0Aua
m+n1TAJz9dBQQkDrwXMy0FNQmEaQFXgUPIBb2obf3I7qtUzHnbRYKVjVK8abi7mh/W4fWpxRx378
JQGPbZQ3tRxpIQT5UXLGB8ZAaXS7I1j3G0w0eXcXGz3q7aiK9REjxI6Gk7VzcxQmn05P0oyP6LZ1
ldpaBoYzQwMVkym//UTJwGwp9GSJXkza4y5p2bAIP8r3UPNlhc7n07SlRkhior94hmdvHa+1SKqQ
zxDtC+blE+WWAMry8ajw3DAtZjJO//HKofruTKztXmocClg4+wmRdJev2PA6nO+kP8igMdw9xjtM
WU10R0r23PgwHEjR4BfCtzhYxRKkc3pJ8lVuM9QdYsAF0/vzjAOaGQFrWkgPDRuANhhmbo6BpJ79
Bw+Mc1XhWncdyExNzRd61lFKucw6nBh7FyuVD9wXkI5LGyTn9gaafFg1V3lj0g8IomZ5nJYENRDS
a1rTe8BDC0eIjqvZ+KKWK7wYC7EOBZB61yg3wHrNbzLHAJUUFai6nm+92HjojBHYDkKumUXWYVyn
ExZqMRDS8hO46X7IwGQ32qeoM3mxjJwC1JRIRUXJqGS1ws5jFRPDSeUgl7bY2yffD8m+UazXpxq2
IqWpB9GKb0WClWWLsMJVAw16tXRzgBXfK74rsYZ5j1JWkFmAivxqaPcRD+05UYpHqrev5pGjHe3r
e2+S/IHSLzVgSRy9hmF/l19F1lp+BovbTXo8n90lEseBhrFekpXL1Htk0FGxtHDAc69561eGtFfL
Al24+bYMkMmZo4wD628Q/dR0VNwVXYa63mSUbLcIxjjMuuMShX9+ng2mQs+xZ36Zo3KgXVEUXzzo
UqIa00Pd2XIPB/4qsfAshJNxGRsKBya87mMkFOWTVrPX2ZFujhtvZkPVWdi/2o5ZilmR9ogm0IvA
wLa9+Szd7pC18bXXTTetpnqzMmL8rtm0baH5SywQjOGJ4kvxsq7o29oqEchByyP1YvLP9GUc8br7
TJmHClJwkd6Fhjvv5TrCLPRJ1hzrm9aEfVGOAcU27yNFQqEd1jvZ1vRaYejc0AITpBgVz7VyADz5
bDutyfkcbcun7wD3k+kzz6KXls+3JV2St30ULH6Nrw+h0BBcdSMC3GWMEcC2QlzL0av2SbwU20kw
8jVZQMOcCVJDQjWYmpdWQ2YPzcNcmyRX4z1vgLy6yvOcuqqMEsdYt81tO7d7MIzpXrPY7RQ5DdsD
JN8z9xmYTlImoPZlT4yFbKC91zo/08rASCV6l2ZzoxgibXRJrR0vgm85UPvYS0wMhkvndprsKjxD
u0pj8uES0B9iV7ddxtvSXML9Mkt6GKLblCHcjLHnSrQgBSJTXiV2eAhl/McI2dwY1upeW3cfc5kB
CSEbtp/t7NGZPVBLbnZc8kldr153NkPQl7IqqnaJ0d+EGupCQ1B0XE0FTH8R+63pyrF78OdrT7hp
qqfRpOAC/EGcmX98ZNqdKnS1FVT+8fMP62/ebwxCFHuxJtaUJ/t9w1hei17fuGTiN43B+GbUQEh4
JA65Gt6FR4jUBn/JsaX9KobVFTPzesjTB23wyYyQLfbokJg0ZpJ/QFvvRiOGAYllYe0AU7UjNo3u
HjwcMLsuAstqzmwLmQnOG0TrvZVQ2FSr7jJl6oAD/QghfmcJDhYDnpZNgQE1l6nHG/wIXOfNnsK3
ZvTyU974+bnsGvw9gs3lUnaHogi/iReR2us8BoX2CMyoZdL/YqMhlpLEYuN4PJVhYmw6CDObygYw
1Fgsx2NYi+1nNxKzz3pwkzmWqPWuqqbhjQZUApMN6LnQkH/09MtbTOugkvBjETXOiGrTpIziLGHv
TY2DtLTpF2BzuckRWgwgtRvDbHllOt7Rn827YUlrptMoLJo7sqFAs/2tgVdtC7d8xm/B6droiAeJ
zwqDj+npg9OyncPjwC7NfaQFLCUbah6pG/yaYxciNAQtypMKH1yWKQhtR/2O09FRamI4vERPOnqd
CmQ5O9tnuuQNAzWT/WQo4AdlvftlK+/r2kqtFm8KlvlwA4Vha6C+Uv9FlMgqaiywPhmqmGzDrBnE
RpgLjIE2Nn9aggkDPOcZCkBh+TMjr//YFtMH2K47dsibZq4PEx2NdGM/0n2wdQ0WIN/ZCs97tUtn
1W/0ox2Fx7As/mSpw1Yq/Z5reWO04q2N+m/tXCpneqoBcSJ6sGvV1XzWOUU7VRYem+Q+UtNzlhHq
g/IDi4cEcbN6njGUMTK/nUm+bpZJQUerHmN7a8v+2ewlUkvHE8NLfNLdh02OHlKjpvcWXpWcPqDb
O7uaxe3crzTOagUOtDk5gFIdGte8FZoQLEGDoCVZGS8XUc9ir1aSuNcicuTYv1q8M5Wt7xtnuLZq
ul0dxH2Vy1eZilvOFl9NiPEXaDmsrAUwK49GGOKMKcbqSnQKS7OCQlIMbKuQ5Yezdh6qQfZHX7AV
ilNjQQWuDAL/0X3MoWkrI4pePP/smG91Sg6cue0lFdMutiKJSYq0Uz37jPV95e96L3M4CpkbY4Sv
aWlQ9CnWzrBOR8zEBOPgmu84iBDVrFvYI7J6iwowVzEFh1MhjTtKv28BNXEm8ko8RrDhYlecFwcq
TF3dOS1J8dR9mMM6xNOQfNnMpCZeG7yUrgjXka4jBxeOxl3esd1oQNxPDTR1P4NMW6r5VpYZ7+hc
3yxOcVaM9Qf/stDA3Fqt2OMyWXZgXHaNXRjQli5Jas5B3iNbVJ9J4upAdSUIW+rpwnVjFsVNwOoV
nsHcPFRFeMUAn6Nn4n4boC2QOGiM1+wLz2OjCzqLrD9Fy62gy+7Ud8vLIrINh/zl1itAQ4iYmHUL
Z4yxy3VjtMNZLmmQYuQRbXFpKi02hb4s2t2XFXY8J2oEyK3fPT0p0KWorxDuNrdSCmhqWW7dad0T
OcUbHqeJvRL6BQF3fOPw15d02rEpetCduK3paoCr6e/cNcAymPm2H7K9i/k/HuXrsorgtZ9f4y37
6mwI8WSuqThc/pD10AGbXJibUKYaXjINzeF2xjKeVdPvRDUfocDdlmHAU2UxYTKxaTtMnCKY4j8d
iUGItzNwsUsTrWudq56WrDoONZGTENQLyL9vnFeU1kMn2fa+6+1Ay3gEOpj1zBk1jmO6HyGn6IUr
5YOENhj7MyzqjnQYs58w0i2PLtMx+Rq1NqSbVYrVQIDITxEb8bEVWstj6083lacwW0DCwAjwu6v8
YzokNVbe2wkPYFZAk4a7rZgTMJ1sX6waAIKJPIp3+03bL6H4lbnxcVLJ10Cmw1RXacOzweYZo4AJ
FcvkLZDUIYZEXpL1yEZUFrxtXeMrKn/hSKyCsXM+nMTnGSsmKLae+1tY+JfLKaIvWioYBzgL+ioB
lpp7ctemBnKXm3U1/eLDKYM+wbcjQaAX36bbmTectEDjjgvnL81mGodKhPxYscFPw5PRC14/3Yox
16RhTa1uas0kcwardiLaT8mUa52Zkbe7EC3jBsjkbwqj06tEnQdi8FOYl9eT0eyhGNn3tTu+SErQ
9j2UbrRuaryBQUZX7ZSm58YC0ITIua8TDhtJqO1dL5AWWxfTN6Ta62EQey37ae96Y3yu04Wj4cAn
/dwLxqpJPNBnTTeNwYFrP1+5cR+eQ8jIMKZdWIXePeYu2GMN3hu7aL5SkHGGgbMujQAqtiXT6kR+
a5ensEMF2FBoARhxjZQYPfVgE9ZGnGz5bomY1ah82U/4w4PeZwY68tt34iH3SoIbBI4Cj0Y9npH+
qUwYQWfE+0MWaEzx+cmOxNmt4f6ZTQVeGF887KoQzYsKw9FXPB4DZUAwcCJ9xe2d4Hdvr5Q7aN5k
NaDb1gZffRxjWV9ym+XFC5tgzBR25xHfTZye+0WQmJ8cJFDy911OWj0sMSe5uXUA6Frh9batk46b
Uzk6VHOMySlxo26vAOu2qjxyH/dAM49jK20whP711NOZB1ABJRRpTY/rAlkrAlTEvTl9XLA923es
ndTZJ5i2mZIlsW1THsEMCQv1OS7C/eiwXoTDREzdrE24xBtLVfOhTKMAROCChYDD9c8Uf5pcjz0X
h8Ba7V2DK99Q5R40qLuBy3LIoulSztUedaepQCw9WA/slAdm0/y+MPidQt2Rh9lSLcJPOzXNqYUO
5RXNc72y9lPEgyLxMdxYpG5agQ7gOIfeZxKYWGV863d00ljylm1Qeqo8K6ITkOEeB/OQ169d7Hsr
huGZz4S7fXGyC+eVu9fb9Umb4jDGo9XY7lHn2aMGAIvwVx0Tz8jOVUIqwu+dfSOaCWgkXSd2ZeED
Xe1IyNYHVQHmcagiqrysDroyPTrpymJqKKqzxHLMqTrZetWLdES2lwYdo2FcYSeoBZ9t0xzixe1u
+/B74tk6x25504fDXbWCcaLFDM/C9p7y3P9VmoqkwcjW3x6mgJeD2CxUIP51A/5c5RmDV8d6ESjI
MUzOOH7n9hYfizgUFR9jl1busWYODmMbzsVMnZ5suKXi9DNVoSAFHoKDem2xuL+HTMujfAtjJjwn
vTEe6cyGjY5Xf/KW+8ZbnddYuzgwcakMdnIk8xxaPIKmXR6orZkPDlR09jw8nvyJIexkX+SAU0Km
rBbozuxtCTLRXgRxBKufNvs6QKP9000uqEX70ws17EaTM03jsTKHHbItsA4iiMZ1M9IT35rtg83T
d9X27UO/njWLFLdN2CdXENGqYzSLi81bZzcs+wIAwnaKRFBmcRskTMc2zuybgeZwuel1Iy8Mgnl3
20a+xS0MsHP4WoYFvoIabz0vghTlmmwQRznvyOG3gT3SRZrbT2NOpjNShGSYsbzPNYSK1CREyrmU
zdHb1NLVV3buFIg5e5tpFttBvfeohEtnKi/590v6otlgDhZFuC15tbPVV7cpZYE/abz1S7Fmsqmz
xfX/qSs6l8fMMskWNg1D1MIKrEjHf0XN/y+t+e9a4P9Ll1TS8h1HepayhfWPEOEyjprpTm9uBjqQ
yUyA9q2HcdeVQ7k1HNaCzqV9EJDok1+aB6DVH42BbGeWMPL+gz7273lGCzlSSPRYomK0JaKe/U0i
tYh22+7Cj9INPD0dcOdH1w1f0zZ7H7RpndmuvdsRaX4jlDfacvS1kTvYAZvbMcxipg7dePn5kf6/
FP8fQJWmh835b5/ev0vxSaT/Aar81//zLzFe/BefFpI7GXzxo6r/JcW7/0VLu+8j/pKpR3b/Wxu7
TeU6SizqPJ4cz/y7Ek9438XuihD/r7/9XynxjvdP/ZuRiCN9m1se7CX8y1Wm/duNRkmSEFmYrc1+
OTZZsuaxf1ntNwUjbgm71fAyRGH3tiBLTyMn3jOc+1vHvFaVDz53Xdlm4uzktwjVI+/Y2r0AMMHf
uLrQ8KCcem3vhdPdJcQoyFgYgUAg3wgLgCSKDk7j33JyL4z/yAoxje296AhEKnAK697Ax4f4JXOe
OgXzLflYgQFT/oMNiZ4zizmElzwuNi8Ea82q28yUgNXgAXV/Swd9b+BtY9MknLzUOZCP1S0zhvlN
3zk39Fd/YNF7whj+ZIcYZobEeaL2B1GfcU7t4zXEfLhZ6LAGc4VRKlnogERo7dz6ASzJVRH2tzAH
fbgX2NYEkn7lDjer7c2zwc8b2GdWT6A2Efm6g+zNd+ae2czpA8zVk0rcC7mIIw6Jvb8WNv8YmLI8
Y2Fcu+3nlH2748HDpq1nxfzVq6NvIfkHfHHzYzJUJr9dkUWIFyOaoHftx8PeMMarol6tOZF4RrjG
MM4Xz+iZjUK+tbKRVk36GQ37sDh8lFbNxfv5SBYumtmEWK6Nl1qupx8s5SPx/BbaR7Jg1V6/CqTI
D1M7Jw0aZwPaDyHe6h+ptWJM55M6BWa39eP+V54im3HFJtUH9NbRq6hjDJ/GcoGBxIEunX/JLMFI
m2Y4QYiYaagAxJbSDd4xum1CgxGVy+tbpLj8M/vVW5rbopgfnD59+nEN0hOTc+wuqEzkFzPb4khM
8Un47iWn6mvPC33nOQoGYy9/+8zGArLTFAvi66MLUvdYeFerLzNrxI8vGZnRbjDRI6JkDMARceLg
SJwSbags3AZksDgfqnqG0o48VLXjxZDmNi0p3l1/8pRh3GaK4+/ScWgtYEBd+TSq4+etNB5IDpRY
gmvnqSlJ1IQ1SYAp42olmH7X8ygWwG/HNPmUhXdKXdQyMq2XuO9+4fR/sfx3UscgrqdJglqkf6Ot
6sclJCdaOynD7njkYFM3jHq5+l2BrjNZ7m1OFZERXodj8zkk/pMDRVXW064xgkLxK/1Y8+p2+mPQ
duibVb13QVSozL/jgasbwVmWncr6xPWavpGcSsApLk9J2r1FE/snA8qf5A76uf3X4EzIzQ0vgTSt
yc4BSxl1Fleq8jjKTVzln3t2XWOqrLvpiuUmNvWZTcSh6Lhd3an8bmPnpEjApTMbgKxmW0NT4j1a
FwkvugvwjRqaK7p0pFV6eh+ED6oIR0w8V+9FwWXkfvc32SVrcWauH+G48ACuX2P9Ty2mDDvZRd/V
2su69p8nIDMKDhpMAQoWizH9KEBYuHn63Qhd7w32UVu3Q2aqaRKaiN//hbpwBNZ6blQhWbMETIbV
H8w6+uEXC8g19ZMv8FuEntzU73OnbjtlXIYchoDw4dLG2+nNSg4MnqKdWzrswd17/PUkOmZ1wrlK
kCO+GTNZc1jNgjHhwFnhTn5GbX/9sXoj0n/7+CSb+lXHNK4WPormDzdkSJAORLneK67xtH52mcuW
+uejNokKjqp+joenZWA+raaeWjA8+hgOUxvIoOzuamXRhOQy91QlnEmhP6VLx6dtgxOjTH1XrzXl
Q00uhb0sARpmcZBcb+wEnti6EWeHily8Og8dwe4wsj9abIRxnJH+r/A5iyqWnAdX+2RdcU8k5DTB
aJxHw3ta7dc/1vjSGVahWt5DvuQHSQxYocrZxVCJt4PEH15IOrlYQ7VHeCHkBcWfiZJ8lKw5tlf/
Wq+Ns/rjh9x/Sserhv4RntSnWBTfYFmuM7pXoBdwsGnt4dphnO1wSsPtiV+VmxEp5unHzBy73Iep
ve5GUcw7g15u0mj8SI7+dHt0bHpUfhz9zozreY1FUBRFdtvKj3XLb+euZmi6Vb5TKYLRGm+cvFi7
7EGWTzgsDK+84VyR7bTHLpkrbEzGHw8aSVRzl68eaAHj5seJu5owJXb2skdRXc3P4PWHbckoIB6M
GTIaY/mwLndwTBB17PBJT1VQlys4Kv6Q5tQHP/eCzUulXbh1zRxeC4Mn0HrqyXKrPXOTdmO4bNIR
OXwkxVstmdFnKcuaudaHs8//sXWLjAL7qepvB5MTM4k1eBSO/dDK9EQEnivKk9YrTmF0PekVXCP5
DIscZh+GYpUWlx/TKVnha65gSx+PxIq7cmLmjE+WyogPj8+F2S7mKhdkLhf/52/cdPAZYpu0DW20
lVIO1qDI8omtLnxyaxhrSd32fB08q+vDmKTy/ud2LWf1lMnfJdo//On6lzEqEhPDrlXmG0B++LTw
Mtv4cw4xGf58nK5MP36+81RnT3FUHsMEYKcITzjoLnYPqWMi+NyDOSuz6NN9dEOmJQ1Q6aGl9MLZ
JPgf4kJuFRsJ5ll89GGQdvJ60PJ6bMIjYbi7Wtw40ByhM+9sk1vOEddtbYMrLnFIEz2fQoY186OR
VH+K7tIp8+iabbDe+T9nSs85R7b/OiCAazO9zdbTeJhhV0Tggp7JtU4JJZixe5oSYjcdokP01cl7
pLdgEMWR2Q3fm0xP7FE2I28Qy49t0QaCg93gFDvbVqeQvvnUF3sfDM4SmufJYuxPcWWswyBzry0i
CcxVJIkYdoubxkyPiWntKEXHXdNvTEMfJl6R5JaDpsOSg5mLAUkQI8Rn1Tl1/Z3DiH006wf4MNtx
tM4r5UL1JfVHKG5sHSdwJJbkYZpp6i3kz9/P4p1/gAPty8nZ5Dw1wmT+ANK17R6I2NAuwiiABarN
fzuMDWRs3cT4yvuUH5N5mGOY5KQeECW3a23ykFm7CP0BUGsQ4vVnuOySHzGsHV3zrAaQbinIZRiI
QvQ+hlx9KAHMqwP34t0sntpXrhHoif8UDuicFMHg9HAh5N4O+V6QaBTSQD4foyI/GmFxX7U80TgU
oQQ+NB0ufzM7DtiypgqIZFr8xJJcA3h6qR/AoW6aydyvt9ZMwIIvu22kPDeDuAo7I1gvX8T7TYaH
wZofo/TRGpO3Ru/9Nj8BPj42C4TPtS+4yo853XGjaCg7DYNF21dO3QQdJLzBI00xCUDUNtjt8GhC
k6tmbggKn81BQnrhRoQ3XKdfvrxCbdoOyBcQ8TCV7mkv+VStuS3pTuwNse99ayfyaF9JeH0hL0Xb
ucwU6WXMYfPKpkMSPdJ9SArrqlv8UyqMo+4NBLj24EAjHZAchuQQN4SN04hMOZGIAs232FGodomV
cYSlf3ai7D6C1cEo4zohr8jVGlzOGZG8UbmL6JbeF1790cHgiXCSFJm5j0krVIhmlpubvPXFoxqj
BQNR9ZCarIZ8niNR6JfZq3+3JV0sJgM2dp7ZvGdwkt003vJbSOehCLNX2AFzgMH/pgqVRk7OgHd4
W1lpkJjDY7Yg0c85qNs0z196ZwSdwGO+86rhwHl9vM3G5Zt5P3SWDcZaa53Fxod8ts5mXuDU7wlH
iJpbLPIa0MXk8UfiXzxmBjtrTdKZAHXvwyeKwg5T8TV0QxZsbWwcV1OpEsGUalgg6bbJwWP/mm0e
iU/Px1qZePGBvcV95nCocUq+2DyU7InYWGFcvrVN82WMMPcw0+Mgls20XIv0MOd+QcJInMLQfYKX
qHaxmZ16p14T7bdJ3CdsXpDaKF/Z2dmANSUIwaOPjlUGTlsSwZloIktCOM2pXl1IEuDVsjPH4pLr
4pVXOoPiqj6MpKoyRpzUlH7XgiEfHmRcSn4Kqbnpjn09kc/XwxNT2IjB55TsrMF8dPXYkKNcrTSD
vM1yh/PnGN2lJruFvn7NFDaoqsAQ0MBnRu22hjtWwlMJh1sNLTHNsUxvc0P9iobkuo4zfTaWRG2J
XdPfWPlbduW4PHqUuTpYBv0G6mgid4inIYxuQ0U4u0Ky2RZ+/kDWi7PUK2cKh0ll9DovzEnHdEbT
pq5ysxxaCMKPNRk35L6Ss2zMmRuyCHoOW1ejOc02nDHGW6TJkXL61zQpjauY7XpRIT7bBSKoF0MS
S0LedtVZ5tWdraxzRi5vI22CysqRryRVr6Dd1CdVejfgDDhDNUSPieR8KvRqtMuLjVqzgVqgOaF7
05aKeo+vygV1f/VLQq68oUHQYKfcVcaLAu+NpeINJsdFzWBHVZLgFGezJ6bwUuXhTtgxxzOvAIRU
O6fJtK7qRdLvpjW59OrUN5wIgJUPNg9nTGOBj4shS3C/Mjy0uU/ANzga0ctx2b0vhbcLXUzwMVrY
EJ9yw8bzG0cjwSH95dSFAJHVc2dSDRAKngsQMB8lmUewUBPnmcTFwGty9KYdUqCOdMKEiDpQzTf3
xdvW9FGCohw8TabhRmhUBnOASlaAVSqhTHkJDeQlL7syBTxhhyVNR3DNwT4vl9CKCQj103Olu+cp
Mg+i91+ox+i2rrrXiI3bnkQcGLzqLW3k2Vxp15nr14FN4eaM3aUgyY5ILz/svKFIMxp3ptGv9m6c
6ZWcUSPYnB0z0w9vUD0uXk47vBLTL9vpf8GM+9n0DDvvUaazQ6SAdPvchOkmhdkdUGBf7RosR1Kk
6gSUAcMr/q+aOkpfxLSfu8CJetF+GY69j6uKhm6MFo3h9dvGYutVyeJzrutrVzwN2u2v0/zMaWLc
CQNPWgR52PceQgtEBXDcr6qYfwNx+cRwzd4L7G5rT3ws08yqU9unATpFZsrkavHyi+NTK1BFbr1+
n7skP1VxeUxsivaA6Xj7Px499dvG5p4G/V6A73YqxjXOo0aKGOPKulbk0riNKeeLlXXducLFle8F
8EhBRrR+QIUc20dm2pgwbLLSazi9TQsGtl72NEX5A1xqdaicWzu8ZYsKxI0YQalbMwA3OADyiQnR
JgW8n9F+G8LCxUMNUHpMvaMI0/cIX4ltFTDieHmiydEMRgRu9jY0tYRxvxX98KuS2NHDGOp5jvEd
bGwd3actgxdyc1SsDnd0idxnVk4dkRpum4xTUNJmzb43KuLPaX/Flt0H8NB89u6y7Ma2vw1J7El+
2Y0vbQIY8mOwRo5pEJcZ/gKDyGtjW3nGGxR1PLFQQ7Az6Je8pxbYxxDeiBQIZsZhpaGHygy/EgDA
HPeqtQPQfverCv9/ISEahSnFCj2ekJx5FkfHEJdslAQD3QcTGj6nHncXRSjjEGc3Ez3B6Bh4o9rG
+Vyc/s50ou8l56tJL3/DcI+lpGY+NTxbc39Exbkp1sL3ovzV9FNQVfGtko/N6DM9ywGLm9mTMciH
uuetU7Y8f7Uhx+1SKJcS9y9OlOS7FQObePmU5Tjjr8kwTPjxsdY5L95xj6qfYzwAY1csCghWhaBN
ZYutKN1hm4YrIOarOqWAhKHkG2CHOqCG8pKzp7ka7e61o8sC4f8lHBNmh3wYazvH3rVWf5NdG6C7
kWYpIAYO7GMs0eOzB3oGpJQ8UAVCMCWvx31XYhLMKmtHe1m9XTIQJnq4Z6ZyBzT8N6ILiKQkMQKL
bdOXZ1XAizC1buWk7ihfIVsY3djwutGpshz8WtZcZ/Hob7ysxVoaH8ulRzOySaMYELRA8mEcids9
fIVqZ7Sxf8Dok1rlnjRMR+cHO2bTyb4Nsyb2kLrkRyexXDuTd15ezIiUDUcwdlQ8+VQxUwLQ35Eh
po81fSrAfVQ2HsRojG/5gwJ7QmM4vZOH0ozf42oAiT1FN4ODyt+xYYpy9xMzbrLXKf6beX6cx/9m
7zyWI1fSLP0us8cdaLGYTWhBGdTcwCgBB+DQDvX083neKpvuGmvr7n1v0qquJZNBRsDFf875jvnU
BGpmwSw23cw+Cc5IbYH7nC2vpsYV3TnPHXDdTnUf9R+54V61bpJDamyPLNxMPdt+YT3gBF9Z/CR1
Gga0jUFs83xn3YXJrdXZ/AjYJuOQiHHSWiSKMw0vHa9DxNQ2/iF1c0solJg/1i+L4e0pMhrWd3Gb
1O4FZBnGvDp+5lxHG4TB+NrLLmObnEXhbAz+KdfigOa7IVZMbDLU2mz7IbwNyo8/tcyZ656CNjxx
hG8hSkvrUFCoTfPEeN/SU05Vq4flCm5cHvIc4WKHJhRBeCnv8Ab8zAIIaOCrVy/n4MT5YeO3/lcs
za+wlilGT3PcBKb/jv6Fh6Cmp1j0/gPVSNtoEN/KlG+U95DWQG2l8tx85L55abhA7XrRn326I7Ge
H3nO8vUI/UDjOOSeTyxyW8y8sxzGe9orxnXdOvAhJ9Dy+o+U0gsKMSmpvRQJdSQhIBPZ81aN0r2M
giuZLJ3obrZ7PuZUxh9cJnuEinGJCufL74EbirF/MH1eGU2o105oZzdBUtyhslZ0nY/BDg+Ts+kM
3DhqMQ5QUk5tPtnANKuz40x3f9CATmyQrzebR8exkxsjogEG/wGuF5IRDLhifyNcCgRji17LOfyo
FFtiwzBqnOaOrkSsOboVsh553AITFAlW+DQdKNdVWwPn7sEAcE3t7MbzOnzGzmdlfdXwHmtD4VDd
zDauTIu5aRuguI4VDpN8GIcd2UCF/9F8trg0eKA5VuaIk3WIbffKTcRz5A/VJuntXRThRmstvIvt
UN1P/XCNISF7qtPrvBbk+9swvZZxGm2StLzJ7Bpj4XTblzQRGR2UYOpVwKROAR1NAzrBQljtAclz
nfDFq0hPgyqp1cD8yoLtviomY4CVjzloMuuLk8j9YI4ECsiHnZnN3FlWz1wN+9zKGIK3HCvXTiZX
DW8fVhBYwb5Vh9cNefMVLsQbowZskbjuenJKcE9Z+KP5X3qIxuv7xLPCjHdqvz3xoQf6NOG86mFS
XHsn9P/1HxoAPSA4dMGG69B1pq9/ujVn7hkIZRYO3mJgjhOkN4XEl/FnglJ5C8BHGnR0IJnI2Jto
wv8s3vmv2UYzRD/Fb2cHRDtRlP6F89vHtGQsi6e9ZQ51uux4IjW2VWld5S5WhtRe/49I+l+hldtM
ulEW//c/GeD/n0h6/dF+pT//NrD8jy/5h0bqUL8HXgA51Ifmafr05f0jsGz/ZSHSoJ76dogWrrXQ
fwaW+SI/cnx45WbkBabDK+gq1af/53+59l8+KGDu0bzzbug64X9HJo00Ev3fZ2TRSPnupuualm05
/wrzlsHcmaWQaFS0Du7Alb3lEXbriKhdjj24rwu5yyHArtwyuqaq6XUcmEslQbVv/OyDBy5cBdb4
bbvR5xhaZ+gQ1ypmgogndJv0JXYj19hnaXtXMj9fl7Hnr0qLZYZDPCd8bz4ukh0+z2mm8xb5UzrL
pedM3AP4pgKNq5xbul+lIa/9QXmbDGc3RiFgwHMD5yig26x5HPE/15BEsf/hrEZWDGBDQOaxIYPB
l4uamzaNTw5Wc3Iq71NjxGvGg2B4y4ixKiibgUe00vQINk60nNQ8Ev58E7X7kCTXXV7cGQHHrjES
+jD0PRcp4qhfcIWXlIe1PYbJ6NtlVkh7AxlYd54/iGkdWi5aXjNdk/o6Yo7hm3eS01o43MZYH6jn
mC80jCLQtE6w5Unmgkfoy4zo82sdGmszO+m5JlJh3kdfNT7yTdxwhyyamZmj2AbepPjbdQssrpe7
kjn0yoyTBIN5cu7h65g2KezI608u/g7qIWnD6MtsUyQISguj9Li6WMW4CinD25LRlVumzVciwt7T
BR3g4CZBOgvFZYqXN9/FnM86PB6cyo05HQhMOA2pTgoGH73Wvpvj/kdUOW1Q3VBuAoVfsZJMaq2e
iUgW6nShmnZeJUPUk27cRKUc1o9WEdYbJWFhhbkV3BB+uDJAwu3nqnuDjUv3ds03al0QL0M6Wtsg
j+I9g0DrKQwqjIRsuBT9USn7XIX4ssRYpWtBAdQ6LEaa2gxGlZkd3GH2CsiMxv7Oa9CIh6Qbdr6Q
J2hbFqan7qnIF3HbVgkGrNG5RNhljhFMsXsxTRc/eYkSspqeyzbgD6hRbjpr+zz/hbmFejG+pmF+
XULB+HCZXuOo29SYAnCLYjisx4r6+bi8UYzj1xOtmghO6QPNLtfm1HJ2zKq1Q5p7VVvgy5oFwaOb
jq7dMnSO3PKqbpp74kvnYyaV2PPKso3TQ9R3LFT7EJMbuQLvXiiYIljEQvlumMaPchWdYBTBT0vB
odYffU6rSImTsBHlRuOhsbSZU4/UUnB8bQR7jcak23hCkFd1hwMuxdfsNMVdM6ZfVdX/xL0l9jQC
eo9DsAT7pgc6GzKzjSvLec0Ue6FdtOJaV9A1mn2qcUmZkaOCaYW9CTmyVW3tn62M4qGBSc85jUr3
qQqJ5Fdt/9a/GHgGd56Yiaf6Q/7gutQM2k6CL5YVSBRwMhOTDN/IurE2ZPTYlQEAhcV5mmq++1C6
V1PV1Mc4xDNpZbUJ9xNKt1F3zWdPpCU31HXLePFxlEyvGlGc/ZYImo92zk30EIJ1uZK9VKB/MTpi
aiHPmRCwt4YeQFLidQ+pN+G+0O9sa36kOSG90J0B0ib5sXU4tntGddPglU710LDCgovxS9zKrD0m
b6j9OgkJvauwXsIYjbfmrlmHnGtocELX4fDcFbSGB6hqNuBD6VdYWxfuDf7ClAuDB2nytj+M2XBf
SWVus1ID2ZgdmN1JdSdTAnMdTWY5FdHkLjok6XDfTsz7qXPc4gJ9L3L3B8AlOVKZrMr5EBrDk09L
KLxj7g2jw00fc8x6rj3B8Hwh85jeKsd64fDYae2gsyAhi566clqz6BZ67ft8bQKMcPtsb0oflRjR
pIm5IPjtK/C+gQ4lwjVdVTziQDj409Em7kYnDkjaNswwKSf3Js32ctNFLJuq1ZaXNZPyx8URT/4E
JiwVu4rR8krAteJqaF5yL77zAhw0mduvKdRhXcjBYle5R70e8xh3pkKyS7/pdFF4xXPz0MhUwqXJ
T0A3bgwPerWxdTsmm5Hj4ecL2mqX0JFMGYd/EozkDMxLFNTgyJsAGpctyrF7W3msBUZxskyCrLWb
ED3WlTDkDRLFYNDCNVoVzB0aqFDu01i7oDBz3khn4bV7RPZoHkXLYJhruMYpLTGJOCk3KKM9F/Hw
U9YLGycwzhRrCiVszzEZgKAuUl4DpZCV9z67D0HCtcFxaUXtap0pUtGtNRBWQHxbS6cq1vHil9S8
XTn+CJx2Yvgyx+zDjvqRyaK9GrxXBTffdnyzmvp5Shl3egOEPivvqHlML7X7lha6WZutwo/A4FAI
H6XIVoX6NaqMb5U0twY6X9kMh2CeGG364s60GeIRHqvQA8osOMCjPi1OuI7Gsr8hinQUTarWRYsX
wGNMnhXloc7C5Wg3jbf3p+Ay5Eb96Cw1vqSOFfAm71yAKGmmnySDxxyMuc6H+XX5XIERZziUbitI
QEEzBO/D9KiWGFjpr9aSuYIjblhtc4pKn0+YEd7KmEsVXpQNvv58l035cUlwQRtVSMmbkjezOb7k
U7klg7txwWBgPO63Vrh8WxQVWqq9zitioOU0PY0xg4TR+cmFe4mMu6Wen8m9NSkF74kd4FZa5yaD
TRkzz+m7FsCoC5y4j6rDG9Xwaj2LFlKGQx0qwRlESB64pEZ7ZxwBRC/ldXvFsfTc10wvceT+h5vF
bc9ZmihSNn62CmZD7vgE7NOsgs6GoKUoGwtfVBZeNTIXh25cYNEnLzHk/kPcc0vM+eg4mWTqzlht
iga5t5oJ5Pn8Gkig1FFYe5tu5Cul+eHJ/EJe8Ak8CNWFo/lY85P5hcsoG3w25MEpGaKdgO6xg0bM
x9Bzj2pBGqhi84qSTRTuZDObLt6ubjqPMn3Auhwe8iF6wqhxUTEfVDekNbHob1I7oCw9sx7p0iEW
RwJpl8mG9orcvc7Dk5eTZlCiYZv2mMNbFnWPznxoTPE9UpSGH8i52AEm2mVmjMQE/5VcACuRXoaB
BpxGyBJIEO5PDotlS1IHkTdaWAc8v+dsWw842RlB1mRyHJ84ix6kdh0ngpad0A5n4mEjhOzGZzTo
Y1ZmjXsCiP5pieGhA2K1IhC+9536VGsFK4vhTmddt60b6RKTizYNaOzr2KRIVxbNM/zm9t5JQN1G
I/qbPT6DUYHHH6tHuAEn1wN/SLJx2lPgW+RHJ56OZDK51X/5QflmVEz7bIxIqNwP3hJtiYLfthGN
DxOOXjodW/hT2uahmLuAsoYGa61nKlRXnC3ilXL7z9l2rpOauB5zGhlEtB/aWczCFJCKLS4UnMFq
D/vfP/F4yse2plP5x35WN9PALDqtyK8IdYfOzXBS5dG+V9URaP2vD5qdadVLVnbpnpbTeDsWwW1Y
plunZzrZKRf4EC8tqpP3MnJ/epfzBae9Q8o/QLrjvQqJZaIJcqU24Ml2dIhKHQA3deFj5iAtmA0C
YBc7hEq8/ZQQHjPTpYX0UT14BLwZC82HqGTmCLzzuZiRYZDNjwpEE5QKDv8+YQJc0fYuCM8OFYGH
1qPo1giWmwbvYz1AjONWdMN7dUXRdEErWXYe2bqthHltJvt97eTXgdPQtzjtF+ct4HvtUsb5WhG4
GhWvs/bJyub5nddAqkzITCbOQMyLHMQRVuVxtoO3jjY28DsOtJb2U8y/mLGrHTHm7zpkIl+OAYY9
tilEPjqFWJ5WbiSIgB8JOnTsKFtQzxFwvOnk20BiR2pvNwWANepM5l3KJGzTI92w1KfDPmAXoGmT
z4zFGHctLe8R0xcQXYdxvnLufLDvO8K/PWAUnW8fOQt3t23XfRewJCyrHJDIKwfdJob9S4qDNOza
zjbNMHKiHcSpUSqkq7l8Q61yji4p61V1J50CHAwYelI+9KT49smT3bJtaja5RJ8LoquCxlToiSBf
Wskp0Wmb64lEg1jUTVq0x2IZDkiVt227bOug/tGcjF1dN9lOLJXH+LK6gxzLByzU6194pzzkDQNh
nV/aGdoP4XyscxmNljWVmit79m9nw9908Ui75nTw5/hKCkEm0oZJIMQA0nF4yIQEXTkPIzHY6ckN
omuv6j+Dob2es/yBjZ0oE8Mtx+Fpm6PQJ0NFHyxIkc2y1LeuPVcb327FLlzMbzl1TLaFRfN01L9G
Bie6mISwZRro2zhYN0tBbGmgxeM0GL06lSLecNu1Nx61JmvLkm+N/t1hQvFwfb4kce/fEP7Ezxj+
dqkK9wt4BKWCNS6SDJd8sZN9d4zs9qeIq4NvJDRfycncUkTwjVFD61bFYZ49b9VFY7QnGIoCvdAI
kzdwChqc9FbxZRjpLZY6f10nwKg6KO4IZvPrFCWnwAyqdRDDNWmcfNh0YdugFeB+DDqJjm88hyMp
zLiBOm16869Xol8MH03Pld1KD4PgtuU6SbZnqeRIsaAD2eAAhOYCVD6EAKFZARHQgOIPPQCoJ2CT
rNkkEJJ9q3iHszlua6AD1h/6wHxkqa3XkeYSFNmd0pyC+A+xAHSBHw83XNkTvq23C7VaE2Eho0L4
TFSTpBwH11Rrz7SN/R1n+J/swH+SHbAZQWHr/4/HYnfiB/W+//eDsb+/6O/BWPSXbekWPxrkPHZ5
LFL/HIz5f/lMtpiXOR7QBR0u+H+DMf8v13dtsqKBS2OfH/Ia/jkYgwwI6y0KTDMiXOK47n9nMGbx
bf5lMkZ+wAkD2/Itx4+o+IJa+G/zAw3kqgynMmJQI2Fr2iO8l4lluO2AHJCBmngqihRM0FfpfPp6
9I5oPWyS/DmZGMo3Of2gTOl1W7XRAnnR43vdRZS3uFCqwe22zUhhu8PB2mHqHzH9b3C4720UYirO
cfsOWiSItVxga+GAuNojTaqYK1vydDbqgpFU50bLDcqtSRsa9PUiRIxakmCKF+wsLVMwPLtb8jS/
kbV/vWgpwzeHB0+LGw4qB/LRcKo849GsC+8waSmk0KIITzDs0Ma/KITkDeMj+nWQUBq0FAp5BMqK
oyWWP3+oyX1BqKZrBx3G4Aa+NVl0t2UXM73Xck2phZtcSzgU8nRa0UlCorpzfyG/8ci0HrKbic+x
RweK0YOWeNrScvUAIIYlW0tGpYzeh9JncqTlJHphvgL0pUDrTFpwClGemqQTK8UZZ6zrOwGggFqZ
tUlqmA5ibqUgOh47LWR1431iXtftkbuRdTCcqd2UcXTK0b8IfnersPxQ6GISfczWQlmsJTN3sH+T
HMssWtqEpsY99wInCLuFYkZpJi/GpK/RnX8Z0ONCdDlTC3RV3uOM7qJ7XzW3Cg0v6tY1il6jpT3X
QPUOvH4batnPRP/rXLS8AUSLY2a7gsWOq60DcErLhuXfAiIBCgARx06Li4SMgc9+OE5z32GCwlbK
WzUNLRWE5XnSAmVHvnkT4pgSPafaxrOf/PhBqrpdd3GaUT8UfeWC162Fz1BLoDSmbJD73nstjg6o
pO5sA/3tslt3wAGpXH/DB+VRoqwixpgBQ9Y/eLpYi692Qk7utcjjE+SN5Ur7Qjgd42qhFfC3smx+
Ei3lku7c9d5NrCXepvYqwFjtztPyr98x/YxRhKWWhns49FoqzrRobEjk41YLyRg3+KSgLdsNJ9gp
vJu06MytmMP6b4ZXDHsPHHQeN+asH0le3eXDdO/00RMxXcj86Nm9FraZM407JSQ+L9fZB1r+zpfp
aZBcZVryeoPS6eVyprpl4Ii60BtQtWAUIi2pt2jrLRo7z/FLrkX3DvW9m8hqEoV4A3yRUmjBIbj9
I9b3dIeYA8lFrCi7AkU/zgpUdy3yZ+O0s5gMJHF6MIN2OChv4f7hWF8DfcA+pTwMh78N+iXWjTYR
VNpOELnoX+2CBQ6nge1wLK7xHnj2Q5WDyMKRMOBMUBa19zgVbBwLYzg9pdrCUJIQaau3WVsbuLb/
zngduIl/xS22uFHbIFwuPeM4TGz0WCRGvBL0SO3pewAlqG0UE+1INQUNvLNYLEJttgi17aLHf0GU
sMDMjiUjiYNvC49Gr80aNa6NRds3cnwcEj9HAqFoHWc5/gG8HnbK5k/enmHXHyMIjpDG/gQk2/N5
Y2pBHc9xwDsylZ4mBPRflpnGvOEYTBROEz8AQQjWj9iHM92aUYPDPq7uVTLdBfhUnIqjmNXej9bO
1TYWrDJ8qDmT5kn/qlpOC9SAuHbIOfw8aCMMWK2DgzPGzQivKPk+jtGh19YZpU00OW4aS9tqsKF0
oCl8jMkTbCvm9p9OjjDv1ne1d9vqOyWzy0sS5Y+dtu20HTjQqQ0Yf2lTDxARDbmPtpU2/GQ4f3qO
XPvOydyr2MiAqOIrGJ3JuZJtuPNwDpH3YXi7dhdwlzXmJG0w+sY5Eu1SbTsqtf8INKdn3JbaluRq
g9KMU8k0DXFWeJcabWKytJ3J18amCoeTh9PJreVXifNpwQEVaStUOl0yeOUwLDmwdjmNdP1pSQp1
NaRMW+urEk9Vrc1VtbZZ+fitEm28WhYaoOimLrUlK/xjzsKlZWu7lsS3ZWkD18zJrgsVD9dQdDDL
AdB5OdBPCelsnT/LBBnbnNgSadR4DfCIRdos1mXGs9cXinx+yTSCC7idM25qnZxbcH1wgTCsZs7I
a2Fl31TWHR5jYhhrPCxAHbG3rXIDiYX5x9ael2QT9WhPxSIeZ3/eVBEBLduIv/FvcX3jvMho11on
sQCOKWD4ZYyknX4y2Uq860om76rXtlVISszU7EuccpcwOOn7eX3uyrnHcw2XBf8/XSg6Rsb4IBT5
ozIZzwF6uxKL+57gkMJKz6docoeD5YhmQ9YcI7kMgi0kbZK52MxqkwKhqL7vliwC1PncmIgsOfN0
axYmuhKFNo59hZvyJnULeZIJPommwzmcWRe77dpzbua3cZJhS0ydcSuG5dXkJaVlvU1jQhqLGJqz
MYibauJqkY04tEvMJWcF6tIGZiqUelB6OaB69M3UXqbKGhj4Wdd+l9/jsFSFPR1yDzqZ6fFABaN6
jXsEQKv7TNdLFZYk43Imw5P4ATWXk2fJxU47KsaMvpMUSMrEXAVHt+4Hw2d0SErj1xf2Ld44MDGN
RRuv8RYVxZbzHpR/72rOF4D+uHZXYvROfkGbH+mXc2kXH/0ArKtIPzTqtinXqjffR2W8JaSdWWlx
ifrpcxQqlwyou3b2XuGvhxY7BbexS8kwjzoPbt9LS3Mq7VJNz3EGCtPL1LcbFnLq0mjKNXPj1peS
mjVugiBO2MykNqDWzNjMWkw7GbdUnUzqOJfcyEebEUacIGXiFQ29mpFq33+GFVB4YWPSTctlt1iz
PE0+h586N9qVqT2cs6EeCqyjUU/jbujhbATHsheiSbaoDQ2kI4A2+kOYRmprXQzf4OSRc3wQnDZG
4h1rGinp57GbasV6A06bHyGFhw6LZGsu1SVdrF3mR4xbCu5rdjo9ScFDa0u67rseoFasHvClri3/
HjwIDVo+BZFeA5/CYjJHrZDExhqMz35Phasxo4JyDrA5GjMuu6vT9nMyNatGMZTTRAsG+IgEAE5M
VBKu0X3akdSfqjND4l3h8L/hjkGEJnBlraoGzxBkULIAeXSbRy4W7LzHrBh4AAEQGVfCyO8aifWN
1rNtrusIxvkxodXKsh7DIr9Z2hwcnJO9eEPxTJb8kSqPHa2qN0vHM6ZSPj1EGhKqftyXgu/ax9ad
G/qXXHgnxBVwYQGneQrK7srGeE5SwayyJgbSQjtDksQgiRlvlWShuQ6oLHGq4TEfcARahOwG+qhk
0lzZotL2b2zKMNdIkhqKj0Ii4PngC391x0vTNh9dkpPnoXqsa2RJfak+vyq1HQMIudZw6mb2av9H
2u312FX7LibHUIEurVijIUjzdrNkhWbxmFWLuWZ0WcB06Gzn5A3s05L/k9XgxhGlDxXsN5v2AgFF
I4yq6556llK5dEkxvyzeSf9jmh2Ln8Y7ZoXHoqaoaJ05w1Dok+w5AT/1nfIYpQ2burH36PAoFMuw
dzTEpmu8K6ON136geKz7Q1wvYrPAg4kX97clDrAURGmh/wEC+chzqD0dvKRtWlPdK0p/7c35vE15
+vQhWzT+prDLN+FxF/InoIPdk09X8BqoxM6zrS9LilM58blRv6a0drTidWjK5tOiNBxlkc8e79C4
xNeVnXuHvNHsxCJ77vruKnQJO0gcYe3E7WQx2hMu/2IT5ctuziEaNcY+Jxyk6JDRPOiATj+ocOxz
ReSxY73Q9PJmD6QTEAHZIJnNqnUyQYGcZfWMJEjzcM+Qr8QDaBuMWDXErJYsuRDYnW0Z4nXCybOW
/XjjaeotRfPPDJ3SDN/6aINGqyr0pFreeQBVIqdGZApRwRt/eXVN9dtYNmUuqJqpwsJoEleipPHZ
TmT2nIxveU40URrZb4tOzxvncE9LyOr2j4Rx8pXPkoAnHKAJGdwAh94qS6OK4hqO3QbHk6lxrypV
I1gm/d3AXcYtONQEVB7KtpwOBLfxCpRsvWJ2T74kDlRnEZtJ395nXf9bFhSTWlH1PhiUqgO877n0
0Zk4VC+Va27DksuI77g9JjO9VwKI84fE4GF0nhUnRKNMryDcoNVM2C+jLLwH/3VYEKHMpP8OkvlX
ZgKTthddxslANgiJKjHALqM033uMyT2DS3po1eR1qPtpmuW6nLoZwyspGv3DjPVvM7NkZgPlF441
4gwvvAizXr0NB9ChdPGdnIKdd6YRarYhtJjevW6Vz/1hO1jdaUKVXPniqfczHUlhPw6OY+9Set68
JjnJNNesCOiO93SjbPKQbkiHfC/5U8zrPAE6P4igzveO6yOuiH0t3uDDsPhIbwKj1b2ivTDbp0nP
lp+2Q1dmTWG9TXdJFd20XBL85NqIvKOOyTXDt1nXbymz+kTlz2nkDes27Ug3dQvmuBJ7Wrmlxhq8
9sK36EaLgHe0DVW3jcv5qzP5pAAQvUkl9ju/zX4LYtH6E8YMbePWIEwp3jFtcgvg4x+L0XitFnwC
tbyyFn4EcsCoaBjqqVlO2N+nIeTZKX7dSH75EBcX3QVI+Cy37ZcYGygxifeJsGVl9XvSM79wzz+7
rH2dx/DR7ubj0OgON4K9k45KBHgnufZiNALtV6PdrWty8drcd5yJAlYTuQmAgLqeI8j7V4YHryBf
nCxgAKPELorn+8UFmDDbqBMiUkifabvPE/rfoFuvKc4NidYHNzl5I3+wsTll4K5hPXHY/1z86Rou
M88oWdomB5oPdo/n5zWDFCx6cfhTPlTbpr65v/75PmQdXv8QGixsinVMtI7u3c+xLW/ZAzZFIX51
gU+l6CMB8/CLBVXbDLl589vFcyhH8RnN4Ag0gQADydYf+h0gaMKHI1hzAchBAxzc8CaB/W4F5YkB
/ET0RvxmdLPnCkJP6B+a1CSsghEBrNZsbtpOPdP26l+F2d5pi13GNXxbThyRp3I5Rx22zprIdSkN
m4onUNwxZlSi96nYNxwG07m5o/Zq21hTThwF8g1DKQZHhXEOzGZ4ofH0oDtC16MxIBK6GK9A3eCB
sNlE2Z0MlXyM5uhiiAWEUQ9oCGVrDFTNmdvWYeECI0lca4h3HTMVql+Ld5GKW1uxI8xczQeHEix+
lauMlrV1U1p3mSqLbddw8pmd7troMScY1ZfL+7P1QrbN0MNPK+fvMYa5VUumdvO9s7ykQZ/dUofI
KCGxW7ztHm539FUAd15JyYGHD5YMgNMOw1E6dKv3rvlQBHLeQTx+ETmeNY770w4zDcqXgUSnHzA1
vrRG90bFLZI80Ssa2VlmRhLQiUECdLCm69I61Z3YjWQJdmxrtPb5zndHr9OahMA9qLADKQ3BfTBa
NoODmcdbuAsNEYGqoub8DfMBe3nJqF+Z4mVwxJkT3XDwqPbU1XAWpGqWTXJp4i4ULlI5Ttt+kgym
Wu+mDxh587saINC2VGTFjPsXnODrsLMUB/P4gy1nAJ9UYs+lOJ7Fzb/gDDZ20g3kbqirG8TZ5WJX
4q7VFcy2m8FsGx+4GvOLQPgeVP1Q+xDiZ/UmelapZBTP2Gz6iYEDZazXsp0ekoq932/iB9Ozefjt
DzHBWsw9SCsoBbqWYI6t8kq9DpZ5pEUUfwJnrW3Yg3XqwpmlQHT5VUUQcQXckM56ShVXaT0gfTTz
TxNbG9POnCuF6OlN7bsVzXrmyF+UGX6bgXRI2YruPGb8piKCoaDDShYBsyyuLHD6f//Brxh0i+Bk
PcfLXsnkqwo5u9p5+o1luAD+jNBEYBxkAjc5YRWsAbTW13jsMRmAHfDaw1J3DyMaLX1vCFHmUL40
rb0LO2atsCs/BEV7q9C+i2UzrpOghOPCDGeomsdCxp9jnWomKn3RFnauMR+4EnfU1jHMgNntIrT3
AwkRBBqSaQXbt2IiaNl72WBPUg1up6ZsdpPkXth15FCScpO5GEiGonk4RyVkPBkDYODDMy5Ofqz7
4cZW1ksSNNwFZPOZTWurVJ8OpZ1x4hkQBMaP2fcZKtgN1KunBNsOWdGRlDu9F9XG9fhpHIWw6tN3
iveEzQ3ml1sBU6y7TwlGT/pYMp2AJRUv1F5xPkSRDjBhqfKjGru9MhF5rTlCUFtyjAnSe49HpjRm
P9JS7c7HMaOrHuSytQkK+yYJ83NX02rGbwprmcjeEpezXuZmP05O8UFVNhshzAF8r0dunxoUCMpU
RU31eWrlGfXhMcfOiL+HvCQMMqp6i5vCDu+8AZs+bIGzI38WxyDIiU1NUTKM6ehktfVLVucfszvL
/VhT/AA8Z+tSFbwe3ZEyXw5NJtCJNcSFCx5euC+wxGJo9ASYxukE0oI1cn7KDfEz0yonYvvYpb1F
izyODk5/ymmvm9QwT16HJas1omLTzBYNzBWPiym5ddh4yte+hO+M8S/ZOiq4CsOwPBZptfFSlzYG
tngD6tg5EOVOBi20esaZgVWbG/wSxkJhtIE5NTTjt0kTjtLWVGzL2ZbIG7E9DClu9s7go93INr8I
lxcU4l5bYHMYkfM44h2GC6RO0Ds+/Vz62yKYnzgZlYcuaGm1bNpdn4R4CcPwBHjufWmKl8mCpuw4
y0xOlW4hN29vQh57t8a2a5FscFzGSoz/G+SHcovcaQBbDvpdKLpnP+F9oyyGv4Wft8/OALNfAN6S
L2uDbWUYD+RNVkElP2rf6hnCAPSHNoRZxGfPOwY8dYplNDfGo0gpVek6SSXIvFx7vXefVlSRgC6e
JJOMwApgQfajrvelkwbWA7meuGRwOQz1ZwOiehav5ApHdte5XRs9x2R8OzzcotgP4XSQBl+b06/C
LZKlNOLuG1uCA0AotrGXhBv6Gz3IIBN+mAX/KObUeWVmUb+SAf5mYwI+0SDm5BMV0b0UHlmLlH8x
xAjQ0YyGg7Xjjo4/s1IvErBq5cX5RcfdR68n+NES2IdOx+GLuP80Rse0M/pdbpHaVsU7NzDaCWP7
LfEceYqYDeATazjrzRZBc8YCHR63I2Hjc81h5tAP1XXkB/wy3QDWQwB6lBM2H6Qx5OOSH0MYrhwM
B0raFgmK0IMi1WlGLiaiHnIRUeTB2nCBSScG9KFKWNor/qUg4HeQeCzbi+VdDFV+Ry27VUgvoa+7
wBl4M/zHI5YtjJv66Ytw93SIEChAMgJW7dwXPPIjVxYFC3KiK4EAKY0qsqnWPRNZSd/PZvRJY9Ot
8oVj5MokanEcxnkP24RWU5E26zCcWcikKq9z/JCNM8NT9SDQtqYJF2l0uH1Ij1ShIABfrxAe7xfb
qD7gnaOY3UeJG9/7hXMmi02FRB5eUdS3rkwP/o9HyCoum1+SQMva40diH17kWQZ6BgBW0o+Mj0SZ
eOUHxsRRRGanw90hBvq5vSS+mPa80nUuq2lueGYoOUC8i6EAeRZbMW0iQEDYjs3g9H/ZO5PlyI00
W7/L3UMGdzgAx+JuGPPIIYPMJDcwMpOJeZ7x9P1Bg11JddXVva9FlSklJsmIABzu/znnO5HBZ+Yh
r8xe0h2GiWdEODhH8vks9DNpXjf7AEdFYXhCpNiOzeZJ9xHHQd/7kpbxc9bIbjeZIKNjovgiJmaf
JYASe6nPnc+Bmef+arTrm2G5J+EEDtNcRJeYwo59QVSf60YfqWvGKQg8zIuLx7IKnbWRm+gorXxz
ZAoR9Ul3hrFls2Bve6Sfunc+O2yHEBI5EYSZetATxR4MQQ8lD9Xa4tRUul59msuM8kK2kyKwx0MU
Jbt+mj6FosZldrhqOYIbRjOevXw6ZWAzN1U/bdRSU9JjyN5kEEtbkVbHqRdXrymrbdKT/68cnBsa
NC394DgCqP5mXnfI4pCGc2NCrUqA5ptTdQxa6wkK67hJSjvZZh0ULds94eWdGFpnGye3mAMoAtzJ
mPgb1va96ocPk/QnTrSiOPPJ3/cuw5sUzu+aoos1Gb9gPs9kquYks7ZsKFdj3XKfO7G1n5/TnNmk
rcYvPlSP3Zh8hF6a3fdOfa2T72M6PLTN1J9Lhz6UTM1HHGFQPLThbyM1HvGSdlvOvngpg/BbDPOG
097rUGCzaBM0sDYvNX1Pzk/UTRuNObxX9ujvnJbRj1eLZyP2LkmcXQQn0b0YTFoeTf0YGOUliqOa
/k2XtJ0pXvrBpAOKEglgxZ9d1GTUlDIjNEdeVPMa2j6mIMsbNn39lic125TMXs0Ol3CUhsMK6BZb
DKXBsYNdcWaL6Y5HGTvYZCzAt0bTcZG3lFgkOTvqhRrGafYsOQzvByYsZaGR0gO72GfWfPOxR54n
ulin9EfY4vQPS4qJ4YwLFVRgTQU5E8xggGyjazsFV5Wln+RV3BWs3DcD/zqTKLG1c8PbOzK44QXM
GXykah2CdGfjsKnYNstxPdiOvQ2G/F4v6CkoS+bOjnaN9PURKxKJyaA6TardtuFyzDcgBzOAX0HM
cI9W8cSQ6s5td4lrxE9mLN68pEcHmSvCZ4m5znv8wqZFiXRWxee4OwLcsbbW+DNNiLvK7osZACGt
uJyp7eN4YlrBY0JGOJjBOMTAUSn4MHMmxAJv0Rpzgr/NmidAYtOV3S4Kl+8cYwg8W5O2E78T+b4Q
NoOuGg7fHMAwwMhpZVQgdRZzhtqNN06X9WdtinE1OkTHIJZc3KWEmEq0zthOmZFtpAEmLRyRoTk+
jglTqrn/cG0ASxLCyMabJnI5eO3xaTNbKUFpHaO0PXG98fH0c7p1j65hNqdqyRrGS+rwP6m0/0kq
TQmtSAT+s/3mQoF18xfzze9/5fdUmv2LwEjjeo7pkD7jv/1hvhFEzxRjNDoxMeVoi7zYH6E0Ce3T
FJ6ppOdol7TaH84b8YsF0/O3Ok6CJ/b/xnhDePFvvhsIJhZXHWFgkzGeVPygP/tuyJRO5G0QDJVL
pGrO9c6zvfXYQuy0avaPnD0/AKM/d4Cq95OHHjTsG4Agd7U/QcqyXirB5tocywc6LdkdqOLFp4xr
bdZBtmYP7jkMZOeQI0veeMYd+Q5jDbvtzbbnnyk0PnYn2MV1zw8XQYy/x3kET3UOqxaXuIMuxQB2
dIATJa3VYVTAee+Fby21yAfSRXf8+idlD6B8omLPlzxHwjwvk+SRockqJky6agf3hE+FZbZyOCPk
QDO8aVtOSXRiZrobs1IebBK9qDgNlsdaPs+wnKi2i37aNVqYafAYK2IejEuYFSflwR7xyYiICgW7
G3fDGN37E1M0DUP5XjLmbnMMsX0bqvugugEheyfyg7V8zJkCR/espmTm+ltnB1enajkHsEFOTXUF
5kO/BiCm4Usw8TAzcna4aSReTcWh0QxOrQxOhZVcrT48jfP02DBYAYxKdKahd658kgvRxIs/IMif
PIzbSiBsmerVgCTNmIrHOkbqACkWeHOzj83+qnNG3Q272sfOlseuah5AmwDCqd/7obtyAWTXwvK3
heE8mV6B1jRtc9j82xCPKnrwzrXaUxaD7bvmcbK1/QJtzX5zgirZWKSteD1YMg9xMK5zrJxBlB8Y
n+PHCsNxjQWEbkCn+tm632PjHlL/ubbFR5CJT0a3azNI3kv85E1Td2sQ7Dlmy3h8JJ+NelF111rL
vdIznWe6eA7j4ZXV/gkARd95tzKmPkA400odJ8f85uKyGXKfl+1KVvaZ2PYy0zG0JkIlVqY/J4fI
Ki6OWx9szd5xYp/ljBzxg5a+GgP/bzkhQai135GNCGq9X4ALQwuiyeuFxvzsbuhrqe6d3P5s2eOu
SHFzHmrdO+OL8+CbuFIjQ3M4z/n7WV+ekyGiu5BQhxPZn2aq0o0uwzeC9ffzCJPH5OMPc87jCqu3
g0OFLe+urZwNT8rPavaC+9lQ+zoaTGKM2XCsF0vLBL1Dj9kltX61zb6bgpHekBRww3n8zyibK7cb
1zPb3I30CQFpx31JUd8OOu6vvW/Fu9ZoTl1/U1ZJ2khjNo4ChOQOXKIJYKcRaq2oaKijG/idbR0S
G2Q6oyeKSRgTWX4fbPTSEBGhYtex+NKZ37RTvxrTeHYZimkfu1vF9UN4Z6Kejuj0SJ+AHPLyzqbq
BJYbtqneM67CHt/iwtsgJa5tH5E/sG7Un6Rse6N8OhoEWZaYYmKikrTxFubvuhjHrxIuU85JGthQ
scuB0+Bn2TotIfISlcWazXMUPdAfXl3xFiIq2FO141hcbUane6qw5t5xfqfespuszRCQKeoo8NjN
8pkvLmZaCIJQZFCdKCDHBoTAkx58YJSbHO8xm1OK0KkZ9FZ9nFzdRjJhL5Bkfd1fm9kiSvM9MrKX
ZDkEkNr7UfK2UnJCzcZcELIX7CEmm254k3vKIjsFEtF7LkfjqJnsvfBQ+Uzc/Bb1NeUGDhGxIaVC
Mi/mjxBDCpYWKLq+DcZE5UgzWXEWPlLniNEYrN/FNSxw/dkX3VreGpfE3puBxhs1U6J4TFdjO+3n
JLr5rc92JRm+JTF4XNAzkFRmYlRCHDOaPMAVROVLBgR+XQIxecwbnW/HlONhwza3ytVbZ4Y/aqJm
TNDvSfNo2jTAItewh+nVag37cwYCimO93DYpR4QgUJzJ8nMzFbfgV6kwfQxldhq86RZN/ruQP+PK
1SujVOkFvsgG1X8H4xdBJR8fO4FE30/z1m2UvHPY1YGwoXe5p8F0KMw3NynRb015MUumR75DFm7S
PZ3AyfisyVmE7g0i5XbS6jMqOchGo3pyvvnsuOgeJZgE4627s7l+7vKmG+/82BXrbpDMh9mMlkN/
yZhWk7mA5+Y5tyqtL9HyiAgKNu4ho/L4q8Cxk0/6IMpjXLYLVQ4Hj3RaXJmfTgjgjxDyvAoJXLSp
F63T6GuYeceA8SmrE5+qIeJ5Q3ZwMyhjy3vKKFAOJg4YdSajCbkpNZ9seyl/p8kS7xbevIBLE7NF
WkFMdRBLvZbIXlo+jE0B/Eh3pxqc0C7uay4VEfxIlnZBryME4zrXOJrCVS3Lp4AxzF3P+pcJEhMx
86lMncYoXvf3MKPDZRPvAnK8w88wEnML9zLMXl0b0zpjhLBEhWi1XW9T9PM8QL5qOThneVRv0pSa
gGiSh7EKlke6D0FseKIuDuuCtcj8RfOSueepKTSRio75q2/sLIuF1DVGGDQGGU1V8lRHX+AOGVWz
N2yGoypVz1ng75KkDG9VMH2XfVgeA5t5rG65rwO+n0wGNtquz0Nexlsnd0g2lo29Hicm/VPmrtte
0B1lRPQuiOSJO67f+kN97Mt028ji1k5uCqm8+XCi+qPo83adNGRAcBN8cgqut0Y6PrcU51pLg26+
dOm6S6tukzhPxEqLrUnh7rw07+bFl5puMG9p5CXEzgmv9jhp8WjAEbnWJUnvkCLfbGn0VUu3b5EO
PkSh/bi0/hYEsH7NhbGh+hHHck027TQUNrhh42WuaQ6OqRBuJY4pszefKFS1VwPzP120b6aVfseI
+UiXU7pJlkbiQL4TVOZET1VxZZLrFwOTJTdbkI5wZwaHwDKKHSO1yiyJezrt93RU333f2mtARPnS
jOzg6qta9LKO2Nb5VyZQSKksQAGPoyD7wKKjySoLRwbH4k42OI1sguc4ERjkIBC8DczdQlHehQ7J
2ZaHRzCTQ3V9qgobg0BnxE6BMc8tYrBRoAAeJ/aMRmiBH1zVVfXFHhjh5w22jGImfFGrHS2MG0WR
GJraMppr7I2cabpyrBcZi23voYP7TOhiX5CuwMuSTNGZ0i/mu41Jc/RD6qOgqrD8iTNsprLN3BPH
RPDlytbzeBtlToi8xgthEIzo4h9jwf7P2Ui7Pqal2nRTSZ/S4DHXNV/csgfhwDpaFtkniPGN8sxP
wZXOItU+2sF8CLz4Jc7bG3NE99kcxHvAlDLvKSHq9d4o8BIxf2TbGkroa6xGjhOdgtG/tF4IlAjo
K8YTiKtQ3YxQUPsdbdK2PGIDlOusrFZRGYNgdtDuSaCw+wKKaTdLUxoD+j422wfIWOd6uOWyyY/T
CLY78PH0YqrES4LEAoswXtxq00ogNt317lnNwzFBGlk5hgFPn71BrRjkL1vhtMOF33cMXa35oYDV
Trw9OesRR+Qy6hgXwlNifHf4lkradIfJD9cZ9yD812XMZ9W/ESA3VjVgBQiw45ufy0fNVx+odV9h
CSqv1OV8a+JR4n5hR+azBLv09m1L1t9pMr9iaKo4tN+R2X+bUU3/cwj+/J8cgiWnULA3/3wIfuiC
NHr/C5rlt7/y+yFY/0Lyj8yIS26bfIfNN/sdzaJ+IZeiaKrkOGu5rkf24/+dgqWkh4j137GJoXgc
w38/B1veL3ylyf9cR0rOytb/5iAMF+ZvYBatNNwYfjXWdSpT/noM9loibG1FXl3Wal8G5U501Wet
q/sqRKX409vyUKQTiPU/98Nw2v/rz+KlOHinTI+fBFPmb/UwtGu7Thx3Gr0k2HR5/DoPBWYpRjoE
YHYqg/JkOtXtv/+hYjnI//a7HH783/+zJGuWn4p70Rb8AwmSv77CIG9br+W5zjJVPEyhVQE5g7Nl
h1cMIt+trjtSgvqcVsnBK8dzne8tpb8OlfWt9mBMWYXd/cY4+ueanP/P6IHfiGQTiWLi/+7SXfOn
ypByKocschqs4HV85ZCzNaW3r2kYW40xs2Ina+47hqQo/PJHPpS/3cf//OP/hcXDW68USSiuSIeL
bLkk/vTjC8hbPWY/DQ6wc9cZ/iRkk+M8Z0fsx/1WNPOFneBPZ4gxrFp7pCL70pv2z//+c/mXi0Hb
Cg+vKzgPe2CG/kaW8jyZdFmX4qh27RDec/qjG5MR08rJm+/DiUthKtJ/99JtZ/m2f7kaKK+U/GS1
3Hjkt5Y3508vPpGDDNOyJ/VU66fYc8D91hX5kElDgy6jbOvXzQlEc9udQKdyfHbDnoMeG4Gi0Wut
ultlg0TOpf1CSybP3JRSA6RZcx9Qs5XmxKsm2Qx7cHVLwUHatN5WkXZVoZccK5FstCxDXBg5RVp+
RBkgjMWGzedo0ANBmQomgKWzo/A41YQZjyC6sdeGhVWoTfAC0Ps2genjnEY/GKs9xIOcA6XkadkO
L8IOEdmMCzBp4rGzgBYwsN0NB9Boha4J7YTvueHDBvRsddGD9WXp+hgcANxiolu877eWrkCXoyj2
AMDjJoTWa9MznjUgfUjpb4xOX7EHiPMgHJyHOQ8hHO8NTNTqRIAJj27h/CS9jAg5U/HljjyTYcWe
M7v6gn8BygK1HtS5fJVVciljGZ/GlPyxGDAgCm0yxymWbIe0CL9arEAqrN7sGTdE4hv0sdXEfWfT
eBJjqlfYab7OSTdfCtHd48B8d2lkvkNuq65+XpymyH5rAlg93GL1g1MJhBtANnqKTuyDMVdMBWQT
wbBqMuJdFFLQqMeT9KkwoaEek78fbJ0kjanKKu/qthuv1TDhKzLzo9LxYy+Hi18mLiKrYR0bGtfq
aq42nt99t2sCyeTSTxUn7ZODZsZVBCvZfRu9LjmW0njPivKn2XPSnmAprgeR3nqfIZsiWFfnlDfI
+IonfwsdysImi9rJB8SxpHyPB0etu4QNoejinY4jeO06/eKqWG39bpkzOCH0dXM7tUvLUFtvRJg3
66bs813hiCVMAHSkzdYeB+Yd+y7EVpF+NawBa7XnIdOQ+YbGzYtHaG7uXNnOj5zW4lVYGUB1Josd
J2aA1RApfcjKhPGWdCsmos4imOAM4jo9m2gIeA7xarHDIZ55heM7U+n8VC++1oEMM90FEGo9y+PN
lryY3qkOmBE+U0IlZ6UeuM3urMK1H9y6vTplWJ7sakjuG3djxcJbW6ZEwvfHLa/HPplB89BGo3fo
c/M7qf2T6WDxK1133vezpivJCb8YZg9pJKBUwQkhP9t2uyeYYRGYoZMuDV9B/rdHocE9hA2p32BC
fiAZfREzEH8RONVOtZTD5pVNL0RdPai4hqWQgUcnnbxjDgDqy9BEtWtJYzY9Cmstw3jttlfYT/6x
D6RY0fZxBsmP/Etqa5/FgANr+YDpZoXNLN15MruFsuXBUBnncOl/yDr6cKegOUY5c17M595d1y7R
+9jOqTmM2j2mH4dI8/AUhUX2SNt4g5fVWFYJAm8mLCHwEpwmKtldinHHRLB6sH3FWxd+YPRtd25V
tJjT/GSVp0a/ZwkEBmpTtBIrfGOZtDeTyzRbNTbc3lc1a8KVE8NDiSH2I5VehN7LytgOZrsuR6aZ
eFAKt2g3TUxaCOpXdwfKzNkmEWakcaDcJNRylYrqqXNNSZIfh/wgyCxQwEADQ8RQ3QF+TXg+eZho
y2F2icWZPuaLgJmyww+BrsqJKzAw4BbekkvR+74c3/DFViu7o+stSbZFOV1m3sHTVDyLmnvOwiHB
xLT8Zgn3zbKb7tB27Og1XSRtLbk1gr0SOHizhHzkr15IOVr0HeAb2QR9TjSnTlaaTCJTovxbNrXv
opj9VV/gV6YtUXFQNCizIDCTp+W4EdYhwoq46qmUWKW9k5ycbrrkE++iLWpwpiVxDxQTSgP75gic
82Xm89tQiuStVMODYyZ9sMeEA+jFxqXHK7BtrJ2xQ8Q/cSkSLDzCbm6NuTQMSo6kybfCpWrYCl6p
RSpwblFagSW6XY2kZ8B0UcM8+/BHQoTwelC7yqI5wLDUJetp4BOhc5+YLgWImcelT3axCv3rBE55
38fjNRnpbB1Qyu/MwN4oukI4SbFwjll3KnBTWjPLfDDwAeQ8uQ4WfHi8a1vTJaRaFNwn2dB+7TrG
Q11DylZQ1UodbWafYGN1YQMNNp7IWbbezirdxzaPfo5+8EGrx3hfZGt3qQcvI6Z+Y5tr3oM+uwSG
vPGvuyPRM1rdaT9Fni6HcyngJY8mzndy+m5AVRrcVoNH5UaZIw/YIaRS487W9cJJR2NGi4ZIkPH0
n4rsmxNDjR4IEofwR9RQbMypb3YDFXArtx8vHJR/2ymUXUclp9NfRtNZOuUBN/z6PbR6DWpI8CW9
NjwXLEgro2B75XCV+DEZU4tgsAXv7QHFJbZNUpqlfysSeWoLoTZUKjUAh7AFQjJAdy3Jo5rup0pY
W1ShKYjLuT4YYz/N7Okhk0bYLE2cBUCLMQrr99SJ5q0hdYexmKL3Op93ARr4mr6ocyQHfcfzcyDF
fJg8Lm4vW7zm8fBByijeO8lWBVA6+tjbESM+ZbIcTiVoWLNLANT2EmZxPTAuNYkdlPV07lPnSWuH
4bmcjqKanf3c4HKRTRttreli2Onambvq2Bl03A9m5u3qrjM2fLrOFxvH0cZM9D7FOn78dbORR5Dv
cquisTd1cY6ZzbYnIG44A4Np6RyDsf2SyYlR3MSwPK/cG7DiiVjme5el/sGrAF20tn8ebcSeKq4/
SJZj87MrjVEXyxDJmH3fhFe2mf2poza5cotyHceMOgery3djbXxrVPYjS8cRgAbpUT+DKR0S+h1s
+RFbtOTEdkp1vRm34GRIpeClPuRtXFrbNqOtVk/ZtKsc+xyjrBM4Fhe7iy5xM3/vUpI+BvkO1HCG
l4siIRZtokekMCcsFVPwPqaK4vug4Np2Q5xg1EGVXn+0BDUOE6JHuagfATJIgxyikUX8YiBiiVAS
IJhkOOKNID/WU3dPQcmr2eDatxeNpaEEM7FDVqHy3C4yTLgIMt4izfBwfTR5RpcBE+9ukW9sdBx/
EXRclB29SDz9IvZIItCU5ey9RQYqaaEuvQlyEilJ8tP2IhiNKEfpMtif2urAuP8CySM5CNaBwNMX
2brITiPSSws6LSjxzRpsigmLfCsO1iJYVShXce6S+F5CyU/e3L5yyTwX7TBwnQusY821WCSwKeox
5EOgWtFYA3kYpWxGMVMoZyEKWp7OH6Trzznd5c13PP4/4W92WOIR3rDf5sxwc1p+F0YoDfXegaA1
CjW+/yJJ6IF13xy0vGLR9FD2WMyT5oRnfxeh+xWLAFihBCagDpRLpfvg4XiX6dUVzXVAOyQUfG7S
BocovvmdgoO3wY2Ak7Bu90XBSLwjuMoOeBjJVrTVFnu6f6cXjbTx5vdB3mCzqvtmUVEFcqq76Kre
orCqvWnU65rCcQu/KLuGFp9DbTN5zU6mNW49W7w1eHSd3t+rmAi1j25/VztYlzwi0HVbPIFsGFek
ztgcetM9o7kFeBTCBDf63WgIJsh5tq8qHyCpzT1ifS4PHsAHycqg0Xsl1T7ld1eO+UEEcBsl+GCd
Dk2h7elg8Y6j4rMvXUb3jsHLpofuiYfyU1mNL6oArhTK5sNdyh6mGknuVVs2tpgMZsPogRSsfThY
bCofQtIEaycFgzyMFn3oNsOBqE6fEBnZe6Y1PJdujZ/2WyzxhBbRZz0Yig+W9FWmsQpSPUNM064e
cJsmbIFD7I9zfaEwokAS2lsDeqaTCejv7ckcjZ2e+gve9Q14dLxZxSswDsxa4CjYo676DJEmnuoL
qPx8E2Yj4wC/IKgB/ObO0cN7ziENSIKamcISY7fXCiP/3AFCK4dnK/Q4q2DXqmE33uUpeXZT+/eS
vEMRqKekANaGCw+S63KDJABuepi3qzCZ8fi+lGX5EujOX0N3pBzUgl9WtZt2tIaVwFTAQ0w+jIF/
KlOErqnxtyIhWRFQneAn60wtNKUAcxUEi6UyiLuNboemm8FltfG8csPgrZ3xOUoxnrF0bzuAutrF
fybchySH0KHof5yqqj1VufFtmIJ5ra2OgGKG7aax94FpUhOVbcJ46h8Sen74HCmWGDj7TBARIkPs
tFcRxhzTCbRXceKa/pHO1l6kJrsY2G8s9fCtLbfGsaAhhMYURHG2wrsAIymMKfAJGe+3BFr2WNBv
rhrjazak7wl2siJUNiPs7soT8MZOfqkMzC4SCNMQ6eGgfZt4BNzavjPlznLHbQdt/xDwzbXzmgx+
uO2bNlyP3o8hC+pT0E716dd/kvLA1oySULbly7EVjae5H9J84qTiksWf821ndR80ZZxCEb8k/pYN
xXvl4ErInwLb/iy8HsO+wAlaDvVLhvNioyu4o7am049BgofP1lz0qC6117NKjzo0rwatGrKl4yX0
Nm2ir2jPvLJkl2n9EHXPnhc+p4suUC/Wzx6HKYnig20nhyyf7tsFikjQQY/NQU1vrjuAN/S7g3Q5
qIV5fx3S8C3wCnknogndDeP/mqJyXHxEQBvtnLOSvOekR71rSxbKuD4KfxmPP8R6/Oj1AYbozTAz
bmOyZaaOvwxZ8jysxmpYqGPsnozchSjIA5XaFgHBvecex0pZNIpQu1GfqzH3Nk1Lzrz7Mkz64k8a
SrxM5p12TuCise9ywEaU+TEMW1eye68XpJU5kMLPyVXNzkS0N3C3qXKwy/GSuNcuYxUfC1nxtovo
K0FPb21OJGWjkFVRjeE594uNocnJ5FAPIfXSJE6Z5p0XklAbo9o/Bfm897CNP0WReKdqi6Qp6wVf
Xn7DKBrcs1nhKJjhAKyC6iB43wHTGZeRKQVG4u4jtvsXN6CKUgblq8R1aYol3CWwNBgkH0uavzoA
zbgmzHcDBQ1qpNE+FDMZH1FLQBYRzuKmmKaVRQoUem+695blbs5J77o6vNfzcpiuyn2boAw17iVW
3Zr9Zr9xHP0QKmAz1hiM8BPSM1iCB1+HE9dPC6zMSp4YZp2TyhHPMtLZPgzMQ5n7LdBEdQ67Bura
OLQ7QUqD1P/8YNXObbQs1EE56Z3jztgwRmLPVimt3fylGJue5jz4OVxJp2QY5GYwo/3YIg0NvrVq
/dLBel4WD+YcHLpBt5+dH69sxDAe8hlH/pFXNhjBfSjQnG3ra9iCf4T5Q/NIgHlmuLf4TI2UuVWb
37uDKi/NOL9XrnMrXH2ZiG5A5fuh7XhXpcOxAjxD6NlcTVX3kZE+QXYFpNBm707Yb7wAEHTrM40Y
0DjJA2QDOZiSUHbOEmd1CTO87priToUaJ7Z4kqgnvLdJTruiv3dCsYO+QXMTDCEiCH7vImj6dX2I
4Uxwf60sCwvlrI6QMl/NjESXYezSrDh1PpAFbs3A8H7YPbUX4DLBM9xY9jlc598zBWWltsl8hKx6
ywEWsuZxQWkqiiqadCmFyvSlbBE7ZYDxCurdRQ3xjZzpvFpgjT2eala1aC3y4Ssw1Xcz+pYwV6d8
Z6BaB3uNKn+EWdA/i0jLy/KnXpGq0xD+dFcdtMLLZoU/jHrEGpJOT044PQSpDX4i9vYFAweeOzF5
A2+fj9AIxTS/xU0kDvRJH5g3BZfKyMdz1WcPJvfnXTPGN9eyn8JqyrZSzhuZJnA0alqwOqGgXzOB
k8jKg08YpHKPg6fnJ5fcUygjmmRCnsplH8wbS7lfROG/6br+MeEIWBkhW4U+gLNIsKlVWqzzZH4n
evAt6EpOoRy5YE0aXIEQwhtmBhoKJi1+dsHTB8bthYwhvnKfpuUYl/zCW1IT2XpYBQiM/g/fbG9Z
ukMBZ+hp2HjZuldzYga5RNJH3x12jPk+3Cb/EcMDYT29cu+6y3/P68+kyR4zrpJQipcRfPbaHqMf
erZSSkPGEQKDc54jlpLR9jY53X11rU70Rh1br73UajMYDL1xcGP7Lej6ZSJIqcpykGC3xnFWwKHW
OdMIEiYYR/xjEsRQwJNufQkNNTHf6KkNXlBB0bUB+/sQB312nlYD6TqoQ724N0qAsdMcH8YUk40o
W6LpMiyOlsK5ZtPLhqmuMvZ92NzP3tE0K3mqwDzVyTResyiJyFUuGWNllNvMHupDZjrJkQvqYC4z
jrBkWSA2uJqj7ziHwKTWrzG7zXAJyBzJ8/hHGKV2Gx0hu34wWMrJLbr4Cf2B0ZtjPWVm81NK8cWW
Nydlgscx7j1YwrBTxNhJV9LDcxM916U6Gjb7tXh0t87SU1obFXEvcDI8DYuNnsNd39XtJpUc0XwZ
nDm03ZFOd05N6rwHTYynSBIxsAbseP7bbHHkFeF4gElW7pKCbVAb2FRMD+ROjf7ViME1g4KLj6d2
xp2lQoK9lWCEmEr7J1scKOMkoEkteU8K0RqACz9gpBPdbAbMUR0bhEkW7n6onEeaULd0oJVHnwVi
S8iRZsyY2cUgq28xaJIDj+uj2ZfTiXIkENSE68g499nJLsIfYsz0Bo8oufyAw3ubmrh5COXHtkW6
FqJTSOQZE0EPm7PCg1oYwbmmifjXdlnPyPlFg3zp0RwmgORynVI4npPaYCNGs2EsgaSx3TiErHar
nkTrDp9lyTo9b8GEszvL+Cy8idx232Ybj1BAKN4VOXf+JR+h5mHtSf4E/pRMv9EAou/rb0HEc9Mu
me3TBi0bs9mx6PX0dqq8AcVBIo9tFezJQ1ghAHDIYv5z0hTG7NqJ4XKdxyR66MdUHYmrFITITkcU
nFRU/QneuTVrJ6xSh7Qm7846nvjda/9rPcTUCkyMRX0juY+t/oTXv9p7caooFaxNBrvWrl2I7llC
tkyog5sVjyR95QZw+9d8hv/MQZwnwxiC8G05TKj+MaFcrBDAh1dmx7TX8kaIIhk1noGm+7JalQ43
/TxTPODOmvZyrQdIQurqGNZZW1wWIXl2L25v4Dk/RX+IAv7dNDBrbDKjWRmHurQ+qoJZDYheUvte
s2tz8gal4lTGsosK50bTTMsTvI88yvdJUQOvtap3s6Zyb/nuknr3jbQoliFeRzUWAg0ZWyLcU0lV
McofJ+yW1JTD2CWdmYFEDcYOViCY3iOnxMRimmj19iWr0pcKgEUjH6pCeGRjGDaZ+SHPmXxKj4HU
r7rff1CW/wZlaVmujdD7zzaCW9F8f8//4iP4/e/87iOQv1hYCLDMu9JUvzEuf/MReL/gN6ArQNkW
D1sUZRTdP3wE6he+3KGQRQiHEhiJ3vmHn17+wvVheR4mAwcTPmTMP9pnftfym7/9+c/avrWoxn8W
Vk1uTuUupn6JK9JaDAt/FlaLvknN0rQYtA0hjHKv/c4oq6KpyCOZqKYdMLEH36hJ3GWbzE5/Jssd
7CwPGydkPIwTi5KFvA5+Wm7+5i2VE1EXPAGwyg7CHSp6tKk1cD+Kzi0YUFNS53ICWWe05QbFAfM5
eMQ8eaOXXKxUdcsjWjEGR8SrNG0e4Vr8u2Ik8XcRn9frEQpEmreFxbv3t9fbsZZgM1/MTRmMpjTS
NlZU/1YazPag9XLDsUhsXDmcgzrY1yU7/j9dHb9/An95x/+FHEozk4LXyf9ZvOV/72YK/a4XadgR
2g7zc1TX0w4147/YO7PlxpUsy34RyjA4HMArZ1LUTI0vMDEkAY7ZMQNfXwuRbdZV17qyrd/7MTNu
KCSKdBw/e++1YTgY4iX1k5+oIx0j4+WQaiaC3sLj5HEoFZiM97pe0DI9fzadsTOSqZPL8YclHjke
t1GOelfTq7ByG/OhtbFCZ37AV/Ms7pQiukedblZ5Aw+tW7a28U/h8ED49z8f79B/vqUC4KhojiZ2
l4COh39YBApf+w5Nk/PK97TiwqlOoTX5G8di+kzHe2u2csAzyafnGHcNWtIw8RO3kIpWaJE2dxdc
VW2jNCu2cVMm4R/uZAjJvFpZVX4G5PClGNE6efdtIR9+SGgqJxYPJMfCTRiQsmCKAvFA5oHcGQDo
Rpj3f2tU8KlLgsNHo2LXBbASbFS6PJDEfVuNREyxuK7n2CW2qVlz+uNJMAlbJklvPB4uCJKZWw32
D4hN0beZ2X+SINyxHPfZHOE4tKWb0YGMy67ObIze71Ef/gJQ+M3Y6rKxzx/GOf+kJumhesX9xa0s
4Q0e9oxPGQl3RhQCgcuowDWuzYpPm3UND19emLGByta6TgoicnmxxpH/z5rv2pxwJkUjPZ9c9QqP
oTHMp6yh15B1OYsg/urg8UWiZTfJ3h4WUh6BYIl/bZcy93wWWxVMn3WTfaGzUMjJ9wmc84Ja6lNz
yMdhQJisNVCbpQiKMEZ18jLwGz0lTXERY7TAXLzq2Hx4BV+wQ1zhudjv555fjjZmWumHcGE3U8di
S/2QaIwNcpfHxY/sCcz7Wf7duPo2aas70g4bPKxko2kVr6rxtYgY81hnsGSQkKZynsYuWx6LgH9K
gYLmsWfTTBDkw1J+lK3tLMjWREv/eC3Kjg4D/yxKkcMQqw6uIIctyKGSiKGKx1O/7AXPRpRtOyPe
QKb9rYNjPTz47fS9+AEESl8x8+ExdEdVKNfNykNDiFDdxpqTEr4kkBxULr/PPgE1XOpk5CO7/EfZ
wBWf3VTF3MFj37Vjkw0v4d3S3vjkIAkUE/kILDKq85m4Dc2ILZWPlbwEI18+ohSC2zVdIqGH03zm
7ShHTicztX8qFHtT7eqynUAr8JYLiNauWMLTVx+hipTjpbIofO6IHk99cKz8L5uoX2RDmDW+zeV3
/u8/7WIx3vy35wcfcxJijk+Y0ccI+g8j2pSbaRdiheHd1ePcr99Lkz2K2Hdet/LwAoj0LSuzUxpb
D4tphQP5LhpMYLksN/nP7Db4cm1oRIxBdAbQnvDLLhD2DQMk5Ai6vyKE3YKvW8MXqhrwK0+h1byP
wHXACCS/UxVfsVVzhnYPU5ps5xkHgZs7j4Er7+acVYFv3IUlKx4HFfnf//BycXz99x8eJ5gpfGFL
3Gq++IcjDJPflJNJnVkWsQWa7K0bOY8Lz6eP0YKXxyUS1Tu1A1OHLbWIwouATRTgZ08blpQQVrFR
9LSKURbIQ8ikQlCV8o763qshEPQHLR4BSv/63RZn1GNizKuGuqdOxDxQgWSEENEnOrSISF3nWr/b
WXbGtX11YeENXokHGILT0MdXCxxValxGq78LRfO+vGAJfie+pafMGN8zKENDkl2DwToJ6qfbOrgM
krm5bd5j650Z/EEtPBFGkr1rV+8LXckZ+n3iZGcKuv41av7PTjcpl6fwP19Y17JMk8FJWoH9D/Of
JKEdlZLV0NTT3UIVctPB3khPwC9I23t3y1vHnKJfz87uGTCANBLaQpvuIK556SMCGO0ozmNV5Fd3
MSsa8i7tecV7LudWRLKscbw3Xb9Q3/Y7p0CwWL6Uy7r+MV5+5PCeKNTvX0RUk+dnSWIryOzjbGuM
P3xHbmpvp5yInpJcvBSNMrab/nSud+xsvphPcECXGXvm+t13neOyL22v2ZKw8bpHek9IMPTdDZfN
ecXK3Kbtl9+TnbKoNbQxrMbAf4/njoaDlFB2CmWi7zjiKyilM+0kQsInyyculJ6xLzpustWIs2BI
rFVkgHjmknjqMnaucnT0sY0o1eQGeUu6Pl0LDNfUowpGhNk4mqhZEBaiTQuudgVeqllbDou3EdgE
2YUMnliErJEsGL+87Y+ZlzY4lRI2DFzj4T1DjKS5mvonw6AZgj6idUriBoRB+BXk6I1Ska8YG/eK
W6zcxsU7RZ/foSM//6aqYlJICa3snBtOuRliEKPOnJ0d02XTlJ6RcMiRZd+JFx8Ckzf3W899f7Sy
eiUqMkpJ98owySTHAiPLxXZCZ2um+8IoK05I9mLd/NUT7yp8MCygYG7n4jkJEMW0yVyimogOBhUS
F9LixCT+lqTiZJOFwuJvUjVkNAewbCAUy22uzf60QBbHZDenJOUGGPSwIAofJzvVptolFq0kfXmy
ACbkw+PoGFrY2peHkF0oboQBhZUa0IYVnTl/TvEP1+R8284sYtwiH3kAlk8QCYf1wgA15fwlSoKH
SskfKvWCZT8OwmU4EL5l0TX/xINj8Z0NpHz64lsHfO6RqNnl2m8+7/OuT3edBWIiYlK3aLfftGG5
tiv7Xg3ZkxNPm1HYzQkVFgk15R+1Anitbv6BnuCQvrAxsDhJe3Z7fz0Lbu9dZ9+lrGkjbeIMYSls
0o5TkGosOxMjhZXfObCbzXSrbF4qUt9niIX06sTVBlyWx3LCnO8nE+g2xGhMhUdyNR1uXvdHwKVi
gAjqU1kYKbu/iGMpCH59AxZP6Rk3S5gzqPHIGJHmCoL5wxUB8nVT/Aw08vAsN33uyuNKC+CYkG13
w0iFuzMaHas8GAlu+QJixl2FunJXEP3ceVwePjAFkuIpD+033u2fsIXjdZTZ1ACZ+sm1hz3djaCB
s9YAxtxc6RpZWl6IUXQ+urmcaViX4fc0DjvJIXDI4PusjJncfIAqTqSNYi7MHVO3VC7mtzFU2XZ+
8xQf+2Quz+M5KWz/uQEtUFTmFmr9jWUPsIAnrKSh7ZpUgCUQOIYmhZFAGpm6QBZyWH9X2qAnR8cM
yXk1fbM1wic6QJwXkKO6ApNUoW9DXdOFMy/McpIlm5y8oZLICKXb87ssjZ+hY3TRirSmiRDaQjUl
UJatarwQa1byeDI4k1ZIDHxN3DCii3ZUgI5sjutfP1TGQeW/+FhhAdbG2cDDqCI/PcnSeYOtuen8
2V/ZPitIK901nfqwM7/YdiU1zJMFyiQjyOF5Fkkc2d13eF5WSuinhkKALf0//cT2cNDxpxxwjOTo
Nm3Cm62PAWHp1mUxSHNQS8Arzy0b7XtN6Xpx7E0MDLmFANV7lzSfmzWF7iF0vinY4UMJ0RBvFqZS
VzlnaVYX+tyvlskGsF4aAlWo3U08Qfgz4ZDVxwaHFkZyhk0p2QFN4sduQWxNWMp8u3gYJ3kBfEGD
kH8tWngrQCBusTkMt0rYW5NVaxehhbh5cnCW+aCpKpLjhKs6V3douYgKA9DSxEpurLK9safuavu6
22USmBBMwSGgTEv2nIpxQA44toI3qXiqeNIkaZfi/xmSJbQ3FrduE2qcxtxjrcq6oBVLPpvo2bGl
7U0AkXOEpzL6L5Pi89DU2Pwi7go3rt+RbwyZwJIg3gsHSo+mIHSlzDa+mXLrsRbdMh/EV3+eGSKT
b6YrHJmNR9SqToBp185wGlx8nZLtV4hpm8OP8dpvzF+gtcieXbcfB/0Ccrob89cpbBCXkQVIzGdF
G+E4Xha3mIijonudKvpb83akDrOoPxuqpETKyWKCQG7ydNNE2aMx8EVFNj42kOKHpGYDn4cbaeM9
zjD9HwsNiKULqfebg8d0CtS2t0F/EONi9AoNqlppTijqilHexoSp6ECwYHuEDYe1Q7FAGgPeMulU
00u5WgoGkI+LeLfpXdNzZrIS8ciwElPHthwzoFPTxtLwrMU47fKF9cpUgUf9YNfVTbc0vHGn45Jv
c0RlBCPpgJs8quQm/WrM5mtVP5oYscJS/gxxdkGAeEm1Umsb7citkkd3tr8pBW235VQ96FFscAdu
0fPfQmrpwtJnplya6hSVdcXSXQe8DKs3EceAWjt/6bczGUtMh8d9EYqeWPsvlq3VMBLwpxmvog4P
ZUVtCx3c2l35anBPR6lOd5ZSL1ZAu6BfI6DJ4I6ucbrv2AalNPF5o/eE18vFqUVLX0pdn+xYcdb0
9yV/m/xmSjaXbj9uC7RuafOmmaMPuYDqKqEoNegQeyuD/szEtemdECT4KpBnHGK8ERK452nHAII0
dAdFGoLysISC8/lPlVo7KDRY4xeaduNiNW3ch2i46DSyTiMTBCtvx3wUhXlj9rBbc/UwNX2GF2Zc
u40GY5JyBNc1xSoUbrNhUfc+DOSZLjNqySCyD7smNPKVkcgzKFhM4wQmMRV4G6AB+MeTKd9wvleb
NKduMwNHtYZQOeDwwd4OEp5jOSVr11nsrwii50G5yRssv2LiE5mO+P60y4NjhmkAH68kTKDxhBrs
rFe6Fz9T4n4Cgu8g8ZofeaxewprXjOUPi25ra+BXAlI67QNeMfgSjzRDk+aFrw4KxNhklsHKbe0B
o9pwte12cpy9BxhoCeQEbR1oy0IXUsl5MGgF+NHmsEkZylf5CMpBaAi0kkWG0P3X4KQXX5TprkrA
LhRjfhMYHM1t25Kts3kUYNZi5UdAAB6WwdrKHj4mNJnbvNpx86JWXch7sVTWagYAegVutcy3UFnT
DfQZa9WrBWDuWPelJlCpejjkjQXQv66Td2sGp4SIURHmmK+Rx//N8+Op0WazDv3mqsFdrTR+uyN6
4wYkhHWKVR/xGQjuCbqbW8iQ6yIyynVYWRGJXULHASnPwTfVZhluWaoYn2HiX3/ehsB+hIrPw7Of
6x3HYrz2ttsGEtd66kxyf4ZHKUi8tq7A+f44I720lW7rU20z1iVDiD2/xtXc1Fci4QGZkPigVNLg
l5T7uKGW0HGvtLHR35VP057nswwKumJyACF+Q5B8Hv9wLR52Pf/amqKyD8v3AeWJw+DkfybLzTFz
+1tID1irpy9d0J4HHCkAv0Cskz7Rs1/zttIT7RHg3qZuad7I9YNsSTVW5sQrNH2xfd51k/uDaZQQ
Mp552HlED2jj6102Tda8ZSkLKzy37lNB+resFfGx+kj58ZMK0c0Vlqhi2eM0jA7wq9+AJiX3UUpc
GMXlTeaQAUunGbfGo0Ox3pP2AQ4mnbgmjXUoSr+64WoH46nhdm+ifJyaPv8YvI4zw3fwbsWsmGiZ
szl6NmQvHjDW3ITPSUTo1owzc2PGDKMzi4C2x2ygDVft4okAFFIhBCMfdSofsHLbbFR8KpFn+WwV
wqNROgURQqvmuudh52lzF7boMDCqbmxYmQgt1h4KNrCqmstAZTISpeYDVpuneUAM1DZVdLHJpDjh
zFNUqaDFU83d9qyti1tiADa+DHYZ0TJHziR9dgFm0k0teYhYOn5qAnAzcCpee0lnoBs2D7WS3nFO
Ei6goMmF0N4hYglKzmGVcWxw4RhG3MzhS+GzRxj8O+2jIrZIhStpmfs+sCk0wcIaWfuOFxk3ds11
CwPLSjKlWd1wprEhYB4Mpq2hwy9zBh0HA/FXck3D2R5uR2qvjcmezlZTjuxTQECmRobBBoLOyoEC
sXYXFWo0AQNn8w0tyJfGpggub68DC7BVWZXypate4Eq56NTY5pJkE0keQ1n4OJopptTCnw+ef7E7
jnT04s+0d59cw/51Es0LHBSvfo1HYaZRaVW7MMNqphvaWMZNT8AitR+CiJt8QRZpb4lbRULpNEjz
VpU8l2CcYCklSJRW2F/HyY3J8wyPqUOdaCkCe5MixTU9TMyIsAo7875Z23GMc82m0FP9mcZGLHs4
5nYneRohNqC4AzQxxLzJdc184l5G3bg7MruHToc/1PU0kM1IFZJ3rI/Luz1xqm/XsfyHoQ7wMFjz
qhy/CDyZKyOifQ/qhjEzidje0c6D9xAkJ8A4MWxbgeWygtHGAMpHdlzeYgVxjrUqeTn+ftP0zq4q
uxyxf8L/c7vXSiTPEdPYMvtImnzOJKOtI/0YT45L5tPIFLSJuj7jhluCQ/VJs5pDT2Xnbo7BhSaf
/CQy55sF4l0knWxvasTqAQunHKJvUVLNZxU/5piEG8B0DSOw/q0rduZlmI+7jGYuki5HGlHKB0NQ
Fo//lNZAc12n3EnTNJv3BZxd1uuPZc/+vYyiVYhnRkhMq6lTlAxOwL9ZCjCFeOUfl1PBpKBcJpKN
vcx3mml7VTccfR5tGhu2ZRTN4sjdWnNy74ThuG5pfNlGwXi1PJ+KLdLiIqRNkxNpXQUzb06jPPem
rzbalhcuoT0HfwKjAwOaHeIwi+V7LbJsU7uTAigrNnwzHyodDsrz581U4snH37rr61ateh18RDwI
ZcqU08XVK9FJKn1mb4+JhNlTJRc36UhtB6A+xQPwTZ+U+DAnB5qjQggzdNAYPPHckhhVw6YXUq1H
nF8V2Q43AM93AlDEar851MBQN0QNO+uKezrfuBbpPnfq/L1jd9Rb83RdiZmUvJPHDwlBBkKKS4fi
0jDMoPXRUWrk1ix6ueRvqnY+9Wlx3wuEAyMddmHvy11mwVZMEn96bZpxb1tqY5fNuJv67kNUW4Tk
B8/TuASzkq2C6O7CWYFNj9PuZHRYzwxJ/USR3Ls9DSR5itmrEUde8f4BpKPGIc1RkUgiP031Rt3H
chuL+GKc5UQN7gcwmPiLBxoueutZiwaTK4f3qun6S1MR5fE0IKeAMrBSccC3EfaHWP+a7kxILlq2
n9U+Eg5+kC5/43J2NwkOKtPZ+h7Op55a8xuQ3/SIwPSMzKBA6cZXDLwp7X9dr9nES7t6HFP5Ruj+
ninxjjrMYy0VlTWOe5ma+agTwc23VfvcBz81WHjLsSJSOWrhChr9e0+kI6dudQHf3ZMcIMqEyPQ4
x4nae4HxMSd/pvS5pnq3SPJNr7FmqCTK18Kjx1ouoE4qkdL57EUEA5ug3nRA4eHrt1sIg8xy7E6y
FGam4dGYWSFbSQsxqjIi1niRfer9OqZ0G4GUPUg8MbdpquUMEjVeiaziGnxSXNqNVJa94hNiYTIv
VKekf+7M/qAjf93BeC1Cyfo94qBKs2kbTupttt0nWY1ffhbDSg2DcYcbwlzTwUnBvC6+VPgysuGd
KY7Na9FsihyVEbBgt3jda+z2nlEc8+bbpg3My4uSH7OncWmgc4y7rzwuNMrSoXrWrweXjriB735s
WCZEQh2ZkjFqISeNTPykuzxrB781os60addBlNen2fJ2ozP+SalBWxe5ryg4li/GwAqG1FLFmtMP
jw2kU/ElnDqFv85RUtjJL2UvWVNHLFYRVkaBfJw6zVMUFndjrjAqq3pN2WB69DJBITSx0X0a2HCe
rfI5htSRJ1V/Sk1xgQeLdyh3+BfMiGDUIkMx4pPuZLE4qd9ULStmCoXmHqd2jbJHDzXbZGeadkov
kl/PRqkeFBBo6R00BIFV7Ih3UnN4vGpvT+yhgjjr3iWV/RoVbnTEfnRbLrqza2F6i0vzbhpzbCU5
kvBc8O7Bd7+Xk3fVmYf06OZqX6QVzwJImJYmMtaA0o+MixFYYHTZi7UpFYydyJG2ogPWKxZGC6kn
WW7sLPRrNMDShqHy13BSuWiPQ4bUbwt/PXr5Eryc9W55UZPK+4j88fPvX8kUflnrKav5uZloif/0
L5Cx8WguOhhtQyTbuCVZFYGugJwaXuSBV9CL/8xjvktz1kp/RaxAlT9FyJW9C1HzPGwqLl69wSze
s66YCDQKpM91ExmbpmGTEafjB65YPjHR3kx6ZwP9B07q4s1sXfqF8jnBN+cmX+CfznEaxTto+d+g
ORjNG4s/7xx1W0f0umrUY7ggTIp+cJzVu5skHoV8PkZFRRt0RiqIGrCjacW7roh4QrlIs4tXC8l2
pil8mh9NL/zoZp71S+dH3eJg6A22+WXpnBIMzWPmTocPfBzccmZ+3iBluWOX7iHQ/FpYlxwSs3xQ
Medeuxgc/fJYWAV5sYRXoh3GB9sVW+32/Nsjeh4QaSRFdC+040NR8WgxQyoCC4ciXv7H5DEC8KhR
KrpQ48yVNZgPpNTcdUXAfE8WYG+OFGeowTnOwVh9eAmdPZ2H7zPV6a4dMTmVeUZCML0AGpjJp2Y7
mmymXS/dmLMLK6aZXsn2p6eMeCPjmphuuljs5qLDnGj6NwQqaataxE43wYGAmGzghG6f64oRdQ44
SQkOeaguU0GI2Z67kuv3fMKJTAc8sVOK1ALIfASrC+fJqsSdk6XgwMb4ZdDpWQzolAN/Ql9Wzh3Y
5LPGaip1GwbEpbUGIi8Nbr9gYK/L45ZsvonRrOTrHs3akruoRxxBEHLptGpZFJEUXWdVFWEx/lMO
eAz04B2k1j/DUHiAxCAJp0u+wvZxZ5GGO1TM0zQg4TQNGxZugg1XouyeNWFpr3WKR9p27wtTBCs6
YWqvMDdYZBp4WAfFabTNSmQhf8YYPGcevlpGspqxtK15Uaam2g3pSBCiPBvmTa977k+tqdfRkG68
nj+1QdKsI3GfK0zLk529dvn08PdL9lKjg2Laa+zHKuKADsLmfTFI505OXV16bXzkp5Zzlh2ge0mQ
PHpa5IaOTz5OaCRJdotJEd6JklGA3m8rkXtlIP6hOC4iWYArZ1VSbmS3Nu5w3a0KkOX4gPU5gtVm
lJRpTMEFiCOKJUqlkWgHYSNjrk+d49RS9BgKdRcGEPhErb/dkJnBWW4W7mj/ZkP16Lu2sVW+9eYG
7YuawWWY2WhvCGqx8Jk1Dnp+l5kKb/F6/GkcZC/ud3eVwNQypWhVdEZQjZjwAfAuhajfLUWKox/P
vYq48pj4Y9q8fp+SmHtLcw+bI68OQAceiM3szXS4h+N5hix1DHJ5XCTidhCPPv06CXA1BfdaZrtl
P0p20L+4amSDam8g9ETtdBPNxTlBNlk1vnj8K9m5rUGkUZQXK0p/F9EUYMYxgzM6URE0CUxRgbv3
JA3y7XinEGr/vf5s/59kUgxLpm8ynSD9/EMmpdWowtYpkLBwCnhoz2x+33k8XpPcfowEN8XcQY0x
yuPQdTu63/d18Uh0+arCCpOsE1yMxrtkpdgXnn1LR9JtMYfnYgQ1yAFQph+Zyzq0i58nRz1PQXr9
+/3/f0/h/81TCMYFX9r/7Cl8ya/1f0cTOf/6K//LUuj8hy0dHFYBXwcBwsSU8S9LoWX9B34+/kBi
xRAeH6b/bSl0KM6WGPx812M+5+/9V0uhI+3FGIcvzsNO7v+/WAot0/6nqdByLVicviX5rl3YSYtp
5L/QWnLtu7RL0FNRZQ3axPRAD1Fy1CWuXTuKyRqjLewBrK/mrsMhhgnopEGhH0WM6NMUH0F9qMCy
rcIyeBxoyVoRiGfvPpKBdp3DlEpysN1dUkZoVzFoxiCByjgtiwLgAWsP8O2m6hqyNOhoYH5fWxsF
jeqxb7v3HqKJYF0XDYRqLJ5CtgnVCMHuSXjGC0MF1HbVfQsXFOFCvqAUY/ocU9LkTdJuAQlC9Pa4
E/Rm293WdNrwkW931kicK0nLeFe7NvmLIumpnlvi1/Tm+gb1elFq/aRZ9lKixtuWvCiab7gImPFu
HiLs5CTr+wJOINtitMh+Wk9Of9vQGLPB3RvAh4fuTzmiPJMdPQQtDbfSz5+BAto8lVm/AMKkoJSe
CjwA7PLsLv3RKjpQE2DfYA0heBj5N6onKaCj+350Nq40dnXKRoIgATWgcbaJakoTh9anqa1ICMNL
w7txW/sORf8GnO1vl02kUFNIn0uNpxlFn40ZnsOQXcPgi13essaPGrnreobuJnNx3IwtONTu1JrM
FV3UJUTDGyKPtr5vYiTCquit22q8MUdWa2o3VxZrKGvPm/VgOdQI8ZsJMpkcQMNsBjOSBOmpsyBj
U+2IaprnxOdi00G5jCwuQXj5SL1CgRwjkOapbUW7svf4fZL7gzZLL04jIMwSl0n2gwrlzmZpKwkh
hUH/JQp0eevXriUJZYMo11wZrw5QZ4P3OLooqEhWr5gCQ1YuIF8JYxCV4LdKaSqOB00Bz4a1twQR
Cl5Zl3/g8ZjIZwAFA+44JRSYNhiC/Ty5vDCExujp4J7ZJ2QZR1DBwh329GAfYBL/hKE+wkXeSZRW
/PZybdbmrz9TVlJI/xdQ9BaUr7wbhreJ6PyKpDECpJV/oKYWXMJYepUo/oPRdqehspKTmVlLZwFy
g73Ex5c62hCLO66l4Z11IKj9cbGkzOa3RzCQGkVAFOZc3es+2AQN8XZFhG/tGbEghDvFt4FtbuYk
ffb7+laW7bVU/u0S/wSzPQAAySXVHe3zNLdHMgukOKGjon35Z1f2h8bvt7NBumOS99xraEx2gFz3
1GsKLFI5bs2IXZ6dsO1Uif8Q9Ym1V1ZOs2n5oBNEQo0Sv8tRNHbt3Pw4rbmNxvheVax2MnbXlCdm
7dJPUd6yPGMykmzZcpOVbkhfMmWvdeWzRs8XIJG0UYl47Yao2+WElzflE9CLGgd+6RzZkn0gYfqI
g446KXa3FqcKAd3KKBt6tqOzKKhzRGJkL1z7+6Zpvtv7YGh6tPBEcT9hpaQ0spVo3Yehat/9jImr
8z2kZzTBKdSkZngmc0mDygmdqqEyip0QK0EERe7ho8F12kNFQDmaTtinAsyGnYB0ufZPwsnlKjfo
9uY1W1yWREPLwdtqn3iiCtR3D42cKqnfPO+ufhSQGLezPzJ3P+wgPMiyj45kGOkIq5ZW1o5TLaU2
VXZsDCKqYvPqrHJW5FBE/J2Tfabj3neIOGgnvU3zdm9HXPzHNDjFfXJjTmTFbK3PMIqcO937/GdA
LB0L8jeL19kvukOBjQre3s6UAEWJGB96QGu4mNSRdxQ/4VS90pXCtS2fDrKmrsHIymcrngnnkCBE
Ldy3IZfZVE8Gb5lFUhMgsbvFK4xYuLVj6hXwC6MQBzxqfD/9VF15DCM8RQK/RBmIH4pMPvtqEabx
DwAFohamiLcj6l/Y05idFigjXf8mezTyFDNixxfopLdH92+JoKnuQZVUVfVE0VynufM1pFi6urZY
5Idl0fA7G5Td5lPyFNM9OdvwbwqPjjDWjz9xFdzMtkNgvL7+rS+GGYkGim7oLbUTHRurEmWL+HH5
B62NZu1MUYot1T1q9jaMnnlxEEgr3jOqzT6i9A/yyWFu52PVHNkfeWUC1cgV7EDSmCRwd7F5e98A
q31dnMUiQm3z3Ll+LDL0Z5PUHYRO5zaKwo3WOcHmptliV6vu9LKgUgXM5oBO2SDjUaL658nMaBp8
Uf2i40pireZA8p93MAHXmJenUflpVo4EnoDegzVI9VyWRYBea4x4Mgo5kBgtITKbPk7myhM/Q5aj
TlYAcpxQUp7Oo7oZ+3dz6uIDy4N67VTOUwSxlkuXQQH9ePAp3eOHQOKEGwDiCwEzA0GTCt6RfHhy
Tl/SOgFxI+1cgFsRJm/vRI/Xvw0bwHShfGqE8WIq0yfsRSA6mm9U6FPRBVs04MFfhea5J/q/bl1x
tARBItlQHj9FmDHU2FFE9aJsqOptTYKemhJFHp5epuFF5umTP/9drh34gu7GkDWxq3x4p4dnnxFy
3Ku6M9bSjKAJp+4nYJF96KXd4e90MszbOk8VF3L/HLx1yLHjGBzYqRpbIUxgBwbZwlzyq6ikhXpK
09awWBewMCw5C29WFi4biVaWhsS0yQ3CIsM66zmKNjPAPJgiak6Ok2GyB3v3sEzgIgh5lvl6x3pf
pP0jRbUCezNFfgxPFrYLkovs0rAFDnb5aUus4BC0qKEK6tfJDiiDxL2RLj4OkwYEbB3clK197pWv
dXAesH1o7B/z4gOhJ+VXjTHIhdBB0V7cIqUtt3LuhpNPZhNMH+f7uLhLujH6hl33lbThF+SmZqWz
+RHga3xTL94UUJMc4zgq9u7siL2Vt1iP8LI0eFEWTjsAD4wuQ0nIHoRfMmC3NrppXS+eGFfNF5it
rFvATGwyN7vtFwdNnQACKkoB7coo6i3Nmm/R4rhxF+9Nv7hwQq7MKbYca/HnhGF9NTHsKIw7nQZ6
W2Pl6UbgFs2SdWlzBtzF74Ot4dAuDqAZK1CMJcjI8QZZmIRwbqcrE9tQiX1owkbUWNXDFJCFAUCE
tCV+qjGGFxK3BaL4YvGpj3QCfEXTNV48SnpxKxHipY6vr68Ivxd7ss4txib8+420AOCxtdulKmR1
LLtm3ZTsvcMeLwPlZvTbFrik1qFu7UOHhUosXiqGIHeTsBNeub67zHGQYDosWDL8GBYvlt0d2sWb
leAE6Be3lodty1/8W56el8whZRgt5i5rcXnV2L3CISEWoY+hwbMAPWPjYgzT3ZyeQqxiE5Yx3hjN
Qds/jSHDQ4upDMTxCN+ujHaQM7aFM+3qkRY6v4OlYVjIPpkk81Cyc1xZWNaUZ+xEwwK+6/0fgcAB
ixmROmT3DDMcCOHifUMp4cmhmIm5O5MQZPnLim5Xa5C8CAFpTYxj8c5hA6Aw4Zv+VXLNf911I1Mh
pgWESWncWh2xwumT1pwdCk5FsxCYyym3PfKUnFpmQayCVRiMg9k45VlCPWV84wSV/xyc5IxWDxjw
Js7fWiXWSZrdYg2JtvViD6zwCboMR/OstqPB82yqiuSgGCGk8vEWJk/tYjbEdsJ4FuIMhB9+JUPD
+3YxJwpcihNuRSPFtpj9NTAG4Ue2OBpxNobso+UiUbOqM/5aH1tJk8SYv2TRwDfiA1DiXN4Madbs
JrtFg0Djalt/3y+2SnLB2CmT/E/avsUJ7cOiZw2TGzu/n3lmoJxqpwZXiHKblPeKUqdClycz6AG+
wdvL5XTvp+O4GnQOHVlPNAs2xlMwGA91Tbd1Si63AlUd0MPnLIH/Wn1rHE2ron+y4l4zfyM+BuHa
KyfzhIn5oA3klrmtiIYU93wajYclYDtErMx1kX/AtuJ24pHZH2PgexHTUgiIiRUXh7TNMzwcIBJY
oC4an/QId6lgU07IMqjAwH2cCDoO9xBttHcBe6lNkHz6Oe5M3W6Cij1SPatHVtQGoR1s+D5e/TXf
bnvosmdeuP6UQZtZpUXAJ27Ap0JBH5Q04NFEuK01rnKmHne8ncCb0GjyHUb2vZvZb5O7UBurFu5U
f/5P9s5sN3Iky7a/0uiX+8SEkcYR6L5A++wul2sMSeEvhEbONM7T199FZVZ3hLIqo+q1cYFCVgYy
QkF3kmbHztl7bWX1NwiU+o1QbFU1GtcJF+9UjGKThxNb85Jn3F1Pbf6KbvkK+rW9TaoU4hWBbyOI
Aa8ZrINNovsqNoYX5QZA+zKeZGSpY1u/0BDde7V9b2mfKU7Vt2Za+rW6GwcbZS9iNVgn/lUmmUbT
uZ3NFG4n1mywnFaG7lskr5V0d1FHPVW1aiQZjQxmVep7Ag7uUWzJrPyY3OH7UBiXMUaHOLbWvqbe
oQ/uhqq9kyy966S3H7FVcSpuTwEiDkGdx9h2Pdrlljb6QqsZfWk62ah+9R7Oy7ORapu+QgvhDtOa
VY/UC42R8tDGz3VYUWhqBEg6yD+lpwQaXcSPiS+WeOjDAcpUg0TiSdrum0j8N09geS/mvqbl3NXQ
KdEBbzxO003w2LFkoKVQEEFcAgIYJ0Zy4qQ0XXWhfUwIN7WFxQeJmKvruzEixRTV413IHMyuEsY9
otn2+P0DT7yKjKm6h+o7dfJvrdSpr7PqGbgcR+PBgvE2SShm7HzXuuXufL3CwuTUGIw0oEYNlb3J
wDksyBCpWrmJWMSX9F9pa/fkCzsvzqTjjx6eDNN6B1/arFKXm0Ij4TsSQZxbnv8WN+NzbfsovRD9
MWnn6EIvIYBHw3SawZfm+4vCcsmLMcQ4K9IQVT78//7eP4MeR4wxB2D94/7ew3Oavv/b2//5L1U3
PzmH//iTv7f5HDDjDkMj3Ln8n8GG+rc2nw1KHLeU59oAF6QO2fp/2nzWb57r4RnGWOwKym3+U60A
kP3nv5vWb6Ztm5JQL1PYeGq++IT/yjfMFfxs0RE6+GfPsakI+IF0n7/0nkG6MAkqSC21rQJiYAz3
xPLFuOzgJ5I9hGwKBfI+IlW16ZwbrdQvXYu9JQTTzxvb75t5eJrqG41CeFpZM4UCyxwSFGSLYN2y
Zw22Qk6mK0GLDuI3QmgbMrdJfTXm9y4k6qsouhUh0A/dHBA7Iz9XBpmxmkN4RJwl7bKYKkRtGQdD
bARZ3FWnkIklq9KIHDajEaLnj2OBGYV82jpAf+eOfbUh3e8+ERBkEmf8NlbIg8vce1ETDpCRfiGz
jfuRBNzCnaUGJpAysnGDnOsLqBHycdwYHEaEkWDusNqVFyF+cxNYTjrTSfwMq5lnGHUCXwQQJr9t
X7pcbSoEZRd1yeDRnJN7SfB1g5SikEzfcQ73BWOA3mYO/E3GFM2m78JIBNG31QKKIJ0hIaw8woLn
QnDGT2oxa3RInHBIphlDNr7y6J2Y5m8VucMBBpuDnxksvjGhxLYg4MhMUL/hk4nn4OLO7L/JOcrY
Fsj/OpiJTNazLdKd50JW5Lubh7xFaTiRiCzr8FgZ7xQ1F/pQqovQ8K9tu8hOWb6OJlqXbjkRruw5
DKDZT4fiAh0JFMfIuA1cF4RiD4HObZhvTs2w1brsXZNocash/U4IL/UkuytiieRCluLE3JhGJN3G
Q0wOtN70BsUprLYZNKR3hYaWOHKYzVHImSZhi0H5bFsoKyI4uAz1h23scDtI+IkhnpYk5Nbc2Ggn
5ohqTqGRJ6alOYdXK5recIxJdBBbAiufGZSrjeN9m4HCmC/cjein5xY15uWk50zP+xeiMPWsfEGB
wqZnU+7CaBrmSO2MfAmfiG0/J9xlyw+6S0x0jSMUjlrFV+MczQ0Qq9x0kADz2WYX+lv8usR4Q+xe
p3QW2RZwQgiNd4RKeoD5gSgaItgiGakMy0mhOUhGon+CV6et75M5QDwkSVybI8WT6GbEl8uLxYaA
gHkxDpKzYfFYz1kZg0EweaAl2TaR7WWX+ze5W7xUkg4WZZplolZ2fHFtGyQ45co4x+370LMV9YHQ
L+t21FeFEyLmKtXLILuPKCsWARmuhyp/g3+sFjp98yXtw6fYC5isYU7t5dizk8lzHlJNFMrf6+WM
o8w5G1cIU4uRE3gSb5U2GwZEBNfXz6zLpIrXUQ9MySDPFcUTTpvEBMU3of/qqMVbly04YBLbBS7X
0MUb2SL5VbIXuyI12HF1zqoh+9/U07PBw9zjaiFKiDY9lbXh6snCoSreJS1m3Kmhz1bJ98Z1Dp4u
Xwa+PZxB9XqA+X3V1s6qtq1u1ehws4i4dHDvQT1yKyTDo93vo5KualVJAEdIC7FOP0gs/CbhI8e4
fDTjWY1pdHPgTfaNAsNYRpoEp9TyNipXH1naSAAV8Tt9/vSQqfwZX8ODOznRXkfMv8i6+rZGq7it
yoiqVTeXcgDOppv12uqIJOfJEAPGMgJ+eqxmtvFOdtMb3zkJbTET4phW9rnoh7Ux+HOFzeKlinrr
gae+SWGkkK+yAeMwN8Fp+9kQ+WpqSS70bDn0S8nKePTGt76iUZkqQVtZ+yDfxH4jxAUKb4sQRGQI
m+pq74fGdxc49cIyqmqNL2XdDXa4FJjMRNeSsNqaG8e+a1F1LSmV6O+Zl9KaJz5g69HapM2mz+Iz
TY2LhDygKA/IGhh5vWHWdCtUlaQjk0LB4xi7G/iMi7TUDnUN8F0OHew4C6J1jiWcbjjLakyNOyIH
gaoSrkx3HuOMKgQuZ95hWofqpw+P2LtgIifq0MSCyPWsV5tyns44Nv6A0b6s9LiGOuitOAkzQNf1
elPWW07kxSWcPoQx7WoKS0b5uM63ZU0Ds0PbpKwwpX2Gz8Et/cMMA7Kxf3CXOMr41t4aEZBDkGNF
LkjlGZAdRjEOZ68DJZ1MzKIsLK4ajox1rehBoweblh6JtmuModDNenXSJTgcEyvhsjFCOmJVtJbd
iyHJnElZjhcO05FVoIixsovxRtf08La0ja2rGz4rD72TJpzDjTJ9E7v11lTk9ZLtPffCHouwN/bK
phGMTQh/FVLUPh44XIbsb/ZdXplqabnABJnvNeUStm0JEdd6b7WV4/XfGf/vYWIABMnsO4BW3sbq
dOI8NGPzr9ebl9FrpWr10fzHPIZ+BRheRUHYfJY6//Ore5Xxv7/8Lf/wB/30c6mZ/hh3r56b559+
QTh91Iw37Xs13r7jWPr9GoJ3Nf/Of/Y//ts/lXXjucTJzAkp/7jkvIteoy9xN//9p/6YKlu/2RYZ
L56nI/myOMv8rdxkqsxQmZGypNabB8T43P8A1Uj3N54QkxQa16B4dX8IfpWUm/OPcqUDW4bmiv6v
FJz6V62DDqOGFBjJRFlnQq1/8doXgUX6exW1aIDp6KYA09V408ke9GOcPYc+osCokVtrzHpeILPa
OMG4L8Q8ciZeeJmNwJ7KKbq1h7e8dob1D1/m36G6zJG4PznWuTyuijweaRjznH0ul38YeUuN9r2W
8Hd0qEbIG32f2LD2WZl865L4umAJXNZA1CkMwevDJUAwGLTXAUlfu2imv0T0N117eK6lkovI4SDr
ayxuv7jKL0W7oXsWOFiOBg6Xqlti/hQ/XGUPhr/pRtrwAWFZy3wyrUvmwzrus+vEcPeMV3cap/Sd
MxYvqHXgXDmYz0cKS2w8BHsHHP8NcJVFZ9fbv742+ZXMw7Xh9XdQLxg4dm39i2hAOPY0oaVmERN+
hf0Vc0Ss4beleHocfBqeQzCah6qsFYEZ1m1heeGpwEi1DxFikceRsV0UxhHmwaKK3M0sKl8OvSpB
k1U4fzAh+3Ue7Y3UqPYwJIOtlmt7ohkWNiWh3Xrl3WDQxo+pDIwwMH6BxTH//NXbDoe4+f1yDZ7k
L89vVzqW43t4172iJ5OhkmdlKvC8ub5Oghyhl1URauFHySYdlXGaopKZ4KCu8JjdDU1E5lkbHOlO
MAPrqBiL0rzXATkvxhgXTg2qyMNI3w/WJYZEsYk83BI66OctgfC0nrjf21KJreeUFcNqmiAzmLHJ
7b0f25I2EdpvouSWRBds2gwFtLSQME42BLJYRysU42LPb2DD7/OggS9oTtkasvDvC/g/JD9IkrO+
vEWeEIRnoR8BJW3MS9CPz2cZAmlwGsB+TDq2NUIuqthiGfqXdeOuJveNEv97q4mbeAyJso9nlJpz
IrER9Tg9WbcvnkaU4njukEAMzP9lQr82n2omrQWiMTVuII0QWxzpN6Ef08p18LZbs2DC5DSDgW0x
zPSRt6TX9+LXtJS/s0qw0Tm64ZhoA3XjM+boh/fPHukBlrpDS91pKR7TFyuWN9T8LzPdaMBUg8MF
4S8Qz3hRVPwjaZDD6imkwyzBnJAaBAM4W5JJnhwHGnve3f/iLZzfsh/JG38s/3A3BAKeP9GpfOa9
thwwkuAxfSyqHPtdOUMZz2TiKWyf2C8B2WSLLuPidcWB0XdBDAzJi0dMBUFqN0US4e52UUAmBMuL
fD3k9AYwr93nCVikaDNL6waRHq2kvmnHhBBdA9Ue6rnJ4AbMMsSCkNxfLH1zS+TrB6PrYUsWGDKR
dfcLqEaPtCALShaV+W+qcMmgg41pCq8IHwDZ0Wn3JrHhMzUkmspdIWPYVDwKtWHezDeHQBfwPp29
T3xrWNCFbtIZdJHaJ8ONSfW9VvpKxshhEpIOLHHjzulDCiMh4jrtPAXVeSa45Ai4N5qNMM9I492g
iDE1c7xXlLmejyIjmoEt1ax6NMyeLwqMYBm96KO69VKMBk7svoYyvPjre/73nkpTn5s5Qngg0b62
coo4jTtmzmLhCA+BUrQSpXuP1YpA7RoKFuycxIpeCN+NiYm1Fql5/nw2mwi1ZZZGHwwCjKUdhx9E
kewZGX/89fX9OfxrZuTRY8JeBTeNU/+XVcGqnVHvuHV+Gb/MFCE5NU9UuNjV/Is0hAYEqwZ34Idl
qGMYc5mXfE4QdT78pJ3E6kRk3MsMbhFAcmbGUC71m4EIUTSlwY0AQhfY303NvPMUGzQlAxGqLxkD
VSczH0jGoh+l3RoTbRTOhWRoVvKkaebCyM1DDYsH8DZnqrwjbgrOAN5sOhQZHggDaKMmyS3isdZ5
4ZOIXNCxqK5b0ifwMPP3fz7ptVMep7S/aTVme58K086F12PrN14E4QhdbzHoN21h30wBCrESfmks
rjPLOiV8eMPkb//FN/7nvdibW4U8C3OnkB7jz9/44JilMZVwPNFukB+C3tX2aeDMsl8yT7fEfe8s
43rGE32+PXrIR8lm0XMbJxfeuQr6Rx0Os8xMvOraTSoFbgcsmIHcBMKGVstDQ6OGRvidjQYKuw/T
s2jkoEkDYRmob077xopxrFzG6HHx7gvjpgmyYzapp9rgy8PZdrTM8JKBPiGbFoUeXq+huZr1+V6B
3lhaI/2/9iKwtWfi6u6F1Rxgyu0Ncn44ORk3Mw7qU778eQs+l55Cg9o2+q9//WXygH7d+w1Biax7
MBZJzaNOnGvbH5b9CSOSacQ6QNupLNeNN+LNwbZbPkAsJubEsBGwBGg+vEmtUg2lmRmUG3vks9H8
QtPWHmpFNcaMA8uNXWykQei9GyZr08CnQsV4NfSEtYyYRVfgwg/EbdtLeyaG5Kq1NnkkScjCPaEN
Qbz2JvM4Kg0/ots+Ucrep5PNxBLQPGrENYXquE7GQFsQhdUsU09PD3aK0bqg58OZMUtd6wLDerKC
jOjWvjy4lXEQhVYfJO6aRe+29goU2tHJCYXuUYZsk5AkFb4WvNbaKvYSPKqF566x1xBy5d1Evv9c
O8g4PwVDFjidrGCej4znuq4zSBqRd+153bCsMh3EHfc1oYU8He0SWoQKOeUnHnysEoJNXaBcy0VM
0SJPdkoOHUlR1AVNT7Z6F4CHqL3LWba/Iz9inFBSpr2ngxbpLuzKOk3ztxL6GVSfQj8aSqFdF9MD
PYq13nVzljYmRsrDUA/fZNvM6SmcR5h23gONKqLx1JJXsexabB5lyZSIMPQdC/4WK4NDdJaPLyt+
VPPhw+y9W8Hzi4qJvS8p8dDgP3jQm2lHLlLBI+GsApkk/Jz0A0pzydvB7zGtydprArJURn99cOyd
8q6AOFk7hPkdqQ31TlEoS42vgXkescwMxqe8mBPBCpKT0AxBoekAMXGJZuucRIJrDWDjBdK9CJ8x
zx9tCYRGYA7lk62N7VpljrUri0ZgO48h4cLAWaLqnQBuZBSGhnucUF6sOhsNxUDDvRnj8xR5+7BA
etko3A1h8BbVMzJRCzdayYGNGVmc0InnYGZd5DLFOojFeOzUIzfcOGap3OOjx2dfuw+eB+FQER5j
aslTPNB5bDoUcXYEY4+dOF2eKODN9iIfiA7UmOXyGIVbR/exrpsFT1lLQz6jecmMeDd0uK+K8IDl
ZlFiw9I6FilF9vDKVpFO3A0LkIEVqO+T4qqpbP6NFj5tXu+IMxXInEyvx6wsmSrgUaeZ2lELXdgd
7+bn0ziY6buHSGZk0l/VmAqdgfOdqQ9LV6IPoGVXsOJPqzDAlRr37aGqOFbBpCdUCUDi59syQLBY
mKF4mkzeRAVBURRZsvE69tjJma76hKAQEvTWuSMY6GWWs+qJ63KDYFwPhcNovdYvPXePzChd13qm
GGk7D40oUEBpIXYKD5+tMVbdbOTaIzCX+6JnLeZYBP0k0eaMC3Pfpdqj37ETKrtnxUpH6wJ/SxwJ
HPjNJ0fjqu3q3cARqowjmp59g1mm4EGtsg3jA7XOPWNhRsmL3nsWEKzkWbP6ZEGc8itpqd+Vlpj7
wS62nPk+ZIu8NJ/tXTazrlXc6HPni89b2a+DcNXGk/2LX7jfY5zb66CtjI0hFZ1xHCEtaZ/4bfwP
Uy8/EixuW2WCmPTt9KJyM+yzmSMWiNp4IeyAOWmGSCp6DpWRnDBc7RjckG9FYANpMoe4x45iDf0+
yeFg5gUXroFVXCS6S8sdGUuJnJClaNo6aJCxofne0R+eveqmgfJ/jG0TwFqOvr2ORj4BCLhNF7Td
onSBjHZWGW2nFvMTSg8YBoLkccUrmnlIyme+TdN7K4G36vNiP2+ub8LdZTq4tPJ4hUaXNm8JgU6U
XbHBgkPmY23SBlTodovWhWoK7AolYitjbgXG5qqUwANEHNBW7b2FakEBde1HQ78+9SVvtT9eKzN+
6uJKu6JzHZlV+4Ckj/ZdSLFPXwDtLyorrCNmcagS8k5DsztEmhlf95us1pFgWBhDUnkju44sFjAJ
XdAJAiEt91hkU04YJjhxQ78QjfAO1eBea4Kw4kF8G4m7bHBHXwACO6GmIBh9BmgGE2YWI3rERVVs
VEwSjZruypq0X93TvNWY17soyR5lgzsONjompdE6x451a5YUKkD9saMaqrzslXYnMkFOWRddRCYB
LIqA0o3j1IdscMS26rIntsR0ZeYYgM2WjzxaM92Pl52UWI8JUCq+ZYUFICBFUGf0RbHpcpuVB2ny
OtM6hpRWu62QAuqpgUd90h9sYjhTS17aQWjurcnB+Km8fRUysAAZXayxp9NXRy61UA7nWeHT0u18
n9yU+rvVOeVatUpuoZKte4yx62ZGfycdx20ibVee2ydHKyepjtTFZSBLVBr9UB1tk4z53An3reM/
lqkm9/Tqr8pMJ8uEqReAVsYDg2S+lgV87eR7bP04h1bBd1+50RrG/nCIhuiDcJTLLMXtGeruI/hJ
NAKJll8bToFQYZgj8ezwxBiQScpHIKX/geqBPHTHvs4QqB0C6zaeBoUdnpyIknyV2BTFNRKRdWu7
1qGQfcHRi/WlDvtbI/OAf5Rlz4PBvZGaYa6IziIhtU8BPAwVMWVGZdCMr74PTgRAS4zvXc6Ilqfb
ggSpwX2zCYFHJ7WMorrZcGxMNm5EmC/C/SeYs+0mUIzJGqIK1kNIqz0RiB4qQjPbmNg/r36v8J2A
kgptb+krlKpyIJu0KR7dXt1brUuicdozokG1zgphn/0CAG45oTa10ugydDnJTaK3Fnj2eQkHiTQR
rvPvt1byjOoBzAaKECSi8ZYzPOolk7sQVExmisS8w1lJO1DvriEY9Qel7cfa6bGEMhpu/P7GikZ1
E5qQnZg6M0Ngm6xr69REWXaLB5Dp4AT539LbZ360tUd2vENJ7Z/ErKvlZN/sOFaEhGMnzBzmUyfT
10KT36eA7bMe8Bk6fnpdVe14kUT2yc4df+kRRvLo6X26cVPtI0XlQqzOqQyTaAPu5uAPAbrYUbtl
d3bWRo8c0e5pXlJQBaSsTk+aUjzzSOkP6Gqfs3YkgNqtrrK+3tWai1Lf679h8GM11WmFfhZK5pB+
+C1NBTNLn3wZ7FtNpxSteJLqNB7WjiXh2epptDU0i68yv8p7hIBOzW0l6fdzoItckM3PZky/beUi
R4i88jpEWkVcbEMBu7iTFeyjOrlnpl1gxWHy9blp91J9R8wKJLZlU9eoxZh5ILH+jHHWeZqWfv6c
U4lCFOILsyrILCC3t2x5F7aFa1TzeWT6qj6G9LIIyUJTpxflle3RQUtjbVhHOvUnIeWoX4OYCh+0
xhqs8bCubZ77Go/tRoX1UhBTuUncEokRxZEp9egiKC7tmPqojgaWJdnBDdWLtV/xfmBGPCujfoNC
YqG/9gXCLxIcpwmRdWJSX4u0o0HDnlfTjNnq/XjptvmTZQwPrWJbjWMoZnI0X/36gH2B6IgGcPLg
s2pxAp2jl7qtHlP9cmRWyDu9yz7Uj4GiMB411sHEf3YRmC5V4/Jp5u++KodqF5kAc5qa5oYGVauA
PQOzOANzPMRqTUxMjwSVw0GCSZjNtcIq3ZV459vdwJx8L3odeyeIUjA55roKovvPPar3jnZjbSJt
uM9dLTxxN5hIN/5VdxE2prWz6FEtIohcrGfu1m1ceixjyglpWgaFhWmTRG10EsfPasoty2KZRrC/
syRYJsyRVkbOzYjjdM+ou19bOh0AtoxFQJ7KSUQPpc5jW9h1sGSUt3CLaW8giEE+3d+TOMgz7Mdi
gUZ1rtJWxhiN61gx20qqOlz2tsnza/YOfN7+o3jQuzq6QjWLOFL40SpseRH6KLidDCQqnx3aOiGB
TAvkCVA1ZckMzQIryasLR8hpsnM6+c99RhMqc7LTZwmsehPJzFSRVDffh9g4UAvV26ohN27Skm+h
xvmox0+gXJTWNbESiKzDI6cXtiMPImCWcJGpbCC54NEqRrq+LhTzEL0yoh4+z1SqddXhDrXInLIF
lbeixjYsrCk0k6GF84AHSInBgaOXJeUsJcHE5k2EGju33RMkP09m0AbsWRxDkzbfOJ0BLS43ltxM
f8lYaZOE4sGn4bozG1jrIzMR+kEI3O8pEZCDwoYT7PjLLA1JEe70BQqo62I++ll2/p32Cog9OzAv
lHYfwZ5nRBT3bwTlIl/CbG06yEoTmW0lsde7z38MOqfXwqgm1kcczFnujjv0t1w+vLDRETrH1xFy
rZvXkFyhG9CmjzkwT8l2pBzKYxQUYYHF6EqvfO0bXyeJyN1tUQHuaQ3nLMLqfuQzH+sZFGGze+ht
VW1FBXzJmjDpt56AwVN5wOpi/2rQhh7G0iBORjsjgMAwXUKdqy8gtl8KjqcQ3OKYNTi45TH8DqYv
frId0W/jmcVl1gAtNH9yDniW5GUX2Rz1RHNKco6rU9nzknicWhtIREfCiL0tdIy7cPLkRUv8w8FF
dvj5lwH6o/z1NG2X5BV3No6KEzpjaqwwu4sR5+7Ju5oFy4azd1XlXrTQTXxROMuyD0D7cvY1Cv9K
JyJ0h0UCxM6YeycjQmlOfw+aRexeGWl2qQdmuq1ax6MDrjbI5Z3rYY6SYyWqmZhROdSkcNmJge2f
9oQtKri7iFNklzNfzseSGJqq4mifqE0R5MZl2mCl+5zrSCwaeMqDrV5P9BqcIbnwFamnrXbjE3uz
4FvvDo7JwVuk00Md5db9lHVw5hgKGpp+53TNlXRobztBOd3zd9Kx0nZGjfiUqlKsNc2JdqEPOaMq
xIcuhL+FHfOIdR/H6uyXLDOMAQ6BQG6dJwzstQ+JfAacnEmLb7QzyiP08z0krpXG/QD5Ky49DJw7
ERUQJkgGqvYACvRd4sI2a7SCxLYmCvZ6ovaN2wcbXRH8MsHC3yU44Ftdc7dtSKlDDHtu9rcKZ9fW
H3qwFUDrdnYWPRWmJsixdJtN1AcfHgnbuh4UuzEDT9BZabfXcpPoHoD2kA0wJxZ6+GwmNvmtWahg
rkCNdPDAHdIJ+oL3kFsJsF8oT6C8XH63dVKMIm75aebaqdq1XrvN4SM2+fJMrXxWs8Yd4la6zmoH
igyEkLXZCMhjM1u46r87UtIECFBM5BFI/Zj0Umy/Ww7kEyr+bGPWY7gBU5fpabpJz3pOPQwXz6Gl
EWAwQG1Fjc9sMqWTJuzA2w5e+ErR6i91O9yF5I5zzmknbCxIEzwv4neZZ1CKKDBS83tRcWT1k5AA
vOatntjpK5jxrJ7F7Bw0WcMpRFK0gmZviJNDQKDKEnEAq/GYcx5B5Y1ITpbGocwRMZpUiBwE9okT
t5tmxqD4GazMzufk4owHr0IxWNvxRdC695MjgnVt+CSr9AgvJu/RyMBJevcpayFzVw74dmQi06NS
0sunaarIaFUz48J8sKL+Wztb4CpvmykbUaAlxGZoqGSHFn9NA7x5o1kjkFC3Hg4dSkqiyRzFQxh4
EeIgbwJXWmM58nT//pPj4g806PIJbMdnboJnsDeSe350pLOxQCCaKBS3qeTjlgohj9vdk5ZosyRS
OH02qMjhmpZ5T+ximv0qZcD4OryheiJHxDYFiXIzbn/uV//QQA1HVmKO3CWvLbfZ7VC9hY1BB3Up
RiR70AqSTSnHm9wYvE3taI9t2BW70qoIOVXoE6tx31ikZ2CnCHgZR1BrDGvmOoLafjRe86zjXmkz
vBuU/zKeavuYZdEtlRjSeR0Mo3L81S/6wl8VDQZeR89yGGnMbQ3z67BTHyAUNT1HECKtGLh2zXpo
g2GnNMY/0sVJS/pa03D4mfIPgt6JXK+QLim3vJzA8SGhy1fCEEfhpe2pqwik+ry+P+Qq178P/X7X
/P63MObLL//v/0KdDGyEH+7TrMX5Q2Nzes7e//Pf756rt/fg5zynWSjz+cd+F8p4v7mGi0wBuyox
TJ4wmI78jl9wf9Ml+UEeom0Tk4BlMb/+W6KT/htCbYMbLqWNLEZwFX/osmcNDbMWJN4WKRLzIO5f
EsrMM/IfJ7jCm1OFJGvR/ExJd57w/vCuKE5yCEADIoHq5IMe2HUSSROGZXernBQPtNjZvflemvmW
pj9HmL6/hviDK/4cJ9mxVNn1D9/fH4/Rj4FHuv11mvR5RUhjKDPcOdHqy/gD2qPG64PmIB37R8dE
1pKUwSaxg1VnSOSuhMA23UBobLrpQR/h8kP90oNzaN3sbEM1ieMrzakfkwjlqIMqdhHpyTnN1bHl
bsDb725H1T7CNtx02sw0idfouE2oosQjFXC368PY8FGNkPSdhH9putn9LodbNsEDCnfafGhCAJKJ
PD+XRvBheinJkeEr3xSgv9vPFVJZ7e2A8rCw/ft4gvnYURBToC0g90WLIs2vyTy5hWb76kV4ktyt
wNmXTwwhfHiKoe/eE15zbcn8w5bNbW0Zl237XE6HOncQzWNenk6SDK2gDV/7MDk5RX5WQXpu1SZP
oEsEnvYQUJMn0aqtnvtK22pFgvrRq+i+1j3eo9hamhhX6/Qq62Kczs0KMMAKsz4ulGIOIHDDbxnl
/ZicLZK1l1bBSYUcQRqFVKVj8EQiIaHsAV5QZw8E/YAtNDXSGwDBZ44Dj1kVnzC9nAJDu4yZbbre
1nHlSS/4Xirc6LXnXbc8ZkXID6958ALco9hpd46lLk3Z37Yj0QmJiE+jNV+569wXE8gJorApBPqV
FtAelDM+K01ObmotgeJLh3lrzaF1bdRr+soI+mHiMb8gZncDuoDmQ1Nsq7h7pJl069uYfuvEuqm9
O4fuRN/mx5L/RmDAfSWYtGj1FUCqBxTA51885LN85+e3znYcROFUKzOJ5+tiXkeOXnd02RDd1Ljs
uC6Ntypp7a2fpddzl4PvnMo+1tdxGZHGqb3LdN94+plxZvqLrcWe3/GfrwZVnpREkKPLMxB7/bwG
2ECUgjgRDKe4b1bb3zZSW85zLA5ZqEXRl2fdzaQxpU3UufB4I/WeaO/iyohG4ge8J1M1QDQPaoy/
RaZPwH1MIZ8ezbBftD3FN+zn+9Bubn2rv50sxYEz4x0YO/TJ9YWQvBBZCCijjNS1nnBoGOW7Rks+
KXg922DrpbBlgfoXozyCY1kFmfZWFP1j7ycnnZ0ek7SaC+SdLu5LSd92nuWh5T10hX5Th0yajPRs
EsfKdFHUZ9nPjKrk5Gv+S6dnvxjgGrM05E/fJns1dhvUIxSkP3+b1TT5YzjRC6zrYBMS4Rs7/eOA
Ldqus3PcaOv23bHqu893vaxYX+Bejkjs4CD01h4y3ytwB5KDs2Pamzswi1w5MRSj/vDXD6Ez39av
FyotIQ3MOeg0v4YxAQ8IqtBhjO5NDaz1HCBtSJXTqbMo0hOskF0cztPZ5DTvC1G2xo5x32TaWmTZ
h8jG2yGzrylBJLeaYvgEz/HaDNITlMJ3mumRQasajJyXMc8wfN7U3GgOUZedC6HOlZVfN2ZzwOD8
WvlyF1Xj7VgMt6FpAlbLjpQ7914wLkWPNY6gCjPlKdFz7V6xeNm1sQFGfgAdSnZ69NHESDeK5jGd
H5juzfCxrEk/PEFLPuVucgpLmxjq7NqQwevnc6GZFw622oE9D0hPT7ILAWHqtm+ZJSHPOPuWvQvt
5GRG6Uq0W4rB0/zETPQxfblJ3fo4jkpu/vqG6H/3hni8huzthi3cL3o29g2o+SM3hIQ0oski776A
dmy65eJzeJqZ86CQhCFjis8mUvhec08xLIhyEA8E7BDIEbYkTXcXgokaHOYzBN6Pv75Gqos/PzSm
ZJGgbiGRWX6pF1qnto1csFaEc1KShzNTzn379jHs06OTscFhkzmoqb/Vgvyc0wKKJcMBz2oPNlP/
tNWu0rY9oRBgzJFQjjpr0jy2fpgda8YttLrZegJzN5nGK7qSS3P8HuliWTbxh50RhafFpwJcbgJY
tRnNnc8djlug0vZZ1e06ZoI9bxlsOowh87Nl1TdKJduM9Ik05HVsawRk6XXr+Ws/4/tlvJRgDkK4
FR5NKAFaUtz7vr92ze6qGSEBNYVGk3aW1g3b+TFCm7XpnfEqDIhBD6pT6+376txW/4+58+qNIzvT
8F8xfF+DyuHCBqYzm02y2WwG8abQapGVc65fv88pSTZJzWoGFuBdATYsmqpw6oQvvKEGdYIDU/yQ
meE1hQiql7xRUW7zBOm5UdtQ4ILCFO08jvbAAJMggo/S0jdFCrfNuUudfJ3F8DhtjzaK0xwS3UC0
N3z1quA6983NILtL1ESvQ1W7K6j9/vzD/sF3BXeiWRbYE7KmKad6EwdidNR5bYKWruDZzEQoUbFC
bUO+sc36rnMibf7zGyo/Rp424DHNNkAP2hpQ3vf7ZISnvDF2zCTbzE8aZBNF22nmZy3CbZzTWEna
gxqKSKW5qkLvEETOUgdoIuIKSVHK2Z88zo9hJ49j6xYZI+pmpI3vHweZYUvue5UaJ9M1M6JbV2ke
4XmgCShI456aPelU2zutekxqarE/v70qLv9hMwYQDuAQuC9ZniBivo3DC0+uO8nj1AgMp5ypbXWN
MP21E5kbhoZ2VLWqKAOA+IWeVaOpRVVsFlTNY1NmNGkcNGiU6h6CCDX9EKe/QfhKSh0i3aq08mUE
CtAKLeZdMe7bxv6zjesPJo/m2IYlPFJJY4wPITsqLaiWwUMhyHOuytz6ohmIUXpKu25VoEIA7fzZ
5BZJQwU+Z7JVfOxuKGYgi7CRHJAsJLG90GwqOf1/PrKTrOHbkQU/K1sqoocEOSjWmR+gnLWlDNib
kfDS85shBo/v2UPqG/288429bsFodB3Rcg0PCiwt2hSkDSiNgBwbVganCzIK0md0y3ZS5D8kzw3v
QDQqy/NmHLZ+2VAHtqMLFGyogHfyDI6DAaqnfRw9f+1U9mOH69OMvZ0OrJXPIx3MOi6IeGpT2reM
8IxwUkY8ku7cEMXFGgolalmvcLWQv6aG0VTVY+B4r2I6ZAUfNGkIh2l7HLAXouwmWQtD5biAovpZ
9Qlx+5bgKiyd27Txn3qRyfgG8BfPz3HxQ+ioSp8HhyifwuOpxgPqT8YbdPrHCEih+gJ8TSaxRLZP
mc6QN3sJJD5fR48mn8VJsa44m8cO7VcJWVXVNS/IfCIHOeX4bMgnOR2ukoz8pXKPAS5p2VivYgu0
j2il0nlFdO81LNuDPCKE2xrkW3pbLMrC+qLfFrl2T63xqd1VPtpUdYRgRdzHCOWZ2kFkWJET720+
nMZeMguu/XKp+cUVmeRccb+YSn7pJU+ySw+nZFcE1I+4stKB/wIz0/r256RH9c9ls8lWSghtP7GN
a1kOxotNmHre3Cyks2+RJhBgIWOeqbMeHu28MfsbDTA6jQE/nYfEonPJgUeV4PM9b/sa2D1UQbb6
Asv1bKRW2wmoNnU7p6KZm7r4nIbDnVHGzrzrYcSyY9C+LvRq3uZIBha+3M8RJMOjvRqvArOEsNwF
EI2z8aoABmEnRb/qmyeM7SDJmnmE5V501CKjxTV3qJdWDs5Fim+M3AuQ8LWA0ZhYfyZGukwHmlpB
4NzZMY7gqChD6Xu0TEudk8eQ+/dYqlbolKktytFT19Me47WGuf0y9fNwZUGyIFl3JMSh8kMW4/HV
R+ltKHAnqpmPu5Av2sqAuM0UKIdOwz1QpXvT0k6lWTyKQ0ec81VTHmqJjUAEz2jsMrfzEX/T4KYx
SCZ0iRxWEfGkiUeaHfSUxeNno013qPZtugw4p6+kzwlzr+s7/Hq75iBiAQm2atmSgNd8MxpKdGGN
dtlTTtBKDHlQ9o4VVlYR1duE3GxGI/JVGv1VoAv8NS1PZ1e3tM4cGuYj6oJhSEKMhCK13yY6Z6M+
93PqrKGCi1NwhlZH8Y1ZZQfnRDKWTTtuNR/pDdcAAF8wmx1mpqyRqfhBcIblfGmg9tBoSLMGAbgR
/+Sq1Vag30sal2oZnSuV+EeLnsnfD7IZnHUSZ7tNDiIRj+3u4Cf1YdSvmxSXwyFtsJqo8xv8Fhcy
ALVZI8XPsN+eAWi/+pqGJ5UxrN0gvq60lJVaJgt0f26TpjnQH1Lj8RxH9zzwsYoQGMetSZ5HqM25
tTorZPtOHgu46RLEZjpTcoTOsZ2Atell5IPbozmqyKHwBR3aQVjsUHuGSdzk0bmR0TyzjWc4gvXa
Iz+UI+akkclovyugeuNqJ9LwEP/vob4VdpqFZh+Tqn0UBRV5OPuiATP2qNWIGAkhs1erdY7Jo+PC
ma6So9q1j0Ofwk/Wi3lBeFUp7kWEOolptY8aItuyrG+GuDuF5t7X/eu6Dc5VxAYTp7sa9Z12jC58
NAnoZe/Fz8K0fhThvznYSN+WW00P1n79CSeAHayFZ2Vgs4ftPxflJCvuDsCYEBattWXnU2ytRqGa
zuh7WnOAw3lt4KujSQAt4jk1rlktR0+JAXqydhYhUsnRWBzzRdPbRy8x5+JxO3dgzUDIwQyG094v
t0Y6PBqdBTe/Ad3Nhi8pFGLK+lFruqWEh5UYsW5oDiAHjqJCNnlhB+Ft66xDNv/MJ3TOUPUejY2X
aMVcZP1ZAkNGeUE87SjuarfZukm8laitMJFCSe4R6GZC3RVee5kEGxQbsPky11lEFzB1smcRvnZD
TCo2wCCNyFMQbiaDCjPwOwySMsiH2Ez2TRWeW+sqBQkRa2imWeADS/qBip/sDSk6i3SCIuOBCA2U
fKXta5/suLQAwXlmVbH1c13oeQs9YPxUSnJsCHexA+RQbbNkJUcbjJKhINWE+1lX3EjYsM7U0EZr
uoIGa/RnSUqzhVK5eHVV/v2QmeUFFkqftQCAajlRh1Jp2TuadMzje0kZBlZfeEa57mqguYaWm5te
hI52g0kbUBvJl1ltnCWzLK22cqUaqBOl+Kj1/qfYh59fIui0yPT2sk5sddGnnTPP0S5c5AWk23Zs
P6WhB6DFBVrYBY2z1pXyorelfI2ZSbp2Rcc5r6KdBAwa0AeoRKlULyTFozJrh5/R23uqOqX/Cqgv
KlvCF6ZeUDxDScyRwPbU9TLRyvFquK9w2kPegQdwS7teutg09jqwBFOXqrWdX3IwRVtdEuElpoS0
2nkBVAbCOMbXJHowAR6MeYNvRqhh4ahFy+kMaBD3nSttd9MUxm1tgviIJd5YquK7ERVVRrSc0+Sh
1NZ3zJVQGlZ2ETsLS8pJnSDLiwcy+uolQlxgodDnC4m6F0P5JR278mK0QIfB+0cnV4y3AeOEpriz
ohtOuGBp5UWLkMEgXVelCudmhAiu1vWtL/y/TT+NNyn6oRCrryOkzzaVW95mpY8iX5wH6EDS6iuV
buuwI6z0BmeEMKvama8G0aZUBzQSQPuM6rC23Y4KeAIA0kYpCmePZWCoFer4ElCkBLuNkGfzUt9E
b9bwlgnn8jyiA48iaoVyqV3dYkByY/UxOFqSwkjoh+asByS3t8hxI/nfAnLHIAjDe7TNXXDmtZ8h
cFmNvLhd8L5EiK2knHN/fHZ8X8ZryD1nJm5nRWZBVnVTqPZ1TmdIQXlYJz7o8WpHFmHuI/fJuMnd
rnGUBnVHDzuoET/bTCs2djcEyxyS4DzXmy0nor3AyeQz+spUQrSQQ7ZFwNSZJwMYQzcqwGH6l0Zs
DVdGmchEeOElPPMbD6H+ZVxH+sIXxmIe8Sq0ayVktmRSgNegAugFIVvnQu68R1diJbetcd/UHjIM
NWMrW9DCfal8NZ7hW+iLQIa4orZ1gu4ya7fOTE5yyJIToyRoO6wO/fCUmMZ9ZSKQFDhteJFZ/mXP
JFl7rHKqtltHlKtdF3i6ImvUtdEcSPxPtSgsIzt89tFjH5r4yiz7QxLtwbUibhtInxMZnxkjvDSb
6NUb42N+geGL5z+GOeUNlALmhZfd1S2bc23OxXlaVEwx0jP0vzD7Qi2THpzPQUP1H4WLcqwPwqSh
luK9AcJ/ZqFikco1LRfv3DScvpmkXLl1shIVjX4A856DOqo5lUTlq5dN3poKSz3El1r0ijj2q/hF
q+WATYrw3FkxZdCrAeCHFHI/2SGa1YRB0xDPK9lz4CzqG43jciqijYQUGdFPbE1l9u7a0asb7Pee
sdNZdYgpaB5fTsRXvkQ3XMr2tZVRvIt2dRq8wr04C86SqFw4Cqc6Ro1zy/KYKEy5seFgQ1vxNSg+
EdKPPMY6bE3iYCl8deHxYDzGWWCv+kLCNgA3pz5Or5SwvNWN2p83LpgE2k62ih3IV3oF0Oo6pb2i
S/dDkF7ppX/WhuDaLLNuCe2pt/hWJuezKEGDNdIRgQRW5tcnCCVbK+ZYk1QYr5gG2OawTYmllxU7
O7wzi8SuA7oF0SaWW1D0MrMgpgyRVmdYxDtfRJ8BlXjMkGdhcynaBriHPLqMF70p4r6ywW2lYN3b
2TqBUCPU6cDEXg9DPDVnsoQwUgSndflprJSjKIKVrtohEJ3sHaPctrIzjbaU3sg1kH/PIU8pEUBV
CUha79WQKAVY5o3KkRwPCsA/ZWuBfiXzT5/z1D+3Rn9pkNz7VN0jHc5V4N23XbpvjfbGzgKcA3OE
SpIefRGjNi9GM7krXF6nFzFJ5aS3lfTSQ8aYtQorRSGFlEXHK8XMtdFBcwtSq+jzqUG2E99XFE/F
w4iuUJOo875odiKK6un4gC0kLrXSvVlS5xN6FJbP/CgaGEJucEJOEM0eFlBBWRyX8UdV2wY1IXBP
5pPCNgrBFjTeq4m1du+w4FmwkeUgk2jtTKu7gfX8iNnIDkU1winTf5VBfmpBcsGU2zVcnDjreaCk
2KvhunGL6zb3zwHl9pZvxVQOzsPYPNdM66kTJjpryDsuQqu+YpsD4XipF82jWnv3nknUplNsFAvL
CHgOVZqBK7oW81Uko9OHFgtDfNApSNNuEqe6BDlxLVYtkkArqY8vfb1G4BUEy0Cxxg2TZ1HlFAVw
YeUeVvRVavUu7xAYRX0OgdClUzYHcL6bmIxY8cjwAUAmhr6v+OS4R64NnXJlkxOkPogWpviRiDmj
JHkW61GUxkTnUFUZokwNL1y062koPZukMspIBKoxsGwdIpSEyHZosgJESHRdl0BfWeyi98nhfRDF
fbuMr8X7yVV0bddU+CP1orVQWcmS3ZDHr4S2F3K6l0NMpVqUP+TRPUpQNGpmQa0020jDm726TOxy
W4lmmurLBxbswJTwl2nkXIR++2iJvm0S3pRqc+k3vPBY35E7P4hi/rQzBmG6z3zjGHBkGzoeAMSJ
uN3wn5zdDzDso0d5TAm9y1RPdobkn5ux3gIeI0sBOogIv+nv08GFWEgVTV+MRr3pC0DhdN43YlNV
vYAOa7IpSdYNJoDh4uyxG3yPTBYi71jiu8IVFecZXuNlMHoQcrlzgU70rHS6xxpeNfz/HeV3OqN8
hNjLnnWt3Io9rK+a7RQhi0E2ZfNYAo/SUvuYFyw3y28eaXPtRf1bVNBrPT57XnI9qs5Rgu4jj9ZR
9HiL4EHVmmfR5g2Y96n0GGOCLpbi5JslFcdS5EhE8T5ZhkOeU6iIj8cBXk+swtSL987ILqdFFJwp
6hYQjU3s7EoX1oerD9eucieH3SHIvHNoRGeXDnlDYIH2UnjUE9JaB/Bxdwdg/yHDHXShJqCDNyiy
qCTDMOl7G10EZ3xQzQ63eNh4CD6Q/NpLbOOwaLZbbJXSlSyiCSdATiLGucVxt5Bj0bICV4+zNZ3n
GmlJHSNAtyUk9Q3wyKYFwcwfTnaIKGgaEZcWVT6u+qC9oZh/TdC27ECWSjVL1DKxLgtCEdAYaMYi
mztRhJKwuUjdABEzinClEZ9S+bMDMc1JSS+05h70BcKc3jKsWSqmFpzoUXczo6RPKc6f3hPBsESH
SDYBOXai4WG2w7LOMLaenhZUHyMrDQ+BS+01qY5WGaFIPDxEQ7tqgurBknhL292UA1Cq2AAAJbh7
tid90hJ36VuERRw8mAxARwdrFeIUmks1zgTVLpX9lib0cEkTdGV0zY3jE4Ln9pMi0xzOOwfGIQq1
xFAPRt8eIg1JsxJYH8UqhKZJPcYALl+F3xl8vZMZMa6u2QJmohpnQZwfHfDOlVAIU/zX3NE2dc4o
aC2OwKbz4vB4kto8onxbAKEw3YXPwuzoPABFpPCY29vAYH2N8qc4zvEqzmMMgSXUv421YqKli3op
tmiwUsPwKYoZf8mD0DFKwDkrc5366artJUqyDqpSKOhpDAz2pB7ws+lRK1y0M2Q++DHlzXDkSzTU
eVKvmQsOWS1JL1EROUjpB/cVXXY8+RBV6wHPA6IESl27C6PEKhJ3ITQezHKTqXQTHKu7pRV64yux
BD+JPjYWRDO5sAA9C4YilFtOiPHJLJDFmj6uVbi46w04HRWU/YdWTojGiDpUP3HvruNc32Se2S/o
YpcbsJ7b3GD31SHpA/7TsK7LDSI+p1sEmQNMA5m+Ju5P4E852iJmUTzml4GDJsV0e70PbnMjfkod
jJCB6T9YNZaNCS8lu7Yg2FYcygBU0khdhbIsL3rkLgoHLhJ+5f08I0gIdTOAAxbvp2FQIpeUA9U5
LatoNef5xkZo7RI89R0mKigiAs1whsiawcJiKvou0a1v5ZvR7Lq1LNFY8P3oIUGEIpTNGKc5h4kf
Z9asaJF9iEtfX+YIGUwrHSrmFyeCG9Ui/NTBc4iL2p4Z0AeKxuivQ5uRTtlR6TP3BM6WghYwEA3k
sRdVgO/FRH8YB6pYkIBnLjS2spG2hVIDiGlYOGXyBZAokr0uEDvk2DA4pOfPuK2A5PvUjdVt4oF4
IW04xVKtLoYOz1CZwymtiHdQ7L+IO/IaKaCcyNxYRkFwkwinOtVDqVc3ljIljFlSiy2JAqFsIfOu
gKZxDO8MKomQh2pHJ4oxwHBETQOGtbOUlM+VFaVLTGimDY6DJomHRWMPM93q73xHnuMQixtC2+DX
6krPNMTMWdfOZD+FQOkJGoCtQS6M0VwEqYpZPSymU8r+PFe74RKvCFewApdO4mE8TS5u80xp4D7V
Vb3G2gx8j4ovGbuAhnu3IeP1dnJ6AyoJLiqkhwk0AYodKXxvyOPXWno5IFSd6OwQkWVu9dSCMJCx
hFWWyNf/lY7JcwHnJPSGG1dG3BjpihbbErZhBofW+ENZvqT46U37vd8jYD+o+sqI2Rko69UcB+gu
VUQGVGJE7dRWbgCYbyR/eFCc8NUWlRFdjk+qxJZjtOZ1kVUrBy2aRMXCLIpOesm2Y5bJ69BwERtr
G4jNAB/V/hJtecyyDH7soFeMVvCTV0NYhbyJJGLUP0R2/1Lr5sFyrl1w6Rzk8gNC8d0spZtJ5RwC
T/cgVAWmbar0V2Hr7Wzxr+FFHyATbO3GWWHYfGn0/lWTKWdIbpiNiwHLzWGhy8mD18enXglPTSt2
R8G5dmMDzlbwEtgVH1/lyPLS8dKPGVKvITzWyd3E54yQdUNRE41TEo+IKZEr+DpEDosgZ3Aq42iH
9d5x5Yc0I8/y9afc7tdmxzgBkz6kCrsqVNAlNg6W/Fqryc5lF+vl4cFF75myPQUjqdA3UqBeyo6U
I+zHR5nYGeKiNrKlQhpYQI6uBl8cNR1PX3UPsuBLT0z1iWblOGDg0HufeN4A7NjQ2wj6akhcTkWK
xxPcdIUzXwXXUSLPAnasgbUHN5zUghJqJ700+iZwaaPIForwI6IdCBqpV61wcnddsh8EMIeZo+lb
DHgYJ5VvWqakipKEUpcO8sKmdUXRC4vFwtsPWXuTFPGLIdnR2uiWkcGOLPt+T+lX+oz1ImcTXq+C
usr6cC4kE+9QS7xwyMpdx7q6aBIFDXxp0bXdgZUG1YPJQatk42SYfdBHZK46sBhkz8eGHBbvhFmm
wfTJkmvcRfjaWUu52zI7SNlyzfKXegjxzOQgu2s67R7OE9qwCCc5CrVG0U1UquaAJi4gQr3fGawk
yQ5xabeuKfNBp1LjG70osH8Zgy2uREc1K89xaQrqrkyOzbHCYeHgXonHubi/b3GMqg6HmeaDYSnb
ch6iE0gyBNlel0KMloA1Z15LLz9HJ0j6ZBCx4TeNSqqE9FVAk8qmN+nI/crumKyoRz3ZqMiP/M40
lae1Z5CY1RWHhmomryL2o4FHLlnLB1npvjQaHplN7adLuH7RTBrCdY6CRKKa7Ogjm0zFzOL4zmc0
prAGZp5Px1hEDgR2Onj1zPDVaBICroqD1otO2CrcUuiiviR2IgdaEayxIxuVQst0Ps1C3BALQsjw
ZA1MciDzLgA/Kh5Ju9VMrkDJAZZc8BoXrTyX4H8IpiqOT7CJqJDGAQFKFAE6a54pwazqAC7dxCUq
AfCP+jZJq4lbBMMcWX2O24kmMAoKv058hRjua2L3h2lGdDDVEKnkIfp2ndfsXylyt0Cw8z6bV8Dh
W2NV6LY0byQOCeqA1pKGhCbl+GUEyoORIEns6jl2xERlnpemS1mIc+AWtO4tZ5vXzqptFNQm2CKQ
36c0QxibLULpYHr9k+2wvUxfKUs8a47A1jyMo1fct1n7CsOiizBcVrzX0KTsYFbQvVFDz0GE22MG
uwL/ESgL5jxJVX9lFVwhCFZTAKm56pUBtQM1G0r809OlBSIi+FtJlAbwJk+pWBLveiXs3BrizIir
gzGQB4yo2dF7g4I+gp9ZF8Y8SKjqdUNycoSoRqUFR6NsrzRqXNhuxeymtnD+3mNJ+mWa1SKMnV6r
h9Ri9MNhGvxaq5SlnXMCjNprqejSsvBYY3IVsO1YzdyXKScmZk2v1IIMQn13O+h4rUUa5XPcGavS
OYY1fTcPAY7axcgYMY0QSkOKM6dmfUkHW4Q+jJhTevc+emcL2onKJSL9G4tJ3bpFv+899bXyEyZ9
s3bLNDtmQcdJALE6srDNbkpIxkGf7age9DOcLIYVDIpLT4mgJ2rW1iQHntemFczVtHku43SYewbR
a6TKn7TGW2ZWhB17IA1X+N6RQKRntSd5GkwkAMbcerTGeDe6BQ+NvIAOlWNuVpGDIlH65IiWoq3w
oilKVXP7MR396KJAdno2l6iWLPFv5SJmjt06SJaxjb5iYys7VhdKwWaSa9hbIgaNVlG5KGTn6Fl0
oc1GvnRak43JbR+boFg1snsh+mV99RxXUMkknaNopOLjufhwmPBx6BvMn916pw1bWe2NGdLJIzYo
lGJzsHis6kyAWdFIzRDtM+QDhcNuNjYc3k3T37CWTrqTrHwPkk+MvAIs8jkN/VXj6tdOTqcxDuRr
Wl27GLQ6M9mn1IuFg6zAZ/UTGXeGJNqqSnsaIwrHg5VfTZo9UR0AzqjN26gP9qEyXOl2L61gv++V
AuosWyoEpT061zi0jLTbjEGn7O+9Tm1wV2FKVY4C9kYmtUDqTQ0hP9nimKWbSbgst/dyw7Y32WTS
d+yXHTQiDwNrkHn0JEDRWjPzS6g6e13C/itmgpQZali2aMXbMgpUDslpW2LJWyA+Z9TsBDrFUwQW
9h30uckSVXg3I26z64KCuGEMPnd2qy/cUjqjgnA51AS4jUovNdfUnUtveWalXAbcywr2Hc2cYptE
JsGtIbpRLnQWT/dvQwo2HblJoudbw3eh6+TI5Pg23q9Iay3i3D3a8kXZ9wa1FLLGqfPhehJ+rT56
c5AHW8QfUMWu9K+dLU0CxY0nm7dsXOZb3Hp301Zk688a/lUA3zMcfuMRsx80Jqav01doGFVtsU2l
aB6YyEJNlrZp6j0PYOOwlagfnABJalNdYNNDxpnzJFrqIFSBarjbMH6SjhHPYOEFTivWd/mv6a56
RypkCp8rc7Q2AWwxL0NzRaffAPkgm6k9yf60yVdN8aki0mie8lY11tNukWv9RsdACnOoWTs6L21j
bEyN4N/2jEsPWDZ1gcdGFE5xiE10/ZDjDw6IOQRZHL8KAHQLT28mGL5SiCePzyf6+79FWfdfQUxv
yRIfiU7wRwA3IbunI4EIuP0DcLvRK7TfDThBakZiQiOfJK1pl1YC6UGgAqa0goLgz++q/Ijv4ba6
aZgqLUggfOp7rJod4c0zmngUTp3llTVqhxktQH28M5ty24PiRS4rnn3FK//XGEbvBH7XL5lg8FQf
RX3F07zlN317OkH8+TO53je/+oNe77/MEsSF9lmQ1kc0bT4o/v6lX/ruwvDHF/prAsCaZgvVvHfy
v9NDTfLDP7tGfOKZmy8wn3TzN6HSC28IfHucpd63n6P+q9rMSJQWYDuJP9ON3gzO//b6P3+zH0WR
f7zOz578ZRrtiy//+LuigPD89bdXIG/o0LO+viRv+XYQtN9kHTykpVEhEn9YQYz2f38QzlmT1iDn
X7wgS//+bXy+DgJ7yV+ZAB+u8GYCaL9NYE/Z1v/1jm+HQP0NWgENWaSDpz//V0Nw+pIEKbWBugR0
9XYI4LtoYJL/yiB8uMabQRAq2GCXFePbILAVvh0EDJZ1gwHSYdSKP//vBgGJTJkF/MuDoKLhApPk
61u+HwTnN/xoFCrG38ZABh38VxfDX1gx/9o18RiLv0ybavBSvRFS/9Nf+L7x/HiBDwvm3S8K1+6v
l/66tYi///PdRJnW+5v/8/v6n+7z7Z9/e8Efb/3uXt/f6vsPN8FLeSrPSGdPu9q3x/xKSf39Mw6F
Y/B2ptNT//5Xcdt//P3dY775+j+77uxUIQl/5vz6fi2xjwh7oO9//8+vPT/Fp88fPMwNQ2ei/Hv4
/rOnnp+S/JS+d0c3wIP/+pXB8KCQLx3wFvpAAMbiXJBWf/XRV8jTx4H08JK+jMHpb2vxt3dj/+0g
+9X77DjTm+T7806HA+r8bAq/fOEAcb0Pj2ybguX8y1fOks8wr4fvV5oe+utO9quXvhLr6qV6e2V4
MYI08KtX3gcvXzBfeXcGqQa+xb9+6d/zj3NDNW3B9/vVZz421fmUvhtntOcMyCu/fGXaAzXOwNLv
KMP+7fcvgffy/aLTvvI1RP3Vu9wnH7cVpBNUqD+/emGxKuvs+3WmJ/4aTvzqha+yOKjeDYWuwEr6
fqf/fI/9Uxe56Sj5z68/WYa8myn/dgz51Uuz1oMPm/i/VRZ+evE/Ol//FYj/eOp+zzL+6J+9DynE
b5zjl1P5z/8BAAD//w==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accent5">
        <a:lumMod val="5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C7DF765-A992-468A-9742-4C6C024C6B48}"/>
            </a:ext>
          </a:extLst>
        </xdr:cNvPr>
        <xdr:cNvSpPr txBox="1"/>
      </xdr:nvSpPr>
      <xdr:spPr>
        <a:xfrm>
          <a:off x="914400" y="167640"/>
          <a:ext cx="3779520" cy="117348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DA222D2-3409-448B-9AE9-D1B592C63258}"/>
            </a:ext>
          </a:extLst>
        </xdr:cNvPr>
        <xdr:cNvSpPr txBox="1"/>
      </xdr:nvSpPr>
      <xdr:spPr>
        <a:xfrm>
          <a:off x="8587741" y="1844040"/>
          <a:ext cx="1379219" cy="5029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4</xdr:col>
      <xdr:colOff>296333</xdr:colOff>
      <xdr:row>1</xdr:row>
      <xdr:rowOff>160867</xdr:rowOff>
    </xdr:from>
    <xdr:to>
      <xdr:col>7</xdr:col>
      <xdr:colOff>279400</xdr:colOff>
      <xdr:row>7</xdr:row>
      <xdr:rowOff>42334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C2707FE3-1E76-E7EC-4134-DF7A17F93B12}"/>
            </a:ext>
          </a:extLst>
        </xdr:cNvPr>
        <xdr:cNvSpPr/>
      </xdr:nvSpPr>
      <xdr:spPr>
        <a:xfrm>
          <a:off x="5715000" y="330200"/>
          <a:ext cx="2675467" cy="897467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SE.ERRORE</a:t>
          </a:r>
          <a:r>
            <a:rPr lang="it-IT" sz="1100" baseline="0"/>
            <a:t> COLONNA TOTALE</a:t>
          </a:r>
        </a:p>
        <a:p>
          <a:pPr algn="l"/>
          <a:r>
            <a:rPr lang="it-IT" sz="1100" baseline="0"/>
            <a:t>AGGREGA TOTALE IMPONIBILE</a:t>
          </a:r>
        </a:p>
        <a:p>
          <a:pPr algn="l"/>
          <a:r>
            <a:rPr lang="it-IT" sz="1100" baseline="0"/>
            <a:t>CERCA.X IN PREZZO</a:t>
          </a:r>
        </a:p>
        <a:p>
          <a:pPr algn="l"/>
          <a:r>
            <a:rPr lang="it-IT" sz="1100" baseline="0"/>
            <a:t>CONCATENA-CERVA.VERT IN DESCRIZIONE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15240</xdr:rowOff>
    </xdr:from>
    <xdr:to>
      <xdr:col>13</xdr:col>
      <xdr:colOff>381000</xdr:colOff>
      <xdr:row>14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BCF78D-1105-CEA3-A6C1-D8FF4298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14</xdr:row>
      <xdr:rowOff>91440</xdr:rowOff>
    </xdr:from>
    <xdr:to>
      <xdr:col>13</xdr:col>
      <xdr:colOff>327660</xdr:colOff>
      <xdr:row>29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64C3B4-CA5E-6577-4092-D86BAE7B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29</xdr:row>
      <xdr:rowOff>137160</xdr:rowOff>
    </xdr:from>
    <xdr:to>
      <xdr:col>16</xdr:col>
      <xdr:colOff>259080</xdr:colOff>
      <xdr:row>44</xdr:row>
      <xdr:rowOff>137160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E3DC9B-CF5E-1684-1A9B-332A697E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48</xdr:row>
      <xdr:rowOff>16327</xdr:rowOff>
    </xdr:from>
    <xdr:to>
      <xdr:col>19</xdr:col>
      <xdr:colOff>402772</xdr:colOff>
      <xdr:row>74</xdr:row>
      <xdr:rowOff>65313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9E03BC-39AA-95CC-3BB7-478A7B187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163286</xdr:colOff>
      <xdr:row>75</xdr:row>
      <xdr:rowOff>5443</xdr:rowOff>
    </xdr:from>
    <xdr:to>
      <xdr:col>14</xdr:col>
      <xdr:colOff>119744</xdr:colOff>
      <xdr:row>94</xdr:row>
      <xdr:rowOff>141516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3AF8DA2-A37E-A723-6A23-4C4B982B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559724</xdr:colOff>
      <xdr:row>1</xdr:row>
      <xdr:rowOff>62344</xdr:rowOff>
    </xdr:from>
    <xdr:to>
      <xdr:col>11</xdr:col>
      <xdr:colOff>415635</xdr:colOff>
      <xdr:row>14</xdr:row>
      <xdr:rowOff>90054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C9445142-671F-CF60-AD59-1FD8542E3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1160" y="242453"/>
              <a:ext cx="2959330" cy="2369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460663</xdr:colOff>
      <xdr:row>6</xdr:row>
      <xdr:rowOff>48489</xdr:rowOff>
    </xdr:from>
    <xdr:to>
      <xdr:col>6</xdr:col>
      <xdr:colOff>121227</xdr:colOff>
      <xdr:row>21</xdr:row>
      <xdr:rowOff>90053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75964110-2F14-F9D6-230F-396648E2E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663" y="112914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23949</xdr:colOff>
      <xdr:row>5</xdr:row>
      <xdr:rowOff>57208</xdr:rowOff>
    </xdr:from>
    <xdr:to>
      <xdr:col>16</xdr:col>
      <xdr:colOff>567737</xdr:colOff>
      <xdr:row>47</xdr:row>
      <xdr:rowOff>65313</xdr:rowOff>
    </xdr:to>
    <xdr:grpSp>
      <xdr:nvGrpSpPr>
        <xdr:cNvPr id="23" name="Gruppo 22">
          <a:extLst>
            <a:ext uri="{FF2B5EF4-FFF2-40B4-BE49-F238E27FC236}">
              <a16:creationId xmlns:a16="http://schemas.microsoft.com/office/drawing/2014/main" id="{0E867911-B004-215C-FE9D-564533F96A8C}"/>
            </a:ext>
          </a:extLst>
        </xdr:cNvPr>
        <xdr:cNvGrpSpPr/>
      </xdr:nvGrpSpPr>
      <xdr:grpSpPr>
        <a:xfrm>
          <a:off x="23949" y="982494"/>
          <a:ext cx="10297388" cy="7780505"/>
          <a:chOff x="34835" y="449095"/>
          <a:chExt cx="10297388" cy="7780505"/>
        </a:xfrm>
      </xdr:grpSpPr>
      <xdr:grpSp>
        <xdr:nvGrpSpPr>
          <xdr:cNvPr id="22" name="Gruppo 21">
            <a:extLst>
              <a:ext uri="{FF2B5EF4-FFF2-40B4-BE49-F238E27FC236}">
                <a16:creationId xmlns:a16="http://schemas.microsoft.com/office/drawing/2014/main" id="{9772878D-0DC0-1B73-AF02-8C235D97E4E7}"/>
              </a:ext>
            </a:extLst>
          </xdr:cNvPr>
          <xdr:cNvGrpSpPr/>
        </xdr:nvGrpSpPr>
        <xdr:grpSpPr>
          <a:xfrm>
            <a:off x="1910081" y="449095"/>
            <a:ext cx="6548119" cy="7780505"/>
            <a:chOff x="1910081" y="449095"/>
            <a:chExt cx="6548119" cy="7780505"/>
          </a:xfrm>
        </xdr:grpSpPr>
        <xdr:grpSp>
          <xdr:nvGrpSpPr>
            <xdr:cNvPr id="6" name="Gruppo 5">
              <a:extLst>
                <a:ext uri="{FF2B5EF4-FFF2-40B4-BE49-F238E27FC236}">
                  <a16:creationId xmlns:a16="http://schemas.microsoft.com/office/drawing/2014/main" id="{C927679B-09BE-894B-8BDE-38BE07164A7D}"/>
                </a:ext>
              </a:extLst>
            </xdr:cNvPr>
            <xdr:cNvGrpSpPr/>
          </xdr:nvGrpSpPr>
          <xdr:grpSpPr>
            <a:xfrm>
              <a:off x="1912620" y="3059974"/>
              <a:ext cx="6530339" cy="5169626"/>
              <a:chOff x="8724900" y="1341967"/>
              <a:chExt cx="5407619" cy="6827326"/>
            </a:xfrm>
          </xdr:grpSpPr>
          <xdr:graphicFrame macro="">
            <xdr:nvGraphicFramePr>
              <xdr:cNvPr id="2" name="Grafico 1">
                <a:extLst>
                  <a:ext uri="{FF2B5EF4-FFF2-40B4-BE49-F238E27FC236}">
                    <a16:creationId xmlns:a16="http://schemas.microsoft.com/office/drawing/2014/main" id="{1B89B94B-6345-46B5-AA81-02FA9F3898A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724900" y="1341967"/>
              <a:ext cx="5400000" cy="3392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3" name="Grafico 2">
                <a:extLst>
                  <a:ext uri="{FF2B5EF4-FFF2-40B4-BE49-F238E27FC236}">
                    <a16:creationId xmlns:a16="http://schemas.microsoft.com/office/drawing/2014/main" id="{6047CFB4-FD9C-429F-BE11-FD98FF6DC1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732519" y="4776893"/>
              <a:ext cx="5400000" cy="3392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BF77AFEE-A3C4-46AB-9909-49D011225AB9}"/>
                </a:ext>
              </a:extLst>
            </xdr:cNvPr>
            <xdr:cNvGraphicFramePr>
              <a:graphicFrameLocks/>
            </xdr:cNvGraphicFramePr>
          </xdr:nvGraphicFramePr>
          <xdr:xfrm>
            <a:off x="1910081" y="449095"/>
            <a:ext cx="6548119" cy="25727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21" name="Gruppo 20">
            <a:extLst>
              <a:ext uri="{FF2B5EF4-FFF2-40B4-BE49-F238E27FC236}">
                <a16:creationId xmlns:a16="http://schemas.microsoft.com/office/drawing/2014/main" id="{4DC090CF-0ED8-265E-6F7D-7075A65F46CB}"/>
              </a:ext>
            </a:extLst>
          </xdr:cNvPr>
          <xdr:cNvGrpSpPr/>
        </xdr:nvGrpSpPr>
        <xdr:grpSpPr>
          <a:xfrm>
            <a:off x="34835" y="457199"/>
            <a:ext cx="1821771" cy="7712485"/>
            <a:chOff x="34835" y="457199"/>
            <a:chExt cx="1821771" cy="7712485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4" name="codice prodotto">
                  <a:extLst>
                    <a:ext uri="{FF2B5EF4-FFF2-40B4-BE49-F238E27FC236}">
                      <a16:creationId xmlns:a16="http://schemas.microsoft.com/office/drawing/2014/main" id="{93FF0B2B-62E3-9C9D-8C1B-6CDB96896854}"/>
                    </a:ext>
                  </a:extLst>
                </xdr:cNvPr>
                <xdr:cNvGraphicFramePr/>
              </xdr:nvGraphicFramePr>
              <xdr:xfrm>
                <a:off x="40277" y="457199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codice prodotto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29391" y="990598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6" name="Regione">
                  <a:extLst>
                    <a:ext uri="{FF2B5EF4-FFF2-40B4-BE49-F238E27FC236}">
                      <a16:creationId xmlns:a16="http://schemas.microsoft.com/office/drawing/2014/main" id="{8A641724-8750-C6D1-07B2-463925F8013B}"/>
                    </a:ext>
                  </a:extLst>
                </xdr:cNvPr>
                <xdr:cNvGraphicFramePr/>
              </xdr:nvGraphicFramePr>
              <xdr:xfrm>
                <a:off x="56606" y="3069770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Regione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45720" y="3603169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8" name="Venditore">
                  <a:extLst>
                    <a:ext uri="{FF2B5EF4-FFF2-40B4-BE49-F238E27FC236}">
                      <a16:creationId xmlns:a16="http://schemas.microsoft.com/office/drawing/2014/main" id="{F44305AD-D902-5B9E-ED1A-6CE6AF421DB2}"/>
                    </a:ext>
                  </a:extLst>
                </xdr:cNvPr>
                <xdr:cNvGraphicFramePr/>
              </xdr:nvGraphicFramePr>
              <xdr:xfrm>
                <a:off x="34835" y="5649684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Venditore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23949" y="6183083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</xdr:grpSp>
      <xdr:grpSp>
        <xdr:nvGrpSpPr>
          <xdr:cNvPr id="20" name="Gruppo 19">
            <a:extLst>
              <a:ext uri="{FF2B5EF4-FFF2-40B4-BE49-F238E27FC236}">
                <a16:creationId xmlns:a16="http://schemas.microsoft.com/office/drawing/2014/main" id="{F2958526-929D-2960-E4D6-07AB4C967F34}"/>
              </a:ext>
            </a:extLst>
          </xdr:cNvPr>
          <xdr:cNvGrpSpPr/>
        </xdr:nvGrpSpPr>
        <xdr:grpSpPr>
          <a:xfrm>
            <a:off x="8494122" y="458287"/>
            <a:ext cx="1838101" cy="7756029"/>
            <a:chOff x="8494122" y="458287"/>
            <a:chExt cx="1838101" cy="7756029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5" name="Mesi (Data)">
                  <a:extLst>
                    <a:ext uri="{FF2B5EF4-FFF2-40B4-BE49-F238E27FC236}">
                      <a16:creationId xmlns:a16="http://schemas.microsoft.com/office/drawing/2014/main" id="{084532E9-D1D5-7222-6560-DC43EE54D1E9}"/>
                    </a:ext>
                  </a:extLst>
                </xdr:cNvPr>
                <xdr:cNvGraphicFramePr/>
              </xdr:nvGraphicFramePr>
              <xdr:xfrm>
                <a:off x="8532223" y="458287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Mesi (Data)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8521337" y="991686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7" name="Settore">
                  <a:extLst>
                    <a:ext uri="{FF2B5EF4-FFF2-40B4-BE49-F238E27FC236}">
                      <a16:creationId xmlns:a16="http://schemas.microsoft.com/office/drawing/2014/main" id="{FCB7F5FF-2B76-647C-DDBD-26FD0E25D754}"/>
                    </a:ext>
                  </a:extLst>
                </xdr:cNvPr>
                <xdr:cNvGraphicFramePr/>
              </xdr:nvGraphicFramePr>
              <xdr:xfrm>
                <a:off x="8494124" y="3092629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Settore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8483238" y="3626028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19" name="Regione 1">
                  <a:extLst>
                    <a:ext uri="{FF2B5EF4-FFF2-40B4-BE49-F238E27FC236}">
                      <a16:creationId xmlns:a16="http://schemas.microsoft.com/office/drawing/2014/main" id="{BF9AC6BF-763B-4639-16E7-5CC8D4047E27}"/>
                    </a:ext>
                  </a:extLst>
                </xdr:cNvPr>
                <xdr:cNvGraphicFramePr/>
              </xdr:nvGraphicFramePr>
              <xdr:xfrm>
                <a:off x="8494122" y="5694316"/>
                <a:ext cx="1800000" cy="2520000"/>
              </xdr:xfrm>
              <a:graphic>
                <a:graphicData uri="http://schemas.microsoft.com/office/drawing/2010/slicer">
                  <sle:slicer xmlns:sle="http://schemas.microsoft.com/office/drawing/2010/slicer" name="Regione 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8483236" y="6227715"/>
                  <a:ext cx="1800000" cy="2520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it-IT" sz="1100"/>
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</a:r>
                </a:p>
              </xdr:txBody>
            </xdr:sp>
          </mc:Fallback>
        </mc:AlternateContent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663708564818" createdVersion="8" refreshedVersion="8" minRefreshableVersion="3" recordCount="157" xr:uid="{AE3B7E28-2414-493F-ADF2-A1AF5D47973D}">
  <cacheSource type="worksheet">
    <worksheetSource ref="B5:G162" sheet="foglio 1"/>
  </cacheSource>
  <cacheFields count="7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  <fieldGroup par="6"/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Fatturato " numFmtId="164">
      <sharedItems containsSemiMixedTypes="0" containsString="0" containsNumber="1" containsInteger="1" minValue="110" maxValue="11360" count="79">
        <n v="750"/>
        <n v="280"/>
        <n v="1650"/>
        <n v="2240"/>
        <n v="10160"/>
        <n v="302"/>
        <n v="840"/>
        <n v="6420"/>
        <n v="2840"/>
        <n v="1420"/>
        <n v="210"/>
        <n v="2900"/>
        <n v="350"/>
        <n v="1500"/>
        <n v="5120"/>
        <n v="1204"/>
        <n v="3400"/>
        <n v="3540"/>
        <n v="1504"/>
        <n v="330"/>
        <n v="6240"/>
        <n v="1260"/>
        <n v="4800"/>
        <n v="1520"/>
        <n v="985"/>
        <n v="1680"/>
        <n v="1200"/>
        <n v="440"/>
        <n v="1390"/>
        <n v="490"/>
        <n v="11360"/>
        <n v="3440"/>
        <n v="2540"/>
        <n v="920"/>
        <n v="1580"/>
        <n v="2548"/>
        <n v="2555"/>
        <n v="1560"/>
        <n v="7400"/>
        <n v="5800"/>
        <n v="460"/>
        <n v="700"/>
        <n v="8480"/>
        <n v="2800"/>
        <n v="4560"/>
        <n v="1590"/>
        <n v="2500"/>
        <n v="1220"/>
        <n v="10192"/>
        <n v="5844"/>
        <n v="6000"/>
        <n v="550"/>
        <n v="8000"/>
        <n v="8800"/>
        <n v="9500"/>
        <n v="3200"/>
        <n v="7700"/>
        <n v="5400"/>
        <n v="6840"/>
        <n v="3260"/>
        <n v="3500"/>
        <n v="800"/>
        <n v="1800"/>
        <n v="7800"/>
        <n v="110"/>
        <n v="1850"/>
        <n v="2000"/>
        <n v="520"/>
        <n v="690"/>
        <n v="8500"/>
        <n v="250"/>
        <n v="650"/>
        <n v="2400"/>
        <n v="320"/>
        <n v="6500"/>
        <n v="5000"/>
        <n v="5100"/>
        <n v="380"/>
        <n v="5550"/>
      </sharedItems>
    </cacheField>
    <cacheField name="Mesi (Data)" numFmtId="0" databaseField="0">
      <fieldGroup base="0">
        <rangePr groupBy="months" startDate="2020-06-26T00:00:00" endDate="2020-09-19T00:00:00"/>
        <groupItems count="14">
          <s v="&lt;26/06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9/09/2020"/>
        </groupItems>
      </fieldGroup>
    </cacheField>
  </cacheFields>
  <extLst>
    <ext xmlns:x14="http://schemas.microsoft.com/office/spreadsheetml/2009/9/main" uri="{725AE2AE-9491-48be-B2B4-4EB974FC3084}">
      <x14:pivotCacheDefinition pivotCacheId="698556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x v="0"/>
    <x v="0"/>
  </r>
  <r>
    <x v="0"/>
    <x v="1"/>
    <x v="1"/>
    <x v="0"/>
    <x v="1"/>
    <x v="1"/>
  </r>
  <r>
    <x v="0"/>
    <x v="1"/>
    <x v="2"/>
    <x v="0"/>
    <x v="0"/>
    <x v="2"/>
  </r>
  <r>
    <x v="1"/>
    <x v="0"/>
    <x v="0"/>
    <x v="1"/>
    <x v="2"/>
    <x v="3"/>
  </r>
  <r>
    <x v="1"/>
    <x v="2"/>
    <x v="0"/>
    <x v="1"/>
    <x v="2"/>
    <x v="4"/>
  </r>
  <r>
    <x v="1"/>
    <x v="1"/>
    <x v="1"/>
    <x v="0"/>
    <x v="3"/>
    <x v="5"/>
  </r>
  <r>
    <x v="1"/>
    <x v="1"/>
    <x v="0"/>
    <x v="0"/>
    <x v="1"/>
    <x v="6"/>
  </r>
  <r>
    <x v="2"/>
    <x v="0"/>
    <x v="3"/>
    <x v="1"/>
    <x v="2"/>
    <x v="7"/>
  </r>
  <r>
    <x v="3"/>
    <x v="2"/>
    <x v="1"/>
    <x v="0"/>
    <x v="3"/>
    <x v="8"/>
  </r>
  <r>
    <x v="4"/>
    <x v="0"/>
    <x v="2"/>
    <x v="0"/>
    <x v="1"/>
    <x v="9"/>
  </r>
  <r>
    <x v="5"/>
    <x v="0"/>
    <x v="1"/>
    <x v="0"/>
    <x v="0"/>
    <x v="10"/>
  </r>
  <r>
    <x v="5"/>
    <x v="2"/>
    <x v="0"/>
    <x v="0"/>
    <x v="3"/>
    <x v="11"/>
  </r>
  <r>
    <x v="5"/>
    <x v="1"/>
    <x v="2"/>
    <x v="0"/>
    <x v="0"/>
    <x v="12"/>
  </r>
  <r>
    <x v="6"/>
    <x v="3"/>
    <x v="1"/>
    <x v="0"/>
    <x v="1"/>
    <x v="13"/>
  </r>
  <r>
    <x v="6"/>
    <x v="1"/>
    <x v="0"/>
    <x v="1"/>
    <x v="4"/>
    <x v="14"/>
  </r>
  <r>
    <x v="7"/>
    <x v="0"/>
    <x v="1"/>
    <x v="0"/>
    <x v="1"/>
    <x v="15"/>
  </r>
  <r>
    <x v="8"/>
    <x v="2"/>
    <x v="0"/>
    <x v="1"/>
    <x v="2"/>
    <x v="16"/>
  </r>
  <r>
    <x v="9"/>
    <x v="1"/>
    <x v="2"/>
    <x v="0"/>
    <x v="0"/>
    <x v="17"/>
  </r>
  <r>
    <x v="10"/>
    <x v="3"/>
    <x v="1"/>
    <x v="0"/>
    <x v="0"/>
    <x v="18"/>
  </r>
  <r>
    <x v="10"/>
    <x v="1"/>
    <x v="3"/>
    <x v="0"/>
    <x v="3"/>
    <x v="19"/>
  </r>
  <r>
    <x v="11"/>
    <x v="0"/>
    <x v="2"/>
    <x v="1"/>
    <x v="2"/>
    <x v="20"/>
  </r>
  <r>
    <x v="12"/>
    <x v="0"/>
    <x v="1"/>
    <x v="0"/>
    <x v="3"/>
    <x v="21"/>
  </r>
  <r>
    <x v="12"/>
    <x v="2"/>
    <x v="2"/>
    <x v="1"/>
    <x v="4"/>
    <x v="22"/>
  </r>
  <r>
    <x v="12"/>
    <x v="1"/>
    <x v="1"/>
    <x v="0"/>
    <x v="1"/>
    <x v="23"/>
  </r>
  <r>
    <x v="13"/>
    <x v="3"/>
    <x v="0"/>
    <x v="0"/>
    <x v="3"/>
    <x v="24"/>
  </r>
  <r>
    <x v="13"/>
    <x v="2"/>
    <x v="1"/>
    <x v="1"/>
    <x v="2"/>
    <x v="25"/>
  </r>
  <r>
    <x v="13"/>
    <x v="1"/>
    <x v="1"/>
    <x v="0"/>
    <x v="1"/>
    <x v="26"/>
  </r>
  <r>
    <x v="14"/>
    <x v="0"/>
    <x v="0"/>
    <x v="0"/>
    <x v="3"/>
    <x v="0"/>
  </r>
  <r>
    <x v="14"/>
    <x v="3"/>
    <x v="1"/>
    <x v="0"/>
    <x v="0"/>
    <x v="1"/>
  </r>
  <r>
    <x v="14"/>
    <x v="2"/>
    <x v="0"/>
    <x v="1"/>
    <x v="4"/>
    <x v="4"/>
  </r>
  <r>
    <x v="14"/>
    <x v="1"/>
    <x v="2"/>
    <x v="0"/>
    <x v="3"/>
    <x v="2"/>
  </r>
  <r>
    <x v="15"/>
    <x v="1"/>
    <x v="1"/>
    <x v="0"/>
    <x v="3"/>
    <x v="5"/>
  </r>
  <r>
    <x v="16"/>
    <x v="0"/>
    <x v="0"/>
    <x v="1"/>
    <x v="2"/>
    <x v="3"/>
  </r>
  <r>
    <x v="16"/>
    <x v="0"/>
    <x v="3"/>
    <x v="1"/>
    <x v="4"/>
    <x v="7"/>
  </r>
  <r>
    <x v="16"/>
    <x v="1"/>
    <x v="0"/>
    <x v="0"/>
    <x v="3"/>
    <x v="6"/>
  </r>
  <r>
    <x v="17"/>
    <x v="0"/>
    <x v="2"/>
    <x v="0"/>
    <x v="1"/>
    <x v="9"/>
  </r>
  <r>
    <x v="17"/>
    <x v="2"/>
    <x v="1"/>
    <x v="0"/>
    <x v="0"/>
    <x v="8"/>
  </r>
  <r>
    <x v="17"/>
    <x v="1"/>
    <x v="2"/>
    <x v="0"/>
    <x v="0"/>
    <x v="12"/>
  </r>
  <r>
    <x v="18"/>
    <x v="0"/>
    <x v="1"/>
    <x v="0"/>
    <x v="0"/>
    <x v="27"/>
  </r>
  <r>
    <x v="18"/>
    <x v="3"/>
    <x v="1"/>
    <x v="0"/>
    <x v="1"/>
    <x v="13"/>
  </r>
  <r>
    <x v="18"/>
    <x v="2"/>
    <x v="0"/>
    <x v="0"/>
    <x v="1"/>
    <x v="11"/>
  </r>
  <r>
    <x v="18"/>
    <x v="1"/>
    <x v="0"/>
    <x v="1"/>
    <x v="2"/>
    <x v="14"/>
  </r>
  <r>
    <x v="19"/>
    <x v="0"/>
    <x v="1"/>
    <x v="0"/>
    <x v="3"/>
    <x v="15"/>
  </r>
  <r>
    <x v="19"/>
    <x v="2"/>
    <x v="0"/>
    <x v="1"/>
    <x v="2"/>
    <x v="16"/>
  </r>
  <r>
    <x v="19"/>
    <x v="1"/>
    <x v="2"/>
    <x v="0"/>
    <x v="3"/>
    <x v="17"/>
  </r>
  <r>
    <x v="20"/>
    <x v="0"/>
    <x v="2"/>
    <x v="1"/>
    <x v="4"/>
    <x v="20"/>
  </r>
  <r>
    <x v="20"/>
    <x v="3"/>
    <x v="1"/>
    <x v="0"/>
    <x v="0"/>
    <x v="18"/>
  </r>
  <r>
    <x v="20"/>
    <x v="2"/>
    <x v="2"/>
    <x v="0"/>
    <x v="0"/>
    <x v="6"/>
  </r>
  <r>
    <x v="20"/>
    <x v="1"/>
    <x v="3"/>
    <x v="0"/>
    <x v="3"/>
    <x v="10"/>
  </r>
  <r>
    <x v="21"/>
    <x v="0"/>
    <x v="0"/>
    <x v="0"/>
    <x v="1"/>
    <x v="28"/>
  </r>
  <r>
    <x v="21"/>
    <x v="1"/>
    <x v="1"/>
    <x v="0"/>
    <x v="0"/>
    <x v="29"/>
  </r>
  <r>
    <x v="22"/>
    <x v="0"/>
    <x v="1"/>
    <x v="1"/>
    <x v="4"/>
    <x v="30"/>
  </r>
  <r>
    <x v="22"/>
    <x v="0"/>
    <x v="1"/>
    <x v="1"/>
    <x v="4"/>
    <x v="31"/>
  </r>
  <r>
    <x v="22"/>
    <x v="2"/>
    <x v="3"/>
    <x v="0"/>
    <x v="1"/>
    <x v="0"/>
  </r>
  <r>
    <x v="22"/>
    <x v="1"/>
    <x v="0"/>
    <x v="0"/>
    <x v="3"/>
    <x v="32"/>
  </r>
  <r>
    <x v="22"/>
    <x v="1"/>
    <x v="0"/>
    <x v="0"/>
    <x v="0"/>
    <x v="33"/>
  </r>
  <r>
    <x v="23"/>
    <x v="0"/>
    <x v="0"/>
    <x v="1"/>
    <x v="4"/>
    <x v="4"/>
  </r>
  <r>
    <x v="23"/>
    <x v="0"/>
    <x v="2"/>
    <x v="0"/>
    <x v="1"/>
    <x v="34"/>
  </r>
  <r>
    <x v="23"/>
    <x v="3"/>
    <x v="0"/>
    <x v="0"/>
    <x v="1"/>
    <x v="35"/>
  </r>
  <r>
    <x v="23"/>
    <x v="2"/>
    <x v="1"/>
    <x v="0"/>
    <x v="3"/>
    <x v="36"/>
  </r>
  <r>
    <x v="23"/>
    <x v="1"/>
    <x v="1"/>
    <x v="0"/>
    <x v="3"/>
    <x v="37"/>
  </r>
  <r>
    <x v="24"/>
    <x v="0"/>
    <x v="0"/>
    <x v="1"/>
    <x v="2"/>
    <x v="38"/>
  </r>
  <r>
    <x v="24"/>
    <x v="0"/>
    <x v="2"/>
    <x v="1"/>
    <x v="2"/>
    <x v="39"/>
  </r>
  <r>
    <x v="24"/>
    <x v="2"/>
    <x v="1"/>
    <x v="0"/>
    <x v="1"/>
    <x v="13"/>
  </r>
  <r>
    <x v="24"/>
    <x v="1"/>
    <x v="3"/>
    <x v="0"/>
    <x v="0"/>
    <x v="40"/>
  </r>
  <r>
    <x v="24"/>
    <x v="1"/>
    <x v="1"/>
    <x v="0"/>
    <x v="3"/>
    <x v="41"/>
  </r>
  <r>
    <x v="25"/>
    <x v="3"/>
    <x v="2"/>
    <x v="1"/>
    <x v="2"/>
    <x v="42"/>
  </r>
  <r>
    <x v="25"/>
    <x v="1"/>
    <x v="2"/>
    <x v="0"/>
    <x v="0"/>
    <x v="43"/>
  </r>
  <r>
    <x v="25"/>
    <x v="1"/>
    <x v="2"/>
    <x v="0"/>
    <x v="0"/>
    <x v="44"/>
  </r>
  <r>
    <x v="25"/>
    <x v="1"/>
    <x v="1"/>
    <x v="0"/>
    <x v="1"/>
    <x v="45"/>
  </r>
  <r>
    <x v="25"/>
    <x v="0"/>
    <x v="1"/>
    <x v="0"/>
    <x v="1"/>
    <x v="46"/>
  </r>
  <r>
    <x v="25"/>
    <x v="2"/>
    <x v="2"/>
    <x v="0"/>
    <x v="3"/>
    <x v="36"/>
  </r>
  <r>
    <x v="25"/>
    <x v="1"/>
    <x v="1"/>
    <x v="0"/>
    <x v="3"/>
    <x v="47"/>
  </r>
  <r>
    <x v="26"/>
    <x v="0"/>
    <x v="0"/>
    <x v="0"/>
    <x v="3"/>
    <x v="34"/>
  </r>
  <r>
    <x v="26"/>
    <x v="1"/>
    <x v="3"/>
    <x v="1"/>
    <x v="2"/>
    <x v="48"/>
  </r>
  <r>
    <x v="26"/>
    <x v="1"/>
    <x v="0"/>
    <x v="0"/>
    <x v="0"/>
    <x v="40"/>
  </r>
  <r>
    <x v="27"/>
    <x v="3"/>
    <x v="0"/>
    <x v="1"/>
    <x v="4"/>
    <x v="49"/>
  </r>
  <r>
    <x v="27"/>
    <x v="2"/>
    <x v="1"/>
    <x v="1"/>
    <x v="2"/>
    <x v="50"/>
  </r>
  <r>
    <x v="27"/>
    <x v="1"/>
    <x v="1"/>
    <x v="0"/>
    <x v="0"/>
    <x v="41"/>
  </r>
  <r>
    <x v="28"/>
    <x v="0"/>
    <x v="2"/>
    <x v="0"/>
    <x v="1"/>
    <x v="51"/>
  </r>
  <r>
    <x v="28"/>
    <x v="1"/>
    <x v="0"/>
    <x v="0"/>
    <x v="1"/>
    <x v="43"/>
  </r>
  <r>
    <x v="29"/>
    <x v="3"/>
    <x v="2"/>
    <x v="0"/>
    <x v="1"/>
    <x v="45"/>
  </r>
  <r>
    <x v="29"/>
    <x v="1"/>
    <x v="1"/>
    <x v="0"/>
    <x v="3"/>
    <x v="43"/>
  </r>
  <r>
    <x v="29"/>
    <x v="1"/>
    <x v="2"/>
    <x v="0"/>
    <x v="1"/>
    <x v="45"/>
  </r>
  <r>
    <x v="30"/>
    <x v="0"/>
    <x v="2"/>
    <x v="1"/>
    <x v="4"/>
    <x v="52"/>
  </r>
  <r>
    <x v="30"/>
    <x v="3"/>
    <x v="2"/>
    <x v="1"/>
    <x v="2"/>
    <x v="53"/>
  </r>
  <r>
    <x v="30"/>
    <x v="2"/>
    <x v="1"/>
    <x v="0"/>
    <x v="1"/>
    <x v="46"/>
  </r>
  <r>
    <x v="30"/>
    <x v="1"/>
    <x v="1"/>
    <x v="0"/>
    <x v="0"/>
    <x v="47"/>
  </r>
  <r>
    <x v="31"/>
    <x v="0"/>
    <x v="2"/>
    <x v="1"/>
    <x v="4"/>
    <x v="39"/>
  </r>
  <r>
    <x v="31"/>
    <x v="2"/>
    <x v="1"/>
    <x v="0"/>
    <x v="0"/>
    <x v="13"/>
  </r>
  <r>
    <x v="31"/>
    <x v="1"/>
    <x v="0"/>
    <x v="0"/>
    <x v="1"/>
    <x v="54"/>
  </r>
  <r>
    <x v="32"/>
    <x v="1"/>
    <x v="1"/>
    <x v="0"/>
    <x v="1"/>
    <x v="55"/>
  </r>
  <r>
    <x v="33"/>
    <x v="1"/>
    <x v="2"/>
    <x v="0"/>
    <x v="3"/>
    <x v="43"/>
  </r>
  <r>
    <x v="34"/>
    <x v="3"/>
    <x v="2"/>
    <x v="1"/>
    <x v="4"/>
    <x v="56"/>
  </r>
  <r>
    <x v="35"/>
    <x v="0"/>
    <x v="1"/>
    <x v="0"/>
    <x v="3"/>
    <x v="46"/>
  </r>
  <r>
    <x v="36"/>
    <x v="0"/>
    <x v="1"/>
    <x v="1"/>
    <x v="4"/>
    <x v="30"/>
  </r>
  <r>
    <x v="36"/>
    <x v="3"/>
    <x v="1"/>
    <x v="1"/>
    <x v="4"/>
    <x v="53"/>
  </r>
  <r>
    <x v="36"/>
    <x v="2"/>
    <x v="3"/>
    <x v="0"/>
    <x v="1"/>
    <x v="0"/>
  </r>
  <r>
    <x v="36"/>
    <x v="1"/>
    <x v="0"/>
    <x v="0"/>
    <x v="0"/>
    <x v="32"/>
  </r>
  <r>
    <x v="37"/>
    <x v="0"/>
    <x v="0"/>
    <x v="1"/>
    <x v="4"/>
    <x v="57"/>
  </r>
  <r>
    <x v="37"/>
    <x v="2"/>
    <x v="1"/>
    <x v="0"/>
    <x v="0"/>
    <x v="58"/>
  </r>
  <r>
    <x v="37"/>
    <x v="1"/>
    <x v="0"/>
    <x v="0"/>
    <x v="0"/>
    <x v="59"/>
  </r>
  <r>
    <x v="37"/>
    <x v="1"/>
    <x v="1"/>
    <x v="0"/>
    <x v="0"/>
    <x v="60"/>
  </r>
  <r>
    <x v="38"/>
    <x v="0"/>
    <x v="2"/>
    <x v="1"/>
    <x v="4"/>
    <x v="61"/>
  </r>
  <r>
    <x v="38"/>
    <x v="2"/>
    <x v="1"/>
    <x v="0"/>
    <x v="0"/>
    <x v="13"/>
  </r>
  <r>
    <x v="38"/>
    <x v="1"/>
    <x v="2"/>
    <x v="0"/>
    <x v="0"/>
    <x v="62"/>
  </r>
  <r>
    <x v="39"/>
    <x v="3"/>
    <x v="2"/>
    <x v="1"/>
    <x v="2"/>
    <x v="63"/>
  </r>
  <r>
    <x v="39"/>
    <x v="1"/>
    <x v="1"/>
    <x v="0"/>
    <x v="1"/>
    <x v="64"/>
  </r>
  <r>
    <x v="40"/>
    <x v="0"/>
    <x v="2"/>
    <x v="1"/>
    <x v="4"/>
    <x v="65"/>
  </r>
  <r>
    <x v="40"/>
    <x v="2"/>
    <x v="1"/>
    <x v="0"/>
    <x v="1"/>
    <x v="66"/>
  </r>
  <r>
    <x v="40"/>
    <x v="1"/>
    <x v="0"/>
    <x v="0"/>
    <x v="0"/>
    <x v="67"/>
  </r>
  <r>
    <x v="41"/>
    <x v="1"/>
    <x v="1"/>
    <x v="0"/>
    <x v="3"/>
    <x v="68"/>
  </r>
  <r>
    <x v="41"/>
    <x v="0"/>
    <x v="1"/>
    <x v="0"/>
    <x v="3"/>
    <x v="46"/>
  </r>
  <r>
    <x v="41"/>
    <x v="3"/>
    <x v="2"/>
    <x v="1"/>
    <x v="2"/>
    <x v="56"/>
  </r>
  <r>
    <x v="41"/>
    <x v="1"/>
    <x v="2"/>
    <x v="0"/>
    <x v="3"/>
    <x v="43"/>
  </r>
  <r>
    <x v="42"/>
    <x v="0"/>
    <x v="1"/>
    <x v="1"/>
    <x v="2"/>
    <x v="69"/>
  </r>
  <r>
    <x v="42"/>
    <x v="2"/>
    <x v="3"/>
    <x v="0"/>
    <x v="1"/>
    <x v="70"/>
  </r>
  <r>
    <x v="42"/>
    <x v="1"/>
    <x v="0"/>
    <x v="0"/>
    <x v="3"/>
    <x v="32"/>
  </r>
  <r>
    <x v="43"/>
    <x v="3"/>
    <x v="1"/>
    <x v="1"/>
    <x v="2"/>
    <x v="71"/>
  </r>
  <r>
    <x v="44"/>
    <x v="3"/>
    <x v="2"/>
    <x v="0"/>
    <x v="0"/>
    <x v="72"/>
  </r>
  <r>
    <x v="44"/>
    <x v="1"/>
    <x v="0"/>
    <x v="0"/>
    <x v="3"/>
    <x v="73"/>
  </r>
  <r>
    <x v="44"/>
    <x v="1"/>
    <x v="2"/>
    <x v="0"/>
    <x v="3"/>
    <x v="74"/>
  </r>
  <r>
    <x v="45"/>
    <x v="2"/>
    <x v="1"/>
    <x v="0"/>
    <x v="3"/>
    <x v="75"/>
  </r>
  <r>
    <x v="45"/>
    <x v="1"/>
    <x v="1"/>
    <x v="0"/>
    <x v="3"/>
    <x v="60"/>
  </r>
  <r>
    <x v="46"/>
    <x v="0"/>
    <x v="2"/>
    <x v="1"/>
    <x v="4"/>
    <x v="60"/>
  </r>
  <r>
    <x v="46"/>
    <x v="2"/>
    <x v="1"/>
    <x v="0"/>
    <x v="1"/>
    <x v="13"/>
  </r>
  <r>
    <x v="46"/>
    <x v="1"/>
    <x v="2"/>
    <x v="0"/>
    <x v="3"/>
    <x v="62"/>
  </r>
  <r>
    <x v="47"/>
    <x v="0"/>
    <x v="1"/>
    <x v="1"/>
    <x v="4"/>
    <x v="52"/>
  </r>
  <r>
    <x v="47"/>
    <x v="3"/>
    <x v="1"/>
    <x v="1"/>
    <x v="2"/>
    <x v="76"/>
  </r>
  <r>
    <x v="47"/>
    <x v="2"/>
    <x v="3"/>
    <x v="0"/>
    <x v="0"/>
    <x v="71"/>
  </r>
  <r>
    <x v="48"/>
    <x v="1"/>
    <x v="0"/>
    <x v="0"/>
    <x v="1"/>
    <x v="73"/>
  </r>
  <r>
    <x v="49"/>
    <x v="0"/>
    <x v="0"/>
    <x v="1"/>
    <x v="2"/>
    <x v="60"/>
  </r>
  <r>
    <x v="49"/>
    <x v="2"/>
    <x v="1"/>
    <x v="0"/>
    <x v="3"/>
    <x v="8"/>
  </r>
  <r>
    <x v="50"/>
    <x v="0"/>
    <x v="0"/>
    <x v="0"/>
    <x v="3"/>
    <x v="67"/>
  </r>
  <r>
    <x v="50"/>
    <x v="2"/>
    <x v="2"/>
    <x v="0"/>
    <x v="3"/>
    <x v="77"/>
  </r>
  <r>
    <x v="50"/>
    <x v="1"/>
    <x v="1"/>
    <x v="0"/>
    <x v="1"/>
    <x v="78"/>
  </r>
  <r>
    <x v="51"/>
    <x v="3"/>
    <x v="2"/>
    <x v="1"/>
    <x v="2"/>
    <x v="71"/>
  </r>
  <r>
    <x v="51"/>
    <x v="2"/>
    <x v="2"/>
    <x v="0"/>
    <x v="0"/>
    <x v="43"/>
  </r>
  <r>
    <x v="51"/>
    <x v="1"/>
    <x v="1"/>
    <x v="0"/>
    <x v="0"/>
    <x v="68"/>
  </r>
  <r>
    <x v="52"/>
    <x v="1"/>
    <x v="2"/>
    <x v="0"/>
    <x v="1"/>
    <x v="74"/>
  </r>
  <r>
    <x v="52"/>
    <x v="2"/>
    <x v="1"/>
    <x v="0"/>
    <x v="0"/>
    <x v="75"/>
  </r>
  <r>
    <x v="52"/>
    <x v="1"/>
    <x v="1"/>
    <x v="0"/>
    <x v="3"/>
    <x v="60"/>
  </r>
  <r>
    <x v="52"/>
    <x v="0"/>
    <x v="2"/>
    <x v="1"/>
    <x v="2"/>
    <x v="60"/>
  </r>
  <r>
    <x v="53"/>
    <x v="2"/>
    <x v="1"/>
    <x v="0"/>
    <x v="0"/>
    <x v="13"/>
  </r>
  <r>
    <x v="53"/>
    <x v="1"/>
    <x v="2"/>
    <x v="0"/>
    <x v="0"/>
    <x v="62"/>
  </r>
  <r>
    <x v="53"/>
    <x v="0"/>
    <x v="1"/>
    <x v="1"/>
    <x v="2"/>
    <x v="52"/>
  </r>
  <r>
    <x v="54"/>
    <x v="3"/>
    <x v="1"/>
    <x v="1"/>
    <x v="4"/>
    <x v="76"/>
  </r>
  <r>
    <x v="54"/>
    <x v="2"/>
    <x v="3"/>
    <x v="0"/>
    <x v="1"/>
    <x v="71"/>
  </r>
  <r>
    <x v="54"/>
    <x v="1"/>
    <x v="0"/>
    <x v="0"/>
    <x v="3"/>
    <x v="73"/>
  </r>
  <r>
    <x v="54"/>
    <x v="0"/>
    <x v="0"/>
    <x v="1"/>
    <x v="4"/>
    <x v="60"/>
  </r>
  <r>
    <x v="55"/>
    <x v="2"/>
    <x v="1"/>
    <x v="0"/>
    <x v="0"/>
    <x v="8"/>
  </r>
  <r>
    <x v="55"/>
    <x v="0"/>
    <x v="0"/>
    <x v="0"/>
    <x v="0"/>
    <x v="67"/>
  </r>
  <r>
    <x v="55"/>
    <x v="2"/>
    <x v="2"/>
    <x v="0"/>
    <x v="3"/>
    <x v="77"/>
  </r>
  <r>
    <x v="55"/>
    <x v="1"/>
    <x v="1"/>
    <x v="0"/>
    <x v="3"/>
    <x v="78"/>
  </r>
  <r>
    <x v="56"/>
    <x v="0"/>
    <x v="1"/>
    <x v="1"/>
    <x v="2"/>
    <x v="52"/>
  </r>
  <r>
    <x v="56"/>
    <x v="3"/>
    <x v="1"/>
    <x v="1"/>
    <x v="2"/>
    <x v="76"/>
  </r>
  <r>
    <x v="56"/>
    <x v="2"/>
    <x v="3"/>
    <x v="0"/>
    <x v="3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024FD-D05A-4F20-AD87-75A496407A73}" name="Tabella pivot12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0">
  <location ref="A91:B96" firstHeaderRow="1" firstDataRow="1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h="1" x="0"/>
        <item h="1" x="3"/>
        <item x="2"/>
        <item h="1"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dataField="1" numFmtId="164" showAll="0">
      <items count="80">
        <item x="64"/>
        <item x="10"/>
        <item x="70"/>
        <item x="1"/>
        <item x="5"/>
        <item x="73"/>
        <item x="19"/>
        <item x="12"/>
        <item x="77"/>
        <item x="27"/>
        <item x="40"/>
        <item x="29"/>
        <item x="67"/>
        <item x="51"/>
        <item x="71"/>
        <item x="68"/>
        <item x="41"/>
        <item x="0"/>
        <item x="61"/>
        <item x="6"/>
        <item x="33"/>
        <item x="24"/>
        <item x="26"/>
        <item x="15"/>
        <item x="47"/>
        <item x="21"/>
        <item x="28"/>
        <item x="9"/>
        <item x="13"/>
        <item x="18"/>
        <item x="23"/>
        <item x="37"/>
        <item x="34"/>
        <item x="45"/>
        <item x="2"/>
        <item x="25"/>
        <item x="62"/>
        <item x="65"/>
        <item x="66"/>
        <item x="3"/>
        <item x="72"/>
        <item x="46"/>
        <item x="32"/>
        <item x="35"/>
        <item x="36"/>
        <item x="43"/>
        <item x="8"/>
        <item x="11"/>
        <item x="55"/>
        <item x="59"/>
        <item x="16"/>
        <item x="31"/>
        <item x="60"/>
        <item x="17"/>
        <item x="44"/>
        <item x="22"/>
        <item x="75"/>
        <item x="76"/>
        <item x="14"/>
        <item x="57"/>
        <item x="78"/>
        <item x="39"/>
        <item x="49"/>
        <item x="50"/>
        <item x="20"/>
        <item x="7"/>
        <item x="74"/>
        <item x="58"/>
        <item x="38"/>
        <item x="56"/>
        <item x="63"/>
        <item x="52"/>
        <item x="42"/>
        <item x="69"/>
        <item x="53"/>
        <item x="54"/>
        <item x="4"/>
        <item x="48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Fatturato " fld="5" baseField="2" baseItem="2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760AF-87E2-4091-AF3B-A934F7F903A3}" name="Tabella pivot11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2">
  <location ref="A80:C87" firstHeaderRow="1" firstDataRow="2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Col" showAll="0">
      <items count="5">
        <item h="1" x="0"/>
        <item h="1" x="3"/>
        <item x="2"/>
        <item h="1"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 v="2"/>
    </i>
    <i t="grand">
      <x/>
    </i>
  </colItems>
  <dataFields count="1">
    <dataField name="Somma di Fatturato " fld="5" baseField="0" baseItem="0"/>
  </dataFields>
  <formats count="1">
    <format dxfId="24">
      <pivotArea outline="0" collapsedLevelsAreSubtotals="1" fieldPosition="0"/>
    </format>
  </formats>
  <chartFormats count="7"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4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41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4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CE24D-52FC-441A-BC23-F0B6D81F5D66}" name="Tabella pivot10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2">
  <location ref="A49:F74" firstHeaderRow="1" firstDataRow="2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4"/>
  </rowFields>
  <rowItems count="24"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25">
      <pivotArea outline="0" collapsedLevelsAreSubtotals="1" fieldPosition="0"/>
    </format>
  </formats>
  <chartFormats count="1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B127-8466-4375-B22C-E71619655F89}" name="Tabella pivot9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3">
  <location ref="A30:F37" firstHeaderRow="1" firstDataRow="2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26">
      <pivotArea outline="0" collapsedLevelsAreSubtotals="1" fieldPosition="0"/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663EE-0021-44CC-BF3B-A0E0F7307978}" name="Tabella pivot8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16:F22" firstHeaderRow="1" firstDataRow="2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27">
      <pivotArea outline="0" collapsedLevelsAreSubtotals="1" fieldPosition="0"/>
    </format>
  </format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F8C74-1902-45F6-A65E-2927A6D70E95}" name="Tabella pivot7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C9" firstHeaderRow="1" firstDataRow="2" firstDataCol="1"/>
  <pivotFields count="7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3">
        <item h="1" x="0"/>
        <item x="1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 v="1"/>
    </i>
    <i t="grand">
      <x/>
    </i>
  </colItems>
  <dataFields count="1">
    <dataField name="Somma di Fatturato " fld="5" baseField="0" baseItem="0" numFmtId="164"/>
  </dataFields>
  <formats count="1">
    <format dxfId="2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8ABCE5D-EA41-42C3-9ABD-3C4A85BBFDD3}" autoFormatId="16" applyNumberFormats="0" applyBorderFormats="0" applyFontFormats="0" applyPatternFormats="0" applyAlignmentFormats="0" applyWidthHeightFormats="0">
  <queryTableRefresh nextId="8">
    <queryTableFields count="2">
      <queryTableField id="1" name="Regione" tableColumnId="1"/>
      <queryTableField id="3" name="Popolazione (ab.)" tableColumnId="3"/>
    </queryTableFields>
    <queryTableDeletedFields count="5">
      <deletedField name="Capoluogo"/>
      <deletedField name="Province e città metropolitane[5]"/>
      <deletedField name="Comuni"/>
      <deletedField name="Superficie (km²)"/>
      <deletedField name="Densità (ab./km²)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dice_prodotto" xr10:uid="{E0E8D44B-49CD-4A1D-A59E-1E8E2B601D35}" sourceName="codice prodotto">
  <pivotTables>
    <pivotTable tabId="4" name="Tabella pivot10"/>
  </pivotTables>
  <data>
    <tabular pivotCacheId="698556155">
      <items count="5">
        <i x="4" s="1"/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esi__Data" xr10:uid="{99469058-AB64-4772-A58A-5BA5C9F5A33B}" sourceName="Mesi (Data)">
  <pivotTables>
    <pivotTable tabId="4" name="Tabella pivot10"/>
  </pivotTables>
  <data>
    <tabular pivotCacheId="698556155">
      <items count="14">
        <i x="6" s="1"/>
        <i x="7" s="1"/>
        <i x="8" s="1"/>
        <i x="9" s="1"/>
        <i x="1" s="1" nd="1"/>
        <i x="2" s="1" nd="1"/>
        <i x="3" s="1" nd="1"/>
        <i x="4" s="1" nd="1"/>
        <i x="5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27ED0AA2-3407-42AA-AE24-FC7FFC799A05}" sourceName="Regione">
  <pivotTables>
    <pivotTable tabId="4" name="Tabella pivot7"/>
  </pivotTables>
  <data>
    <tabular pivotCacheId="698556155">
      <items count="4">
        <i x="2" s="1"/>
        <i x="0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53892E14-1737-4C0E-9117-9699EB1B5C26}" sourceName="Settore">
  <pivotTables>
    <pivotTable tabId="4" name="Tabella pivot7"/>
  </pivotTables>
  <data>
    <tabular pivotCacheId="698556155">
      <items count="2">
        <i x="0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9009B901-5513-4B7D-A428-3CC5B4E57ACE}" sourceName="Venditore">
  <pivotTables>
    <pivotTable tabId="4" name="Tabella pivot8"/>
  </pivotTables>
  <data>
    <tabular pivotCacheId="698556155">
      <items count="4">
        <i x="0" s="1"/>
        <i x="3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1E3CE012-31F0-44CE-BD8F-568563E996D4}" sourceName="Regione">
  <pivotTables>
    <pivotTable tabId="4" name="Tabella pivot8"/>
  </pivotTables>
  <data>
    <tabular pivotCacheId="698556155">
      <items count="4">
        <i x="2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ce prodotto" xr10:uid="{24785FE5-E07B-4636-8493-8CB4357B95F1}" cache="FiltroDati_codice_prodotto" caption="codice prodotto" rowHeight="234950"/>
  <slicer name="Mesi (Data)" xr10:uid="{6E386A05-D2FB-4D21-87A2-634475B382E5}" cache="FiltroDati_Mesi__Data" caption="Mesi (Data)" startItem="6" rowHeight="234950"/>
  <slicer name="Regione" xr10:uid="{D286A90E-ABF3-4824-A745-AEEBE5F12E9F}" cache="FiltroDati_Regione" caption="Regione" rowHeight="234950"/>
  <slicer name="Settore" xr10:uid="{E71937C3-47EB-453C-B48A-6320AB4BF812}" cache="FiltroDati_Settore" caption="Settore" rowHeight="234950"/>
  <slicer name="Venditore" xr10:uid="{88BF8B40-D570-4994-8B66-BF41A0511AC4}" cache="FiltroDati_Venditore" caption="Venditore" rowHeight="234950"/>
  <slicer name="Regione 1" xr10:uid="{C6EFFE07-A4A0-4E34-A56F-5BB86F2E73E6}" cache="FiltroDati_Regione1" caption="Regione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17462-EBCB-4D88-9FDE-D2B85D35C7A7}" name="Dati_demografici_e_geografici_modifica___modifica_wikitesto" displayName="Dati_demografici_e_geografici_modifica___modifica_wikitesto" ref="A1:B5" tableType="queryTable" totalsRowShown="0">
  <autoFilter ref="A1:B5" xr:uid="{0F017462-EBCB-4D88-9FDE-D2B85D35C7A7}"/>
  <sortState xmlns:xlrd2="http://schemas.microsoft.com/office/spreadsheetml/2017/richdata2" ref="A2:B5">
    <sortCondition descending="1" ref="B1:B5"/>
  </sortState>
  <tableColumns count="2">
    <tableColumn id="1" xr3:uid="{2B9972CA-5280-4D22-8104-FF88EB033868}" uniqueName="1" name="Regione" queryTableFieldId="1" dataDxfId="22"/>
    <tableColumn id="3" xr3:uid="{B3D4A538-4C4C-487E-95E5-DC24A6B4B760}" uniqueName="3" name="Fatturato" queryTableFieldId="3" dataCellStyle="Valu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M12" sqref="M12"/>
    </sheetView>
  </sheetViews>
  <sheetFormatPr defaultRowHeight="14.4" x14ac:dyDescent="0.3"/>
  <cols>
    <col min="1" max="1" width="3.88671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7" customWidth="1"/>
    <col min="7" max="7" width="13.109375" bestFit="1" customWidth="1"/>
    <col min="9" max="9" width="9.88671875" bestFit="1" customWidth="1"/>
    <col min="10" max="10" width="19" customWidth="1"/>
    <col min="11" max="11" width="11.109375" bestFit="1" customWidth="1"/>
    <col min="12" max="12" width="11.5546875" bestFit="1" customWidth="1"/>
    <col min="14" max="14" width="11.5546875" bestFit="1" customWidth="1"/>
  </cols>
  <sheetData>
    <row r="2" spans="2:14" ht="39.6" x14ac:dyDescent="0.3">
      <c r="I2" s="8" t="s">
        <v>0</v>
      </c>
      <c r="J2" s="8" t="s">
        <v>18</v>
      </c>
      <c r="K2" s="8" t="s">
        <v>17</v>
      </c>
      <c r="L2" s="8" t="s">
        <v>16</v>
      </c>
    </row>
    <row r="3" spans="2:14" x14ac:dyDescent="0.3">
      <c r="I3" s="9" t="s">
        <v>1</v>
      </c>
      <c r="J3" s="30">
        <f>SUMIF(C6:C162,I3,G6:G162)</f>
        <v>98810</v>
      </c>
      <c r="K3" s="2">
        <f>COUNTIF(C6:C162,I3)</f>
        <v>35</v>
      </c>
      <c r="L3" s="30">
        <f>AVERAGEIF(C6:C162,I3,G6:G162)</f>
        <v>2823.1428571428573</v>
      </c>
    </row>
    <row r="5" spans="2:14" ht="39.6" x14ac:dyDescent="0.3">
      <c r="B5" s="6" t="s">
        <v>14</v>
      </c>
      <c r="C5" s="6" t="s">
        <v>0</v>
      </c>
      <c r="D5" s="6" t="s">
        <v>4</v>
      </c>
      <c r="E5" s="6" t="s">
        <v>11</v>
      </c>
      <c r="F5" s="6" t="s">
        <v>15</v>
      </c>
      <c r="G5" s="6" t="s">
        <v>9</v>
      </c>
      <c r="I5" s="8" t="s">
        <v>0</v>
      </c>
      <c r="J5" s="8" t="s">
        <v>4</v>
      </c>
      <c r="K5" s="8" t="s">
        <v>11</v>
      </c>
      <c r="L5" s="8" t="s">
        <v>18</v>
      </c>
      <c r="M5" s="8" t="s">
        <v>17</v>
      </c>
      <c r="N5" s="8" t="s">
        <v>16</v>
      </c>
    </row>
    <row r="6" spans="2:14" x14ac:dyDescent="0.3">
      <c r="B6" s="1">
        <v>44008</v>
      </c>
      <c r="C6" s="2" t="s">
        <v>3</v>
      </c>
      <c r="D6" s="4" t="s">
        <v>7</v>
      </c>
      <c r="E6" s="4" t="s">
        <v>13</v>
      </c>
      <c r="F6" s="2">
        <v>4</v>
      </c>
      <c r="G6" s="5">
        <v>750</v>
      </c>
      <c r="I6" s="9" t="s">
        <v>10</v>
      </c>
      <c r="J6" s="9" t="s">
        <v>6</v>
      </c>
      <c r="K6" s="9" t="s">
        <v>13</v>
      </c>
      <c r="L6" s="30">
        <f>SUMIFS(G6:G162,C6:C162,I6,D6:D162,J6,E6:E162,K6)</f>
        <v>6288</v>
      </c>
      <c r="M6" s="31">
        <f>COUNTIFS(C6:C162,I6,D6:D162,J6,E6:E162,K6)</f>
        <v>5</v>
      </c>
      <c r="N6" s="30">
        <f>AVERAGEIFS(G6:G162,C6:C162,I6,D6:D162,J6,E6:E162,K6)</f>
        <v>1257.5999999999999</v>
      </c>
    </row>
    <row r="7" spans="2:14" x14ac:dyDescent="0.3">
      <c r="B7" s="1">
        <v>44008</v>
      </c>
      <c r="C7" s="2" t="s">
        <v>2</v>
      </c>
      <c r="D7" s="4" t="s">
        <v>6</v>
      </c>
      <c r="E7" s="4" t="s">
        <v>13</v>
      </c>
      <c r="F7" s="2">
        <v>5</v>
      </c>
      <c r="G7" s="5">
        <v>280</v>
      </c>
    </row>
    <row r="8" spans="2:14" x14ac:dyDescent="0.3">
      <c r="B8" s="1">
        <v>44008</v>
      </c>
      <c r="C8" s="2" t="s">
        <v>2</v>
      </c>
      <c r="D8" s="4" t="s">
        <v>5</v>
      </c>
      <c r="E8" s="4" t="s">
        <v>13</v>
      </c>
      <c r="F8" s="2">
        <v>4</v>
      </c>
      <c r="G8" s="5">
        <v>1650</v>
      </c>
    </row>
    <row r="9" spans="2:14" x14ac:dyDescent="0.3">
      <c r="B9" s="1">
        <v>44011</v>
      </c>
      <c r="C9" s="2" t="s">
        <v>3</v>
      </c>
      <c r="D9" s="4" t="s">
        <v>7</v>
      </c>
      <c r="E9" s="4" t="s">
        <v>12</v>
      </c>
      <c r="F9" s="2">
        <v>2</v>
      </c>
      <c r="G9" s="5">
        <v>2240</v>
      </c>
    </row>
    <row r="10" spans="2:14" x14ac:dyDescent="0.3">
      <c r="B10" s="1">
        <v>44011</v>
      </c>
      <c r="C10" s="2" t="s">
        <v>1</v>
      </c>
      <c r="D10" s="4" t="s">
        <v>7</v>
      </c>
      <c r="E10" s="4" t="s">
        <v>12</v>
      </c>
      <c r="F10" s="2">
        <v>2</v>
      </c>
      <c r="G10" s="5">
        <v>10160</v>
      </c>
    </row>
    <row r="11" spans="2:14" x14ac:dyDescent="0.3">
      <c r="B11" s="1">
        <v>44011</v>
      </c>
      <c r="C11" s="2" t="s">
        <v>2</v>
      </c>
      <c r="D11" s="4" t="s">
        <v>6</v>
      </c>
      <c r="E11" s="4" t="s">
        <v>13</v>
      </c>
      <c r="F11" s="2">
        <v>3</v>
      </c>
      <c r="G11" s="5">
        <v>302</v>
      </c>
    </row>
    <row r="12" spans="2:14" x14ac:dyDescent="0.3">
      <c r="B12" s="1">
        <v>44011</v>
      </c>
      <c r="C12" s="2" t="s">
        <v>2</v>
      </c>
      <c r="D12" s="4" t="s">
        <v>7</v>
      </c>
      <c r="E12" s="4" t="s">
        <v>13</v>
      </c>
      <c r="F12" s="2">
        <v>5</v>
      </c>
      <c r="G12" s="5">
        <v>840</v>
      </c>
    </row>
    <row r="13" spans="2:14" x14ac:dyDescent="0.3">
      <c r="B13" s="1">
        <v>44013</v>
      </c>
      <c r="C13" s="2" t="s">
        <v>3</v>
      </c>
      <c r="D13" s="4" t="s">
        <v>8</v>
      </c>
      <c r="E13" s="4" t="s">
        <v>12</v>
      </c>
      <c r="F13" s="2">
        <v>2</v>
      </c>
      <c r="G13" s="5">
        <v>6420</v>
      </c>
    </row>
    <row r="14" spans="2:14" x14ac:dyDescent="0.3">
      <c r="B14" s="1">
        <v>44014</v>
      </c>
      <c r="C14" s="2" t="s">
        <v>1</v>
      </c>
      <c r="D14" s="4" t="s">
        <v>6</v>
      </c>
      <c r="E14" s="4" t="s">
        <v>13</v>
      </c>
      <c r="F14" s="2">
        <v>3</v>
      </c>
      <c r="G14" s="5">
        <v>2840</v>
      </c>
    </row>
    <row r="15" spans="2:14" x14ac:dyDescent="0.3">
      <c r="B15" s="1">
        <v>44015</v>
      </c>
      <c r="C15" s="2" t="s">
        <v>3</v>
      </c>
      <c r="D15" s="4" t="s">
        <v>5</v>
      </c>
      <c r="E15" s="4" t="s">
        <v>13</v>
      </c>
      <c r="F15" s="2">
        <v>5</v>
      </c>
      <c r="G15" s="5">
        <v>1420</v>
      </c>
    </row>
    <row r="16" spans="2:14" x14ac:dyDescent="0.3">
      <c r="B16" s="1">
        <v>44018</v>
      </c>
      <c r="C16" s="2" t="s">
        <v>3</v>
      </c>
      <c r="D16" s="4" t="s">
        <v>6</v>
      </c>
      <c r="E16" s="4" t="s">
        <v>13</v>
      </c>
      <c r="F16" s="2">
        <v>4</v>
      </c>
      <c r="G16" s="5">
        <v>210</v>
      </c>
    </row>
    <row r="17" spans="2:7" x14ac:dyDescent="0.3">
      <c r="B17" s="1">
        <v>44018</v>
      </c>
      <c r="C17" s="2" t="s">
        <v>1</v>
      </c>
      <c r="D17" s="4" t="s">
        <v>7</v>
      </c>
      <c r="E17" s="4" t="s">
        <v>13</v>
      </c>
      <c r="F17" s="2">
        <v>3</v>
      </c>
      <c r="G17" s="5">
        <v>2900</v>
      </c>
    </row>
    <row r="18" spans="2:7" x14ac:dyDescent="0.3">
      <c r="B18" s="1">
        <v>44018</v>
      </c>
      <c r="C18" s="2" t="s">
        <v>2</v>
      </c>
      <c r="D18" s="4" t="s">
        <v>5</v>
      </c>
      <c r="E18" s="4" t="s">
        <v>13</v>
      </c>
      <c r="F18" s="2">
        <v>4</v>
      </c>
      <c r="G18" s="5">
        <v>350</v>
      </c>
    </row>
    <row r="19" spans="2:7" x14ac:dyDescent="0.3">
      <c r="B19" s="1">
        <v>44019</v>
      </c>
      <c r="C19" s="2" t="s">
        <v>10</v>
      </c>
      <c r="D19" s="4" t="s">
        <v>6</v>
      </c>
      <c r="E19" s="4" t="s">
        <v>13</v>
      </c>
      <c r="F19" s="2">
        <v>5</v>
      </c>
      <c r="G19" s="5">
        <v>1500</v>
      </c>
    </row>
    <row r="20" spans="2:7" x14ac:dyDescent="0.3">
      <c r="B20" s="1">
        <v>44019</v>
      </c>
      <c r="C20" s="2" t="s">
        <v>2</v>
      </c>
      <c r="D20" s="4" t="s">
        <v>7</v>
      </c>
      <c r="E20" s="4" t="s">
        <v>12</v>
      </c>
      <c r="F20" s="2">
        <v>1</v>
      </c>
      <c r="G20" s="5">
        <v>5120</v>
      </c>
    </row>
    <row r="21" spans="2:7" x14ac:dyDescent="0.3">
      <c r="B21" s="1">
        <v>44020</v>
      </c>
      <c r="C21" s="2" t="s">
        <v>3</v>
      </c>
      <c r="D21" s="4" t="s">
        <v>6</v>
      </c>
      <c r="E21" s="4" t="s">
        <v>13</v>
      </c>
      <c r="F21" s="2">
        <v>5</v>
      </c>
      <c r="G21" s="5">
        <v>1204</v>
      </c>
    </row>
    <row r="22" spans="2:7" x14ac:dyDescent="0.3">
      <c r="B22" s="1">
        <v>44021</v>
      </c>
      <c r="C22" s="2" t="s">
        <v>1</v>
      </c>
      <c r="D22" s="4" t="s">
        <v>7</v>
      </c>
      <c r="E22" s="4" t="s">
        <v>12</v>
      </c>
      <c r="F22" s="2">
        <v>2</v>
      </c>
      <c r="G22" s="5">
        <v>3400</v>
      </c>
    </row>
    <row r="23" spans="2:7" x14ac:dyDescent="0.3">
      <c r="B23" s="1">
        <v>44022</v>
      </c>
      <c r="C23" s="2" t="s">
        <v>2</v>
      </c>
      <c r="D23" s="4" t="s">
        <v>5</v>
      </c>
      <c r="E23" s="4" t="s">
        <v>13</v>
      </c>
      <c r="F23" s="2">
        <v>4</v>
      </c>
      <c r="G23" s="5">
        <v>3540</v>
      </c>
    </row>
    <row r="24" spans="2:7" x14ac:dyDescent="0.3">
      <c r="B24" s="1">
        <v>44025</v>
      </c>
      <c r="C24" s="2" t="s">
        <v>10</v>
      </c>
      <c r="D24" s="4" t="s">
        <v>6</v>
      </c>
      <c r="E24" s="4" t="s">
        <v>13</v>
      </c>
      <c r="F24" s="2">
        <v>4</v>
      </c>
      <c r="G24" s="5">
        <v>1504</v>
      </c>
    </row>
    <row r="25" spans="2:7" x14ac:dyDescent="0.3">
      <c r="B25" s="1">
        <v>44025</v>
      </c>
      <c r="C25" s="2" t="s">
        <v>2</v>
      </c>
      <c r="D25" s="4" t="s">
        <v>8</v>
      </c>
      <c r="E25" s="4" t="s">
        <v>13</v>
      </c>
      <c r="F25" s="2">
        <v>3</v>
      </c>
      <c r="G25" s="5">
        <v>330</v>
      </c>
    </row>
    <row r="26" spans="2:7" x14ac:dyDescent="0.3">
      <c r="B26" s="1">
        <v>44026</v>
      </c>
      <c r="C26" s="2" t="s">
        <v>3</v>
      </c>
      <c r="D26" s="4" t="s">
        <v>5</v>
      </c>
      <c r="E26" s="4" t="s">
        <v>12</v>
      </c>
      <c r="F26" s="2">
        <v>2</v>
      </c>
      <c r="G26" s="5">
        <v>6240</v>
      </c>
    </row>
    <row r="27" spans="2:7" x14ac:dyDescent="0.3">
      <c r="B27" s="1">
        <v>44027</v>
      </c>
      <c r="C27" s="2" t="s">
        <v>3</v>
      </c>
      <c r="D27" s="4" t="s">
        <v>6</v>
      </c>
      <c r="E27" s="4" t="s">
        <v>13</v>
      </c>
      <c r="F27" s="2">
        <v>3</v>
      </c>
      <c r="G27" s="5">
        <v>1260</v>
      </c>
    </row>
    <row r="28" spans="2:7" x14ac:dyDescent="0.3">
      <c r="B28" s="1">
        <v>44027</v>
      </c>
      <c r="C28" s="2" t="s">
        <v>1</v>
      </c>
      <c r="D28" s="4" t="s">
        <v>5</v>
      </c>
      <c r="E28" s="4" t="s">
        <v>12</v>
      </c>
      <c r="F28" s="2">
        <v>1</v>
      </c>
      <c r="G28" s="5">
        <v>4800</v>
      </c>
    </row>
    <row r="29" spans="2:7" x14ac:dyDescent="0.3">
      <c r="B29" s="1">
        <v>44027</v>
      </c>
      <c r="C29" s="2" t="s">
        <v>2</v>
      </c>
      <c r="D29" s="4" t="s">
        <v>6</v>
      </c>
      <c r="E29" s="4" t="s">
        <v>13</v>
      </c>
      <c r="F29" s="2">
        <v>5</v>
      </c>
      <c r="G29" s="5">
        <v>1520</v>
      </c>
    </row>
    <row r="30" spans="2:7" x14ac:dyDescent="0.3">
      <c r="B30" s="1">
        <v>44028</v>
      </c>
      <c r="C30" s="2" t="s">
        <v>10</v>
      </c>
      <c r="D30" s="4" t="s">
        <v>7</v>
      </c>
      <c r="E30" s="4" t="s">
        <v>13</v>
      </c>
      <c r="F30" s="2">
        <v>3</v>
      </c>
      <c r="G30" s="5">
        <v>985</v>
      </c>
    </row>
    <row r="31" spans="2:7" x14ac:dyDescent="0.3">
      <c r="B31" s="1">
        <v>44028</v>
      </c>
      <c r="C31" s="2" t="s">
        <v>1</v>
      </c>
      <c r="D31" s="4" t="s">
        <v>6</v>
      </c>
      <c r="E31" s="4" t="s">
        <v>12</v>
      </c>
      <c r="F31" s="2">
        <v>2</v>
      </c>
      <c r="G31" s="5">
        <v>1680</v>
      </c>
    </row>
    <row r="32" spans="2:7" x14ac:dyDescent="0.3">
      <c r="B32" s="1">
        <v>44028</v>
      </c>
      <c r="C32" s="2" t="s">
        <v>2</v>
      </c>
      <c r="D32" s="4" t="s">
        <v>6</v>
      </c>
      <c r="E32" s="4" t="s">
        <v>13</v>
      </c>
      <c r="F32" s="2">
        <v>5</v>
      </c>
      <c r="G32" s="5">
        <v>1200</v>
      </c>
    </row>
    <row r="33" spans="2:7" x14ac:dyDescent="0.3">
      <c r="B33" s="1">
        <v>44029</v>
      </c>
      <c r="C33" s="2" t="s">
        <v>3</v>
      </c>
      <c r="D33" s="4" t="s">
        <v>7</v>
      </c>
      <c r="E33" s="4" t="s">
        <v>13</v>
      </c>
      <c r="F33" s="2">
        <v>3</v>
      </c>
      <c r="G33" s="5">
        <v>750</v>
      </c>
    </row>
    <row r="34" spans="2:7" x14ac:dyDescent="0.3">
      <c r="B34" s="1">
        <v>44029</v>
      </c>
      <c r="C34" s="2" t="s">
        <v>10</v>
      </c>
      <c r="D34" s="4" t="s">
        <v>6</v>
      </c>
      <c r="E34" s="4" t="s">
        <v>13</v>
      </c>
      <c r="F34" s="2">
        <v>4</v>
      </c>
      <c r="G34" s="5">
        <v>280</v>
      </c>
    </row>
    <row r="35" spans="2:7" x14ac:dyDescent="0.3">
      <c r="B35" s="1">
        <v>44029</v>
      </c>
      <c r="C35" s="2" t="s">
        <v>1</v>
      </c>
      <c r="D35" s="4" t="s">
        <v>7</v>
      </c>
      <c r="E35" s="4" t="s">
        <v>12</v>
      </c>
      <c r="F35" s="2">
        <v>1</v>
      </c>
      <c r="G35" s="5">
        <v>10160</v>
      </c>
    </row>
    <row r="36" spans="2:7" x14ac:dyDescent="0.3">
      <c r="B36" s="1">
        <v>44029</v>
      </c>
      <c r="C36" s="2" t="s">
        <v>2</v>
      </c>
      <c r="D36" s="4" t="s">
        <v>5</v>
      </c>
      <c r="E36" s="4" t="s">
        <v>13</v>
      </c>
      <c r="F36" s="2">
        <v>3</v>
      </c>
      <c r="G36" s="5">
        <v>1650</v>
      </c>
    </row>
    <row r="37" spans="2:7" x14ac:dyDescent="0.3">
      <c r="B37" s="1">
        <v>44030</v>
      </c>
      <c r="C37" s="2" t="s">
        <v>2</v>
      </c>
      <c r="D37" s="4" t="s">
        <v>6</v>
      </c>
      <c r="E37" s="4" t="s">
        <v>13</v>
      </c>
      <c r="F37" s="2">
        <v>3</v>
      </c>
      <c r="G37" s="5">
        <v>302</v>
      </c>
    </row>
    <row r="38" spans="2:7" x14ac:dyDescent="0.3">
      <c r="B38" s="1">
        <v>44032</v>
      </c>
      <c r="C38" s="2" t="s">
        <v>3</v>
      </c>
      <c r="D38" s="4" t="s">
        <v>7</v>
      </c>
      <c r="E38" s="4" t="s">
        <v>12</v>
      </c>
      <c r="F38" s="2">
        <v>2</v>
      </c>
      <c r="G38" s="5">
        <v>2240</v>
      </c>
    </row>
    <row r="39" spans="2:7" x14ac:dyDescent="0.3">
      <c r="B39" s="1">
        <v>44032</v>
      </c>
      <c r="C39" s="2" t="s">
        <v>3</v>
      </c>
      <c r="D39" s="4" t="s">
        <v>8</v>
      </c>
      <c r="E39" s="4" t="s">
        <v>12</v>
      </c>
      <c r="F39" s="2">
        <v>1</v>
      </c>
      <c r="G39" s="5">
        <v>6420</v>
      </c>
    </row>
    <row r="40" spans="2:7" x14ac:dyDescent="0.3">
      <c r="B40" s="1">
        <v>44032</v>
      </c>
      <c r="C40" s="2" t="s">
        <v>2</v>
      </c>
      <c r="D40" s="4" t="s">
        <v>7</v>
      </c>
      <c r="E40" s="4" t="s">
        <v>13</v>
      </c>
      <c r="F40" s="2">
        <v>3</v>
      </c>
      <c r="G40" s="5">
        <v>840</v>
      </c>
    </row>
    <row r="41" spans="2:7" x14ac:dyDescent="0.3">
      <c r="B41" s="1">
        <v>44033</v>
      </c>
      <c r="C41" s="2" t="s">
        <v>3</v>
      </c>
      <c r="D41" s="4" t="s">
        <v>5</v>
      </c>
      <c r="E41" s="4" t="s">
        <v>13</v>
      </c>
      <c r="F41" s="2">
        <v>5</v>
      </c>
      <c r="G41" s="5">
        <v>1420</v>
      </c>
    </row>
    <row r="42" spans="2:7" x14ac:dyDescent="0.3">
      <c r="B42" s="1">
        <v>44033</v>
      </c>
      <c r="C42" s="2" t="s">
        <v>1</v>
      </c>
      <c r="D42" s="4" t="s">
        <v>6</v>
      </c>
      <c r="E42" s="4" t="s">
        <v>13</v>
      </c>
      <c r="F42" s="2">
        <v>4</v>
      </c>
      <c r="G42" s="5">
        <v>2840</v>
      </c>
    </row>
    <row r="43" spans="2:7" x14ac:dyDescent="0.3">
      <c r="B43" s="1">
        <v>44033</v>
      </c>
      <c r="C43" s="2" t="s">
        <v>2</v>
      </c>
      <c r="D43" s="4" t="s">
        <v>5</v>
      </c>
      <c r="E43" s="4" t="s">
        <v>13</v>
      </c>
      <c r="F43" s="2">
        <v>4</v>
      </c>
      <c r="G43" s="5">
        <v>350</v>
      </c>
    </row>
    <row r="44" spans="2:7" x14ac:dyDescent="0.3">
      <c r="B44" s="1">
        <v>44034</v>
      </c>
      <c r="C44" s="2" t="s">
        <v>3</v>
      </c>
      <c r="D44" s="4" t="s">
        <v>6</v>
      </c>
      <c r="E44" s="4" t="s">
        <v>13</v>
      </c>
      <c r="F44" s="2">
        <v>4</v>
      </c>
      <c r="G44" s="5">
        <v>440</v>
      </c>
    </row>
    <row r="45" spans="2:7" x14ac:dyDescent="0.3">
      <c r="B45" s="1">
        <v>44034</v>
      </c>
      <c r="C45" s="2" t="s">
        <v>10</v>
      </c>
      <c r="D45" s="4" t="s">
        <v>6</v>
      </c>
      <c r="E45" s="4" t="s">
        <v>13</v>
      </c>
      <c r="F45" s="2">
        <v>5</v>
      </c>
      <c r="G45" s="5">
        <v>1500</v>
      </c>
    </row>
    <row r="46" spans="2:7" x14ac:dyDescent="0.3">
      <c r="B46" s="1">
        <v>44034</v>
      </c>
      <c r="C46" s="2" t="s">
        <v>1</v>
      </c>
      <c r="D46" s="4" t="s">
        <v>7</v>
      </c>
      <c r="E46" s="4" t="s">
        <v>13</v>
      </c>
      <c r="F46" s="2">
        <v>5</v>
      </c>
      <c r="G46" s="5">
        <v>2900</v>
      </c>
    </row>
    <row r="47" spans="2:7" x14ac:dyDescent="0.3">
      <c r="B47" s="1">
        <v>44034</v>
      </c>
      <c r="C47" s="2" t="s">
        <v>2</v>
      </c>
      <c r="D47" s="4" t="s">
        <v>7</v>
      </c>
      <c r="E47" s="4" t="s">
        <v>12</v>
      </c>
      <c r="F47" s="2">
        <v>2</v>
      </c>
      <c r="G47" s="5">
        <v>5120</v>
      </c>
    </row>
    <row r="48" spans="2:7" x14ac:dyDescent="0.3">
      <c r="B48" s="1">
        <v>44035</v>
      </c>
      <c r="C48" s="2" t="s">
        <v>3</v>
      </c>
      <c r="D48" s="4" t="s">
        <v>6</v>
      </c>
      <c r="E48" s="4" t="s">
        <v>13</v>
      </c>
      <c r="F48" s="2">
        <v>3</v>
      </c>
      <c r="G48" s="5">
        <v>1204</v>
      </c>
    </row>
    <row r="49" spans="2:7" x14ac:dyDescent="0.3">
      <c r="B49" s="1">
        <v>44035</v>
      </c>
      <c r="C49" s="2" t="s">
        <v>1</v>
      </c>
      <c r="D49" s="4" t="s">
        <v>7</v>
      </c>
      <c r="E49" s="4" t="s">
        <v>12</v>
      </c>
      <c r="F49" s="2">
        <v>2</v>
      </c>
      <c r="G49" s="5">
        <v>3400</v>
      </c>
    </row>
    <row r="50" spans="2:7" x14ac:dyDescent="0.3">
      <c r="B50" s="1">
        <v>44035</v>
      </c>
      <c r="C50" s="2" t="s">
        <v>2</v>
      </c>
      <c r="D50" s="4" t="s">
        <v>5</v>
      </c>
      <c r="E50" s="4" t="s">
        <v>13</v>
      </c>
      <c r="F50" s="2">
        <v>3</v>
      </c>
      <c r="G50" s="5">
        <v>3540</v>
      </c>
    </row>
    <row r="51" spans="2:7" x14ac:dyDescent="0.3">
      <c r="B51" s="1">
        <v>44036</v>
      </c>
      <c r="C51" s="2" t="s">
        <v>3</v>
      </c>
      <c r="D51" s="4" t="s">
        <v>5</v>
      </c>
      <c r="E51" s="4" t="s">
        <v>12</v>
      </c>
      <c r="F51" s="2">
        <v>1</v>
      </c>
      <c r="G51" s="5">
        <v>6240</v>
      </c>
    </row>
    <row r="52" spans="2:7" x14ac:dyDescent="0.3">
      <c r="B52" s="1">
        <v>44036</v>
      </c>
      <c r="C52" s="2" t="s">
        <v>10</v>
      </c>
      <c r="D52" s="4" t="s">
        <v>6</v>
      </c>
      <c r="E52" s="4" t="s">
        <v>13</v>
      </c>
      <c r="F52" s="2">
        <v>4</v>
      </c>
      <c r="G52" s="5">
        <v>1504</v>
      </c>
    </row>
    <row r="53" spans="2:7" x14ac:dyDescent="0.3">
      <c r="B53" s="1">
        <v>44036</v>
      </c>
      <c r="C53" s="2" t="s">
        <v>1</v>
      </c>
      <c r="D53" s="4" t="s">
        <v>5</v>
      </c>
      <c r="E53" s="4" t="s">
        <v>13</v>
      </c>
      <c r="F53" s="2">
        <v>4</v>
      </c>
      <c r="G53" s="5">
        <v>840</v>
      </c>
    </row>
    <row r="54" spans="2:7" x14ac:dyDescent="0.3">
      <c r="B54" s="1">
        <v>44036</v>
      </c>
      <c r="C54" s="2" t="s">
        <v>2</v>
      </c>
      <c r="D54" s="4" t="s">
        <v>8</v>
      </c>
      <c r="E54" s="4" t="s">
        <v>13</v>
      </c>
      <c r="F54" s="2">
        <v>3</v>
      </c>
      <c r="G54" s="5">
        <v>210</v>
      </c>
    </row>
    <row r="55" spans="2:7" x14ac:dyDescent="0.3">
      <c r="B55" s="1">
        <v>44037</v>
      </c>
      <c r="C55" s="2" t="s">
        <v>3</v>
      </c>
      <c r="D55" s="4" t="s">
        <v>7</v>
      </c>
      <c r="E55" s="4" t="s">
        <v>13</v>
      </c>
      <c r="F55" s="2">
        <v>5</v>
      </c>
      <c r="G55" s="5">
        <v>1390</v>
      </c>
    </row>
    <row r="56" spans="2:7" x14ac:dyDescent="0.3">
      <c r="B56" s="1">
        <v>44037</v>
      </c>
      <c r="C56" s="2" t="s">
        <v>2</v>
      </c>
      <c r="D56" s="4" t="s">
        <v>6</v>
      </c>
      <c r="E56" s="4" t="s">
        <v>13</v>
      </c>
      <c r="F56" s="2">
        <v>4</v>
      </c>
      <c r="G56" s="5">
        <v>490</v>
      </c>
    </row>
    <row r="57" spans="2:7" x14ac:dyDescent="0.3">
      <c r="B57" s="1">
        <v>44039</v>
      </c>
      <c r="C57" s="2" t="s">
        <v>3</v>
      </c>
      <c r="D57" s="4" t="s">
        <v>6</v>
      </c>
      <c r="E57" s="4" t="s">
        <v>12</v>
      </c>
      <c r="F57" s="2">
        <v>1</v>
      </c>
      <c r="G57" s="5">
        <v>11360</v>
      </c>
    </row>
    <row r="58" spans="2:7" x14ac:dyDescent="0.3">
      <c r="B58" s="1">
        <v>44039</v>
      </c>
      <c r="C58" s="2" t="s">
        <v>3</v>
      </c>
      <c r="D58" s="4" t="s">
        <v>6</v>
      </c>
      <c r="E58" s="4" t="s">
        <v>12</v>
      </c>
      <c r="F58" s="2">
        <v>1</v>
      </c>
      <c r="G58" s="5">
        <v>3440</v>
      </c>
    </row>
    <row r="59" spans="2:7" x14ac:dyDescent="0.3">
      <c r="B59" s="1">
        <v>44039</v>
      </c>
      <c r="C59" s="2" t="s">
        <v>1</v>
      </c>
      <c r="D59" s="4" t="s">
        <v>8</v>
      </c>
      <c r="E59" s="4" t="s">
        <v>13</v>
      </c>
      <c r="F59" s="2">
        <v>5</v>
      </c>
      <c r="G59" s="5">
        <v>750</v>
      </c>
    </row>
    <row r="60" spans="2:7" x14ac:dyDescent="0.3">
      <c r="B60" s="1">
        <v>44039</v>
      </c>
      <c r="C60" s="2" t="s">
        <v>2</v>
      </c>
      <c r="D60" s="4" t="s">
        <v>7</v>
      </c>
      <c r="E60" s="4" t="s">
        <v>13</v>
      </c>
      <c r="F60" s="2">
        <v>3</v>
      </c>
      <c r="G60" s="5">
        <v>2540</v>
      </c>
    </row>
    <row r="61" spans="2:7" x14ac:dyDescent="0.3">
      <c r="B61" s="1">
        <v>44039</v>
      </c>
      <c r="C61" s="2" t="s">
        <v>2</v>
      </c>
      <c r="D61" s="4" t="s">
        <v>7</v>
      </c>
      <c r="E61" s="4" t="s">
        <v>13</v>
      </c>
      <c r="F61" s="2">
        <v>4</v>
      </c>
      <c r="G61" s="5">
        <v>920</v>
      </c>
    </row>
    <row r="62" spans="2:7" x14ac:dyDescent="0.3">
      <c r="B62" s="1">
        <v>44040</v>
      </c>
      <c r="C62" s="2" t="s">
        <v>3</v>
      </c>
      <c r="D62" s="4" t="s">
        <v>7</v>
      </c>
      <c r="E62" s="4" t="s">
        <v>12</v>
      </c>
      <c r="F62" s="2">
        <v>1</v>
      </c>
      <c r="G62" s="5">
        <v>10160</v>
      </c>
    </row>
    <row r="63" spans="2:7" x14ac:dyDescent="0.3">
      <c r="B63" s="1">
        <v>44040</v>
      </c>
      <c r="C63" s="2" t="s">
        <v>3</v>
      </c>
      <c r="D63" s="4" t="s">
        <v>5</v>
      </c>
      <c r="E63" s="4" t="s">
        <v>13</v>
      </c>
      <c r="F63" s="2">
        <v>5</v>
      </c>
      <c r="G63" s="5">
        <v>1580</v>
      </c>
    </row>
    <row r="64" spans="2:7" x14ac:dyDescent="0.3">
      <c r="B64" s="1">
        <v>44040</v>
      </c>
      <c r="C64" s="2" t="s">
        <v>10</v>
      </c>
      <c r="D64" s="4" t="s">
        <v>7</v>
      </c>
      <c r="E64" s="4" t="s">
        <v>13</v>
      </c>
      <c r="F64" s="2">
        <v>5</v>
      </c>
      <c r="G64" s="5">
        <v>2548</v>
      </c>
    </row>
    <row r="65" spans="2:7" x14ac:dyDescent="0.3">
      <c r="B65" s="1">
        <v>44040</v>
      </c>
      <c r="C65" s="2" t="s">
        <v>1</v>
      </c>
      <c r="D65" s="4" t="s">
        <v>6</v>
      </c>
      <c r="E65" s="4" t="s">
        <v>13</v>
      </c>
      <c r="F65" s="2">
        <v>3</v>
      </c>
      <c r="G65" s="5">
        <v>2555</v>
      </c>
    </row>
    <row r="66" spans="2:7" x14ac:dyDescent="0.3">
      <c r="B66" s="1">
        <v>44040</v>
      </c>
      <c r="C66" s="2" t="s">
        <v>2</v>
      </c>
      <c r="D66" s="4" t="s">
        <v>6</v>
      </c>
      <c r="E66" s="4" t="s">
        <v>13</v>
      </c>
      <c r="F66" s="2">
        <v>3</v>
      </c>
      <c r="G66" s="5">
        <v>1560</v>
      </c>
    </row>
    <row r="67" spans="2:7" x14ac:dyDescent="0.3">
      <c r="B67" s="1">
        <v>44041</v>
      </c>
      <c r="C67" s="2" t="s">
        <v>3</v>
      </c>
      <c r="D67" s="4" t="s">
        <v>7</v>
      </c>
      <c r="E67" s="4" t="s">
        <v>12</v>
      </c>
      <c r="F67" s="2">
        <v>2</v>
      </c>
      <c r="G67" s="5">
        <v>7400</v>
      </c>
    </row>
    <row r="68" spans="2:7" x14ac:dyDescent="0.3">
      <c r="B68" s="1">
        <v>44041</v>
      </c>
      <c r="C68" s="2" t="s">
        <v>3</v>
      </c>
      <c r="D68" s="4" t="s">
        <v>5</v>
      </c>
      <c r="E68" s="4" t="s">
        <v>12</v>
      </c>
      <c r="F68" s="2">
        <v>2</v>
      </c>
      <c r="G68" s="5">
        <v>5800</v>
      </c>
    </row>
    <row r="69" spans="2:7" x14ac:dyDescent="0.3">
      <c r="B69" s="1">
        <v>44041</v>
      </c>
      <c r="C69" s="2" t="s">
        <v>1</v>
      </c>
      <c r="D69" s="4" t="s">
        <v>6</v>
      </c>
      <c r="E69" s="4" t="s">
        <v>13</v>
      </c>
      <c r="F69" s="2">
        <v>5</v>
      </c>
      <c r="G69" s="5">
        <v>1500</v>
      </c>
    </row>
    <row r="70" spans="2:7" x14ac:dyDescent="0.3">
      <c r="B70" s="1">
        <v>44041</v>
      </c>
      <c r="C70" s="2" t="s">
        <v>2</v>
      </c>
      <c r="D70" s="4" t="s">
        <v>8</v>
      </c>
      <c r="E70" s="4" t="s">
        <v>13</v>
      </c>
      <c r="F70" s="2">
        <v>4</v>
      </c>
      <c r="G70" s="5">
        <v>460</v>
      </c>
    </row>
    <row r="71" spans="2:7" x14ac:dyDescent="0.3">
      <c r="B71" s="1">
        <v>44041</v>
      </c>
      <c r="C71" s="2" t="s">
        <v>2</v>
      </c>
      <c r="D71" s="4" t="s">
        <v>6</v>
      </c>
      <c r="E71" s="4" t="s">
        <v>13</v>
      </c>
      <c r="F71" s="2">
        <v>3</v>
      </c>
      <c r="G71" s="5">
        <v>700</v>
      </c>
    </row>
    <row r="72" spans="2:7" x14ac:dyDescent="0.3">
      <c r="B72" s="1">
        <v>44043</v>
      </c>
      <c r="C72" s="3" t="s">
        <v>10</v>
      </c>
      <c r="D72" s="4" t="s">
        <v>5</v>
      </c>
      <c r="E72" s="4" t="s">
        <v>12</v>
      </c>
      <c r="F72" s="2">
        <v>2</v>
      </c>
      <c r="G72" s="5">
        <v>8480</v>
      </c>
    </row>
    <row r="73" spans="2:7" x14ac:dyDescent="0.3">
      <c r="B73" s="1">
        <v>44043</v>
      </c>
      <c r="C73" s="2" t="s">
        <v>2</v>
      </c>
      <c r="D73" s="4" t="s">
        <v>5</v>
      </c>
      <c r="E73" s="4" t="s">
        <v>13</v>
      </c>
      <c r="F73" s="2">
        <v>4</v>
      </c>
      <c r="G73" s="5">
        <v>2800</v>
      </c>
    </row>
    <row r="74" spans="2:7" x14ac:dyDescent="0.3">
      <c r="B74" s="1">
        <v>44043</v>
      </c>
      <c r="C74" s="2" t="s">
        <v>2</v>
      </c>
      <c r="D74" s="4" t="s">
        <v>5</v>
      </c>
      <c r="E74" s="4" t="s">
        <v>13</v>
      </c>
      <c r="F74" s="2">
        <v>4</v>
      </c>
      <c r="G74" s="5">
        <v>4560</v>
      </c>
    </row>
    <row r="75" spans="2:7" x14ac:dyDescent="0.3">
      <c r="B75" s="1">
        <v>44043</v>
      </c>
      <c r="C75" s="2" t="s">
        <v>2</v>
      </c>
      <c r="D75" s="4" t="s">
        <v>6</v>
      </c>
      <c r="E75" s="4" t="s">
        <v>13</v>
      </c>
      <c r="F75" s="2">
        <v>5</v>
      </c>
      <c r="G75" s="5">
        <v>1590</v>
      </c>
    </row>
    <row r="76" spans="2:7" x14ac:dyDescent="0.3">
      <c r="B76" s="1">
        <v>44043</v>
      </c>
      <c r="C76" s="2" t="s">
        <v>3</v>
      </c>
      <c r="D76" s="4" t="s">
        <v>6</v>
      </c>
      <c r="E76" s="4" t="s">
        <v>13</v>
      </c>
      <c r="F76" s="2">
        <v>5</v>
      </c>
      <c r="G76" s="5">
        <v>2500</v>
      </c>
    </row>
    <row r="77" spans="2:7" x14ac:dyDescent="0.3">
      <c r="B77" s="1">
        <v>44043</v>
      </c>
      <c r="C77" s="2" t="s">
        <v>1</v>
      </c>
      <c r="D77" s="4" t="s">
        <v>5</v>
      </c>
      <c r="E77" s="4" t="s">
        <v>13</v>
      </c>
      <c r="F77" s="2">
        <v>3</v>
      </c>
      <c r="G77" s="5">
        <v>2555</v>
      </c>
    </row>
    <row r="78" spans="2:7" x14ac:dyDescent="0.3">
      <c r="B78" s="1">
        <v>44043</v>
      </c>
      <c r="C78" s="2" t="s">
        <v>2</v>
      </c>
      <c r="D78" s="4" t="s">
        <v>6</v>
      </c>
      <c r="E78" s="4" t="s">
        <v>13</v>
      </c>
      <c r="F78" s="2">
        <v>3</v>
      </c>
      <c r="G78" s="5">
        <v>1220</v>
      </c>
    </row>
    <row r="79" spans="2:7" x14ac:dyDescent="0.3">
      <c r="B79" s="1">
        <v>44046</v>
      </c>
      <c r="C79" s="2" t="s">
        <v>3</v>
      </c>
      <c r="D79" s="4" t="s">
        <v>7</v>
      </c>
      <c r="E79" s="4" t="s">
        <v>13</v>
      </c>
      <c r="F79" s="2">
        <v>3</v>
      </c>
      <c r="G79" s="5">
        <v>1580</v>
      </c>
    </row>
    <row r="80" spans="2:7" x14ac:dyDescent="0.3">
      <c r="B80" s="1">
        <v>44046</v>
      </c>
      <c r="C80" s="2" t="s">
        <v>2</v>
      </c>
      <c r="D80" s="4" t="s">
        <v>8</v>
      </c>
      <c r="E80" s="4" t="s">
        <v>12</v>
      </c>
      <c r="F80" s="2">
        <v>2</v>
      </c>
      <c r="G80" s="5">
        <v>10192</v>
      </c>
    </row>
    <row r="81" spans="2:7" x14ac:dyDescent="0.3">
      <c r="B81" s="1">
        <v>44046</v>
      </c>
      <c r="C81" s="2" t="s">
        <v>2</v>
      </c>
      <c r="D81" s="4" t="s">
        <v>7</v>
      </c>
      <c r="E81" s="4" t="s">
        <v>13</v>
      </c>
      <c r="F81" s="2">
        <v>4</v>
      </c>
      <c r="G81" s="5">
        <v>460</v>
      </c>
    </row>
    <row r="82" spans="2:7" x14ac:dyDescent="0.3">
      <c r="B82" s="1">
        <v>44047</v>
      </c>
      <c r="C82" s="2" t="s">
        <v>10</v>
      </c>
      <c r="D82" s="4" t="s">
        <v>7</v>
      </c>
      <c r="E82" s="4" t="s">
        <v>12</v>
      </c>
      <c r="F82" s="2">
        <v>1</v>
      </c>
      <c r="G82" s="5">
        <v>5844</v>
      </c>
    </row>
    <row r="83" spans="2:7" x14ac:dyDescent="0.3">
      <c r="B83" s="1">
        <v>44047</v>
      </c>
      <c r="C83" s="2" t="s">
        <v>1</v>
      </c>
      <c r="D83" s="4" t="s">
        <v>6</v>
      </c>
      <c r="E83" s="4" t="s">
        <v>12</v>
      </c>
      <c r="F83" s="2">
        <v>2</v>
      </c>
      <c r="G83" s="5">
        <v>6000</v>
      </c>
    </row>
    <row r="84" spans="2:7" x14ac:dyDescent="0.3">
      <c r="B84" s="1">
        <v>44047</v>
      </c>
      <c r="C84" s="2" t="s">
        <v>2</v>
      </c>
      <c r="D84" s="4" t="s">
        <v>6</v>
      </c>
      <c r="E84" s="4" t="s">
        <v>13</v>
      </c>
      <c r="F84" s="2">
        <v>4</v>
      </c>
      <c r="G84" s="5">
        <v>700</v>
      </c>
    </row>
    <row r="85" spans="2:7" x14ac:dyDescent="0.3">
      <c r="B85" s="1">
        <v>44048</v>
      </c>
      <c r="C85" s="2" t="s">
        <v>3</v>
      </c>
      <c r="D85" s="4" t="s">
        <v>5</v>
      </c>
      <c r="E85" s="4" t="s">
        <v>13</v>
      </c>
      <c r="F85" s="2">
        <v>5</v>
      </c>
      <c r="G85" s="5">
        <v>550</v>
      </c>
    </row>
    <row r="86" spans="2:7" x14ac:dyDescent="0.3">
      <c r="B86" s="1">
        <v>44048</v>
      </c>
      <c r="C86" s="2" t="s">
        <v>2</v>
      </c>
      <c r="D86" s="4" t="s">
        <v>7</v>
      </c>
      <c r="E86" s="4" t="s">
        <v>13</v>
      </c>
      <c r="F86" s="2">
        <v>5</v>
      </c>
      <c r="G86" s="5">
        <v>2800</v>
      </c>
    </row>
    <row r="87" spans="2:7" x14ac:dyDescent="0.3">
      <c r="B87" s="1">
        <v>44049</v>
      </c>
      <c r="C87" s="2" t="s">
        <v>10</v>
      </c>
      <c r="D87" s="4" t="s">
        <v>5</v>
      </c>
      <c r="E87" s="4" t="s">
        <v>13</v>
      </c>
      <c r="F87" s="2">
        <v>5</v>
      </c>
      <c r="G87" s="5">
        <v>1590</v>
      </c>
    </row>
    <row r="88" spans="2:7" x14ac:dyDescent="0.3">
      <c r="B88" s="1">
        <v>44049</v>
      </c>
      <c r="C88" s="2" t="s">
        <v>2</v>
      </c>
      <c r="D88" s="4" t="s">
        <v>6</v>
      </c>
      <c r="E88" s="4" t="s">
        <v>13</v>
      </c>
      <c r="F88" s="2">
        <v>3</v>
      </c>
      <c r="G88" s="5">
        <v>2800</v>
      </c>
    </row>
    <row r="89" spans="2:7" x14ac:dyDescent="0.3">
      <c r="B89" s="1">
        <v>44049</v>
      </c>
      <c r="C89" s="2" t="s">
        <v>2</v>
      </c>
      <c r="D89" s="4" t="s">
        <v>5</v>
      </c>
      <c r="E89" s="4" t="s">
        <v>13</v>
      </c>
      <c r="F89" s="2">
        <v>5</v>
      </c>
      <c r="G89" s="5">
        <v>1590</v>
      </c>
    </row>
    <row r="90" spans="2:7" x14ac:dyDescent="0.3">
      <c r="B90" s="1">
        <v>44050</v>
      </c>
      <c r="C90" s="3" t="s">
        <v>3</v>
      </c>
      <c r="D90" s="4" t="s">
        <v>5</v>
      </c>
      <c r="E90" s="4" t="s">
        <v>12</v>
      </c>
      <c r="F90" s="2">
        <v>1</v>
      </c>
      <c r="G90" s="5">
        <v>8000</v>
      </c>
    </row>
    <row r="91" spans="2:7" x14ac:dyDescent="0.3">
      <c r="B91" s="1">
        <v>44050</v>
      </c>
      <c r="C91" s="3" t="s">
        <v>10</v>
      </c>
      <c r="D91" s="4" t="s">
        <v>5</v>
      </c>
      <c r="E91" s="4" t="s">
        <v>12</v>
      </c>
      <c r="F91" s="2">
        <v>2</v>
      </c>
      <c r="G91" s="5">
        <v>8800</v>
      </c>
    </row>
    <row r="92" spans="2:7" x14ac:dyDescent="0.3">
      <c r="B92" s="1">
        <v>44050</v>
      </c>
      <c r="C92" s="2" t="s">
        <v>1</v>
      </c>
      <c r="D92" s="4" t="s">
        <v>6</v>
      </c>
      <c r="E92" s="4" t="s">
        <v>13</v>
      </c>
      <c r="F92" s="2">
        <v>5</v>
      </c>
      <c r="G92" s="5">
        <v>2500</v>
      </c>
    </row>
    <row r="93" spans="2:7" x14ac:dyDescent="0.3">
      <c r="B93" s="1">
        <v>44050</v>
      </c>
      <c r="C93" s="2" t="s">
        <v>2</v>
      </c>
      <c r="D93" s="4" t="s">
        <v>6</v>
      </c>
      <c r="E93" s="4" t="s">
        <v>13</v>
      </c>
      <c r="F93" s="2">
        <v>4</v>
      </c>
      <c r="G93" s="5">
        <v>1220</v>
      </c>
    </row>
    <row r="94" spans="2:7" x14ac:dyDescent="0.3">
      <c r="B94" s="1">
        <v>44053</v>
      </c>
      <c r="C94" s="2" t="s">
        <v>3</v>
      </c>
      <c r="D94" s="4" t="s">
        <v>5</v>
      </c>
      <c r="E94" s="4" t="s">
        <v>12</v>
      </c>
      <c r="F94" s="2">
        <v>1</v>
      </c>
      <c r="G94" s="5">
        <v>5800</v>
      </c>
    </row>
    <row r="95" spans="2:7" x14ac:dyDescent="0.3">
      <c r="B95" s="1">
        <v>44053</v>
      </c>
      <c r="C95" s="2" t="s">
        <v>1</v>
      </c>
      <c r="D95" s="4" t="s">
        <v>6</v>
      </c>
      <c r="E95" s="4" t="s">
        <v>13</v>
      </c>
      <c r="F95" s="2">
        <v>4</v>
      </c>
      <c r="G95" s="5">
        <v>1500</v>
      </c>
    </row>
    <row r="96" spans="2:7" x14ac:dyDescent="0.3">
      <c r="B96" s="1">
        <v>44053</v>
      </c>
      <c r="C96" s="2" t="s">
        <v>2</v>
      </c>
      <c r="D96" s="4" t="s">
        <v>7</v>
      </c>
      <c r="E96" s="4" t="s">
        <v>13</v>
      </c>
      <c r="F96" s="2">
        <v>5</v>
      </c>
      <c r="G96" s="5">
        <v>9500</v>
      </c>
    </row>
    <row r="97" spans="2:7" x14ac:dyDescent="0.3">
      <c r="B97" s="1">
        <v>44054</v>
      </c>
      <c r="C97" s="2" t="s">
        <v>2</v>
      </c>
      <c r="D97" s="4" t="s">
        <v>6</v>
      </c>
      <c r="E97" s="4" t="s">
        <v>13</v>
      </c>
      <c r="F97" s="2">
        <v>5</v>
      </c>
      <c r="G97" s="5">
        <v>3200</v>
      </c>
    </row>
    <row r="98" spans="2:7" x14ac:dyDescent="0.3">
      <c r="B98" s="1">
        <v>44055</v>
      </c>
      <c r="C98" s="2" t="s">
        <v>2</v>
      </c>
      <c r="D98" s="4" t="s">
        <v>5</v>
      </c>
      <c r="E98" s="4" t="s">
        <v>13</v>
      </c>
      <c r="F98" s="2">
        <v>3</v>
      </c>
      <c r="G98" s="5">
        <v>2800</v>
      </c>
    </row>
    <row r="99" spans="2:7" x14ac:dyDescent="0.3">
      <c r="B99" s="1">
        <v>44056</v>
      </c>
      <c r="C99" s="3" t="s">
        <v>10</v>
      </c>
      <c r="D99" s="4" t="s">
        <v>5</v>
      </c>
      <c r="E99" s="4" t="s">
        <v>12</v>
      </c>
      <c r="F99" s="2">
        <v>1</v>
      </c>
      <c r="G99" s="5">
        <v>7700</v>
      </c>
    </row>
    <row r="100" spans="2:7" x14ac:dyDescent="0.3">
      <c r="B100" s="1">
        <v>44057</v>
      </c>
      <c r="C100" s="2" t="s">
        <v>3</v>
      </c>
      <c r="D100" s="4" t="s">
        <v>6</v>
      </c>
      <c r="E100" s="4" t="s">
        <v>13</v>
      </c>
      <c r="F100" s="2">
        <v>3</v>
      </c>
      <c r="G100" s="5">
        <v>2500</v>
      </c>
    </row>
    <row r="101" spans="2:7" x14ac:dyDescent="0.3">
      <c r="B101" s="1">
        <v>44061</v>
      </c>
      <c r="C101" s="2" t="s">
        <v>3</v>
      </c>
      <c r="D101" s="4" t="s">
        <v>6</v>
      </c>
      <c r="E101" s="4" t="s">
        <v>12</v>
      </c>
      <c r="F101" s="2">
        <v>1</v>
      </c>
      <c r="G101" s="5">
        <v>11360</v>
      </c>
    </row>
    <row r="102" spans="2:7" x14ac:dyDescent="0.3">
      <c r="B102" s="1">
        <v>44061</v>
      </c>
      <c r="C102" s="2" t="s">
        <v>10</v>
      </c>
      <c r="D102" s="4" t="s">
        <v>6</v>
      </c>
      <c r="E102" s="4" t="s">
        <v>12</v>
      </c>
      <c r="F102" s="2">
        <v>1</v>
      </c>
      <c r="G102" s="5">
        <v>8800</v>
      </c>
    </row>
    <row r="103" spans="2:7" x14ac:dyDescent="0.3">
      <c r="B103" s="1">
        <v>44061</v>
      </c>
      <c r="C103" s="2" t="s">
        <v>1</v>
      </c>
      <c r="D103" s="4" t="s">
        <v>8</v>
      </c>
      <c r="E103" s="4" t="s">
        <v>13</v>
      </c>
      <c r="F103" s="2">
        <v>5</v>
      </c>
      <c r="G103" s="5">
        <v>750</v>
      </c>
    </row>
    <row r="104" spans="2:7" x14ac:dyDescent="0.3">
      <c r="B104" s="1">
        <v>44061</v>
      </c>
      <c r="C104" s="2" t="s">
        <v>2</v>
      </c>
      <c r="D104" s="4" t="s">
        <v>7</v>
      </c>
      <c r="E104" s="4" t="s">
        <v>13</v>
      </c>
      <c r="F104" s="2">
        <v>4</v>
      </c>
      <c r="G104" s="5">
        <v>2540</v>
      </c>
    </row>
    <row r="105" spans="2:7" x14ac:dyDescent="0.3">
      <c r="B105" s="1">
        <v>44062</v>
      </c>
      <c r="C105" s="2" t="s">
        <v>3</v>
      </c>
      <c r="D105" s="4" t="s">
        <v>7</v>
      </c>
      <c r="E105" s="4" t="s">
        <v>12</v>
      </c>
      <c r="F105" s="2">
        <v>1</v>
      </c>
      <c r="G105" s="5">
        <v>5400</v>
      </c>
    </row>
    <row r="106" spans="2:7" x14ac:dyDescent="0.3">
      <c r="B106" s="1">
        <v>44062</v>
      </c>
      <c r="C106" s="2" t="s">
        <v>1</v>
      </c>
      <c r="D106" s="4" t="s">
        <v>6</v>
      </c>
      <c r="E106" s="4" t="s">
        <v>13</v>
      </c>
      <c r="F106" s="2">
        <v>4</v>
      </c>
      <c r="G106" s="5">
        <v>6840</v>
      </c>
    </row>
    <row r="107" spans="2:7" x14ac:dyDescent="0.3">
      <c r="B107" s="1">
        <v>44062</v>
      </c>
      <c r="C107" s="2" t="s">
        <v>2</v>
      </c>
      <c r="D107" s="4" t="s">
        <v>7</v>
      </c>
      <c r="E107" s="4" t="s">
        <v>13</v>
      </c>
      <c r="F107" s="2">
        <v>4</v>
      </c>
      <c r="G107" s="5">
        <v>3260</v>
      </c>
    </row>
    <row r="108" spans="2:7" x14ac:dyDescent="0.3">
      <c r="B108" s="1">
        <v>44062</v>
      </c>
      <c r="C108" s="2" t="s">
        <v>2</v>
      </c>
      <c r="D108" s="4" t="s">
        <v>6</v>
      </c>
      <c r="E108" s="4" t="s">
        <v>13</v>
      </c>
      <c r="F108" s="2">
        <v>4</v>
      </c>
      <c r="G108" s="5">
        <v>3500</v>
      </c>
    </row>
    <row r="109" spans="2:7" x14ac:dyDescent="0.3">
      <c r="B109" s="1">
        <v>44067</v>
      </c>
      <c r="C109" s="3" t="s">
        <v>3</v>
      </c>
      <c r="D109" s="4" t="s">
        <v>5</v>
      </c>
      <c r="E109" s="4" t="s">
        <v>12</v>
      </c>
      <c r="F109" s="2">
        <v>1</v>
      </c>
      <c r="G109" s="5">
        <v>800</v>
      </c>
    </row>
    <row r="110" spans="2:7" x14ac:dyDescent="0.3">
      <c r="B110" s="1">
        <v>44067</v>
      </c>
      <c r="C110" s="2" t="s">
        <v>1</v>
      </c>
      <c r="D110" s="4" t="s">
        <v>6</v>
      </c>
      <c r="E110" s="4" t="s">
        <v>13</v>
      </c>
      <c r="F110" s="2">
        <v>4</v>
      </c>
      <c r="G110" s="5">
        <v>1500</v>
      </c>
    </row>
    <row r="111" spans="2:7" x14ac:dyDescent="0.3">
      <c r="B111" s="1">
        <v>44067</v>
      </c>
      <c r="C111" s="2" t="s">
        <v>2</v>
      </c>
      <c r="D111" s="4" t="s">
        <v>5</v>
      </c>
      <c r="E111" s="4" t="s">
        <v>13</v>
      </c>
      <c r="F111" s="2">
        <v>4</v>
      </c>
      <c r="G111" s="5">
        <v>1800</v>
      </c>
    </row>
    <row r="112" spans="2:7" x14ac:dyDescent="0.3">
      <c r="B112" s="1">
        <v>44068</v>
      </c>
      <c r="C112" s="3" t="s">
        <v>10</v>
      </c>
      <c r="D112" s="4" t="s">
        <v>5</v>
      </c>
      <c r="E112" s="4" t="s">
        <v>12</v>
      </c>
      <c r="F112" s="2">
        <v>2</v>
      </c>
      <c r="G112" s="5">
        <v>7800</v>
      </c>
    </row>
    <row r="113" spans="2:7" x14ac:dyDescent="0.3">
      <c r="B113" s="1">
        <v>44068</v>
      </c>
      <c r="C113" s="2" t="s">
        <v>2</v>
      </c>
      <c r="D113" s="4" t="s">
        <v>6</v>
      </c>
      <c r="E113" s="4" t="s">
        <v>13</v>
      </c>
      <c r="F113" s="2">
        <v>5</v>
      </c>
      <c r="G113" s="5">
        <v>110</v>
      </c>
    </row>
    <row r="114" spans="2:7" x14ac:dyDescent="0.3">
      <c r="B114" s="1">
        <v>44069</v>
      </c>
      <c r="C114" s="2" t="s">
        <v>3</v>
      </c>
      <c r="D114" s="4" t="s">
        <v>5</v>
      </c>
      <c r="E114" s="4" t="s">
        <v>12</v>
      </c>
      <c r="F114" s="2">
        <v>1</v>
      </c>
      <c r="G114" s="5">
        <v>1850</v>
      </c>
    </row>
    <row r="115" spans="2:7" x14ac:dyDescent="0.3">
      <c r="B115" s="1">
        <v>44069</v>
      </c>
      <c r="C115" s="2" t="s">
        <v>1</v>
      </c>
      <c r="D115" s="4" t="s">
        <v>6</v>
      </c>
      <c r="E115" s="4" t="s">
        <v>13</v>
      </c>
      <c r="F115" s="2">
        <v>5</v>
      </c>
      <c r="G115" s="5">
        <v>2000</v>
      </c>
    </row>
    <row r="116" spans="2:7" x14ac:dyDescent="0.3">
      <c r="B116" s="1">
        <v>44069</v>
      </c>
      <c r="C116" s="2" t="s">
        <v>2</v>
      </c>
      <c r="D116" s="4" t="s">
        <v>7</v>
      </c>
      <c r="E116" s="4" t="s">
        <v>13</v>
      </c>
      <c r="F116" s="2">
        <v>4</v>
      </c>
      <c r="G116" s="5">
        <v>520</v>
      </c>
    </row>
    <row r="117" spans="2:7" x14ac:dyDescent="0.3">
      <c r="B117" s="1">
        <v>44070</v>
      </c>
      <c r="C117" s="2" t="s">
        <v>2</v>
      </c>
      <c r="D117" s="4" t="s">
        <v>6</v>
      </c>
      <c r="E117" s="4" t="s">
        <v>13</v>
      </c>
      <c r="F117" s="2">
        <v>3</v>
      </c>
      <c r="G117" s="5">
        <v>690</v>
      </c>
    </row>
    <row r="118" spans="2:7" x14ac:dyDescent="0.3">
      <c r="B118" s="1">
        <v>44070</v>
      </c>
      <c r="C118" s="2" t="s">
        <v>3</v>
      </c>
      <c r="D118" s="4" t="s">
        <v>6</v>
      </c>
      <c r="E118" s="4" t="s">
        <v>13</v>
      </c>
      <c r="F118" s="2">
        <v>3</v>
      </c>
      <c r="G118" s="5">
        <v>2500</v>
      </c>
    </row>
    <row r="119" spans="2:7" x14ac:dyDescent="0.3">
      <c r="B119" s="1">
        <v>44070</v>
      </c>
      <c r="C119" s="3" t="s">
        <v>10</v>
      </c>
      <c r="D119" s="4" t="s">
        <v>5</v>
      </c>
      <c r="E119" s="4" t="s">
        <v>12</v>
      </c>
      <c r="F119" s="2">
        <v>2</v>
      </c>
      <c r="G119" s="5">
        <v>7700</v>
      </c>
    </row>
    <row r="120" spans="2:7" x14ac:dyDescent="0.3">
      <c r="B120" s="1">
        <v>44070</v>
      </c>
      <c r="C120" s="2" t="s">
        <v>2</v>
      </c>
      <c r="D120" s="4" t="s">
        <v>5</v>
      </c>
      <c r="E120" s="4" t="s">
        <v>13</v>
      </c>
      <c r="F120" s="2">
        <v>3</v>
      </c>
      <c r="G120" s="5">
        <v>2800</v>
      </c>
    </row>
    <row r="121" spans="2:7" x14ac:dyDescent="0.3">
      <c r="B121" s="1">
        <v>44074</v>
      </c>
      <c r="C121" s="2" t="s">
        <v>3</v>
      </c>
      <c r="D121" s="4" t="s">
        <v>6</v>
      </c>
      <c r="E121" s="4" t="s">
        <v>12</v>
      </c>
      <c r="F121" s="2">
        <v>2</v>
      </c>
      <c r="G121" s="5">
        <v>8500</v>
      </c>
    </row>
    <row r="122" spans="2:7" x14ac:dyDescent="0.3">
      <c r="B122" s="1">
        <v>44074</v>
      </c>
      <c r="C122" s="2" t="s">
        <v>1</v>
      </c>
      <c r="D122" s="4" t="s">
        <v>8</v>
      </c>
      <c r="E122" s="4" t="s">
        <v>13</v>
      </c>
      <c r="F122" s="2">
        <v>5</v>
      </c>
      <c r="G122" s="5">
        <v>250</v>
      </c>
    </row>
    <row r="123" spans="2:7" x14ac:dyDescent="0.3">
      <c r="B123" s="1">
        <v>44074</v>
      </c>
      <c r="C123" s="2" t="s">
        <v>2</v>
      </c>
      <c r="D123" s="4" t="s">
        <v>7</v>
      </c>
      <c r="E123" s="4" t="s">
        <v>13</v>
      </c>
      <c r="F123" s="2">
        <v>3</v>
      </c>
      <c r="G123" s="5">
        <v>2540</v>
      </c>
    </row>
    <row r="124" spans="2:7" x14ac:dyDescent="0.3">
      <c r="B124" s="1">
        <v>44075</v>
      </c>
      <c r="C124" s="2" t="s">
        <v>10</v>
      </c>
      <c r="D124" s="4" t="s">
        <v>6</v>
      </c>
      <c r="E124" s="4" t="s">
        <v>12</v>
      </c>
      <c r="F124" s="2">
        <v>2</v>
      </c>
      <c r="G124" s="5">
        <v>650</v>
      </c>
    </row>
    <row r="125" spans="2:7" x14ac:dyDescent="0.3">
      <c r="B125" s="1">
        <v>44076</v>
      </c>
      <c r="C125" s="2" t="s">
        <v>10</v>
      </c>
      <c r="D125" s="4" t="s">
        <v>5</v>
      </c>
      <c r="E125" s="4" t="s">
        <v>13</v>
      </c>
      <c r="F125" s="2">
        <v>4</v>
      </c>
      <c r="G125" s="5">
        <v>2400</v>
      </c>
    </row>
    <row r="126" spans="2:7" x14ac:dyDescent="0.3">
      <c r="B126" s="1">
        <v>44076</v>
      </c>
      <c r="C126" s="2" t="s">
        <v>2</v>
      </c>
      <c r="D126" s="4" t="s">
        <v>7</v>
      </c>
      <c r="E126" s="4" t="s">
        <v>13</v>
      </c>
      <c r="F126" s="2">
        <v>3</v>
      </c>
      <c r="G126" s="5">
        <v>320</v>
      </c>
    </row>
    <row r="127" spans="2:7" x14ac:dyDescent="0.3">
      <c r="B127" s="1">
        <v>44076</v>
      </c>
      <c r="C127" s="2" t="s">
        <v>2</v>
      </c>
      <c r="D127" s="4" t="s">
        <v>5</v>
      </c>
      <c r="E127" s="4" t="s">
        <v>13</v>
      </c>
      <c r="F127" s="2">
        <v>3</v>
      </c>
      <c r="G127" s="5">
        <v>6500</v>
      </c>
    </row>
    <row r="128" spans="2:7" x14ac:dyDescent="0.3">
      <c r="B128" s="1">
        <v>44077</v>
      </c>
      <c r="C128" s="2" t="s">
        <v>1</v>
      </c>
      <c r="D128" s="4" t="s">
        <v>6</v>
      </c>
      <c r="E128" s="4" t="s">
        <v>13</v>
      </c>
      <c r="F128" s="2">
        <v>3</v>
      </c>
      <c r="G128" s="5">
        <v>5000</v>
      </c>
    </row>
    <row r="129" spans="2:7" x14ac:dyDescent="0.3">
      <c r="B129" s="1">
        <v>44077</v>
      </c>
      <c r="C129" s="2" t="s">
        <v>2</v>
      </c>
      <c r="D129" s="4" t="s">
        <v>6</v>
      </c>
      <c r="E129" s="4" t="s">
        <v>13</v>
      </c>
      <c r="F129" s="2">
        <v>3</v>
      </c>
      <c r="G129" s="5">
        <v>3500</v>
      </c>
    </row>
    <row r="130" spans="2:7" x14ac:dyDescent="0.3">
      <c r="B130" s="1">
        <v>44078</v>
      </c>
      <c r="C130" s="3" t="s">
        <v>3</v>
      </c>
      <c r="D130" s="4" t="s">
        <v>5</v>
      </c>
      <c r="E130" s="4" t="s">
        <v>12</v>
      </c>
      <c r="F130" s="2">
        <v>1</v>
      </c>
      <c r="G130" s="5">
        <v>3500</v>
      </c>
    </row>
    <row r="131" spans="2:7" x14ac:dyDescent="0.3">
      <c r="B131" s="1">
        <v>44078</v>
      </c>
      <c r="C131" s="2" t="s">
        <v>1</v>
      </c>
      <c r="D131" s="4" t="s">
        <v>6</v>
      </c>
      <c r="E131" s="4" t="s">
        <v>13</v>
      </c>
      <c r="F131" s="2">
        <v>5</v>
      </c>
      <c r="G131" s="5">
        <v>1500</v>
      </c>
    </row>
    <row r="132" spans="2:7" x14ac:dyDescent="0.3">
      <c r="B132" s="1">
        <v>44078</v>
      </c>
      <c r="C132" s="2" t="s">
        <v>2</v>
      </c>
      <c r="D132" s="4" t="s">
        <v>5</v>
      </c>
      <c r="E132" s="4" t="s">
        <v>13</v>
      </c>
      <c r="F132" s="2">
        <v>3</v>
      </c>
      <c r="G132" s="5">
        <v>1800</v>
      </c>
    </row>
    <row r="133" spans="2:7" x14ac:dyDescent="0.3">
      <c r="B133" s="1">
        <v>44081</v>
      </c>
      <c r="C133" s="2" t="s">
        <v>3</v>
      </c>
      <c r="D133" s="4" t="s">
        <v>6</v>
      </c>
      <c r="E133" s="4" t="s">
        <v>12</v>
      </c>
      <c r="F133" s="2">
        <v>1</v>
      </c>
      <c r="G133" s="5">
        <v>8000</v>
      </c>
    </row>
    <row r="134" spans="2:7" x14ac:dyDescent="0.3">
      <c r="B134" s="1">
        <v>44081</v>
      </c>
      <c r="C134" s="2" t="s">
        <v>10</v>
      </c>
      <c r="D134" s="4" t="s">
        <v>6</v>
      </c>
      <c r="E134" s="4" t="s">
        <v>12</v>
      </c>
      <c r="F134" s="2">
        <v>2</v>
      </c>
      <c r="G134" s="5">
        <v>5100</v>
      </c>
    </row>
    <row r="135" spans="2:7" x14ac:dyDescent="0.3">
      <c r="B135" s="1">
        <v>44081</v>
      </c>
      <c r="C135" s="2" t="s">
        <v>1</v>
      </c>
      <c r="D135" s="4" t="s">
        <v>8</v>
      </c>
      <c r="E135" s="4" t="s">
        <v>13</v>
      </c>
      <c r="F135" s="2">
        <v>4</v>
      </c>
      <c r="G135" s="5">
        <v>650</v>
      </c>
    </row>
    <row r="136" spans="2:7" x14ac:dyDescent="0.3">
      <c r="B136" s="1">
        <v>44082</v>
      </c>
      <c r="C136" s="2" t="s">
        <v>2</v>
      </c>
      <c r="D136" s="4" t="s">
        <v>7</v>
      </c>
      <c r="E136" s="4" t="s">
        <v>13</v>
      </c>
      <c r="F136" s="2">
        <v>5</v>
      </c>
      <c r="G136" s="5">
        <v>320</v>
      </c>
    </row>
    <row r="137" spans="2:7" x14ac:dyDescent="0.3">
      <c r="B137" s="1">
        <v>44083</v>
      </c>
      <c r="C137" s="2" t="s">
        <v>3</v>
      </c>
      <c r="D137" s="4" t="s">
        <v>7</v>
      </c>
      <c r="E137" s="4" t="s">
        <v>12</v>
      </c>
      <c r="F137" s="2">
        <v>2</v>
      </c>
      <c r="G137" s="5">
        <v>3500</v>
      </c>
    </row>
    <row r="138" spans="2:7" x14ac:dyDescent="0.3">
      <c r="B138" s="1">
        <v>44083</v>
      </c>
      <c r="C138" s="2" t="s">
        <v>1</v>
      </c>
      <c r="D138" s="4" t="s">
        <v>6</v>
      </c>
      <c r="E138" s="4" t="s">
        <v>13</v>
      </c>
      <c r="F138" s="2">
        <v>3</v>
      </c>
      <c r="G138" s="5">
        <v>2840</v>
      </c>
    </row>
    <row r="139" spans="2:7" x14ac:dyDescent="0.3">
      <c r="B139" s="1">
        <v>44084</v>
      </c>
      <c r="C139" s="2" t="s">
        <v>3</v>
      </c>
      <c r="D139" s="4" t="s">
        <v>7</v>
      </c>
      <c r="E139" s="4" t="s">
        <v>13</v>
      </c>
      <c r="F139" s="2">
        <v>3</v>
      </c>
      <c r="G139" s="5">
        <v>520</v>
      </c>
    </row>
    <row r="140" spans="2:7" x14ac:dyDescent="0.3">
      <c r="B140" s="1">
        <v>44084</v>
      </c>
      <c r="C140" s="2" t="s">
        <v>1</v>
      </c>
      <c r="D140" s="4" t="s">
        <v>5</v>
      </c>
      <c r="E140" s="4" t="s">
        <v>13</v>
      </c>
      <c r="F140" s="2">
        <v>3</v>
      </c>
      <c r="G140" s="5">
        <v>380</v>
      </c>
    </row>
    <row r="141" spans="2:7" x14ac:dyDescent="0.3">
      <c r="B141" s="1">
        <v>44084</v>
      </c>
      <c r="C141" s="2" t="s">
        <v>2</v>
      </c>
      <c r="D141" s="4" t="s">
        <v>6</v>
      </c>
      <c r="E141" s="4" t="s">
        <v>13</v>
      </c>
      <c r="F141" s="2">
        <v>5</v>
      </c>
      <c r="G141" s="5">
        <v>5550</v>
      </c>
    </row>
    <row r="142" spans="2:7" x14ac:dyDescent="0.3">
      <c r="B142" s="1">
        <v>44085</v>
      </c>
      <c r="C142" s="3" t="s">
        <v>10</v>
      </c>
      <c r="D142" s="4" t="s">
        <v>5</v>
      </c>
      <c r="E142" s="4" t="s">
        <v>12</v>
      </c>
      <c r="F142" s="2">
        <v>2</v>
      </c>
      <c r="G142" s="5">
        <v>650</v>
      </c>
    </row>
    <row r="143" spans="2:7" x14ac:dyDescent="0.3">
      <c r="B143" s="1">
        <v>44085</v>
      </c>
      <c r="C143" s="2" t="s">
        <v>1</v>
      </c>
      <c r="D143" s="4" t="s">
        <v>5</v>
      </c>
      <c r="E143" s="4" t="s">
        <v>13</v>
      </c>
      <c r="F143" s="2">
        <v>4</v>
      </c>
      <c r="G143" s="5">
        <v>2800</v>
      </c>
    </row>
    <row r="144" spans="2:7" x14ac:dyDescent="0.3">
      <c r="B144" s="1">
        <v>44085</v>
      </c>
      <c r="C144" s="2" t="s">
        <v>2</v>
      </c>
      <c r="D144" s="4" t="s">
        <v>6</v>
      </c>
      <c r="E144" s="4" t="s">
        <v>13</v>
      </c>
      <c r="F144" s="2">
        <v>4</v>
      </c>
      <c r="G144" s="5">
        <v>690</v>
      </c>
    </row>
    <row r="145" spans="2:7" x14ac:dyDescent="0.3">
      <c r="B145" s="1">
        <v>44088</v>
      </c>
      <c r="C145" s="2" t="s">
        <v>2</v>
      </c>
      <c r="D145" s="4" t="s">
        <v>5</v>
      </c>
      <c r="E145" s="4" t="s">
        <v>13</v>
      </c>
      <c r="F145" s="2">
        <v>5</v>
      </c>
      <c r="G145" s="5">
        <v>6500</v>
      </c>
    </row>
    <row r="146" spans="2:7" x14ac:dyDescent="0.3">
      <c r="B146" s="1">
        <v>44088</v>
      </c>
      <c r="C146" s="2" t="s">
        <v>1</v>
      </c>
      <c r="D146" s="4" t="s">
        <v>6</v>
      </c>
      <c r="E146" s="4" t="s">
        <v>13</v>
      </c>
      <c r="F146" s="2">
        <v>4</v>
      </c>
      <c r="G146" s="5">
        <v>5000</v>
      </c>
    </row>
    <row r="147" spans="2:7" x14ac:dyDescent="0.3">
      <c r="B147" s="1">
        <v>44088</v>
      </c>
      <c r="C147" s="2" t="s">
        <v>2</v>
      </c>
      <c r="D147" s="4" t="s">
        <v>6</v>
      </c>
      <c r="E147" s="4" t="s">
        <v>13</v>
      </c>
      <c r="F147" s="2">
        <v>3</v>
      </c>
      <c r="G147" s="5">
        <v>3500</v>
      </c>
    </row>
    <row r="148" spans="2:7" x14ac:dyDescent="0.3">
      <c r="B148" s="1">
        <v>44088</v>
      </c>
      <c r="C148" s="3" t="s">
        <v>3</v>
      </c>
      <c r="D148" s="4" t="s">
        <v>5</v>
      </c>
      <c r="E148" s="4" t="s">
        <v>12</v>
      </c>
      <c r="F148" s="2">
        <v>2</v>
      </c>
      <c r="G148" s="5">
        <v>3500</v>
      </c>
    </row>
    <row r="149" spans="2:7" x14ac:dyDescent="0.3">
      <c r="B149" s="1">
        <v>44089</v>
      </c>
      <c r="C149" s="2" t="s">
        <v>1</v>
      </c>
      <c r="D149" s="4" t="s">
        <v>6</v>
      </c>
      <c r="E149" s="4" t="s">
        <v>13</v>
      </c>
      <c r="F149" s="2">
        <v>4</v>
      </c>
      <c r="G149" s="5">
        <v>1500</v>
      </c>
    </row>
    <row r="150" spans="2:7" x14ac:dyDescent="0.3">
      <c r="B150" s="1">
        <v>44089</v>
      </c>
      <c r="C150" s="2" t="s">
        <v>2</v>
      </c>
      <c r="D150" s="4" t="s">
        <v>5</v>
      </c>
      <c r="E150" s="4" t="s">
        <v>13</v>
      </c>
      <c r="F150" s="2">
        <v>4</v>
      </c>
      <c r="G150" s="5">
        <v>1800</v>
      </c>
    </row>
    <row r="151" spans="2:7" x14ac:dyDescent="0.3">
      <c r="B151" s="1">
        <v>44089</v>
      </c>
      <c r="C151" s="2" t="s">
        <v>3</v>
      </c>
      <c r="D151" s="4" t="s">
        <v>6</v>
      </c>
      <c r="E151" s="4" t="s">
        <v>12</v>
      </c>
      <c r="F151" s="2">
        <v>2</v>
      </c>
      <c r="G151" s="5">
        <v>8000</v>
      </c>
    </row>
    <row r="152" spans="2:7" x14ac:dyDescent="0.3">
      <c r="B152" s="1">
        <v>44090</v>
      </c>
      <c r="C152" s="2" t="s">
        <v>10</v>
      </c>
      <c r="D152" s="4" t="s">
        <v>6</v>
      </c>
      <c r="E152" s="4" t="s">
        <v>12</v>
      </c>
      <c r="F152" s="2">
        <v>1</v>
      </c>
      <c r="G152" s="5">
        <v>5100</v>
      </c>
    </row>
    <row r="153" spans="2:7" x14ac:dyDescent="0.3">
      <c r="B153" s="1">
        <v>44090</v>
      </c>
      <c r="C153" s="2" t="s">
        <v>1</v>
      </c>
      <c r="D153" s="4" t="s">
        <v>8</v>
      </c>
      <c r="E153" s="4" t="s">
        <v>13</v>
      </c>
      <c r="F153" s="2">
        <v>5</v>
      </c>
      <c r="G153" s="5">
        <v>650</v>
      </c>
    </row>
    <row r="154" spans="2:7" x14ac:dyDescent="0.3">
      <c r="B154" s="1">
        <v>44090</v>
      </c>
      <c r="C154" s="2" t="s">
        <v>2</v>
      </c>
      <c r="D154" s="4" t="s">
        <v>7</v>
      </c>
      <c r="E154" s="4" t="s">
        <v>13</v>
      </c>
      <c r="F154" s="2">
        <v>3</v>
      </c>
      <c r="G154" s="5">
        <v>320</v>
      </c>
    </row>
    <row r="155" spans="2:7" x14ac:dyDescent="0.3">
      <c r="B155" s="1">
        <v>44090</v>
      </c>
      <c r="C155" s="2" t="s">
        <v>3</v>
      </c>
      <c r="D155" s="4" t="s">
        <v>7</v>
      </c>
      <c r="E155" s="4" t="s">
        <v>12</v>
      </c>
      <c r="F155" s="2">
        <v>1</v>
      </c>
      <c r="G155" s="5">
        <v>3500</v>
      </c>
    </row>
    <row r="156" spans="2:7" x14ac:dyDescent="0.3">
      <c r="B156" s="1">
        <v>44091</v>
      </c>
      <c r="C156" s="2" t="s">
        <v>1</v>
      </c>
      <c r="D156" s="4" t="s">
        <v>6</v>
      </c>
      <c r="E156" s="4" t="s">
        <v>13</v>
      </c>
      <c r="F156" s="2">
        <v>4</v>
      </c>
      <c r="G156" s="5">
        <v>2840</v>
      </c>
    </row>
    <row r="157" spans="2:7" x14ac:dyDescent="0.3">
      <c r="B157" s="1">
        <v>44091</v>
      </c>
      <c r="C157" s="2" t="s">
        <v>3</v>
      </c>
      <c r="D157" s="4" t="s">
        <v>7</v>
      </c>
      <c r="E157" s="4" t="s">
        <v>13</v>
      </c>
      <c r="F157" s="2">
        <v>4</v>
      </c>
      <c r="G157" s="5">
        <v>520</v>
      </c>
    </row>
    <row r="158" spans="2:7" x14ac:dyDescent="0.3">
      <c r="B158" s="1">
        <v>44091</v>
      </c>
      <c r="C158" s="2" t="s">
        <v>1</v>
      </c>
      <c r="D158" s="4" t="s">
        <v>5</v>
      </c>
      <c r="E158" s="4" t="s">
        <v>13</v>
      </c>
      <c r="F158" s="2">
        <v>3</v>
      </c>
      <c r="G158" s="5">
        <v>380</v>
      </c>
    </row>
    <row r="159" spans="2:7" x14ac:dyDescent="0.3">
      <c r="B159" s="1">
        <v>44091</v>
      </c>
      <c r="C159" s="2" t="s">
        <v>2</v>
      </c>
      <c r="D159" s="4" t="s">
        <v>6</v>
      </c>
      <c r="E159" s="4" t="s">
        <v>13</v>
      </c>
      <c r="F159" s="2">
        <v>3</v>
      </c>
      <c r="G159" s="5">
        <v>5550</v>
      </c>
    </row>
    <row r="160" spans="2:7" x14ac:dyDescent="0.3">
      <c r="B160" s="1">
        <v>44092</v>
      </c>
      <c r="C160" s="2" t="s">
        <v>3</v>
      </c>
      <c r="D160" s="4" t="s">
        <v>6</v>
      </c>
      <c r="E160" s="4" t="s">
        <v>12</v>
      </c>
      <c r="F160" s="2">
        <v>2</v>
      </c>
      <c r="G160" s="5">
        <v>8000</v>
      </c>
    </row>
    <row r="161" spans="2:7" x14ac:dyDescent="0.3">
      <c r="B161" s="1">
        <v>44092</v>
      </c>
      <c r="C161" s="2" t="s">
        <v>10</v>
      </c>
      <c r="D161" s="4" t="s">
        <v>6</v>
      </c>
      <c r="E161" s="4" t="s">
        <v>12</v>
      </c>
      <c r="F161" s="2">
        <v>2</v>
      </c>
      <c r="G161" s="5">
        <v>5100</v>
      </c>
    </row>
    <row r="162" spans="2:7" x14ac:dyDescent="0.3">
      <c r="B162" s="1">
        <v>44092</v>
      </c>
      <c r="C162" s="2" t="s">
        <v>1</v>
      </c>
      <c r="D162" s="4" t="s">
        <v>8</v>
      </c>
      <c r="E162" s="4" t="s">
        <v>13</v>
      </c>
      <c r="F162" s="2">
        <v>3</v>
      </c>
      <c r="G162" s="5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831F-D468-44FF-93DF-37892A996948}">
  <dimension ref="B10:M34"/>
  <sheetViews>
    <sheetView zoomScale="90" zoomScaleNormal="90" workbookViewId="0">
      <selection activeCell="G8" sqref="G8"/>
    </sheetView>
  </sheetViews>
  <sheetFormatPr defaultRowHeight="13.2" x14ac:dyDescent="0.25"/>
  <cols>
    <col min="1" max="1" width="4.77734375" style="11" customWidth="1"/>
    <col min="2" max="2" width="8.5546875" style="10" bestFit="1" customWidth="1"/>
    <col min="3" max="3" width="55.109375" style="11" customWidth="1"/>
    <col min="4" max="4" width="10.5546875" style="11" bestFit="1" customWidth="1"/>
    <col min="5" max="5" width="11.21875" style="11" customWidth="1"/>
    <col min="6" max="6" width="14.44140625" style="11" bestFit="1" customWidth="1"/>
    <col min="7" max="7" width="13.5546875" style="11" customWidth="1"/>
    <col min="8" max="8" width="15.88671875" style="11" bestFit="1" customWidth="1"/>
    <col min="9" max="9" width="20.109375" style="11" bestFit="1" customWidth="1"/>
    <col min="10" max="10" width="18.5546875" style="11" bestFit="1" customWidth="1"/>
    <col min="11" max="11" width="14.88671875" style="11" bestFit="1" customWidth="1"/>
    <col min="12" max="12" width="13.21875" style="11" bestFit="1" customWidth="1"/>
    <col min="13" max="16384" width="8.88671875" style="11"/>
  </cols>
  <sheetData>
    <row r="10" spans="2:11" x14ac:dyDescent="0.25">
      <c r="C10" s="11" t="s">
        <v>19</v>
      </c>
    </row>
    <row r="11" spans="2:11" x14ac:dyDescent="0.25">
      <c r="C11" s="11" t="str">
        <f ca="1">"Del "&amp;TEXT(TODAY(),"gg/mm/aaaa")</f>
        <v>Del 19/10/2022</v>
      </c>
    </row>
    <row r="12" spans="2:11" x14ac:dyDescent="0.25">
      <c r="C12" s="12"/>
    </row>
    <row r="13" spans="2:11" x14ac:dyDescent="0.25">
      <c r="C13" s="12"/>
    </row>
    <row r="14" spans="2:11" ht="14.4" x14ac:dyDescent="0.3">
      <c r="C14" s="12"/>
      <c r="K14" s="13"/>
    </row>
    <row r="15" spans="2:11" ht="13.8" x14ac:dyDescent="0.25">
      <c r="C15" s="14"/>
    </row>
    <row r="16" spans="2:11" ht="15.6" x14ac:dyDescent="0.3">
      <c r="B16" s="15" t="s">
        <v>20</v>
      </c>
      <c r="C16" s="16" t="s">
        <v>21</v>
      </c>
      <c r="D16" s="17" t="s">
        <v>22</v>
      </c>
      <c r="E16" s="17" t="s">
        <v>23</v>
      </c>
      <c r="F16" s="17" t="s">
        <v>24</v>
      </c>
      <c r="H16" s="18" t="s">
        <v>25</v>
      </c>
      <c r="I16" s="18" t="s">
        <v>26</v>
      </c>
      <c r="J16" s="18" t="s">
        <v>27</v>
      </c>
      <c r="K16" s="18" t="s">
        <v>28</v>
      </c>
    </row>
    <row r="17" spans="2:13" ht="15" customHeight="1" x14ac:dyDescent="0.3">
      <c r="B17" s="23" t="s">
        <v>29</v>
      </c>
      <c r="C17" s="19" t="str">
        <f>_xlfn.CONCAT(VLOOKUP(B17,H17:K29,2,0)," ",(VLOOKUP(B17,H17:K29,3,0)))</f>
        <v>Snowboard EVIL</v>
      </c>
      <c r="D17" s="20">
        <v>2</v>
      </c>
      <c r="E17" s="21">
        <f>_xlfn.XLOOKUP(B17,H17:H29,K17:K29,"non trovato")</f>
        <v>620</v>
      </c>
      <c r="F17" s="22">
        <f>IFERROR(E17*D17,"")</f>
        <v>1240</v>
      </c>
      <c r="H17" s="23" t="s">
        <v>30</v>
      </c>
      <c r="I17" s="24" t="s">
        <v>31</v>
      </c>
      <c r="J17" s="24" t="s">
        <v>32</v>
      </c>
      <c r="K17" s="25">
        <v>578</v>
      </c>
    </row>
    <row r="18" spans="2:13" s="26" customFormat="1" ht="15" customHeight="1" x14ac:dyDescent="0.3">
      <c r="B18" s="23" t="s">
        <v>33</v>
      </c>
      <c r="C18" s="19" t="str">
        <f t="shared" ref="C18:C24" si="0">_xlfn.CONCAT(VLOOKUP(B18,H18:K30,2,0)," ",(VLOOKUP(B18,H18:K30,3,0)))</f>
        <v>Giacche Snowboard ROUTER</v>
      </c>
      <c r="D18" s="20">
        <v>3</v>
      </c>
      <c r="E18" s="21">
        <f t="shared" ref="E18:E24" si="1">_xlfn.XLOOKUP(B18,H18:H30,K18:K30,"non trovato")</f>
        <v>187</v>
      </c>
      <c r="F18" s="22">
        <f t="shared" ref="F18:F24" si="2">IFERROR(E18*D18,"")</f>
        <v>561</v>
      </c>
      <c r="G18" s="11"/>
      <c r="H18" s="23" t="s">
        <v>29</v>
      </c>
      <c r="I18" s="24" t="s">
        <v>31</v>
      </c>
      <c r="J18" s="24" t="s">
        <v>34</v>
      </c>
      <c r="K18" s="25">
        <v>620</v>
      </c>
      <c r="L18" s="11"/>
      <c r="M18" s="11"/>
    </row>
    <row r="19" spans="2:13" s="26" customFormat="1" ht="15" customHeight="1" x14ac:dyDescent="0.3">
      <c r="B19" s="23" t="s">
        <v>35</v>
      </c>
      <c r="C19" s="19" t="str">
        <f t="shared" si="0"/>
        <v>Giacche Snowboard MAIMED</v>
      </c>
      <c r="D19" s="20">
        <v>4</v>
      </c>
      <c r="E19" s="21">
        <f t="shared" si="1"/>
        <v>158.5</v>
      </c>
      <c r="F19" s="22">
        <f t="shared" si="2"/>
        <v>634</v>
      </c>
      <c r="G19" s="11"/>
      <c r="H19" s="23" t="s">
        <v>36</v>
      </c>
      <c r="I19" s="24" t="s">
        <v>37</v>
      </c>
      <c r="J19" s="24" t="s">
        <v>38</v>
      </c>
      <c r="K19" s="25">
        <v>261.5</v>
      </c>
      <c r="L19" s="11"/>
      <c r="M19" s="11"/>
    </row>
    <row r="20" spans="2:13" ht="15" customHeight="1" x14ac:dyDescent="0.3">
      <c r="B20" s="23" t="s">
        <v>48</v>
      </c>
      <c r="C20" s="19" t="str">
        <f t="shared" si="0"/>
        <v>Pantaloni Snowboard CARGO</v>
      </c>
      <c r="D20" s="20">
        <v>6</v>
      </c>
      <c r="E20" s="21">
        <f t="shared" si="1"/>
        <v>168</v>
      </c>
      <c r="F20" s="22">
        <f t="shared" si="2"/>
        <v>1008</v>
      </c>
      <c r="H20" s="23" t="s">
        <v>39</v>
      </c>
      <c r="I20" s="24" t="s">
        <v>37</v>
      </c>
      <c r="J20" s="24" t="s">
        <v>40</v>
      </c>
      <c r="K20" s="25">
        <v>214</v>
      </c>
    </row>
    <row r="21" spans="2:13" ht="15" customHeight="1" x14ac:dyDescent="0.3">
      <c r="B21" s="23"/>
      <c r="C21" s="19" t="e">
        <f t="shared" si="0"/>
        <v>#N/A</v>
      </c>
      <c r="D21" s="20"/>
      <c r="E21" s="21">
        <f t="shared" si="1"/>
        <v>0</v>
      </c>
      <c r="F21" s="22">
        <f t="shared" si="2"/>
        <v>0</v>
      </c>
      <c r="G21" s="27"/>
      <c r="H21" s="23" t="s">
        <v>33</v>
      </c>
      <c r="I21" s="24" t="s">
        <v>37</v>
      </c>
      <c r="J21" s="24" t="s">
        <v>41</v>
      </c>
      <c r="K21" s="25">
        <v>187</v>
      </c>
      <c r="L21" s="27"/>
      <c r="M21" s="27"/>
    </row>
    <row r="22" spans="2:13" ht="15" customHeight="1" x14ac:dyDescent="0.3">
      <c r="B22" s="23" t="s">
        <v>54</v>
      </c>
      <c r="C22" s="19" t="str">
        <f t="shared" si="0"/>
        <v>Scarponi SLOGAN</v>
      </c>
      <c r="D22" s="20">
        <v>2</v>
      </c>
      <c r="E22" s="21">
        <f t="shared" si="1"/>
        <v>197</v>
      </c>
      <c r="F22" s="22">
        <f t="shared" si="2"/>
        <v>394</v>
      </c>
      <c r="G22" s="27"/>
      <c r="H22" s="23" t="s">
        <v>42</v>
      </c>
      <c r="I22" s="24" t="s">
        <v>37</v>
      </c>
      <c r="J22" s="24" t="s">
        <v>43</v>
      </c>
      <c r="K22" s="25">
        <v>299</v>
      </c>
    </row>
    <row r="23" spans="2:13" ht="15" customHeight="1" x14ac:dyDescent="0.3">
      <c r="B23" s="23" t="s">
        <v>57</v>
      </c>
      <c r="C23" s="19" t="str">
        <f t="shared" si="0"/>
        <v>Scarponi PRISON</v>
      </c>
      <c r="D23" s="20">
        <v>11</v>
      </c>
      <c r="E23" s="21">
        <f t="shared" si="1"/>
        <v>230</v>
      </c>
      <c r="F23" s="22">
        <f t="shared" si="2"/>
        <v>2530</v>
      </c>
      <c r="G23" s="27"/>
      <c r="H23" s="23" t="s">
        <v>35</v>
      </c>
      <c r="I23" s="24" t="s">
        <v>37</v>
      </c>
      <c r="J23" s="24" t="s">
        <v>44</v>
      </c>
      <c r="K23" s="25">
        <v>158.5</v>
      </c>
    </row>
    <row r="24" spans="2:13" ht="15" customHeight="1" x14ac:dyDescent="0.3">
      <c r="B24" s="23" t="s">
        <v>60</v>
      </c>
      <c r="C24" s="19" t="str">
        <f t="shared" si="0"/>
        <v>Scarponi SOLID</v>
      </c>
      <c r="D24" s="20">
        <v>4</v>
      </c>
      <c r="E24" s="21">
        <f t="shared" si="1"/>
        <v>195.5</v>
      </c>
      <c r="F24" s="22">
        <f t="shared" si="2"/>
        <v>782</v>
      </c>
      <c r="G24" s="27"/>
      <c r="H24" s="23" t="s">
        <v>45</v>
      </c>
      <c r="I24" s="24" t="s">
        <v>46</v>
      </c>
      <c r="J24" s="24" t="s">
        <v>47</v>
      </c>
      <c r="K24" s="25">
        <v>183.5</v>
      </c>
    </row>
    <row r="25" spans="2:13" ht="15" customHeight="1" x14ac:dyDescent="0.3">
      <c r="G25" s="27"/>
      <c r="H25" s="23" t="s">
        <v>48</v>
      </c>
      <c r="I25" s="24" t="s">
        <v>46</v>
      </c>
      <c r="J25" s="24" t="s">
        <v>49</v>
      </c>
      <c r="K25" s="25">
        <v>168</v>
      </c>
    </row>
    <row r="26" spans="2:13" ht="15" customHeight="1" x14ac:dyDescent="0.3">
      <c r="E26" s="28" t="s">
        <v>50</v>
      </c>
      <c r="F26" s="22">
        <f>_xlfn.AGGREGATE(9,6,F17:F24)</f>
        <v>7149</v>
      </c>
      <c r="G26" s="27"/>
      <c r="H26" s="23" t="s">
        <v>51</v>
      </c>
      <c r="I26" s="24" t="s">
        <v>46</v>
      </c>
      <c r="J26" s="24" t="s">
        <v>52</v>
      </c>
      <c r="K26" s="25">
        <v>140.5</v>
      </c>
    </row>
    <row r="27" spans="2:13" ht="15" customHeight="1" x14ac:dyDescent="0.3">
      <c r="D27" s="13"/>
      <c r="E27" s="28" t="s">
        <v>53</v>
      </c>
      <c r="F27" s="22">
        <f>F26*0.22</f>
        <v>1572.78</v>
      </c>
      <c r="G27" s="13"/>
      <c r="H27" s="23" t="s">
        <v>54</v>
      </c>
      <c r="I27" s="24" t="s">
        <v>55</v>
      </c>
      <c r="J27" s="24" t="s">
        <v>56</v>
      </c>
      <c r="K27" s="25">
        <v>197</v>
      </c>
    </row>
    <row r="28" spans="2:13" ht="15" customHeight="1" x14ac:dyDescent="0.3">
      <c r="G28" s="13"/>
      <c r="H28" s="23" t="s">
        <v>57</v>
      </c>
      <c r="I28" s="24" t="s">
        <v>55</v>
      </c>
      <c r="J28" s="24" t="s">
        <v>58</v>
      </c>
      <c r="K28" s="25">
        <v>230</v>
      </c>
    </row>
    <row r="29" spans="2:13" ht="15" customHeight="1" x14ac:dyDescent="0.3">
      <c r="E29" s="11" t="s">
        <v>59</v>
      </c>
      <c r="F29" s="22">
        <f>SUM(F26:F27)</f>
        <v>8721.7800000000007</v>
      </c>
      <c r="G29" s="13"/>
      <c r="H29" s="23" t="s">
        <v>60</v>
      </c>
      <c r="I29" s="24" t="s">
        <v>55</v>
      </c>
      <c r="J29" s="24" t="s">
        <v>61</v>
      </c>
      <c r="K29" s="25">
        <v>195.5</v>
      </c>
    </row>
    <row r="30" spans="2:13" ht="14.4" x14ac:dyDescent="0.3">
      <c r="E30" s="13"/>
      <c r="F30" s="13"/>
      <c r="G30" s="13"/>
    </row>
    <row r="31" spans="2:13" ht="14.4" x14ac:dyDescent="0.3">
      <c r="E31" s="13"/>
      <c r="F31" s="13"/>
      <c r="G31" s="13"/>
    </row>
    <row r="34" spans="7:7" ht="14.4" x14ac:dyDescent="0.3">
      <c r="G34" s="29"/>
    </row>
  </sheetData>
  <dataValidations count="1">
    <dataValidation type="list" allowBlank="1" showInputMessage="1" showErrorMessage="1" sqref="D12:D14" xr:uid="{E8D7AC9C-2195-47C9-9EF8-FA722A91D0A2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AF50-DAAA-4D68-ADDD-2F168FDE72A5}">
  <dimension ref="A3:F98"/>
  <sheetViews>
    <sheetView topLeftCell="A70" zoomScale="90" zoomScaleNormal="90" workbookViewId="0">
      <selection activeCell="D27" sqref="D27"/>
    </sheetView>
  </sheetViews>
  <sheetFormatPr defaultRowHeight="14.4" x14ac:dyDescent="0.3"/>
  <cols>
    <col min="1" max="1" width="19.109375" bestFit="1" customWidth="1"/>
    <col min="2" max="2" width="21" bestFit="1" customWidth="1"/>
    <col min="3" max="3" width="17.88671875" bestFit="1" customWidth="1"/>
    <col min="4" max="4" width="12.6640625" bestFit="1" customWidth="1"/>
    <col min="5" max="5" width="13.77734375" bestFit="1" customWidth="1"/>
    <col min="6" max="6" width="17.88671875" bestFit="1" customWidth="1"/>
    <col min="7" max="13" width="10" bestFit="1" customWidth="1"/>
    <col min="14" max="14" width="11.5546875" bestFit="1" customWidth="1"/>
    <col min="15" max="15" width="10" bestFit="1" customWidth="1"/>
    <col min="16" max="19" width="11.5546875" bestFit="1" customWidth="1"/>
    <col min="20" max="20" width="10" bestFit="1" customWidth="1"/>
    <col min="21" max="21" width="11.5546875" bestFit="1" customWidth="1"/>
    <col min="22" max="23" width="10" bestFit="1" customWidth="1"/>
    <col min="24" max="29" width="11.5546875" bestFit="1" customWidth="1"/>
    <col min="30" max="30" width="12.6640625" bestFit="1" customWidth="1"/>
    <col min="31" max="42" width="11.5546875" bestFit="1" customWidth="1"/>
    <col min="43" max="43" width="12.6640625" bestFit="1" customWidth="1"/>
    <col min="44" max="46" width="11.5546875" bestFit="1" customWidth="1"/>
    <col min="47" max="48" width="12.6640625" bestFit="1" customWidth="1"/>
    <col min="49" max="53" width="11.5546875" bestFit="1" customWidth="1"/>
    <col min="54" max="54" width="12.6640625" bestFit="1" customWidth="1"/>
    <col min="55" max="57" width="11.5546875" bestFit="1" customWidth="1"/>
    <col min="58" max="60" width="12.6640625" bestFit="1" customWidth="1"/>
    <col min="61" max="61" width="11.5546875" bestFit="1" customWidth="1"/>
    <col min="62" max="63" width="12.6640625" bestFit="1" customWidth="1"/>
    <col min="64" max="65" width="11.5546875" bestFit="1" customWidth="1"/>
    <col min="66" max="68" width="12.6640625" bestFit="1" customWidth="1"/>
    <col min="69" max="70" width="11.5546875" bestFit="1" customWidth="1"/>
    <col min="71" max="71" width="12.6640625" bestFit="1" customWidth="1"/>
    <col min="72" max="72" width="11.5546875" bestFit="1" customWidth="1"/>
    <col min="73" max="73" width="12.6640625" bestFit="1" customWidth="1"/>
    <col min="74" max="75" width="11.5546875" bestFit="1" customWidth="1"/>
    <col min="76" max="76" width="12.6640625" bestFit="1" customWidth="1"/>
    <col min="77" max="77" width="11.5546875" bestFit="1" customWidth="1"/>
    <col min="78" max="80" width="12.6640625" bestFit="1" customWidth="1"/>
    <col min="81" max="81" width="18.88671875" bestFit="1" customWidth="1"/>
    <col min="82" max="97" width="12.6640625" bestFit="1" customWidth="1"/>
    <col min="98" max="98" width="13.44140625" bestFit="1" customWidth="1"/>
    <col min="99" max="99" width="17.5546875" bestFit="1" customWidth="1"/>
    <col min="100" max="102" width="13" bestFit="1" customWidth="1"/>
    <col min="103" max="103" width="18.5546875" bestFit="1" customWidth="1"/>
    <col min="104" max="104" width="13" bestFit="1" customWidth="1"/>
    <col min="105" max="105" width="18.5546875" bestFit="1" customWidth="1"/>
    <col min="106" max="106" width="13" bestFit="1" customWidth="1"/>
    <col min="107" max="107" width="18.5546875" bestFit="1" customWidth="1"/>
    <col min="108" max="108" width="13" bestFit="1" customWidth="1"/>
    <col min="109" max="109" width="18.5546875" bestFit="1" customWidth="1"/>
    <col min="110" max="110" width="13" bestFit="1" customWidth="1"/>
    <col min="111" max="111" width="18.5546875" bestFit="1" customWidth="1"/>
    <col min="112" max="112" width="13" bestFit="1" customWidth="1"/>
    <col min="113" max="113" width="18.5546875" bestFit="1" customWidth="1"/>
    <col min="114" max="114" width="13" bestFit="1" customWidth="1"/>
    <col min="115" max="115" width="18.5546875" bestFit="1" customWidth="1"/>
    <col min="116" max="118" width="13" bestFit="1" customWidth="1"/>
    <col min="119" max="119" width="18.5546875" bestFit="1" customWidth="1"/>
    <col min="120" max="120" width="13" bestFit="1" customWidth="1"/>
    <col min="121" max="121" width="18.5546875" bestFit="1" customWidth="1"/>
    <col min="122" max="122" width="13" bestFit="1" customWidth="1"/>
    <col min="123" max="123" width="18.5546875" bestFit="1" customWidth="1"/>
    <col min="124" max="124" width="13" bestFit="1" customWidth="1"/>
    <col min="125" max="125" width="18.5546875" bestFit="1" customWidth="1"/>
    <col min="126" max="126" width="13" bestFit="1" customWidth="1"/>
    <col min="127" max="127" width="18.5546875" bestFit="1" customWidth="1"/>
    <col min="128" max="128" width="13" bestFit="1" customWidth="1"/>
    <col min="129" max="129" width="18.5546875" bestFit="1" customWidth="1"/>
    <col min="130" max="130" width="13" bestFit="1" customWidth="1"/>
    <col min="131" max="131" width="18.5546875" bestFit="1" customWidth="1"/>
    <col min="132" max="132" width="13" bestFit="1" customWidth="1"/>
    <col min="133" max="133" width="18.5546875" bestFit="1" customWidth="1"/>
    <col min="134" max="134" width="13" bestFit="1" customWidth="1"/>
    <col min="135" max="135" width="18.5546875" bestFit="1" customWidth="1"/>
    <col min="136" max="136" width="13" bestFit="1" customWidth="1"/>
    <col min="137" max="137" width="18.5546875" bestFit="1" customWidth="1"/>
    <col min="138" max="138" width="13" bestFit="1" customWidth="1"/>
    <col min="139" max="139" width="18.5546875" bestFit="1" customWidth="1"/>
    <col min="140" max="140" width="13" bestFit="1" customWidth="1"/>
    <col min="141" max="141" width="18.5546875" bestFit="1" customWidth="1"/>
    <col min="142" max="142" width="13" bestFit="1" customWidth="1"/>
    <col min="143" max="143" width="18.5546875" bestFit="1" customWidth="1"/>
    <col min="144" max="144" width="13" bestFit="1" customWidth="1"/>
    <col min="145" max="145" width="18.5546875" bestFit="1" customWidth="1"/>
    <col min="146" max="146" width="13" bestFit="1" customWidth="1"/>
    <col min="147" max="147" width="18.5546875" bestFit="1" customWidth="1"/>
    <col min="148" max="148" width="13" bestFit="1" customWidth="1"/>
    <col min="149" max="149" width="18.5546875" bestFit="1" customWidth="1"/>
    <col min="150" max="150" width="13" bestFit="1" customWidth="1"/>
    <col min="151" max="151" width="18.5546875" bestFit="1" customWidth="1"/>
    <col min="152" max="152" width="13" bestFit="1" customWidth="1"/>
    <col min="153" max="153" width="18.5546875" bestFit="1" customWidth="1"/>
    <col min="154" max="154" width="13" bestFit="1" customWidth="1"/>
    <col min="155" max="155" width="18.5546875" bestFit="1" customWidth="1"/>
    <col min="156" max="157" width="13" bestFit="1" customWidth="1"/>
    <col min="158" max="158" width="18.5546875" bestFit="1" customWidth="1"/>
    <col min="159" max="159" width="13" bestFit="1" customWidth="1"/>
    <col min="160" max="160" width="18.5546875" bestFit="1" customWidth="1"/>
    <col min="161" max="161" width="13" bestFit="1" customWidth="1"/>
    <col min="162" max="162" width="18.5546875" bestFit="1" customWidth="1"/>
    <col min="163" max="164" width="13" bestFit="1" customWidth="1"/>
    <col min="165" max="165" width="18.5546875" bestFit="1" customWidth="1"/>
    <col min="166" max="166" width="13" bestFit="1" customWidth="1"/>
    <col min="167" max="167" width="18.5546875" bestFit="1" customWidth="1"/>
    <col min="168" max="168" width="14.109375" bestFit="1" customWidth="1"/>
    <col min="169" max="169" width="19.77734375" bestFit="1" customWidth="1"/>
    <col min="170" max="170" width="14.109375" bestFit="1" customWidth="1"/>
    <col min="171" max="171" width="19.77734375" bestFit="1" customWidth="1"/>
    <col min="172" max="172" width="14.109375" bestFit="1" customWidth="1"/>
    <col min="173" max="173" width="19.77734375" bestFit="1" customWidth="1"/>
    <col min="174" max="174" width="18.88671875" bestFit="1" customWidth="1"/>
  </cols>
  <sheetData>
    <row r="3" spans="1:3" x14ac:dyDescent="0.3">
      <c r="A3" s="33" t="s">
        <v>62</v>
      </c>
      <c r="B3" s="33" t="s">
        <v>65</v>
      </c>
    </row>
    <row r="4" spans="1:3" x14ac:dyDescent="0.3">
      <c r="A4" s="33" t="s">
        <v>63</v>
      </c>
      <c r="B4" t="s">
        <v>12</v>
      </c>
      <c r="C4" t="s">
        <v>64</v>
      </c>
    </row>
    <row r="5" spans="1:3" x14ac:dyDescent="0.3">
      <c r="A5" s="34" t="s">
        <v>5</v>
      </c>
      <c r="B5" s="36">
        <v>87660</v>
      </c>
      <c r="C5" s="36">
        <v>87660</v>
      </c>
    </row>
    <row r="6" spans="1:3" x14ac:dyDescent="0.3">
      <c r="A6" s="34" t="s">
        <v>7</v>
      </c>
      <c r="B6" s="36">
        <v>77644</v>
      </c>
      <c r="C6" s="36">
        <v>77644</v>
      </c>
    </row>
    <row r="7" spans="1:3" x14ac:dyDescent="0.3">
      <c r="A7" s="34" t="s">
        <v>8</v>
      </c>
      <c r="B7" s="36">
        <v>23032</v>
      </c>
      <c r="C7" s="36">
        <v>23032</v>
      </c>
    </row>
    <row r="8" spans="1:3" x14ac:dyDescent="0.3">
      <c r="A8" s="34" t="s">
        <v>6</v>
      </c>
      <c r="B8" s="36">
        <v>91090</v>
      </c>
      <c r="C8" s="36">
        <v>91090</v>
      </c>
    </row>
    <row r="9" spans="1:3" x14ac:dyDescent="0.3">
      <c r="A9" s="34" t="s">
        <v>64</v>
      </c>
      <c r="B9" s="36">
        <v>279426</v>
      </c>
      <c r="C9" s="36">
        <v>279426</v>
      </c>
    </row>
    <row r="16" spans="1:3" x14ac:dyDescent="0.3">
      <c r="A16" s="33" t="s">
        <v>62</v>
      </c>
      <c r="B16" s="33" t="s">
        <v>65</v>
      </c>
    </row>
    <row r="17" spans="1:6" x14ac:dyDescent="0.3">
      <c r="A17" s="33" t="s">
        <v>63</v>
      </c>
      <c r="B17" t="s">
        <v>3</v>
      </c>
      <c r="C17" t="s">
        <v>10</v>
      </c>
      <c r="D17" t="s">
        <v>1</v>
      </c>
      <c r="E17" t="s">
        <v>2</v>
      </c>
      <c r="F17" t="s">
        <v>64</v>
      </c>
    </row>
    <row r="18" spans="1:6" x14ac:dyDescent="0.3">
      <c r="A18" s="34" t="s">
        <v>5</v>
      </c>
      <c r="B18" s="36">
        <v>46700</v>
      </c>
      <c r="C18" s="36">
        <v>45120</v>
      </c>
      <c r="D18" s="36">
        <v>11755</v>
      </c>
      <c r="E18" s="36">
        <v>44030</v>
      </c>
      <c r="F18" s="36">
        <v>147605</v>
      </c>
    </row>
    <row r="19" spans="1:6" x14ac:dyDescent="0.3">
      <c r="A19" s="34" t="s">
        <v>7</v>
      </c>
      <c r="B19" s="36">
        <v>39950</v>
      </c>
      <c r="C19" s="36">
        <v>9377</v>
      </c>
      <c r="D19" s="36">
        <v>32920</v>
      </c>
      <c r="E19" s="36">
        <v>37960</v>
      </c>
      <c r="F19" s="36">
        <v>120207</v>
      </c>
    </row>
    <row r="20" spans="1:6" x14ac:dyDescent="0.3">
      <c r="A20" s="34" t="s">
        <v>8</v>
      </c>
      <c r="B20" s="36">
        <v>12840</v>
      </c>
      <c r="C20" s="36"/>
      <c r="D20" s="36">
        <v>3700</v>
      </c>
      <c r="E20" s="36">
        <v>11192</v>
      </c>
      <c r="F20" s="36">
        <v>27732</v>
      </c>
    </row>
    <row r="21" spans="1:6" x14ac:dyDescent="0.3">
      <c r="A21" s="34" t="s">
        <v>6</v>
      </c>
      <c r="B21" s="36">
        <v>70478</v>
      </c>
      <c r="C21" s="36">
        <v>31038</v>
      </c>
      <c r="D21" s="36">
        <v>50435</v>
      </c>
      <c r="E21" s="36">
        <v>40174</v>
      </c>
      <c r="F21" s="36">
        <v>192125</v>
      </c>
    </row>
    <row r="22" spans="1:6" x14ac:dyDescent="0.3">
      <c r="A22" s="34" t="s">
        <v>64</v>
      </c>
      <c r="B22" s="36">
        <v>169968</v>
      </c>
      <c r="C22" s="36">
        <v>85535</v>
      </c>
      <c r="D22" s="36">
        <v>98810</v>
      </c>
      <c r="E22" s="36">
        <v>133356</v>
      </c>
      <c r="F22" s="36">
        <v>487669</v>
      </c>
    </row>
    <row r="30" spans="1:6" x14ac:dyDescent="0.3">
      <c r="A30" s="33" t="s">
        <v>62</v>
      </c>
      <c r="B30" s="33" t="s">
        <v>65</v>
      </c>
    </row>
    <row r="31" spans="1:6" x14ac:dyDescent="0.3">
      <c r="A31" s="33" t="s">
        <v>63</v>
      </c>
      <c r="B31" t="s">
        <v>5</v>
      </c>
      <c r="C31" t="s">
        <v>7</v>
      </c>
      <c r="D31" t="s">
        <v>8</v>
      </c>
      <c r="E31" t="s">
        <v>6</v>
      </c>
      <c r="F31" t="s">
        <v>64</v>
      </c>
    </row>
    <row r="32" spans="1:6" x14ac:dyDescent="0.3">
      <c r="A32" s="34">
        <v>1</v>
      </c>
      <c r="B32" s="36">
        <v>38690</v>
      </c>
      <c r="C32" s="36">
        <v>40184</v>
      </c>
      <c r="D32" s="36">
        <v>6420</v>
      </c>
      <c r="E32" s="36">
        <v>48060</v>
      </c>
      <c r="F32" s="36">
        <v>133354</v>
      </c>
    </row>
    <row r="33" spans="1:6" x14ac:dyDescent="0.3">
      <c r="A33" s="34">
        <v>2</v>
      </c>
      <c r="B33" s="36">
        <v>48970</v>
      </c>
      <c r="C33" s="36">
        <v>37460</v>
      </c>
      <c r="D33" s="36">
        <v>16612</v>
      </c>
      <c r="E33" s="36">
        <v>43030</v>
      </c>
      <c r="F33" s="36">
        <v>146072</v>
      </c>
    </row>
    <row r="34" spans="1:6" x14ac:dyDescent="0.3">
      <c r="A34" s="34">
        <v>3</v>
      </c>
      <c r="B34" s="36">
        <v>22405</v>
      </c>
      <c r="C34" s="36">
        <v>13295</v>
      </c>
      <c r="D34" s="36">
        <v>1190</v>
      </c>
      <c r="E34" s="36">
        <v>40823</v>
      </c>
      <c r="F34" s="36">
        <v>77713</v>
      </c>
    </row>
    <row r="35" spans="1:6" x14ac:dyDescent="0.3">
      <c r="A35" s="34">
        <v>4</v>
      </c>
      <c r="B35" s="36">
        <v>22890</v>
      </c>
      <c r="C35" s="36">
        <v>8970</v>
      </c>
      <c r="D35" s="36">
        <v>1110</v>
      </c>
      <c r="E35" s="36">
        <v>32558</v>
      </c>
      <c r="F35" s="36">
        <v>65528</v>
      </c>
    </row>
    <row r="36" spans="1:6" x14ac:dyDescent="0.3">
      <c r="A36" s="34">
        <v>5</v>
      </c>
      <c r="B36" s="36">
        <v>14650</v>
      </c>
      <c r="C36" s="36">
        <v>20298</v>
      </c>
      <c r="D36" s="36">
        <v>2400</v>
      </c>
      <c r="E36" s="36">
        <v>27654</v>
      </c>
      <c r="F36" s="36">
        <v>65002</v>
      </c>
    </row>
    <row r="37" spans="1:6" x14ac:dyDescent="0.3">
      <c r="A37" s="34" t="s">
        <v>64</v>
      </c>
      <c r="B37" s="36">
        <v>147605</v>
      </c>
      <c r="C37" s="36">
        <v>120207</v>
      </c>
      <c r="D37" s="36">
        <v>27732</v>
      </c>
      <c r="E37" s="36">
        <v>192125</v>
      </c>
      <c r="F37" s="36">
        <v>487669</v>
      </c>
    </row>
    <row r="49" spans="1:6" x14ac:dyDescent="0.3">
      <c r="A49" s="33" t="s">
        <v>62</v>
      </c>
      <c r="B49" s="33" t="s">
        <v>65</v>
      </c>
    </row>
    <row r="50" spans="1:6" x14ac:dyDescent="0.3">
      <c r="A50" s="33" t="s">
        <v>63</v>
      </c>
      <c r="B50" t="s">
        <v>5</v>
      </c>
      <c r="C50" t="s">
        <v>7</v>
      </c>
      <c r="D50" t="s">
        <v>8</v>
      </c>
      <c r="E50" t="s">
        <v>6</v>
      </c>
      <c r="F50" t="s">
        <v>64</v>
      </c>
    </row>
    <row r="51" spans="1:6" x14ac:dyDescent="0.3">
      <c r="A51" s="34" t="s">
        <v>66</v>
      </c>
      <c r="B51" s="36">
        <v>1650</v>
      </c>
      <c r="C51" s="36">
        <v>13990</v>
      </c>
      <c r="D51" s="36"/>
      <c r="E51" s="36">
        <v>582</v>
      </c>
      <c r="F51" s="36">
        <v>16222</v>
      </c>
    </row>
    <row r="52" spans="1:6" x14ac:dyDescent="0.3">
      <c r="A52" s="35">
        <v>2</v>
      </c>
      <c r="B52" s="36"/>
      <c r="C52" s="36">
        <v>12400</v>
      </c>
      <c r="D52" s="36"/>
      <c r="E52" s="36"/>
      <c r="F52" s="36">
        <v>12400</v>
      </c>
    </row>
    <row r="53" spans="1:6" x14ac:dyDescent="0.3">
      <c r="A53" s="35">
        <v>3</v>
      </c>
      <c r="B53" s="36"/>
      <c r="C53" s="36"/>
      <c r="D53" s="36"/>
      <c r="E53" s="36">
        <v>302</v>
      </c>
      <c r="F53" s="36">
        <v>302</v>
      </c>
    </row>
    <row r="54" spans="1:6" x14ac:dyDescent="0.3">
      <c r="A54" s="35">
        <v>4</v>
      </c>
      <c r="B54" s="36">
        <v>1650</v>
      </c>
      <c r="C54" s="36">
        <v>750</v>
      </c>
      <c r="D54" s="36"/>
      <c r="E54" s="36"/>
      <c r="F54" s="36">
        <v>2400</v>
      </c>
    </row>
    <row r="55" spans="1:6" x14ac:dyDescent="0.3">
      <c r="A55" s="35">
        <v>5</v>
      </c>
      <c r="B55" s="36"/>
      <c r="C55" s="36">
        <v>840</v>
      </c>
      <c r="D55" s="36"/>
      <c r="E55" s="36">
        <v>280</v>
      </c>
      <c r="F55" s="36">
        <v>1120</v>
      </c>
    </row>
    <row r="56" spans="1:6" x14ac:dyDescent="0.3">
      <c r="A56" s="34" t="s">
        <v>67</v>
      </c>
      <c r="B56" s="36">
        <v>56165</v>
      </c>
      <c r="C56" s="36">
        <v>62773</v>
      </c>
      <c r="D56" s="36">
        <v>14590</v>
      </c>
      <c r="E56" s="36">
        <v>47903</v>
      </c>
      <c r="F56" s="36">
        <v>181431</v>
      </c>
    </row>
    <row r="57" spans="1:6" x14ac:dyDescent="0.3">
      <c r="A57" s="35">
        <v>1</v>
      </c>
      <c r="B57" s="36">
        <v>11040</v>
      </c>
      <c r="C57" s="36">
        <v>25440</v>
      </c>
      <c r="D57" s="36">
        <v>6420</v>
      </c>
      <c r="E57" s="36">
        <v>14800</v>
      </c>
      <c r="F57" s="36">
        <v>57700</v>
      </c>
    </row>
    <row r="58" spans="1:6" x14ac:dyDescent="0.3">
      <c r="A58" s="35">
        <v>2</v>
      </c>
      <c r="B58" s="36">
        <v>20520</v>
      </c>
      <c r="C58" s="36">
        <v>21560</v>
      </c>
      <c r="D58" s="36">
        <v>6420</v>
      </c>
      <c r="E58" s="36">
        <v>1680</v>
      </c>
      <c r="F58" s="36">
        <v>50180</v>
      </c>
    </row>
    <row r="59" spans="1:6" x14ac:dyDescent="0.3">
      <c r="A59" s="35">
        <v>3</v>
      </c>
      <c r="B59" s="36">
        <v>7745</v>
      </c>
      <c r="C59" s="36">
        <v>8015</v>
      </c>
      <c r="D59" s="36">
        <v>540</v>
      </c>
      <c r="E59" s="36">
        <v>11641</v>
      </c>
      <c r="F59" s="36">
        <v>27941</v>
      </c>
    </row>
    <row r="60" spans="1:6" x14ac:dyDescent="0.3">
      <c r="A60" s="35">
        <v>4</v>
      </c>
      <c r="B60" s="36">
        <v>12440</v>
      </c>
      <c r="C60" s="36">
        <v>920</v>
      </c>
      <c r="D60" s="36">
        <v>460</v>
      </c>
      <c r="E60" s="36">
        <v>7268</v>
      </c>
      <c r="F60" s="36">
        <v>21088</v>
      </c>
    </row>
    <row r="61" spans="1:6" x14ac:dyDescent="0.3">
      <c r="A61" s="35">
        <v>5</v>
      </c>
      <c r="B61" s="36">
        <v>4420</v>
      </c>
      <c r="C61" s="36">
        <v>6838</v>
      </c>
      <c r="D61" s="36">
        <v>750</v>
      </c>
      <c r="E61" s="36">
        <v>12514</v>
      </c>
      <c r="F61" s="36">
        <v>24522</v>
      </c>
    </row>
    <row r="62" spans="1:6" x14ac:dyDescent="0.3">
      <c r="A62" s="34" t="s">
        <v>68</v>
      </c>
      <c r="B62" s="36">
        <v>59580</v>
      </c>
      <c r="C62" s="36">
        <v>34444</v>
      </c>
      <c r="D62" s="36">
        <v>11192</v>
      </c>
      <c r="E62" s="36">
        <v>66220</v>
      </c>
      <c r="F62" s="36">
        <v>171436</v>
      </c>
    </row>
    <row r="63" spans="1:6" x14ac:dyDescent="0.3">
      <c r="A63" s="35">
        <v>1</v>
      </c>
      <c r="B63" s="36">
        <v>24150</v>
      </c>
      <c r="C63" s="36">
        <v>11244</v>
      </c>
      <c r="D63" s="36"/>
      <c r="E63" s="36">
        <v>20160</v>
      </c>
      <c r="F63" s="36">
        <v>55554</v>
      </c>
    </row>
    <row r="64" spans="1:6" x14ac:dyDescent="0.3">
      <c r="A64" s="35">
        <v>2</v>
      </c>
      <c r="B64" s="36">
        <v>24300</v>
      </c>
      <c r="C64" s="36"/>
      <c r="D64" s="36">
        <v>10192</v>
      </c>
      <c r="E64" s="36">
        <v>14500</v>
      </c>
      <c r="F64" s="36">
        <v>48992</v>
      </c>
    </row>
    <row r="65" spans="1:6" x14ac:dyDescent="0.3">
      <c r="A65" s="35">
        <v>3</v>
      </c>
      <c r="B65" s="36">
        <v>5600</v>
      </c>
      <c r="C65" s="36">
        <v>4120</v>
      </c>
      <c r="D65" s="36"/>
      <c r="E65" s="36">
        <v>8490</v>
      </c>
      <c r="F65" s="36">
        <v>18210</v>
      </c>
    </row>
    <row r="66" spans="1:6" x14ac:dyDescent="0.3">
      <c r="A66" s="35">
        <v>4</v>
      </c>
      <c r="B66" s="36">
        <v>1800</v>
      </c>
      <c r="C66" s="36">
        <v>6780</v>
      </c>
      <c r="D66" s="36"/>
      <c r="E66" s="36">
        <v>15260</v>
      </c>
      <c r="F66" s="36">
        <v>23840</v>
      </c>
    </row>
    <row r="67" spans="1:6" x14ac:dyDescent="0.3">
      <c r="A67" s="35">
        <v>5</v>
      </c>
      <c r="B67" s="36">
        <v>3730</v>
      </c>
      <c r="C67" s="36">
        <v>12300</v>
      </c>
      <c r="D67" s="36">
        <v>1000</v>
      </c>
      <c r="E67" s="36">
        <v>7810</v>
      </c>
      <c r="F67" s="36">
        <v>24840</v>
      </c>
    </row>
    <row r="68" spans="1:6" x14ac:dyDescent="0.3">
      <c r="A68" s="34" t="s">
        <v>69</v>
      </c>
      <c r="B68" s="36">
        <v>30210</v>
      </c>
      <c r="C68" s="36">
        <v>9000</v>
      </c>
      <c r="D68" s="36">
        <v>1950</v>
      </c>
      <c r="E68" s="36">
        <v>77420</v>
      </c>
      <c r="F68" s="36">
        <v>118580</v>
      </c>
    </row>
    <row r="69" spans="1:6" x14ac:dyDescent="0.3">
      <c r="A69" s="35">
        <v>1</v>
      </c>
      <c r="B69" s="36">
        <v>3500</v>
      </c>
      <c r="C69" s="36">
        <v>3500</v>
      </c>
      <c r="D69" s="36"/>
      <c r="E69" s="36">
        <v>13100</v>
      </c>
      <c r="F69" s="36">
        <v>20100</v>
      </c>
    </row>
    <row r="70" spans="1:6" x14ac:dyDescent="0.3">
      <c r="A70" s="35">
        <v>2</v>
      </c>
      <c r="B70" s="36">
        <v>4150</v>
      </c>
      <c r="C70" s="36">
        <v>3500</v>
      </c>
      <c r="D70" s="36"/>
      <c r="E70" s="36">
        <v>26850</v>
      </c>
      <c r="F70" s="36">
        <v>34500</v>
      </c>
    </row>
    <row r="71" spans="1:6" x14ac:dyDescent="0.3">
      <c r="A71" s="35">
        <v>3</v>
      </c>
      <c r="B71" s="36">
        <v>9060</v>
      </c>
      <c r="C71" s="36">
        <v>1160</v>
      </c>
      <c r="D71" s="36">
        <v>650</v>
      </c>
      <c r="E71" s="36">
        <v>20390</v>
      </c>
      <c r="F71" s="36">
        <v>31260</v>
      </c>
    </row>
    <row r="72" spans="1:6" x14ac:dyDescent="0.3">
      <c r="A72" s="35">
        <v>4</v>
      </c>
      <c r="B72" s="36">
        <v>7000</v>
      </c>
      <c r="C72" s="36">
        <v>520</v>
      </c>
      <c r="D72" s="36">
        <v>650</v>
      </c>
      <c r="E72" s="36">
        <v>10030</v>
      </c>
      <c r="F72" s="36">
        <v>18200</v>
      </c>
    </row>
    <row r="73" spans="1:6" x14ac:dyDescent="0.3">
      <c r="A73" s="35">
        <v>5</v>
      </c>
      <c r="B73" s="36">
        <v>6500</v>
      </c>
      <c r="C73" s="36">
        <v>320</v>
      </c>
      <c r="D73" s="36">
        <v>650</v>
      </c>
      <c r="E73" s="36">
        <v>7050</v>
      </c>
      <c r="F73" s="36">
        <v>14520</v>
      </c>
    </row>
    <row r="74" spans="1:6" x14ac:dyDescent="0.3">
      <c r="A74" s="34" t="s">
        <v>64</v>
      </c>
      <c r="B74" s="36">
        <v>147605</v>
      </c>
      <c r="C74" s="36">
        <v>120207</v>
      </c>
      <c r="D74" s="36">
        <v>27732</v>
      </c>
      <c r="E74" s="36">
        <v>192125</v>
      </c>
      <c r="F74" s="36">
        <v>487669</v>
      </c>
    </row>
    <row r="80" spans="1:6" x14ac:dyDescent="0.3">
      <c r="A80" s="33" t="s">
        <v>62</v>
      </c>
      <c r="B80" s="33" t="s">
        <v>65</v>
      </c>
    </row>
    <row r="81" spans="1:3" x14ac:dyDescent="0.3">
      <c r="A81" s="33" t="s">
        <v>63</v>
      </c>
      <c r="B81" t="s">
        <v>1</v>
      </c>
      <c r="C81" t="s">
        <v>64</v>
      </c>
    </row>
    <row r="82" spans="1:3" x14ac:dyDescent="0.3">
      <c r="A82" s="34">
        <v>1</v>
      </c>
      <c r="B82" s="36">
        <v>14960</v>
      </c>
      <c r="C82" s="36">
        <v>14960</v>
      </c>
    </row>
    <row r="83" spans="1:3" x14ac:dyDescent="0.3">
      <c r="A83" s="34">
        <v>2</v>
      </c>
      <c r="B83" s="36">
        <v>24640</v>
      </c>
      <c r="C83" s="36">
        <v>24640</v>
      </c>
    </row>
    <row r="84" spans="1:3" x14ac:dyDescent="0.3">
      <c r="A84" s="34">
        <v>3</v>
      </c>
      <c r="B84" s="36">
        <v>20100</v>
      </c>
      <c r="C84" s="36">
        <v>20100</v>
      </c>
    </row>
    <row r="85" spans="1:3" x14ac:dyDescent="0.3">
      <c r="A85" s="34">
        <v>4</v>
      </c>
      <c r="B85" s="36">
        <v>26310</v>
      </c>
      <c r="C85" s="36">
        <v>26310</v>
      </c>
    </row>
    <row r="86" spans="1:3" x14ac:dyDescent="0.3">
      <c r="A86" s="34">
        <v>5</v>
      </c>
      <c r="B86" s="36">
        <v>12800</v>
      </c>
      <c r="C86" s="36">
        <v>12800</v>
      </c>
    </row>
    <row r="87" spans="1:3" x14ac:dyDescent="0.3">
      <c r="A87" s="34" t="s">
        <v>64</v>
      </c>
      <c r="B87" s="36">
        <v>98810</v>
      </c>
      <c r="C87" s="36">
        <v>98810</v>
      </c>
    </row>
    <row r="91" spans="1:3" x14ac:dyDescent="0.3">
      <c r="A91" s="33" t="s">
        <v>63</v>
      </c>
      <c r="B91" t="s">
        <v>62</v>
      </c>
    </row>
    <row r="92" spans="1:3" x14ac:dyDescent="0.3">
      <c r="A92" s="34" t="s">
        <v>5</v>
      </c>
      <c r="B92" s="36">
        <v>147605</v>
      </c>
    </row>
    <row r="93" spans="1:3" x14ac:dyDescent="0.3">
      <c r="A93" s="34" t="s">
        <v>7</v>
      </c>
      <c r="B93" s="36">
        <v>120207</v>
      </c>
    </row>
    <row r="94" spans="1:3" x14ac:dyDescent="0.3">
      <c r="A94" s="34" t="s">
        <v>8</v>
      </c>
      <c r="B94" s="36">
        <v>27732</v>
      </c>
    </row>
    <row r="95" spans="1:3" x14ac:dyDescent="0.3">
      <c r="A95" s="34" t="s">
        <v>6</v>
      </c>
      <c r="B95" s="36">
        <v>192125</v>
      </c>
    </row>
    <row r="96" spans="1:3" x14ac:dyDescent="0.3">
      <c r="A96" s="34" t="s">
        <v>64</v>
      </c>
      <c r="B96" s="36">
        <v>487669</v>
      </c>
    </row>
    <row r="98" spans="1:1" x14ac:dyDescent="0.3">
      <c r="A98" s="34"/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074D-CF16-4A48-9A8C-BB59FF9688EA}">
  <dimension ref="A1:B5"/>
  <sheetViews>
    <sheetView zoomScale="110" zoomScaleNormal="110" workbookViewId="0">
      <selection activeCell="C24" sqref="C24"/>
    </sheetView>
  </sheetViews>
  <sheetFormatPr defaultRowHeight="14.4" x14ac:dyDescent="0.3"/>
  <cols>
    <col min="1" max="1" width="18" bestFit="1" customWidth="1"/>
    <col min="2" max="2" width="18.109375" bestFit="1" customWidth="1"/>
    <col min="8" max="8" width="9.6640625" bestFit="1" customWidth="1"/>
  </cols>
  <sheetData>
    <row r="1" spans="1:2" x14ac:dyDescent="0.3">
      <c r="A1" t="s">
        <v>4</v>
      </c>
      <c r="B1" t="s">
        <v>18</v>
      </c>
    </row>
    <row r="2" spans="1:2" x14ac:dyDescent="0.3">
      <c r="A2" s="32" t="s">
        <v>6</v>
      </c>
      <c r="B2" s="37">
        <v>192125</v>
      </c>
    </row>
    <row r="3" spans="1:2" x14ac:dyDescent="0.3">
      <c r="A3" s="32" t="s">
        <v>70</v>
      </c>
      <c r="B3" s="37">
        <v>147605</v>
      </c>
    </row>
    <row r="4" spans="1:2" x14ac:dyDescent="0.3">
      <c r="A4" s="32" t="s">
        <v>7</v>
      </c>
      <c r="B4" s="37">
        <v>120207</v>
      </c>
    </row>
    <row r="5" spans="1:2" x14ac:dyDescent="0.3">
      <c r="A5" s="32" t="s">
        <v>71</v>
      </c>
      <c r="B5" s="37">
        <v>27732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E4E0-2836-4C3E-B251-C2DE67A6D2BC}">
  <dimension ref="A1:Q5"/>
  <sheetViews>
    <sheetView zoomScale="70" zoomScaleNormal="70" workbookViewId="0">
      <selection activeCell="T16" sqref="T16"/>
    </sheetView>
  </sheetViews>
  <sheetFormatPr defaultRowHeight="14.4" x14ac:dyDescent="0.3"/>
  <cols>
    <col min="1" max="16384" width="8.88671875" style="38"/>
  </cols>
  <sheetData>
    <row r="1" spans="1:17" ht="14.4" customHeight="1" x14ac:dyDescent="0.3">
      <c r="A1" s="40" t="s">
        <v>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</sheetData>
  <mergeCells count="1">
    <mergeCell ref="A1:Q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7 d 6 c 2 2 - 7 f 5 2 - 4 5 5 b - 9 c 3 b - 5 2 1 6 5 8 c 7 a 5 7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y V S U R B V H h e 7 X 3 3 c x t J l u Y D Y e i 9 k 0 h J F E W K 8 t 5 7 1 7 5 7 e m Z 2 b / Z 2 5 m Z 2 N n Y i d s / 9 E f e n 3 E Z c x P 2 w d 3 G z P d N G 3 f L e k P J e p E R K 9 N 6 D 8 P e + l 5 l A A Q R B k G J 3 A 6 Q + M p F Z W Y V C V V Z + 9 V 6 + f J l p + + u V x h C 9 x 6 z I L t 9 F X m + Q / H 4 / h U I h C g a D E g M m B q x p K z 5 o m N I p B e t x r a 1 t 5 P M H q M u 2 n q o K g 1 R f 5 p f 8 6 w / e 0 k R m v a R r S g I 0 2 H K N d u / Z T X Z 7 B v 3 5 z 1 / R r 3 7 1 p Z y n q 6 u L s r K z q a S 4 W I 4 F c H 0 2 m 4 1 a e o P U N p I r e d n O E B 1 Y 4 6 X b r S 4 a 8 9 j I x n k n 1 r p p f H y c 8 v I L K R T 0 k 9 3 h p I 7 2 d l q 9 u k a + P z g w S A W F B X T l c S s F g u + r y m y w / f X q e 0 I l Q m 7 F L v J 4 Q k I k V N K 5 E i n g 9 9 F H G x R B c A w q a e + Y n R 5 0 O j h N l O M K 0 Q R X b g D p S a 9 N 4 o O 1 X s k D z r 3 M 5 N 9 V a b + f 8 3 t u 0 v G D W + n 6 j Z u 0 e / c u J k K I X r 1 6 R d u 3 b 1 M H a U z 5 g n T p h Y M y m C T 4 3 X j Y U + O l 4 E Q f F R Q V k 8 N h 5 5 e G j z I z M z n 2 0 O T k F J W W l l B G R g a T 2 E 7 D w 8 P U + K q H i a U v 5 j 2 m w f b 1 e 0 L F R U 7 p W v I G 8 s n n m 5 l I V h J B q l T m B 0 Q K A N Z 9 R q o h Z 8 p H d O t t n t o R g 7 U V f n r Z 6 9 B b J N K q j s + b 6 V D n e t r t o I 4 R u 6 R x v l M s 9 d r a 2 m j F i h X U 0 d E h v + N 0 u i g / P 5 8 J 1 k K F R S X U 4 q 4 h h y t H v m N F L M G W 5 3 m p K n u A J V U + u V w u 8 n m 9 Q q S L r / m 7 N g d L y B B t W B b g 8 z t p 3 B O k K / e f 6 m + + h x X v C R U H m a V Q 7 w I U C A T C R D I B M L F B r e s V T U 2 M 8 P F + 2 r J l s 8 6 N x s W W L P I F 9 E Y c V O Y F a E u V j 8 6 8 y N I 5 0 a g u 8 t N 6 J t z 5 l 1 m 0 c Z m P H n U 5 a V P l F D 1 p P E + n T p 1 g q W G j M Z Z u j W 9 c c v x I 3 x v a v q 6 K 2 p m A Q d 6 3 a 6 W X H B k h I T y 4 B O 3 N 6 7 f R t d e Z Q n S D T H u Q 1 h V 0 U K b L K W p k 0 J Z J 1 9 / k C g H X l g d o T V l Q i O Z i K X a m 8 Q l 5 + Y X z H h F k 6 P g 9 G M U r d 5 G 9 c C d N s R j B 2 z 6 W U E A s m f C e r 1 t d x W q h Z 0 Y y g S Q g E z d 9 a H V J / A q Y n x V i 1 S 4 + m Y C O Y Q d 1 j 2 W I t A K Z g M c 9 W b R i y 0 e S t j N Z x r X q C B R X r K J A y E b H 6 j z c T p q i g q y g q J J G M G V w n M X k O s l S D p L u Y K 2 H i n L 4 X v m O u o Y C 5 J 7 y s u q X R W 2 v X t B J b m e h H F 7 2 Z U i Z o G w e P n h E D b U b 6 O T u L e q E 7 y G w f X 2 t K b q G L F F k l e 5 k U q j K A t K g A g E z E Q l A H o w N N 2 / e o n 3 7 9 u r c a E B F e 9 q j C J A I I A S k j B X H 6 6 f I r / N u v + F 2 D X M x 3 s O C W g g J 9 7 z X S a t Y k n W M O q h 3 P I N y m D D b V 3 g l j o U 3 Y C O X P f 6 j N + r g 2 N i Y x M 3 N z Z S b m 0 f d 1 E A + W x a r f y z F W F p C U g 1 x u 6 q q q p q + v / 2 I / I H 3 b a s l T y i H K 5 t s O R u k M Q 4 S z S a R D A y Z Q M D R 0 T E q K Y l Y 2 A B 8 C + q U 2 x d N E q h c T i b P h D e D K g o C l M 9 S w x 6 a o M m h T l p b V 0 t N b 1 0 0 5 I 5 W H A o y Q z R q k T 7 x s L b c R + V 5 Q f l N E A W E A f A J K Z T 4 2 9 N h S D U 1 N U X n z 1 + k / f v 3 U n F x M f V N w K D i k v t v y H p B N T U 1 0 q 5 C u + v x m 1 5 6 2 9 M v 3 1 u q s H 2 z h A l V s H w z j U 8 4 y e d T Z D J E M i Q y s R X W P B D q 7 M 2 X d G r f W t n G n m 6 W D q 2 D d i a M q p B 5 m U G q K w 1 w Z Z + 5 A f X k y R N a v 3 6 9 v P G 7 x + x h l W 6 h U F f q o 5 Y B p 0 i V o c k M G n b b a F 8 N q 3 T a 2 I H 2 F G 4 r G P A J O a w Y Z + K P D X S y + s e E e f y E K i o q q M O + X f b h H M 7 Q J P m C G W Q L e K m Y X y p 2 V w 6 d u f 1 A 9 i 9 F L F l C 5 S 3 b S e P j y v C A M B c i x W J F U Y D a h 5 X 1 T c D H b q n y C 4 n Q V p k N t 2 8 3 0 p 4 9 u y X 9 l N W 2 D u u 5 5 g F I w J J c l r Z 8 y X 3 j y Z 1 r c q y f t p Y O 0 P L l y 2 h k Z I Q m J i Z Y + g a o o 6 N T 8 k Z H R 6 l 2 4 z 6 R g j 1 9 g / R w q E q k 2 D K W s l u W + y W N F 1 N u b i 5 l O F 3 0 / c 2 H + s x L C 0 y o O 0 u O U N n l O 8 j t V u 2 l Z F S 8 R G R y c n 0 9 V h f p t M X 5 n j 1 / Q R s 3 r N c 5 i f H 9 6 T N U v P E z 2 r N S 9 T t B Z Z v g p F G 5 f k z k u I K U n T F F A 1 P K r H 6 4 Z p S y W B J Z A e m 5 c e N G S b 9 + 3 U Z r 1 q y W N M h 6 o S W L y 8 Z G a 0 r 9 t L r Y S w 6 H Q 6 Q s r j 3 D b q e z d 1 7 I s U s J f P f 8 u Y R C V l n y Z L L u i 4 c 6 r k h W M g E 4 P j c n W 2 / N j r 3 7 d l P u 2 H 2 9 R W J t C 7 V 9 Q + s r f W J s g K k c 1 s F E c P D + M p Z I B V k R K 1 4 y m G R 1 z p A J X 5 t 0 e 6 i v r 0 + 2 D d B u M q i t r R H J h X Y V J O / J + i n a W e 0 R w 8 u d J x 3 c D v X S 4 O C g l E F / X z 9 t q S 4 k G w 7 E y Z d I s H 1 7 f e l I K F c J y D T d + B C P N P H y D F D B j z O R 4 l V e q D 0 X L 1 2 m D 0 6 d 1 D m z Y 3 J y k t r a 3 l B 1 d R W 1 t r 6 h L V s 2 T Z N Q b d w u e 9 k / v W 0 F 9 e 5 Y v U d v 8 X V z 6 O I K / q L f Q V 5 f S C R G M k B 5 V E z d p m 3 b t s p 2 e 3 u H h B 0 7 t l F W l j L n u / 0 2 y r I H q b + / X 9 p S s c A 1 I w w N D V F Z W R m X t Z v e v m 2 n L s + 7 q b D p h C V D K G f x D v J 4 / G G z + E x k S k Q k V P H D a z z h x r w V b 9 6 8 F Y I t W 7 Z s W s N + N u A 3 T 5 / + Q S r u 8 e N H d W 5 8 + A I 2 e t z t p P 6 J C F F i / Q Q B E O T 1 6 1 a q q 1 s j 7 k z 3 O 5 1 i W T T I d c E S q M 4 H 4 C V R N H 6 T y p k I M J f j e 0 + f P q W t W 7 d O I z e k F K x 6 u E + z r 2 8 8 Q 9 p X h l Q I b j e u K 8 T H Z t L 1 5 2 8 T l u 1 i A R P q 7 q K / y 8 z S 7 S w F f O G O W m A m M s G s H W v q N q h l F Q 9 q X i z g 9 o M 3 M n z g 5 o v T 3 / 1 A h 4 8 c l E Z 9 s p j i S 8 m K e C p F w c u S E m 5 J a + u V c 6 0 B 2 j 6 x h h I / F 0 n v w B g V 5 T n E G b a i o p w e P n x E 9 f x d p 9 M h x K y v r 4 u 6 P 0 j V P l b r a m p W T S O c I R T Q 2 9 t L p a W l 9 O L F S x o I T X e B W m x Y 9 G 0 o k M n t j m 4 v z U Q m Y C Y y A b F k g n f E x Y u X a f n y 5 e 9 E J q B 6 R V X S 6 p n B T G Q C X C w 9 W p p f T b v P e F Z H t M G q y v P p 3 t 1 7 o s 5 B + m z c u I E G B g Y o J y e H N m 3 a K H k 3 b t z U 3 y D J B 5 m e P 3 8 R t y x N g M U Q k m z r 1 i 2 0 r h x + g X z A I g 6 2 b 2 8 s X g m V U 7 6 d 1 Z P p B g g E K 2 K 3 4 6 G q 0 E 8 b K / 3 S 8 G 5 u b u G G u U c s X k V F R f q I d 0 N n V x f l 5 + W J Y + t C A d e 5 i i s 9 y J U I 6 E z e u Q J W x h C d O 3 d B X h A l p c V U y e 2 k W O m D 9 h G s e e Y 6 U a 7 w Q i 8 p K Z l R U q E t l c f 3 h v T k p J t u t X T p I x Y f b N 8 t U k L l l G + g 8 Q n H g p A J H Z j 5 m U F q a r o j b 9 q 5 t p G S w e P H j 7 n d U h c 2 A C w E I G G c L F k K k i D p 3 X Y X 7 R B S q T K J J Y c V K M + n T 5 + J F E P 5 X r t 1 j 3 K r d 9 G u 1 R k s A a e T C u f D 8 A 9 I Y K R H x y f p f l u v P m J x g Y U 9 C m B x B b s z h y b d r m n O r Q h W x G 4 b G L U I d Q M N f p A J q s u O H d t / F D I B I y O j f O 7 o P q B 3 B d p j 4 9 o f b z a A T B e a s 8 S R 9 3 F 3 4 u s A M a A G T n A 7 C m q l K 4 P L x 5 d D Z + E E j E a a B S h j k K q z s 1 O e B e D z u K k o B y p y 9 H N b D G F R t q F C 2 Q 0 z u h M Z W L c x r G F V s Z 8 q C 5 R 7 k N M e o o O r x m h 9 z i t u J 3 n l L X z r d q P 0 s f w Y g N U s v y B f R u I u J E D + k Z H k C A X A G R e A + 1 N z f 4 I G m k Y e E 3 b 9 h n V 0 4 M A + q r E 9 I r + P S f k y i 8 t 9 + o s K 1 k 9 I N a C g s J D W L i 9 m Y v L D i n l 2 6 R 4 W 9 g m m A J x F 2 2 Z 0 d D W I 3 Y Z H 9 5 s h B / W M 2 i n P F a I j a z y U k + W U f i G X y y n n M Z 4 P M E L A G L G Q g C Q J + A P S Y b q Q g C R p b W v T W 8 n h 0 G p 1 b 6 2 D D u p i Y i U L W A T 3 1 q J W Y Y Q x P C g i Z W y e w a p V K + U e H a z + Y X v n 6 n J 9 x O K B a D e L J e R W b O M H p t p M h k y x i J d n A A G x X 1 e o c + c v 0 P 0 H D 6 m r u 1 s I V F 1 d L a b x n T u 3 0 7 V r N + j t 2 4 X t V 1 m 3 r k F 8 + q 5 f v x E e N v G u g K o 1 V 8 t h N r 9 Q 4 N 0 O P O 5 y 0 l Q C q 2 c s S n I C d A i e H p y G 6 t g / H v 3 b 2 d n Z o i b C N Q t D 9 t G u W l e W E / d Z p m 0 4 f f P + w t W K n x O 2 D A p m b w y r e g i A t d L P R g D T Q T o 2 N s 4 P P 0 u s W V b g 3 G g L V F V V S T 9 M Y 2 M j H T x 4 U C r K Q g F W x G + / O U 1 7 9 + 2 h o q L C 8 L n x 2 3 A L Q p / O X E z 0 V 6 5 e p U N 8 j Y m M D P G A k c E B X V z x O o 4 T Y c p v o y u v 1 D V i U O O O K h / 5 Q z Y Z 5 I j r w K Q w B Q U F r E o r C + z T j g G a R C / z I s C i a U N l 5 G + O M k I A c 5 E g u Z Z B e I + f P J 1 G J g C S C u Z h t E 0 K u R 1 w 7 N g x e s b t A r j o v K u 0 w n X D z P 3 4 8 V P 6 4 h e f U X F x E b e t J s W D 4 p t v v q X m l l f y 2 y D 0 + Q s X p d 2 V D M p K y 4 S k y Q D e F A Y Y 5 W s A F S 5 O s 2 h G Z D l C 4 e E q 8 N K 4 1 p Z J l x 6 P 0 6 h b W f l g Q k d H L 9 p Q 8 P U r t v v i P t N 0 D I u i D Z V T v p X f 4 P O z 6 A E V + Q E 6 w K o K A B 0 f l T k e x s c n o s z a I N 2 O n T s o P z + P v v 7 6 W 5 F a c w W u q 7 2 9 n d X I 6 7 R y 5 Q r x n Y M q h N 8 p K y u l D z 8 8 R S d O H K c p t 1 v y a m t r 6 f i x o / K W / / 7 7 M 9 I v l O j e C g r y a X h Y D c d A f 5 A E v k e 8 H E A 0 S A g / v 4 j g y l S a E y Q P S x e g q 7 u H n D b V k Q 0 y J R q e H w / b W C o V T q m J X H B 9 B V y m l 5 6 O U T e 3 U 7 E 9 N j q m V F J t A d x a v T D 9 e T 8 3 b K d v p b f K Z 3 d m k 9 9 Z L 5 V j P q o e G p E n 9 d u 4 v 3 + A K 2 2 m v E H j 4 d m z Z z I Q M B 4 g H e / d f y C d s 2 v X 1 i e l Y s F q e O t W I x 0 5 c i i h y x H u C Z L q 4 4 8 / n N Y m A q F u 3 7 5 D 2 7 d v o f L y 8 m m / i 0 5 X j G U y H d A o C w S o W 8 E g g h r u / 4 S l s p 3 P P c Z E H W f y b d m 8 m S r K y 2 g q l E l P B 0 v J w V I Z p z 5 l k V z J 4 K s L j 6 m 6 b g c V Z Q e p v + U 6 j Z c o X 8 U C + y j t r c P I X 6 i z i t i t A y z F 4 E + V x r B 9 f + t B e h O q c A u / d S N + e q b C W J G I U J i g x F T B i x c u 0 7 H j R / T W d J h K n Q j o r 7 p z 5 x 5 L l W M 6 Z z p w n d 9 8 e 5 o O H z q Q t K c F O m l B g s r K 6 V 7 e A A w Z V 6 5 c Y 2 J t 5 W M q w 8 S D R G r v 6 J j m 0 z c b T D m i X C + 8 t J P N o f z w 5 t q e A n p 6 e u S a 7 t 6 9 R 1 u 2 7 Z A Z o A C Q H 7 + x u d J N g 5 3 P a U V 1 N T 3 t G Z d 9 6 Y q 0 b k M 5 s g p Z M s 1 s H g f i 5 R k c X T N F X l Z 9 0 N h v f t l M F Z W J z b i 2 J C x m a G x v 3 r S R L l 6 8 J O d F h b Q C H b i X L l 6 h T z / 5 a E 5 u S 5 C a T 1 m K z A S 4 A n 3 6 6 c f S x w M r J B x a o b 5 C D Y W 7 z 1 w h 6 h j f L 9 q L H 2 6 M 3 D e G z 8 8 V G O o x O D g g E h k D M k F K q y B 9 2 O W i F S t r y e P l N m o u t + M s z z j d g u 3 7 2 + k r o W x 5 W 7 j S e K X S G k J Z C Z S I T O 6 J U a p x v K C a V a t E z Y P z 5 2 x q G v q g j h 2 b W Y J Z A Z I P D Q 1 L I b u c L p k u G Z U c H a H 4 z b k C E m h g Y F C m S E 4 G a C P B D A + P B p D x X T 0 8 r P M F Y t j 7 5 m U + v T U 3 P H z 0 i L Z u U V O P 4 Z w o c p R V g F U + e v s d 7 d u / l 1 7 0 z / 0 F k C p I W 6 O E M 6 9 a D B F W I l n 5 k 4 h M g M O V R X X r t l J h Y Y G Y o W c j E 0 h b G j O z U S K o t 7 u D e n t 6 6 d K l y + K Z D X V x P m Q C 0 M Y A 8 Z M F 7 m n F i p V i 4 F g I d y m M H j a A Y e F c 8 z x 9 D v m x m G c D k 7 p 5 T C j / k o Y T / P 6 x 0 Y q C h X X B + i n B h E J F S r / g p 5 J w u y m C x C S y A n 5 z u S 7 r d x M D j f f c / P j G i p k A 9 W / 9 + n X i o P q u w z t w n 3 N 1 n M 3 L y + G X z s I 0 8 m t j J u h E s X e O z P 1 9 j L n S D S L T + C m v 9 P 4 J O w 2 5 H Z Q l D h r x n 3 u q B 3 E O T r e Q V 9 7 A b a e Z v c h n k 0 7 z A a Z Z n s 9 Q D V x j f n 7 y g w Z n A t p B s 0 n R W E A y J d s H l Q z Q 9 h n p U v 5 4 w J O e x J I E z w H D X N C O G x 0 d o c u X r 3 A 7 a i i 8 z 5 j o z X 3 B t R T n 7 B p 1 U E 2 + W k w h 3 U J a q n w T b l e Y T P M F B t X N B f B U E D 1 / j s D 3 0 L n 6 L k A f E s z a c x 0 r B U L N p 2 8 s H m D g Q F / Z 1 u r o M r j U o i Q v r t G 0 Z Q 3 O n 7 9 A r a 2 t Y h Z H 9 u b N m y Q Y i N + b g a 6 R m A o a U 0 j b K H n t I Z W Q d o R y 5 Z V L 2 + l d p d O W q r m 9 u f F 7 8 b y o Z 8 P L l 8 1 U v a J a b 8 0 d m J c B F f P k y e P T + q A S A W 2 u A O t U H p Y Q C 4 H h k R G Z w A X m d 8 x S W 5 y j K j x m q H 3 U 7 a S b N 2 / L h C w Y 1 X v l 6 j U Z + g 7 r H l T e w s I i 8 S z B v B t W W N e b s t k y O C j V r 2 3 I J T P U F r u s j E s P 2 H 5 o f D T 3 W v I z I i N / k / Q 7 o c L M l 1 B B f p O W T N y g r q 5 u K i 8 v k z W W Y l 2 N J t 1 u n E w e M G B U J 1 S M R I A 1 z s P H j o + N U 9 u b N 7 S m t l Y 8 I O Y D k P j 0 6 T N 0 4 s T R O b e f 7 t 9 / I O 1 E 9 F t Z 2 y 3 z R X N L i / Q T m e u w W v 1 Q 5 o U j 1 2 j v 3 l 0 6 h 8 S T A + 1 G q 0 E E x w 0 N D V J J S W n 4 + y h f 8 8 y w l h Z U a 8 R + n 4 f 2 r 5 y g 9 p h p q V M d t j N p R i h / l p q H 3 K p e W E m E N M Y z m d l 8 4 i G f + m l 3 X b Z Y w E A A + O J h a M H z Z y / 4 e 3 4 h w 4 o V V e K 9 g B l 7 A C x A B o 9 z Q z A A F X 6 U v 3 / 9 m v I Q L + G K W 1 9 X J 5 U Y 5 w Z J 5 y J V Y o F J + j E v H h x i 5 w J 4 R 0 A y 4 k V h v d 5 3 w e X L V + n Q o Y O c U l O T W e d g h 5 f + l u V e m R t w N j x 6 N U j d / i q 9 Z Y X q R B Z S I b C a u H f l O H W m H a G a 0 o d Q r u J N 3 L h V Z L K q f A b W d C L E 9 v Z f 4 s Y y O n g x I h c V G J V w t o q I f q W m x j v S b 4 J h H W / b 2 6 m 4 q C h u O w f t K P Q L g W R 4 a y d L s k u X r t C + f X v m b C E E m e C P i O t a K G B e c 3 i / w 1 U K 3 v Y 4 f 2 X 1 K m r s L O R y V 4 s g Y O j G b L B K t m i E W H M I 8 r N V h M J g x Y y Q l 3 Z U T V C P L 3 3 M 6 P Z / + J f / + j 9 0 O u X h z 6 g Q 9 x t D p v m g p t h P p T F v U k y b h e U w j Q R K R C a o m q 9 e v Z a G N h x j Y R r H 8 R h m 8 c M P Z 2 V Q o p U A m I 6 r p 7 u X 2 w t q q E J T 0 1 2 R Y P C Y Q E M e K h H c g z B J S 0 9 P r z i K g n w w Q k B C D g w O i n U x n v d 7 P K B c n j x 5 J t N + g c A L B a h i u E e o r z h 3 b l 4 e T Y y N U n / L D Q o V 1 M s g T U z J P B M w A v h O e 3 x i m P L m 1 6 M s b x p C e z W E 9 Y y D V F 3 g p Y l g + k y U y Y T 6 b 0 w o 3 F B q B 1 u G k 7 g p H G 4 7 A f O R T m N u P z n c b 8 U 1 C O e C R z e M D U j P Z k V D u + D e v Q c y 1 d b O n T u j K j k q L 9 7 g n Z 1 Y Q D p L Z h q C Z L r / 4 I E 4 v 0 L y 4 f z o S O 7 q 6 p E + I l w z 1 E z M G l u / t p 6 K u P G O 6 7 F n g N x V o o b e u n F b h j p g 4 s l k C A K r 3 q N H T 7 j i V 7 9 z 3 5 c V k H o g E + 4 B B H D y v e f l 5 c p C A j T 6 k r I L y s j F l 4 d F 3 A y Q 6 h n L o B t t m T S c h O q G 8 g C Z Q k w m 9 d I M U k G m n 2 x 8 3 o D Y z + L X j V Q K r P I 9 T q 4 m / s x w F G 7 k C v 1 u x g h g q v M 2 l b j G a d 2 6 d b w V E i k A Y p w 5 c 4 4 + + e Q j e Z C o l P E 8 z j E H H S p 5 o g G F I N 2 / / / t f R e J h C q / t 2 7 a + 0 w B E + A N e v n S V D h z c J 9 N 7 J Q N I P q h o e / f u 0 T n J A + U I E z m k J A w w I A 9 e I H i R Y O n R e N I b D s G Q u I 8 G S u i z H a r P b b Y l U O N B v N / F K O E X l Q 8 L d I c C X t r F a t 8 A v X t f 3 k + B t O n Y 5 Z d 9 m D T z J R N Q V Z o l q h U q C N o D s I b B m R S T 2 2 N O c k g u q G U g l h W P H j 2 m Q s s I 2 n g A 2 e G / l 5 O T T V 9 + + Q W 9 b n n 9 T m T C f W E G 2 F y W B K N j y X t h Y x J K S M H 5 d O q C T G i 7 o X z M y + v a 9 Z t i t g e Z I G 1 i A e J B M q / J 7 p A 2 E s J c y S S Q x 8 g P O x z Z W P V D 3 5 R a B C E d g v 2 P o v K l P n y 2 0 r A x 4 l 0 w F i q W z s V l J d x 2 Y U l 0 4 M B + 8 b N r W L d W T N x r 1 t S y 1 M q R y m j I g L c 1 p j X e o M d C Y Q x S d 3 e 3 V N q O z g 5 q Z A J C J U K 7 B 3 P V b d u m 5 u 4 b H h m W 9 p n V d D w X o K 2 G S W I w X x / G a s 0 0 d M M K X D e k E / q N 8 v g + 5 u r d g W v F m l B Q T T H k A m o r V m i E Z A a w 0 n 3 s 5 E w g H Y w y 9 r L N N O a 1 c 8 W a n 2 U O K h 7 O J W 0 o r f K h L e W w + c m e + e 7 + i D 8 F + M 6 Z V i k e M o s 3 6 A J O X h L N B I f T R Y O j H v I F n d o M r I D + F W N 9 Q y X C U A M Y C z A S F 2 9 f e G 0 b 4 O 0 N U z a W d 1 n P q u P e P b u k z b N 2 7 V p p V x i 1 C N + f r 2 E A 1 w B i Y C V 2 j 2 e K r 6 F D V K t E Q P m 8 e f u W y s r L 6 M t f f C 6 E h / o H S Y P B k f / v z 1 + J S h o L H I O X B A C P d r T j 6 u r r 6 N r V a 3 T m 7 H l 5 y R h g + E U s c L + Y / + / l r b 9 Q v j O + Y Q I d w b t X e q c Z h K K B c p v + j F 8 P O C n H O 8 q p 6 H q R i i E t J J Q / A 9 4 R E d + 9 d 4 X b 7 6 S V 5 T m y A g X O i Q q F y m 8 6 L d F + u n L 1 O l d E n 8 w U i z Z W U 1 O T D P F A b z / 6 e R o a 1 k q j H / v w v Q c P H l J 9 / R o 5 H 7 Y x k T 7 6 s J K R K v G A T m e Q F G O n U K F X r V o l h I 9 n a E C Z Q H q / e P l S h o r A e I B K j g 7 d R 0 x K e D H A 1 L 1 7 1 0 6 6 c O G S k A b 3 2 9 b a R g 8 e P R F 1 F s t 5 3 r h x W 1 4 e M N V n 8 z 0 U s J R 6 y / e L m Z 5 m A 6 Q o i L 9 7 A w Y 3 q r 6 p h n J M X 6 3 W u a o q C I j B g p u W 1 D P D 9 G R Q 7 S C R w h J K Y m g l A a r O 9 5 D X P n / 1 + a d C W r S h A o G Z 2 0 z z I R g q G y Y k 8 b O e f / b c e X 5 r T 8 h o V 3 M u v N E r y s t p + / b t o j L B m + L 4 8 W N C n o a G e m k j W Q E p h A o N d Q m S D e 2 Q q 0 x I E G w + Q M c 1 p C B U r o 8 + O k U 3 b 9 0 W M s e z Q j 5 / 8 V J W Q c T v 5 e f m s d R c L f c H T M G w U J B P X 3 z x q Z i 6 Q c Y P P j g p K i n I W r G s g o 4 e P k i / / v W X o u 7 i t z 7 4 4 E R Y q q J L A O 2 x Z A H X J H Q A 1 5 Y E a H u V T z p 6 Y 7 v c + s Z i M g S R 5 6 u u 3 A q V M z a F 7 o x I n U j V E O / u U g o Y l Q u z N g p 8 P u R J h P 9 z s Y 0 O H T x A y 5 Z V i s T B W x u / I e 2 f 4 Z G o 3 0 M e T M S o l F D 3 f N J g J 2 o e U K Z z t F 1 Q + T B T E Q h 1 5 M h B I e B c g T f z V 1 / 9 h d X R A 1 K x U a m P H j 1 C l y 5 d j b o e E B g q 4 M s X z T J s H w M f V 8 S 4 O G F m 1 + z s H L r P 5 D S q H o i J t i G u F a 5 E 2 f x y M N e J 3 z N p n B / f w X 0 m C 0 j Q H S z N 8 H J C u z M e V s c M A 1 H g m q j v z X K L F t j o W a + T x s a S v 5 a f C / Y / / u f / n t L 9 U M 6 C W q 7 o 7 9 a Z O x N q q k p o Z Y l 6 p 2 A t 2 e H h I a 5 U D n E j Q u X A 9 M G x w D V g u H x V 1 X I m m U O c Q z t H 7 D T c 1 U w 1 q 1 e R e 5 J V x + w s I e B 8 + o F Q i e H U W l c X a b e o 1 T N C v G + M 1 b d b Q l r E I M O O 7 d t m t C S C I L D A o X / s 9 u 0 m 8 W 4 w a u 1 s w H X A E A L n V q w A n y w y m b A o G 3 i S i C p Z X C z X Y d q n D 7 p c 8 S f P x L P F v z Z E S H + U q H w I r O 4 z w U u z P O S U e 5 1 e T 1 I l p L y E w o s O l T g e m d 6 V Y F h 1 D 6 f A 2 x i W r G 3 b t o n H A s z o m M k 1 H i B 9 Q B x T M c t y A + T 1 B / l N r v r I Y J T A w z c V K B l A 0 q B t h u m 9 7 t y 5 S 5 s 2 b d B 7 F H B 9 M F C g b Q d p V c e q 5 C 9 / + Q t a 1 9 C Q l F k e 3 9 u 5 c w f d u H 5 T Z k B K B p B g U B 3 R L p s r I O V q a m r E g u p 2 T 9 I P Z 8 6 K k Q U Y m p y h X L g + 8 l P W G w y Q S y c B p O 2 h h f G c / z G R 8 p O 0 c F 2 S t x Q w E 7 H e B R j K f f n K d Z n / D m 9 S + O O B G D O 9 y T F E A W 9 d g 8 F J e 9 h U j E q D q Y Z B T p w r G W A 2 I / R 7 Q b X 7 7 t v T V F p S O o 0 k M G P v 3 7 9 X V E 3 s g y p n 2 k n J A m b w 4 y e O 0 4 0 b t + S l M B t A C h h D o B a i r 2 4 + 5 Y 4 y q K i o l P W G I b E h z W e G 2 Y f f A b U s v 6 e T I 5 g g B o e l c E j 5 u c 1 h k A A W m k g G O K 2 n 4 j i F M l w i V d A n h R l a Y c m L B 7 Q p r G S p y A t Q W V 6 I T p 0 6 T l f v d 9 D D w Q q 6 P 1 h J t 9 r z 6 P K r T D o r E + f r g 2 O A v i z 0 X 6 H 9 A 7 U M U m d j j H S C + g n p h T n 3 3 h W Y k 2 L X 7 p 0 y U D D Z T l 9 Y K d E H h f n 6 5 g M s l w o y A e 3 D s 7 x k u K C k r E x 5 Y Q N 5 e h O q d b w 6 k k q B 5 W + 8 7 N Q J P 4 Z U i g X a T Z d f o X d f T Z 0 F r w B Y 2 Y x k t K K a 2 w f o c L X C z p d 6 u 7 u c c l b s p f y i c i o o L C V f y C l D v H H p I F Y 8 4 D z b u Q 1 k C I r f j l U V Y U Q w b b p 4 Q N n A m D K T E Q B A l w P 2 d / f 0 i P R F n x r M 5 8 k C U v H R w 0 c y z m s u g L X S 2 g 6 d y V x u o J 6 y l k 7 6 m Z s n L / W A 4 4 D M k T G 9 n q R K S F 7 R / x l g d 2 b + 6 G S y 4 m J L p q y N h A r u D / i l E p t V 1 2 + 0 u e g y 7 2 9 s c V M w u 1 I e 7 v 0 O p 7 j Z v B p w c E O a i 3 M G N Q y q z m B M 2 2 F 0 w k O T U / 5 Z D R f Y D 8 L M Z G 1 r b W 0 T 7 3 I M Q U H a W C q h f l 6 5 c p W a u E 3 2 / f c / S P s J y 8 j A q R V t M l R P u G C B Y O i H m 0 k N x L k g n f r 6 B 2 R e w G S e B 4 6 B Y Q X t J 6 s 0 n / D G L x 8 F P i 9 / T 0 6 P p E R m A z G S m M J 5 Y Y b 0 / 1 i w n b / / T F 9 t 6 s F Z u I 4 b 7 H 6 p H H h I J g D J P N j 5 I t M R o j f P b 9 G q d f t Y y u j M d w S k m F n N w s B l 9 9 P R u t l / A M 6 p Q 8 M j t L a + T u e o + w c R 4 O 6 0 Z 8 9 u 2 Y a 3 w / P n L 9 W E k q x m o Y M W L w U Y J W I l H I 6 H F Q 7 t P U h i G E b Q j g S B s Q 8 v B 5 T 7 y + Y W G u D f z 8 v P p 5 e 9 T s p 0 t 9 D B g / v D K i i O h U U w K w v m d z v 1 c 5 v Q 6 / G K q m j t N o C 6 9 q R n Z v c h d N 5 i i A g M O i r G m C g 1 e h d D Z T D g 0 O / 3 8 L M J 0 K a N 0 6 2 v q Q L b h R Q m l C 1 v H a s 7 8 T 3 M T f x j A Q 8 V q u B P g d m m N 0 a F / / O f v 5 I K D + m C C T O 7 u 3 u l w s O 8 b n W L A l A 2 K D P T d k k G I C c m 8 o S k w g y 5 I a 7 g W C J o z e r V t L x q m X Q y Q 3 U 9 X D s l k r C l p U W G s E A d B Y G H u M 0 5 w F L s b / / 2 1 3 H V 0 0 Q r e M h z 5 X u U 4 e 9 C J r 9 c v 4 z c F W I x m Y R U H v E + 3 7 1 z f l M K / B R g Q j 1 P W U K F c h r 4 Q f 8 8 h P q x g W V I M b s P b m N d h Y 9 W F i V 2 z 0 Z F x x A T F h 1 0 9 M h h 8 d a A N I C D L 1 b k W A i A G J B Y 8 K L A d Z n V G / / y l 2 / o y y 8 / F 4 t m S Q 7 W e F K + h j D c 9 P b 2 C a G x g B o m Z Y k 3 7 A W r Q 7 7 o m / n l J P 1 N I T V 7 r E g q T a Z g E G S C h F J D 4 i G h g h z 2 7 p r f Z K E / B V K 6 D Q W T u U G 6 E y g W G O G K W 4 I 6 0 9 n W I r 5 7 6 A x 9 / v y 5 V E 5 4 t 6 O N g 8 5 V + N 5 B f d q 1 a 4 e s 6 I 4 l a i A F 7 t 6 5 x 5 V / / j M q x Q J l j M 5 q h 8 M p Z A L w O 0 e P H h L y w L H 1 e Z / K h / S D 2 m e k Y 0 v L 6 7 h k c v s o I Z n 4 V 1 V b S Z 6 v e W G q P O a Z v H i w T / 4 Q z y T m U g Q p 3 Q + F s l 1 s R A L Q R j P A z E S 1 V a q N 0 9 H e K a p V W V k 5 Z W Z l S S c s P A c Q f / f d D / T 9 6 b O 0 e b O q w J h A E u Z 9 W A E X C h h s + e 3 5 O 5 x S 1 2 c m o s z M z J L h I M B 6 l q b x Y G 0 v G W B M 1 N X X i T 0 z z D M 2 A R k m R p C F D W 0 x + 2 L q S S q F l J Z Q K L v F C O t 9 + d w j 0 m Y A c X J y c 6 R i Q g J l Z W a K 5 z c 6 Y u E 1 / v n n n 9 D v / / D b c K c y r H m Y m W m h g H 6 p / / 3 V V T r 1 4 U f K I B G w 0 b V W Z Y F 8 8 6 a N y m a Z e Q k r E V o B i 5 5 Z t i Y x N F G M B L I G v U / m Q 7 T m p T C 4 G F L 3 L x Y o U C t m s F K n N D C s w e o x k M t 1 F o u Z Q Y W C d D J m d H i 5 Y y 4 K r L a B N i Q q O U z Q x j S P Y f r z 8 R W c C f f v P 6 S / + W Q v 1 V a q c 2 I q t i N r I s v h z D b f h r W e w 1 f v u i Z j Q u B 5 C l f k Q 4 J J C 3 k s 2 x k 2 5 c s J l c 9 a R 1 L t L 6 U l l I E U a h z M k J 3 S w I B u K z a u y J a 3 P 9 y K I I m s l j k Y I q A K W l 2 d D N D m i q d m z Q e w H P b 1 9 s p Q D 4 O B i Q y R U D e e 9 M 3 o 1 2 g F D A c G V 1 4 n R 3 S U h C m N M H k 4 B 3 8 S 6 z w E v / S x q 3 Q q I 7 V 9 + V K 7 7 O Y F G C O s y M u c + S Z B G A x U B H m s C H B r H X n w / 1 s I d A 6 z R M q r E G L B q j c 8 G a K m t 3 a a 8 g b p b a + b X g / P P k G K 6 c A 1 q 7 / P B k M e T o R J I 3 + W b f 6 I 3 o + A O c 9 j 6 0 k K h Z S W U C f W K n e a m T w Q 0 h 2 w Y F m n 3 Y o F D A 5 Y x B q r p R t g r v P T 3 / 1 A + / b t F u m 1 E C j N 9 l D N 8 g L 6 1 3 / 9 X / T t t 6 d l f s G X t 7 + j 5 r t n y D 3 S R V n u F l E 7 E w H z c H Q N B 2 l K G z J m g 8 w f w e p b F F l k W 6 t 2 E v R Q D j n W h J n L K x W Q 0 m 2 o 2 M l A F h s g r e K t 0 T w 2 N i 4 d p a h U m J 7 L O L J i + 8 6 d O 3 T 4 M A Z F L p O V L + Y 1 u 5 A F O O d f v r s k Z n K M 7 D 1 w Y B + t 3 / M J N e z 9 j B p 2 f k R / / 6 s T M o 4 K 6 w u b e S f i o W H 9 J r r + b G 4 O t E w Z I Q t / y H W o b Z W n 4 o i E M j G C t Y 6 k 2 l / K V 9 m G C l / Y z L w Y J d U 1 i 1 k Z / n o P H z 6 m C x c u y g S Y G P m K q c 6 M m w / c g 4 p L S s K q X r 1 l V c H 5 A u Q t K C w R r 5 B H j 5 W v X t + E g 1 9 m N i r I D t G E 1 y 7 t u 4 8 + + o D a 2 z u p q e l O X E / 1 p p 5 S K i i Z 4 / w Z Y Z J Y p B C 2 I a l M W o d g O D 3 d Y T m V k N p t K M b K Q j 8 d W Z P 6 A 8 v m C 2 g w Z o 0 l L D 2 D h Q t Q e e G H h 8 l R Y C 4 3 4 6 N g p M i x j J X K 5 f Z X v F m I 5 g K M x h 3 o a p Y x V 1 g k A b + 1 r c p L J 9 d O 0 f Z q H 1 U X K h E I Y 8 m W L Z t k M p Z v v v l O r H 8 G c C u a M y B 0 E G m i 8 I e F Y B H y x A b + i F 9 X U i S k t I R S 5 m V 4 L v t l M n q D m C 6 P t A f u 8 + r r T H n z G y m M G B 2 t 1 s G G c D r N t y x L W p j 1 7 m 9 r t N N 8 9 k I Z w F h V t U z 6 f M x U X y 5 7 p M w N M G 4 L E 9 Z Y p z R L t l k T R R Z R 7 6 K l k A S R T D q I p N J B t l V + K o M J p a m V g s F h k 2 5 y U U c O r v a y G q K e X L I P M J 3 g 9 t n o z 1 f e S P s I F j M z v g k x i A a / v e c v m q l w j h N X z g Y Q N 5 h Z I a 5 O F Z X w x Z v d o o f R v 5 g h t + X V K 2 o f n s s 7 W Z P G S h Z N H l g X l Q H C H K P 2 W Y 0 S J m 2 t I 6 k W b J c f N a d s 9 d x T v 5 z Z E y D 3 5 A T Z H U 4 u T C y H o t Q j F P h i R G G m l 9 y t F + k t q 3 5 1 a 2 p l Q h Z 4 e 8 M g s H / / v r B 5 e i H x P / / 6 i H 5 5 q D p u f 1 c i d H R 2 0 s P B Z e R w J T f V m C K P I g u G a Q i J + P n C U 8 Q M 2 w g H O M R y j P n N j b e 5 3 z d F N j 7 + 5 M l t + o y p h 5 R W + S Y 8 P n m D o t 8 F C 5 4 t Q p v E N H T 2 T V B B a b n M k b d 5 y 2 Y 6 e u w w r V y 1 S i Y 8 + T H I B M C 7 3 B 2 Y u 0 9 g X k l 1 0 m S K g i a V I l i E Z O G 0 S C 6 4 H P E 2 p 1 W s 0 s X F 8 / i 9 n x A p b Z R 4 0 t 7 P b y g f t y N y Z E G 0 s d E R c Y k B F q P F D 8 j K y a P n r 7 r E G b W 3 r 4 9 a W l 7 R K w 6 w r m E y y 7 t 3 7 y U c 7 j 4 f F L j 8 1 D k y d 4 l / r y N 5 E i r C q F h Z 7 C L k M e p e m D i S x g q V O s Z + S D I O 5 e W s 8 s b U k 1 Q K K d 2 G s m d k y H g f A G q f O I 7 a k 5 s G K 1 0 B 1 T a n e h + V l 5 W J u R r S A z P Q b m F p t W f P L q 5 Q Z T Q + M a G P j k B V 2 P m p w e W F D h o d n X 7 O 2 b C x c n a z f d R 1 6 b Q i D d K K P B J 0 n r S T z P 4 4 x 5 W U o M s g f n 1 J h S A G s 1 Q N s D g 5 X S 6 R R m X l l Z R h d 1 B R Q X q s E / Q u y M 4 v o R 5 v u f j W w S k V 1 j 5 M a w a L H F Z U 7 + D 2 l R V 3 7 9 4 X D w e s S 4 W Z l N A p P B f U V h d T Z 2 c P t X X N 7 X v l e X P o V T b E E J L o O J y 2 7 O N g p J W S W K a t p d I 5 O Z l x 6 0 q q h J R u Q w E Z G X Y a G u i n 0 Z F h G h 0 e p M B Y t F / b Y s W Y B 4 9 n O m C F w 6 h a T B U N d y B 4 g m M F x I 8 / / j B s I W x q b N J H J w e 8 s P 7 m 1 A a 6 3 v i Y K z O c W 7 O k j 2 j h A M K Y w M Q I p z m E y a S l k y G W T k f I p E K q q / o p P 9 E l C j 0 r J 4 e K S 9 U C z L 6 s y C p + i 7 U d B W A J T b 9 l m I c B 7 n n 3 7 p 1 0 4 / p 1 O n f u A t 2 7 d 0 / 6 k E A k L F K N Y R 9 Y m z Z Z o K 3 2 / N l z u n z p A n V 1 9 3 P o p v 0 1 U 3 Q t C Y 9 x k C 8 x 1 A E R I i F Y 0 i C L T h t V T 8 g z L a 3 a T 3 I + S 9 1 I x Z D S b S i E I b e f V R 0 W 8 1 y R Q K q e M e Q v D U z G H x w r 6 t 8 n n 3 4 i H h U H 9 W I H B i A W h t W j 4 s 6 G S f c U / d v X N 2 T p 0 l M n T 9 B / + c M n Y q 6 + c O 4 c b S j s I n i f J 8 J s v 6 A u Q U k h I 2 m M t J G 0 l T i W o I 5 T J L K a 1 0 t L U 7 v 9 h J D y K t / b o U k p U A D D x Q O h H 8 d 0 n G q A 8 C 3 I m p 0 U s f B z B c Q M s U n w S a y m H x / Z L N 4 Y M P j g e 5 g l 9 v D h g / T 2 b Q f 9 5 S 9 f 0 7 / 9 9 b I + e j p Q h W a G u o C w S i e S S a X D V j 4 Q S P a p I G 0 n B E 0 q K 7 k g p T Z v j k y j l q p I a a O E C e i H w s N Y z C p e L E A I z G U 3 V 2 C l D k z U b 3 U N m g m Z W d n k 9 b j 1 V g S Q g J i 7 A p p B f s 1 B K f t 4 Q C U v H L s h U i Q a I A z u w Z D F Q i A Q z M T I 1 9 u G Q N Z g p B R + B 9 t 5 e d l x 6 0 c q h Z R v Q y E Y s W 9 I Z S X W Y i b Z 0 w Q T Q y Y C r I L w M s A E l J h b 3 M w m G w t M 1 Z W b O 3 2 m I g D f w W S V Z Y X K l 9 D 6 f Z y 3 u 7 t H h n S s q W u g j N g O Z 0 M m I U W E L K a 9 p N J a p Z N g y G P i m M D P H 6 S K V z d S L d i u P n 0 d / / W T Q l i R 7 6 C C H B c 5 7 A 6 Z + l i 9 8 S K X H a + y L B a c a p i S Z z U X Y E U P D A P B 6 h m Y l B K m d K 7 H 9 O l n H 4 t z L a Y E w x C Q x s Y m 2 r F j u 5 j j Y 9 H X 1 y d z V p x 9 M E G j L e f 4 + D w + R 4 h y 8 3 J k m V R 8 H 8 R t 7 n N Q 6 5 B 1 K L 5 6 N m E S a Z J k Z v h p w h P Z l p c k k x 5 p W C v V 5 J Y + H X P g d m B A 3 I 4 8 5 P N 6 a H l l A e 3 d v 1 X / R u o i L Q g F V G Z M U H l F J V 1 + n U V e m Y T / P a G S w f f f n 6 U T J 4 6 K g y 2 m b c Z c f 6 t r V 8 s a u i A M Z q F F D M u h d Q T w q 5 b X V F h S Q v / 3 z C P 6 5 9 8 c 0 r n T c a f d F T V v O 5 6 F I h K k i 5 J I I M + B V Z N 0 + R U m z j R k C r A q r 0 g F a S p E 0 v 5 7 U d M v M 6 E Q f v H l E b K n w Y j T 1 L 9 C D T y A y c k J W l e u T F 9 L Q e 0 r w i y t O j 0 X Y N U L u C c h 4 K 0 P o k C a Y A 7 0 L 7 7 4 j D Z v 2 i g e 4 5 i i D G O c I M W s Z Y i B j j 0 9 P V T E U g m k S A T r A m o R d U 5 J I i E T x z l O L L x g I R m O 4 b Q y h 3 N a C K b 3 a 7 I J 4 S x k S w c y A W m x a D V C Y X E p O R w u y v Q P 8 G U v X o l k 0 F D m o 9 0 r 5 r Z 8 D A B 1 6 b v T 3 9 P 9 B w / p 6 b P n s t p i v L k n 0 G c F y X X p 0 h X p L L Y S C o s T 1 N X X i Q n e 4 c y W j u S Z Y M a m K c l k d R 1 S s Y 2 C t L P a w 8 T Q + S A Q i G Z I p 4 8 1 Z F N x J I B 0 R Y V Y T T F + v U i 1 w C X N n 2 k Q X o / i b R V g H Z 5 1 + U W s 4 h m s K p m D W 4 8 F K J v i o k L a y 9 J o + 7 a t t G n j R n 7 Q K M P p g K / g 5 5 9 / S p 9 8 8 p F s 4 7 s w O L S 1 v q H z 5 y / K Q g A 7 t m 9 h t f H M j G V u t 6 s 2 k 5 B C k y g s h X h 7 7 0 q 3 E A P L p k Y R B l I o X p q D z L 6 k J R M k 1 P 5 D 2 / m X p t e J V A z p o / L x 8 / R 4 p q S w 8 1 1 q 8 Q A r F p P a J / N 5 z x M o F 5 i 7 k w W k E C p 6 Z 2 e n E A d D 2 9 G e O v X B C T F u l N l 7 Z E V 6 L H U a D x 7 W w I 0 0 M t I G w W k P 0 v 5 V b h k k i v O 3 D 2 I 9 4 5 j j O F Y k 0 m Q T I l l J p S Q U Z l R K F 6 Q N o Y C x o F M K u j J z S D + 4 x S m p y v K S d x 2 K B S o m O m i T B S a o x O B F O C F / 9 P G H V F p W Q S G b U y b f h L G i t K y U m p u b o + a y M L j R i k G f m h j y P P i 6 O d S V e B W Z p N 0 E i 1 + I 2 o Z Y + d P H h Q k U D o p E 4 a B J h d X f q 6 q U y 1 m 6 I G 3 a U A h j f r Q R W K f O U o X O T 5 D z e Y f G Y p F S a 9 9 h N i O 8 Z C B 1 k k F 7 e 7 s a X + X 1 U m P j X b p 8 9 R Y N j U 6 G x 5 x h / V 8 M n 8 H E L L H t s F E 3 h y l F Y A Q l b Y J 0 p H a S q g q 8 / O L j b U 2 M y y 0 O f Z y F L I h F r Y t O R w w R y o R + 6 M i u q D q Q 6 i F t 2 l A m 4 A 2 H B c H w U J S U m v / b P F V h X Z 1 j r s B L Z X A Q E j z x O V 5 1 j t K N B 6 2 0 Z + 8 e W e n 9 0 0 8 + p N 0 7 N l N X + y u 6 f P m K H I M + q m + + O U 3 L l 0 d W D M R 5 L z S 7 l H T S R D J S q r 7 U o 4 k T C f B y 8 W s L n j k e + S Y W c g n B d D p M L l b r e V u 9 J N M n 2 K 4 / b 0 s 7 v a n K 5 a P H f d k 0 5 s m U X n p b B i b R x 5 7 o / q l 0 x N T k B G 3 I b 5 V h G b D Y b d y 4 I S w d Y u 8 N 2 / E W D O j r 7 6 d n T 5 / L p J W o k P g W 1 t c 1 + P d L L b S 9 o Z x W V e b r C h s B z g n L H 1 a m B 9 B / Z e Z b v 9 n m 4 j J X b S F D i n C a 4 0 O r 3 W Q T D w i s R q g I 0 t J n o z e D U P c i 7 S K o c r K o m p Z G 6 H e C e V + t U u j l N A e v h 7 7 8 5 X H K y Z 2 u a q Y y 0 p J Q F R m T N B V w 0 v 3 u P B l 0 K E t 3 c s V A X w X q X D q T y u + d o m N 1 U 1 y J H U I o z N N n n Y g f X g 3 g w N S U l w Y H B q S S V l V X i Q c E K j 4 q 8 4 s X z b I u L t a Y g l 8 e 5 k G v Y i m z j E N H Z x d t 3 7 6 V i m e Y P Q n n Q w c w R g h b y x H T n E 1 6 U b Y g j + q 8 t R I L m s O R 1 Z O S Z 8 i E + B L U P U 0 k I R T I h D T f G 6 Q Q C A U C w c t d O n O 1 d 0 S Q w 2 / / 8 K X + 9 f S B 7 f q L 9 C O U g 9 + 5 z q k p e t S f H y Y U 1 E A M R j R v 3 H Q m 1 d Y q L 1 U k a Z h A h U Y b y M f h 3 t 3 7 5 O G K W V p S L B 7 k L 1 6 8 l C V x 0 K l 7 8 e I V 8 S L H x J a J 2 l h Y R T G / o I D y + D t C H C 7 G s y 9 Z C n I s h o e g N p F r Q h k y I U b 7 C S o e 1 D d 4 Q b T 2 E 7 U O s n o e J h S T i P N B J O N u B G K J R I K E Y q m k y O W h o 8 d 3 U / W K y L C U d E F a e J v H B t a s q X X I L g 9 E A j 8 k 8 8 Z M Z y I Z P O h 0 J d 1 1 D X U Q b k R Y j h O r G n 7 4 w U n a u X M H b d i w n r 7 8 8 g t Z 5 R B q 4 b Z t m 3 m / e 1 a D x d u 3 7 b L Y G 8 p x x G 0 T M q F I D W l U G e s A 8 i B P 5 x s y I Q 8 x y K S O g W R S I e w d g d g i s Z S 0 U j H C C i Z T v G e f 6 i H t j B I m L F / m C h e + W i 1 c q Q / q w a X + U O n Z c G G O 0 x v j n s v K o 1 c Z t J Y B P C P g Y t T b 2 6 t z p g P n w N B 6 A I R q f A v D A 9 Q 7 V a b R R I g O h 2 o m J R + S C c R 4 3 K U k k y K J P k 5 v y 3 P S z 8 s s U K 2 C U v k + + / w Y X 0 H 0 8 0 6 X k F b 9 U F a E u L L Y Q h Y S 6 Q c n b 0 u E N J d U A b 7 8 9 u H k z N 8 A K j v a L D M B k g l W u w C f G H N Q x A L l 1 d 3 T w y r i Y Z F 6 2 A 6 g D 4 k l D 8 5 t y l V I F S O d d q + A N 0 R E Q i H u G 9 P t L E 0 4 Q y p D M E O s C L m Q 7 6 c Q h 5 K y u U 2 4 m U p I i / F Q M 4 V 1 9 d n y A J S E i p V S q p 8 q n f F C r 7 i e D F C h K y o S d 4 J C Y p W U F F E r E 2 p i Y i L q p Q N r H j z M s a w N 8 n E + G y v X q i x B H p U W g o h a p / I d N j 8 5 b Y Y g K t x r V 9 0 a g b A 6 Z / b F S C a d R v v J S K f f / O 4 X 0 5 5 z O g V u Q 6 X 3 H 1 x c 8 J C i g 3 q I e O D p L K l Y Q N D N N 7 N P J g l P B z i 0 i r V z F q A 9 t W / v b l b 9 + q i p 6 S 4 9 f v x E 0 v f u 3 R c z u y E T Q q 4 D f U F K y o h E M t J K m 8 a R 7 / G b 4 1 H m K h 6 d R F 5 k O x w s p D I B L 0 M T Y w m d 7 C x M E 5 a + f 2 m r 8 h k 0 1 G H g G x 6 W f k B 4 a P x m V A 9 R x Y p U 6 U m s s a k M W U g g E a 5 f v y l r S G F S z N n g 8 / l l 2 A Y m z M T q i F g / F + b q h o a 1 U W R C G J 6 M d h c y a p 4 1 n W X n M u c y h p q H + N o r e E X g e W C / I Z F + P p b t K C m l S f X 7 f / w b f Z X p i 7 Q n F F B V a g 8 / m O i g H p p 6 m H i z q s A f + p v p g d k 8 J 2 C C V v 1 T i Y m n R v I + o q N H D 1 N O T s T h N C s r W 5 x i p e K D G E y G o Q m o k d g G C S L k i C I J p 1 0 Z I A V v + w P U 9 M Z O P o 7 D B M I z s c R W A i G I q q f 7 n o 6 d 2 K e v J r 2 R 1 m 0 o E 0 o r u H K I v q 7 J o x + 4 e e j q A S M N Q q W f r H L 7 E r / 3 H I 5 I / 9 t M w G B D q H i Q S g C k k Q k 5 O d n U 2 d k l 5 Y P g 8 Q W p 8 a 3 y Q o 8 Y F h S p j G R S e Q H q G y O 6 0 u K g K y y Z J q Y 0 8 X S I L X 8 h k 6 W t K 8 T i b Y y Z q q 1 b G f f Z p l t Y F B I K 2 L a 5 h B + y f l D a s V J U P s Q S 1 E O V 9 o B I q v S h 1 b O e x G 0 j q e A J 7 g f L i m I 1 + V M f n J R j Y 8 P 4 + I R M H 9 Y x b K O z z 5 1 0 u U X 7 6 Z m J V F B e Q h J F m H A 6 L L m Q 1 s f K d o R M p v z N y 0 5 p D U p C B Q K Q T j 7 6 h z / 9 R l 9 p + s N 2 q 7 k 9 3 V 7 Y M 2 J w y E 2 v 3 4 y T j R v n G X a n m I r h P Q F v C p i C 4 f O n 4 g z K s H H M A W 8 V v N 0 l n a J w 8 K U d r 5 / S W 9 H A P H x N j X e o u L i Q 2 0 E N U t H P n b 8 g M 8 h O u a e k U l e v q K a a V a v C p D O S C c M q Y J S A d 8 S q D Q e p b R T e E Y q c I o k k V m 1 Q 5 O P c K l 8 R S P K E O G q f e o E h V t J I 9 g m J l F R S 1 j y o e v D V A 5 k 8 t H P n Z t q x e 7 N c 1 2 L A o i I U c P 9 R L / k C N k 0 i E M s Q S p F J 3 J N A K i a Q k M u Q S W L I b Q V J z a J G / V T I t I f o S F 3 8 J W x g 7 n 7 Z 3 E y j I 6 O 0 d + 9 e u n / / v h g a s A S Q t B c Z h k A m K K K E Z M 3 e w c F B M a G 3 t H a Q r Q o d q j g e x L G Q S G 9 j 6 i + j 8 i l y G T L p G C R C m o l k C C U a g y G U t J c i h M p 0 2 e n 3 / / i 3 8 p u L B b Z b L Y u L U M D t p k 6 + M 4 e W V H Y x J y t C g V x o b 2 g y x S G W k E q x S a V T B P t r P J S X G Z E w B p h O u Z s l D I h V U J B P l Z W V c t 2 x J I o N i l T w j B g W B 9 q r b Z h a A O R R + Y p M O B b E 4 b S J s U 9 i K 5 k U 0 c J S i b e N A Q I k U 5 L J E A p + e 1 7 x S v + n f / m t v o v F g 0 V J K F S K W 0 w q G y S U k M i p J J U m l K h 7 T C K r t L K h R w 7 k E k I p M i m C 4 Y w / P 7 E w 6 c 8 J V v v Q N k H A 1 M n A 2 P g 4 T b K E q a i o k G 0 r a e I F f B f 3 Y 8 g D 0 r w a s F O b d Y i 6 H G s h E K f D R A r n W 6 W S 3 t Y S a R q h h E i I l f M r 2 r p / / N P f i U f 9 Y g M T q m P R E Q r A C h S N d 1 m N M Y Q y Z B K S R c h k l V R W K W V N R y S W i g 3 U Z m T 7 x w Q q u c f j p t K J 2 z Q y O k q r V q 6 U I R u Y 2 W j v n l 3 i U Y 5 j z L G x A Z X + x s 1 b / L 0 V s j b u j u 3 b J R 8 D B d 1 e f Y y Q B W l F m j C R r I Q K x 0 o S K Y m k t o 2 E Q i z W P C Z R h F A Y n u G h I M d / + K f / I F J x M c J 2 e 5 E S C h g Y m K B n z f 1 C I l H / m E R K / Q O J F M F E K h l C s Z R S x g o m S R S x s M 0 x T i o x t u U n G C q B Q x T C i Q U E K r m K 8 1 w h 2 r s K x o a I 3 1 6 E O L J l 2 Y 6 E s 2 f P S / 9 T Z 0 c X Z W Z l U n F J M V 1 u c X H F B 2 H M c Y o s S E c R S e c r E l n T S l o a N Q / k U d t K z T O x I Z Q M y z i x n z Z s X C v X v R i R u q a t B U B p a S 5 l s l Y h Z n Q 8 U B P k w X P Q b 1 A J Y q F S F Q Q 9 / s b L I j r o y m S p e K h s v M H / l k o Z r q D J B n w n J k R V X K R V P O o O k t e H Y 1 S l V 4 P 5 T N D X L 0 H t M 9 u Y P v n M m X O 0 r G q Z W A B h G k e + + Z 4 E 2 Y 4 T 9 D l k v 6 R 1 + c l 2 p A y V m h c p Z 2 P V M 3 5 6 J a X F i 5 p M g O 3 2 q 8 U r o Q z u 3 n 1 D 4 5 N + k V L G Q G E k l K i C F r U v L K 1 E M q m Y P / S 2 C p B C E k m s J R L 2 q Y T 8 G 5 h c A 6 a P T s W A C S K R f G q Y v P A + j v k / 0 x 6 k A 6 t h 9 b O S 0 u y 3 5 k W C s e z B g x x T I n O m b M v L Q Y 7 R J J b Y K q G 0 Z Q 9 p J p A i e Y S E I F a E a P p l B W K F S c V k Y g k F M v 3 m t 1 / I f S x m M K E 6 1 d N a 5 L h 5 s 4 W m v E E m E Q g F F Z D V v z C x Y I x Q p B K y C X G w r W P Z B l F A j + i 0 4 g v y V C y f l n Q Y U Z v Y U O S I B l d s F Z k P 1 H u V l n + T F 6 J d 1 R 7 K z z J k M E E d I 9 I S f 8 h D W u 8 f c W P l d o f e V s S R W I 5 T p A m n O U Q R K k w i f C 8 i s Y R Q y A 9 L K E U m q 3 Q q 4 L b e 7 / 6 Y / n 5 6 y c D W u E Q I B d y 8 1 U y T U 0 w q k A a E Y n K p z t 6 I l I o m V I R M U c Q S A n E s / / i Q T 4 k l U j s s i N q I Q U z x W 4 j D N V q n J F P l 8 z 8 8 7 A + y h D J E 4 X + J 5 Y h w n g q Q T P 5 A i K 6 9 d q k 8 I Q r 2 W W I j q T S J l I R i k u g 8 q 0 Q K h T t u 1 b a S U C o Y 8 7 h I K h / a U D 5 W L w v p 7 3 / / S 7 m L p Y A l R S j g d m M L j U 1 4 N Z E s 5 n Q Q S Q h l i G T U P 5 B H x S C M S u N M S K s g h J F / F e u U T g P h h A B b 0 w s d r A i n 1 K c k U O l 1 L B G 2 Q 7 S y y E + 1 J X 6 V q / O 6 R z K o Z 9 x G e S 6 Q Q Q 1 Q B B n M / h m J h G 1 N p o h k w n 5 F n j C p Q B y d Z 1 Q 9 Q y i R T E w i 1 Y Z S Z v L S s m L 6 u 9 + m 3 0 Q r 7 w J b 4 + u l R S h g Y G C M 7 t 5 r Y + K w + i e E M u 0 q J h F v h 8 k U R S i T 1 i Q y a d B D Y g b y J V I x p 8 z / r N C c M R 8 C V H S d 0 L k g g t k O k c s O Q m C 1 D O R z Q u c r w u j t M I F M A F E i + R H J x H m a O I p Q h k i Q R D r W U i l C J B W L a m d i D u h n O n H q M K 3 f V C 9 X v Z T A h O p S z 2 q J o b d n m O 4 / x D I u i l R h 1 S + K U E g z W U A 0 z g N h D K F M A F 0 k x j Z O b P I k H f 6 w J q O h S z / y E E A E k z J p S X F k i T l I v t l v 8 n Q s A X 9 M h v B + I Q v S I I i K I / m a T C C P l V B C I r U d T S i Q i G N N J l h R x Q O C f + v I 8 Y O 0 a U s D L m z J w d a 0 R A k F o K L 8 c O Y e l 0 K k L Y W 2 l V L 1 d C x k Y o J I n p F S M e T C y X R a W C P / m j 1 q p 9 l K C P U g Q A p J M F D p o 2 P 1 j w / 5 F E J I W g 5 Q c X S w q n y K Q E o K 6 W 2 k Q R i d V v t i i G T I B A J J W q l 4 p t 1 k u i Q w j O R P / / K 7 s B f H U s S S J p T B 6 d O N F M T Q M C G V R f 3 T c V h i g T Q m l o B u P J X m D 8 0 d v a 3 2 4 E M j n M A h E Y A P O m l N q X y 9 j c o / L c Y B / M l B Z a m 0 b G v i R A e T p 4 g j a S u R T I x 9 E l u I p O O w m s c q H d p I M D p g 1 U E Q K z s n i / 7 0 z 7 + T a 1 n K s D W 1 v i c U 8 O j h a 2 p 7 C 6 8 K q H k g k l L / F J E 0 2 U A W s y 3 E i Z Z U g I q x L V v y L 9 u I A J M f B f 0 I o i I Q Q 8 U q s s Q c V B L H I F / n 6 X 0 m Y B t E M f m G N I p U y N M E M r E m E m J I I q t 5 H P l Q 8 w y x Y H g I M q l w n w 3 r 6 + n U R 4 f l m p Y 6 m F D d 6 u m 8 B 3 m m v P T D D 0 1 c K k Z C Q R U E m b S 0 s k o q I R n X J q T x J 3 m R b R U z k K d h S J c I Q o Q w U O l V r P 6 t s X x y D E J g E 8 f q f M l T 2 9 P S I I 3 E a j t C J M Q g j i J V O A i B E E f U P M Q h J h e m f v 7 7 3 / + K C g o L c C X v w X h P q D g 4 d 7 a R x m F a D x N L S y x N r r C E s p J L y I K 0 C o C J O a H I J U S T x M x Q L F E R A C L o W E W I F U G w A 3 s N Y X B M m D j x 0 i C N I Z G Q y k I o 5 G t J h G 0 h j x A K B N I x 2 k s c 4 1 f L y s v o P / 6 n p d O / l C x s d 9 4 T K i 6 w D t X X X 1 / j q g O C W A l l l V S G U B x 4 m x M 4 W r Z V m o G 0 R I Z J F k Z Z k i B H N E A G F c u n 2 l A x y K E 2 Z F u 2 T F p C L I l 0 n q Q j h A q T S W K 0 j Z S a h 1 G 3 h l C G R A j 4 D i a D g e E h 2 T W o l h a I / j + B Q Y H 7 l f l d 6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 G u i d = " b 2 f 3 6 3 c 5 - 4 b f 0 - 4 f 7 e - b 9 b c - e 3 6 3 5 3 8 e d b 4 5 "   R e v = " 2 "   R e v G u i d = " 9 7 e c f 6 2 1 - 3 7 0 4 - 4 c 9 7 - 8 c 4 9 - 6 2 0 3 c a a 2 d 4 8 5 " 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 N a m e = " R e g i o n e "   V i s i b l e = " t r u e "   D a t a T y p e = " S t r i n g "   M o d e l Q u e r y N a m e = " ' I n t e r v a l l o ' [ R e g i o n e ] " & g t ; & l t ; T a b l e   M o d e l N a m e = " I n t e r v a l l o "   N a m e I n S o u r c e = " I n t e r v a l l o " 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1 e a 5 9 e b - 4 0 e 1 - 4 0 0 9 - 8 b 9 8 - 5 e c d f 0 0 7 c 9 d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C / J S U R B V H h e 7 Z 3 3 c 1 z X l e d P Z + S c A w M C c w A z K S Z J p C i J k j y W Z F l j j 2 3 V e q f G W + V / Y v + Q q d q q r a 3 d H 2 Y 8 4 7 E o i j n n B O Y I E A C J R A I g Q M T O v e d 7 7 r v d r x v d Q A O k L K L R X / L i 3 f c 6 v 3 c / 7 5 x 7 b r L 8 1 + l L I U o r r b T e i q z G N q 2 0 0 n o L s v z t z O W 0 h U o r r b e k t I V K K 6 2 3 q D R Q a a X 1 F s U u 3 5 W 0 y / c O y O H K J I s t k 7 K L 6 s n n I y r P D d L y M s 6 w H j 1 6 T E u W N E r + c o e L x r x E e 5 b 6 y G K x k j 9 g o R e v R 6 m z 9 y U N D I 1 Q I B i Q 5 6 X 1 8 8 j y / d k 0 U D + H c s t X U i C U R X 5 / i A K B I A W D Q a J Q i P + r Z L U Q r a 3 2 U X O n n T b U + i g / I 0 i t A 3 Z q H 7 D J 6 + s L x 8 m V 4 S K n t 5 e 8 X h / V 1 F T z 1 b S Q 3 W a T 1 9 t s d n r e P 0 x 3 W t r l + W n 9 f Z Q G 6 u 8 k R 0 Y + O f K W s P U J C T y Z d j 9 t r H F T k M / + q S d O g Q B i j s g R G q V l 1 U 4 q z W H I D D 1 6 / J i W L l l i 7 E V 0 5 8 5 d q q q q o p K S Y t k f G h q i w s L C 8 P v Z G D C n k 9 + f r d n p m 4 9 o f M I t x 9 P 6 a c R A X U 0 D 9 R M p u 6 i K Q v Y q t i B B t k I B q i v y U k X 2 B J 1 p y 6 Y 9 j R P G s x R Q x c 5 B K n W N U H t 7 B 2 3 Z s t l 4 h G h 8 f J y G B o f E G k 0 w D A C k o q K c j R H Q g 1 E L k d v t J p f L R S M j I 5 K w n 5 e X R 9 n Z 2 Z S V l U l W q 4 3 s d j t b Q x + / 3 k F W p 4 u O X 7 3 L Y K c v / d u W 5 c C 5 N F B v W / n V G x k E 4 g L s F 2 u E h I K P l O 0 K 0 r i H Y e D / B e z G r a / x h q 2 J 1 v P n n V R b W y N 5 P P b w 4 S N q a K g n h 8 N B 9 x 8 8 o L L S U h o c H G R I H P D y a O H C h e H n A j S r 1 c p 5 h t F n o R w X U X d 3 D 5 W V l c r r P R 4 P Q 5 b F F s t G m R l O O n + n h Y Z G x u T 1 a b 2 5 0 k C 9 R e V U b G Q r o q y R B g n S M E H V + X 6 q y g t Q H s M U q 6 7 u b n K w J W l r a x e 3 r a a m h j I z M + j m z V u y 3 9 X V J e 5 d c X E R D Q + P 0 O j o K C 1 d u i R s r S B Y J + z j 8 z I y M i T P V T S y W f l i c / 7 W r d u 0 Y v k y t n g Z U n e z c m U N 1 q 2 z b 4 j u t X c b 7 5 L W b J U G 6 i 0 I I I 2 P B 8 I g a Y A 0 R J A 5 D + 1 d E l 2 X 0 Y / 3 9 f W R z 1 X J 0 P l l v / O V j x 7 2 5 U h + T W E n l Z a W C B j X r 9 + g D R v W s z V 7 z h Y n W y C D 8 N j E x A R 1 P O u i T l o p x 3 b W e + h S m 4 t 8 D N a G m n E q y r F T 7 7 C F C l 1 u G h w a p p r q S r F q / G L q e v m K H j x / K a 9 L a + a y H D h / L Q 3 U L J W R v 4 B 8 o W I B C S k W p F i I I A C n Y U L h H 5 6 w 0 p V n D r Y g e K 6 y J v m Z Q X r N x z c s 8 F E h 5 6 F j j 9 h 3 M + T u u U 5 b V l b Q 3 b v 3 a O X K F f T k S Q t t 3 7 7 N e F T p 8 H 2 7 1 L f w G W b l u E L U V P G a 3 T 8 n W f k x f C r q V 6 9 f D 1 N R U a G 8 x u v 1 0 q X H n e T x q r B 9 W s n L 8 k M a q F n J U b h B w t V T g Y T 6 U V F W x L W L B W x w 3 E r X n z u M P S U 7 g 7 W w S I X I t X K 5 3 r V 5 o V c i g D 3 D N r r X q 1 6 z r X q A X r 1 6 R b 2 9 L 6 i k p E Q C E s P D w 9 S 0 r o l u 9 u S R O x B 5 D 8 g M F 7 I 1 o T u 0 e P E i c j o d / N 2 I T r Z m y 3 O 2 L f Z T Y b a V 7 M 4 M + v H i T e M V a S W j N F A z V E 7 F B h o b C 4 Q D D v F A g k K + c d r V 4 K e e 3 l 5 a u K D W O K r 0 Y s R G d 3 o c D A + R 0 x a S 4 I E W C v p u d t F O t U Q s k p b L H q I l p X 5 5 L e T u u U G f 7 1 4 h + W O P M 2 Q L a Q v o 9 l s p w x 4 B W u t J v 5 2 e v 7 K L d b J Y Q v R + / Q S 1 t r Z S X V 0 d n W n P o 0 V F A V p S F l A A 2 j K o + U l b O n C R p B i o 6 2 m g k p S z a D 1 5 P M o q a Z i g W M s D f d g w L s G F u r r F x p G I z I V / O q E t y s l Q 2 L h w e 7 h a B R j N A p S r q 7 z 8 J Y g e v n T Q B M O Z 7 Q z R t k U e 4 x k R I U q O B m O z t N V q b X 1 K g w j P u 5 z U E 6 o j e 1 Y J f b T U I / U x n 8 9 H p e V V d O T K H X l u W o l l F T 8 i n a Z M R T U r y J r X x I X L E 2 W Z o F i Y s I 8 2 p i c t L Z N g e s U u X i x M O e z O 2 f g z F h Y G a G W l j y b a j o i F q S l Q Q Y m + U S t 1 D X E d x 2 2 Z B B P k Z w M E K + M L W g Q m a M x r o R P 8 O b G Y x 8 I E 4 f s i 1 d f X S W + L w V e D t G 9 N F r u r H j r y 0 E n N v f k S b n e P j 9 K n W 1 Z O O j f p F J 0 s B y + k L d R U y q l Y T 6 O j k 1 0 8 J L P M + x u 4 7 v S w 1 0 r b 6 v z U + d p G L X 0 O K f g Q Q u Y r K u J X 9 v E e s B I I D s A N v N A 2 2 e 2 b S l m O a P e x K C v A E N s o k 4 8 D t n V G n e 4 u u 4 y F m Q E K D L V T Z V W F A K N 1 + / Y d q q 6 u I h / X D x + M 1 8 u x X Q 1 c f w t 4 p A 0 L 4 f s L D 9 r J 4 1 X A p x U t B u p G G q g E c h W v I 7 f b P 6 V V i g V L C 3 U j O y c X G 5 W g 3 y 0 Q Z W d O D c i F i 5 f p v W 1 b J D 8 T t z B Z A b V S / x 1 6 a V / N O V h S 1 W Y F 4 X e 8 f P m S y s r K q P V p G z U 2 1 I u F O 8 7 f A 8 / Z 0 + g h G 5 t S h N c B Y N e r U b r f 1 i W v T S u i t M u X I D k K 1 7 G L 5 5 v S M i W C K c M e o l 3 1 H n p v k Z c 2 1 H p p 4 y K L 1 H W m E z 5 a C 2 6 j y 9 s j r 4 O F m U r x X L l 4 w r s o m C A L P e / s N P K 8 x 9 C 8 e P F S t g 3 s / j 1 l q P C 2 c D 8 b S 3 x 0 / I m L L l 6 4 R D 0 9 P V K n K s 6 y 0 / L q g v D 5 S i e V L D 9 e T F u o W N k L Y J m 8 c U P i k O T i w I Q o 3 N a F H n L E V H X Q r t P Z 2 R U 3 Q G E W P u P Q o S O 0 a 9 c O 6 u 8 f o I U L F x i P K M W z W h 8 0 u K U X B I S 6 0 8 1 u J 4 2 5 Q 6 q h d g o F g w F 6 e f 1 / 0 + / + 6 T f 0 + v V r u n v 3 P m 3 e v F G s z 6 O X D l p a 5 h M X D 7 0 t z A J w O C / o c N v X 1 0 + D w 8 P U O 4 H S l B b E Z z 0 G s X m e p o U J e d O + F u o v O + u i Y b p z + y 6 9 4 k o + C t 9 0 M E E o r F V V l X T 1 y r V J M E G w F k g f s q u m I f I F 8 L 2 V E N 3 b v s h D 1 s 5 D 4 e d m 8 T E I L i h g z 3 a p f Z e d G K B N 4 b 5 9 l Z X l Y Q g B k 5 b 5 t w 9 N o I 8 g h o b Y x G q j / c o 9 N k b L K 9 l S x T m X 8 z F Z f r z U P L l 0 z F P Z 8 5 v C M K H A Q J N g S i A U X r P Q 2 I o C V 1 S k u g Q l q 9 7 e X q n H T G d h p t L R o 8 f p o 4 / 2 G H v x h d + H D r b 4 f l 1 s P a t r q g X o g Y E B u Q H k 5 u b K 8 / C b O 9 k 1 X L A g G n A 8 F + n a t e u 0 d e s W a u n p p 8 7 + Y e P R + a v Z X 7 U U k 7 O w K d z G p M F J F i Z Y B g i d T Z 8 9 e y 5 d g j D E Y q Y w Q c X F x T T K d / 0 3 E b o j T a X e E Z s A i / o h L N T j x y 0 y T A T C 5 w O m G z e a Z R / Q 1 N b W i t s a e z 6 Q 0 I c Q 2 4 b K E i r L d h q P z l 9 Z D q U t F G W W N t H I S H S D b W z h S a T 6 Y j 8 t 5 n T z 5 k 1 a u 3 a t F M A 3 E R p S 8 R 0 w l m m 2 Q o 9 z v A d c u U S 6 3 O E M d 2 d K p L G x c Q b P Q p m Z m X T 5 + m 3 K q d 5 A K y s w 9 D 7 y K u T x e T k 5 O X K e z t / v o O A U 5 y v V N e / r U L k V K 6 Q r 0 U x g w i u h D 7 g u A 5 g 6 O p 5 R U 1 P T G 8 M E D b x 6 J c M p 3 k R w 2 d x s e a b S F o Y J j b 9 T h e e z s 7 M E J l g x d K V C P 0 I 8 P / b 8 I H A B C w Z V S m f e 6 H M 8 n 9 K 8 D p v b X R k 0 P I K R r J P 7 5 U G x M K F H O F 7 a W D Q s Y W 3 0 c I B G x 0 b p 1 u 0 7 k 5 4 / G 7 0 a e P X G Y M K d 6 + 6 a f m z T H q P e N 1 2 b F w D f u n W r / G b o + J P J z 0 d 9 D L 9 / n K 3 a x v r y u O d 7 P q R 5 X Y c K u j D H g y 9 p y x Q I W m h J m Y 8 W l D j p 1 q 0 7 d O H C J T p / 4 S I t X 7 a M V q 9 a S Z c u X Z E e 3 2 + i Z c u W 0 u X L V 2 T w 4 J u o n a 1 m M t p U q y x Z M g 3 J A B 3 B F 5 y a 4 4 8 j V h T n C n W v + / c f U G F h g U w U U 1 e U 2 N 1 M Z V k O X 7 7 1 5 r f V O S h n 0 R o u t P H D 4 / F g g h Y X + a m + x E / 9 / f 0 y X M K s L r Y I c J E Q U r 5 z 5 4 7 c 0 d 8 k U j c 2 N i a R Q n Q D 0 m 1 B c L 0 A P 9 y w 6 X T o 8 F H 6 5 O O P j L 2 p d b o 1 g 3 w B N X X Z 6 k r l u k 0 n D W B D q Z / K c r j O 5 1 T D 7 2 G p 0 D 0 J L u D 1 t j 5 5 z n z S v H T 5 M v J K u P I f f 3 R t I p g g w A Q 9 f T p 5 a q 6 n r U + p o K B A I m S A 6 e r V a z I D 0 U w F w C 9 d v M z w e K X t C o C e O H G S T p 8 + I 6 4 p h D w a Y 6 d S e X m Z k Z s s / t m i i + 3 K y u y u V 6 7 f i x E r n U + y / + C a K q + 0 h b X 0 2 e l C m 1 P 6 B + L c A S Y I N 5 M y O 1 u / O O c / l Z P l 8 J X 5 Z 6 E s O W v I 7 f Z E W S e t R E D p d i a 4 N Z h 0 E q N c z T r M F u H j G I u A w X 5 X G K w 9 H 3 4 w b b 0 I n 3 v v 3 n 0 q L S 2 N C w M s F q 4 Y r C C E 7 4 7 5 I d A Q X F F R I c f M Q s 8 M h O / R 8 w E z J l n 4 H 9 r F U O B z c r K p 1 1 N I a 2 o d N O G 3 U f e z F l q 4 u J 7 O s K W C C j K D t L F 2 e k t 1 + 8 F T e m l b w b + N 6 6 M D N 8 h f v E G G f A B 8 A H X v / n 2 q W 1 x H t 7 s G j V e k v i x H r t y e V 0 B l l K z m g h 7 p o w d p i B L B t K v O Q 0 5 7 S A p 1 o n D 2 j e a b t H 5 d k 7 E X E T 7 j y p W r 0 j a k G 0 t j h U 6 p P T 2 9 t G b N 6 i n B + / 7 7 H + i L L z 4 z 9 p Q A 1 o M H D 8 n p c l J j Q 0 P 4 9 b B g G e w a u p z x 2 4 b w O p y D j m f P K T c n h / w B v 3 Q l G s j a z O 9 h n d R Q n U j o n Y 7 v j f k B B 7 M 3 S s 8 N n 2 e C c r I z a E v N q L h + 9 3 r m T 4 O v 5 c j V + Q V U I G O l X O T Y Q E Q i m F Z x n a I 0 y y c N n y i 4 6 K 4 T T 9 0 9 P V R V W W n s R Q v v j U l V 0 J 0 I j b 1 w 4 7 T g v m 3 b t l V C 3 d M J 4 f l K t k h O 0 3 A L s 2 C V A N L y 5 c s k q A E r g f a h m Q h D 8 g c n b L R z s Z t c 8 T 9 m k l 6 9 G q A b N 2 7 S R x / t l U G Q Z 5 8 q S x c K B u i 9 2 i E G N 0 A P + + b H i N 9 5 B Z Q 9 f z V b m U j X I j N E i Y C q z + q g q t I C K f C J r A f e C w U Y k 0 t O J X w u 3 L D y 8 n J x H e H a T d e r w a y z Z 8 / R z p 0 7 j L 3 E Q l c h R N 3 0 N G I z E U b 1 n j D C 4 r U F f l p a l v y 4 p 5 a W F m p s b K R H X K / q H L L L e R l / 3 U c 7 G g L 0 n L 0 C j x 4 U l s K a V w 2 7 b v d k k K B E M E G l p R X S D j N V w Q Q o s b 2 y 4 w m W q b G x Q e b Z + / D D 9 2 c E E z S c Z E g e w R H 8 z p n C B G E o i J q B i e g 5 Q 3 G p I / l G Z g R S o M Y S P 5 9 T 5 C z k y i 6 g z u F M q s 2 D u Y t c i 1 R N M p R m P i R b 3 i o p + I B H p 2 S E a b e m E 1 z I Z E P k 6 A 6 E y S t n I 2 u S z Y Y I m C D E P l t 9 0 O A h j 1 v 1 7 R v F L L f T C O c S 9 U v U A 5 E / 0 6 o g l H P P 9 b H O 1 0 4 a 9 1 r J w a X N f E 1 S M c 2 b s L n H M 3 P r l K x Q e M 3 1 o q m E z y s t K z X 2 k h d c y s V 1 i 4 y 9 q Y X I H q Y 4 m 6 0 Q n C g a v 2 r s R X p G 6 L C 9 1 o k T p + j W 7 d v i Y q L 9 a e / e D + V 4 U 7 X x 2 Y a F h K X s G b F T d T b v m 6 5 J K q b Z t z z O I d n z V 4 V h 0 g l 6 G z B B 6 N C K D q L J C A U P 0 3 X N R H h / T G a J X h T T C b 8 J A R T 0 A J m t 8 P p t W 7 d Q H l t n W G i c p r N P X f T w 0 S O Z J / 3 g w U N 0 7 9 4 9 W r N m F a 1 d s 0 Z 6 o 5 u j n 9 d M c w 3 C Q g G s 3 h E H j b C V S n V Z j l 6 7 + 3 Z K 1 T u s Q M Y K c c v M L h 8 0 H V C 2 r s O 0 Z G k j 3 e I 6 z 6 f 7 P y U / F 1 J Y I n Q v w o h a t G X h J o z I G l b M i H X 7 Y F V w d 7 5 3 7 w H 1 9 f d R f l 6 + z E W O 6 Z R n o h + 4 A H + 2 / x N j b 2 p h K m e 4 f A j R x 7 a V J S O c I z R I I 6 g B m b s k b S z r l f p Z I m H a N F d x P d 3 v x S I G a n 5 1 p I D f y + f O S z 6 v W 0 L p X e 7 k r P l c l O X Y 9 d Q G y p Z V Q W O e v H C 7 k x m i 6 Y D S b T F 4 7 c D A K 9 7 6 Z G h C U W F h w v Y o v C d c o K e t b b R p 8 0 a G b T h q + Z m Z C t 2 c E P p O J u g B x W u r m o k A F F x Y L E y A Q Y W + k I M u P c u S G 8 e O x R 4 Z 5 p 9 I M l 1 0 z O 9 U Q K H d j 6 F i o D Z X j 1 C 3 J 3 W B S n k b 7 K f i W d W d z A 2 b u N N j S Z n q 6 m q q r a l J C B M K 4 p E j x + Q u v v v 9 X R K A Q I O n h 6 2 j F q w b X K Z r 1 2 / Q j w c P i + W E i 4 W E 7 w R r h z o M K v g j b O H Q A R d 3 / u m + L 4 T P X 7 t W T 8 I y O 8 E C o 7 H W a r M L X C O D L 6 l w 5 A J / P t E 5 d v v i a d R j d F m K g U n f R L D V 4 Y i b X S 5 y W l I 3 f M 4 W 6 t 7 0 V 2 o O y + t Y G u 5 R j q Q 1 X Q F d 4 G i n t s d 3 y O X K o N 2 7 d w g Y q 1 e v C h e S W F 2 9 d p 2 8 H i 9 t 2 7 Y l y v V D 9 A t d i l D / Q T u V u Y s S v g + W s M n n 4 / i O D x 4 8 o q Z 1 a 8 l h d / B 7 q F U 0 8 J r z 5 y + K G / b Z Z 5 / K 6 x I J 4 A H M m Y b j z Q K U c F W 1 y 6 e F 3 / c 6 b 3 v U j Q a n 8 P I z p w C V U P y k Q A B T s f n E 5 f P 7 P L S x a p j 6 g 6 n Z G 9 1 y / E b q A u U q W k G D g 5 M b c p O 5 2 y + g O + K q v X j x Q l w u h 9 N J m d J Q q s Y a N T S q S S A h u I T o 8 b B n j 4 p y x Q q f / 6 / / + r + o o r y c L d f O K e s h 8 Y T 2 H f Q J 3 L R x / b S u 3 9 W r 1 2 k j P y 9 Z F x N 1 Q X R 9 A v B 4 z Y 8 / H q Z 9 + / Z O q n / h / G H x 7 D F n L V W X 5 N G 9 F 8 l 1 o 8 C 5 D v L v V y 6 f R 4 B a X T 5 M I 9 b p e 8 z P R a W 0 y 8 c 3 + C i Q k h V e 4 7 d m k T e U w X W J H h m q k c 3 u G 7 r 2 c B G R b k b m 9 z x 5 8 l Q Y J r h w u M s j 6 o e I G O o i 6 M v 3 u 9 / / l r Z u 2 z z j Q A F g P H r 0 G K 1 c s c w 4 k l h 4 b l V V B T 1 + / M Q 4 M r 2 s N q t 0 y I V g E d 9 n V x X f U a / w o Q X Y 8 H j I n p s 0 T B G p g Z n 8 J p J u d L p o e C Q 1 V 6 t n o J R v m 4 r J P 8 u u L n D Z u o P 1 d O P K e Z k j D + 0 6 G I O E C B 3 q R T Y u h A A H S 8 k g D K 6 7 A 6 F + 1 M 0 u H G D C 4 5 g O 7 N b t u 9 J X D 0 D C u s A l m 4 k Q l N i 1 e 6 c U 6 P a O D u N o f G G w I / o K 4 j v B h Y T l h F U Z G p o 8 1 E N / j 9 a W V v l t m F w G c w J q C 4 i 5 I 8 z C 5 7 9 8 2 U f 9 9 3 8 0 j k S r M C s Y N 2 A B h u K p y o U B l J O v 2 V x P t u / + 9 O f / y b m U U 2 Z h L U 2 4 b X L X h j W Z q Z W C 7 I U N V F c S l M K p o 2 0 Q 1 q v F L K s o s H h b u F l j X O 9 A M A E d Y B G y R n c l g I e V 2 1 F / w P 6 p U 2 d p 7 d o 1 8 h 7 J C B b h 9 O m z X O i f U k N D n d S n 4 s 0 3 g e 9 3 8 d J l a u L 3 R s C k s r K S 7 t 9 / S H e 5 7 r a O 6 2 Q X G D S A / o p B Q 3 D g y J H j 7 H b m s + W 8 R q t W r a T 8 / D w B B g G J e E N B t L D O 7 8 j w C G 1 Y V k a e g I V W V f p o W Z k a d I k 5 2 7 1 + K 7 1 2 T 3 Z 6 Q v A S O G F y T U m w p L k e 8 t q S i 1 z O J V l O N N + f e U m b A 7 L k L O f K N f v t U u h n 3 5 i 7 v m q M X v W 2 y d q 2 s D y w A N h i R X Y M 9 9 b C + 2 r L l J + f T 9 4 g 3 9 F 7 O q m Y n 4 8 6 C n o u o D P s d B 1 o z c L Q C r w G 6 + 4 e P H i Y P v 5 4 b 1 S v d H y H 5 u Z m W T U D b p s e y Y t A S A t b H o z b 0 s f 0 7 w Y 4 8 Y T H s Q I 9 F m C b S r B s u E n F G 4 p y o 9 M p K 4 y Y h f c N G k E J t E X p 9 q i g z 0 3 L G l I v M J G y d S i + a c 8 Y n n i 6 3 + X j O 3 O D F E x E 4 V C J x 8 D B 2 L k j U F D h G q L + B D 1 / Z a O e s X y x H o F A i L q 4 P p V o P F Q 8 I d K W k 8 1 u o l g 6 G + 3 f / 7 H M L Y 7 P R R g e E b 1 j x 4 7 T + v X r p L 1 I g w P B S u E 7 n z x 5 m o a M k b 3 4 f l P B h O h j R k b 8 s L h Z c H l R x z x 8 5 K j c Q K Z T K B T f 7 Q 6 G L O Q Z V Z O + p J J S t g 6 F S S d R U H S a r T w W Z Y U A y v L l S 7 l O 8 k j C 4 A t i V i W E M O Z J V / C L s 4 M U 8 I 5 I f S w 7 O 5 O G X r G 7 l a B A m w X r A q t 6 5 s y 5 8 H B y C I X 4 t Y A 8 S v 3 s W l Z V V 0 k D b q K o H 0 b 2 7 t / / C R 0 / d n L a e h v O j 9 1 u o 6 w E 7 W u x g g X + e N 9 H Y o 0 B 7 b N n a k K Y W O u k F T n 7 y P H 1 M P 7 6 x t U o 5 F R K K d k 5 1 s K F O F 5 0 b z Z g 4 R X o H I r u Q 3 D 3 F n A d K V H H U 6 z + p 6 H p f m 2 j 3 C w V v E A X p e k 6 q + K 7 n e L 6 E m B C w + / 6 9 U 1 R 7 V m o 7 3 z 8 y T 4 Z 8 o 6 J W x K N x I 3 V V 1 / 9 g 8 y B o S 1 n P O F z 9 u 7 d I w M Y M R V z s o L 7 i r a 5 2 G m a J w n n n Z N s j E O Q 1 8 9 7 M d d u r q f U H L 5 h y 5 w V P I m E t x r K U 6 u s o 6 c E 2 p F i X T 5 8 n t M Z c Z m w H t S K u n I 6 e L m H 7 r 6 u o e z l X 0 q / O C T z o m h a x 4 + f p C 1 b N s n d / x e / + D w q O A D X q r S 0 O G m I z A L g S 5 c t k R 4 c g H s q r W E 4 M P J 2 J s J U z F D i x l 2 s N K + s k g g Z T t g 8 e 5 V 6 9 / O U d P k s m b V S w N 8 2 V L q j K A o + 2 p i 0 M M r V G 7 B S d 0 + v c Y Q t S o d T F i u r q N 9 A r o w s S V q x K x P i v W H F 0 H A c T 6 i b j Y 7 G d 9 t Q l 8 L o X w Q K t D A Q E a 4 j I p P / / m / / Q X / 9 j / + S A M a T J N q n N m x Y R 8 d P n D T 2 p t a h Q 0 f D F r m 5 K 1 H b F P 8 4 X I b w 9 T C S c T j e 9 Z v L y X L y 1 k P 1 u 1 J I o c y l X A A n z 2 r 0 t g C r K x g n S 3 C C 2 k a K B S Y t u J l m N 2 0 q 2 a 3 q r h 3 i y j m + V m 3 + O C 0 p T / x a D H 9 H j 3 Z z l A 9 1 l 9 z c P M r K y p S u U Q M D g + w O V k o g p L y i n M q 4 P o f v o 7 8 T u i + h D 6 H N Z p f I W 2 z P j k c P H 9 G N 5 l t U U F R K F W V F 7 M 6 t D D d E 4 1 z q M V 8 A F U E Q c 5 9 G c 6 9 0 s 9 D t K M B u b C C g o 3 z o g o Q e E 2 7 y e d z U t K p Y G p d T R Z Z T K Q g U + u / h j q z r U W 8 b q J 9 K y 8 t 9 V J 0 f v w c B 2 q S a 2 R 1 b x 3 W r p 2 1 t 1 P m 8 S w D 5 + u s v o 3 p f m A v + V E I U E d 2 Z R t m a F R Q U y p z q x U X F 9 N 5 7 W + j F m I s q c 3 2 y V E 1 e X i 5 D W i P A o h 1 r I 1 u w 2 L a q 5 0 M 2 W a Q t V j j f A F f 3 5 Q N Q A Q D l 8 w h U m B 2 p u j y D K i u T b 0 p 4 1 8 V A P U o 5 o D z 2 R n G h A B S S 1 r s O F L 4 f 5 r X T + d i o I M L 1 W K o T 7 U s I X / / t b w c k 0 h f 7 v G Q F d 9 H c 7 o Q 6 F l z Z R Y s W y u x F W J T N z 4 C O 8 O c i 4 v i X f / 9 P + v p X X x r P V s I Z h W s b T 2 j M F Q s l V g p A + S g U 8 J D b g 7 Y o Q D V B N v L R + q b J E d O 5 q p Q E y m 1 r l K j W X A N q o L e d M o e u S a / 1 4 p J i C Z O 7 2 d K i b p W T m 0 O r V q 2 Q M P U / / u O v p Y 6 E Y E V s r / C Z C D 0 7 2 v q C t H l F Z G L N g w d / p P 3 7 P 5 X V C j H h p V m Y R g 1 T l J m V y N X D u Y 4 H F D r J K p f P w 7 9 z g l 1 n L 2 3 a s N B 4 1 d x X S o b N 3 3 V w z D I b l + 0 r S + i T T / b R y l U r p Q / h F 5 / v F + t T X l E m n V a z c 3 K k b Q l C l D H Z Q Y f x h H P 0 n 4 c u 0 e r 6 Y p m c U o M R N C q F s T B B a B Y w K x F M S s r V j k 7 R b Y N I E k y J u X 5 z O c k 8 N K n 2 L 5 H y M u K 3 2 v + c 4 j I V 1 t j o s P R s g H V C I A F 1 o W + / / Z U s E Y o 6 V E 5 2 d r j r U m / v y 7 j 9 + p I V 2 r W + + / Z j y n T Z y G E L y f z m C D Y A 3 E R C v V R r a p h Y / L s i A J l B Q j 5 I F u M Y A D Z f u 7 n + L 3 X C K y Z F L l 6 0 p R q O 0 3 H z X d L S h U U S m S s r L Q n X i / A b 7 t 2 9 F x V R g 7 q 7 u 5 I K P i Q S R g a 7 n C q Q 0 D V k k x U 4 / n L o 8 p Q z z W L t J + i s M U 1 Y I s m 5 N / L s 9 + F A 5 H o Y K Q B L a M C V S k p J l 2 8 u 3 i U S W U + A t Z P d P / R u 1 0 K E D u H y 2 Q Y j U N h h B T H 8 B E v m X H n M l r G v m 4 I 0 9 V g t m 9 1 G / a N W 6 W m e S B q a a K s U b z + S 4 l 3 D u Z q 4 7 M U 5 O s f T 2 o p h K W y z L X A / h + L 1 N E C E D Y I l Q l 8 7 C H U n Q L B j x 3 u y T u 5 s N M g g o T 8 g R h m j Z 4 Y r M 5 u y 8 o r o y 0 + 2 0 Y E D P 0 j A I 5 4 w z 0 R z 1 / Q D J I N h e I K S j z R f q L z a N 7 a c 4 l 3 D u Z p S s u t R f h Y b X m T m k O A B Y Q 1 b K M C F D O H x s 2 f O 0 q V L l + n s 2 f N c d 8 q X x 4 4 c P U 7 1 9 X V y s 5 i Y 5 T x 3 / + / A J V r b t E Y a Z z F n R l 6 2 i 3 I 5 5 T F c n 3 / + m U Q X H z x 8 K B C Y 1 Z + 5 i T 8 3 u c + c Z J E M i C b v c 3 2 K n 5 8 q K S V d P j g 1 W y r 7 + G 4 R X S D e d W H Y u c d v k Z 4 O a A / 6 4 I P 3 a c P G D T K p C 9 Z 2 Q k E s L C g I W 9 7 3 G 6 c f P h F P l T l e r g 8 h 7 I 4 p p I l 2 1 H n o v U U e y n K o 8 4 V V R B Y v W i x D N L R O T 1 N v U o 6 k k Q Q Y B B w Y G B M 4 k p c U C F u u V L u j z + 4 W 9 4 4 L E T J U r n f X z 3 5 + 7 5 9 L m K H 1 5 r 0 O G Q E M Y X C h D j 6 M j Y 1 T d U 2 1 5 N 9 E 2 Z V r 1 J R o t T X G E X Y r Y 0 o C x k Z t W L 9 e B k d C C K 1 P J W Z I g I 8 k D Z J h j Q Q w d R x z G 2 q 4 r H r l 7 x R R S o b N v R 6 P X E g U k t K c u R d F G n Q u p f f 3 7 q V z 5 y 5 I g T 7 P W w Q Q s B T O k s Y G 4 1 m z F 4 a h N D f f l I 6 w U w k z 3 K J j 7 u n m 5 8 a R q a X g M W A y g J E k E G F r z D 4 l Q + H V Y w t q S k x X b u 7 / S 0 k L Z b d j K m C r X O D w x P V z S A 6 n i 7 6 / O i x T m K G e g x l o E R D Y u h W r C 7 7 5 H T 0 / 2 0 I N y 9 c a e 1 M L X Y 5 8 2 Y 3 G 3 v Q S e G C N B C C 1 F c u k 4 T L B h P k l a m p n v n D C u 6 y U r E P Z 2 E 1 S P a x D 5 H H P z W H W r o x s q q y q p t a n b X T 9 e j P d Z I u C Y e p Y w B r T O 7 + J s p x 2 6 h l M b h o v Z o K K s q a z 8 k a 9 y Q B I W a j o O p S u M 8 n j B k z Y I h Q f 7 x r O 1 c S l L s 7 R O Z 5 e D k / I n d x q t Y n 7 N x e V m Z 1 L g b I d t H b N a r F M u 3 f v l O D E 9 u 3 b 6 W V f n / E s 1 b t 8 e H h E p g 5 L V h V F L r p 8 7 a 6 x N 7 V g E B M N b Y f E z d P 1 J w 0 Q E r t 3 C h w N j 7 J M w Y D a 1 y n 2 2 s 3 1 l J J h 8 4 7 + E b l 4 X q + H s n P z 1 I + c g / I E E P 5 n z 9 x I E P r T Y V 4 L D J W H M A c 6 H s L 8 e 5 g r H Y G L 6 Y T h H h + 8 t 5 r 6 B 4 a o b 2 z 2 v S 3 E M s l G 1 Z v C 1 k e s k T q m r B X 2 D d A 0 W L x F X l + z V E m p G T b n N D 4 2 S l Z 7 J r 0 a 6 O M L z M d w 2 C i U c 0 m 9 I 5 O t w 7 6 P 9 t K B A w f p b 9 8 f k F l s M Z v S 1 q 1 b a O u 2 L d K z e y r B k s j 0 y 8 / u 0 P / 5 6 3 n K d 0 y E F 1 S b q W C Z I O 3 O m c E J W y G 2 o O E 8 p 4 A c 8 8 t x f u W k 6 z b X k + X c / a f G a U k t r S j N p A y u 0 G M s z / n O I i l I k N 7 O F S 0 p 9 d O C w u Q W j s a A Q 9 Q d p 5 r 7 7 / 8 e v E W / f L 9 R e q q 7 2 R 2 + f e u 2 d L 6 V i V 8 S d L a d c o g G Y D K g g f u p B h R y 3 o / p 0 4 x h G 8 h z i g z b U G O h F i 8 q o e X L F x v v l h p K y S g f Z L X Z + C I H k 5 4 a 6 1 2 V y 5 F 8 2 B + 3 i u m m D C t 2 9 M v g R I C X x T c c W D Z M p o n V N a 4 + j Q 9 u t l N Z n W g B J h V 4 0 E l b K L N F E t h M S U O H t H R p c k u c z i V Z 4 Q W l Y h r x q A X W Y t 2 8 u e b 2 3 e l O v r 8 e e l H c v K W C D e h t E V d 8 T m K F n u z 9 f Q P U M z C 5 D x / 6 D o 4 8 / k G m Z o s I M P F f A y K d N E T R x 2 I g A 1 R G 3 m Z D 3 X D y t Z v L K W U t 1 L M h N 9 8 N + a L y l T d X 6 u e i k v V S 8 V t H h l / T q V N n Z I J L L C p 9 o / m m H E e H V 2 z 1 R J x m Y e g 7 1 s A a 6 O 2 g o 8 e O y y S b G B m M h d c Q w P h w r 1 r P y i y B x Q g 6 B K X B l k E K B y C w b 4 I I S V u p o L J O F n 5 N K o q B Q k F L z Y Q B e 7 i w K E h z W v g 5 S Q g 3 j W + + + V o G C c L 1 + + C D 3 V R d V U V n z 1 2 Q S V g Q j M A 4 q E u X r 8 h 5 0 c J Q e k y N X F 5 a Q B / t 3 S O j h f H a N W t W S 8 M y Z m Y y S 4 e + J W L H k K y t V B P i R E L i x l Y A U l t Y J V W n U k A t X I i J X q K v V y q k l A y b 6 + R w Z o j P n m W f u 3 f D 3 A z V G z s Z w d J g 1 C 0 6 1 u I W A s B Q P 9 q 1 c z s t q K 1 l O D J 4 v 5 x y s 3 O i L P b Z s x e o u K i A J h I M 2 x g Y j z x X Y N G W i f M u P r e 5 T n 8 C y 8 T 5 M F R w w Y 0 t p 6 Z 1 y y Z d r 1 R I K R s 2 R 2 p 9 j Q h T g D b V R B e U u e L + 5 b q C t G X B 1 L O 9 m g W r B I s C i H 7 5 y y + M o x G h w z B m o C 0 s K g y f A 0 C I m Y / E i j s L Z P B i r E a N k c 4 R U A C G A m d 9 1 Y S 4 1 r p e J A A Z K T x B i 0 5 G 5 C 8 Y 4 P q d 6 T q l U k p p l w / J 7 e Y L z n d K 3 F H n m u q K k w u X a 4 2 M j k m d B 7 3 T E w 2 P R x 0 K 8 6 N j 7 o q / / O W v s h h b T U 2 V T M H 8 6 Y Z 8 G X 8 V K 1 g o w K I D D d o a r a 7 w o D J F L 4 Z D v A F Q Z u t k S g K R B s t H T U 1 L + V 3 j X 6 + 5 n l I 2 K K E 1 G r D y R Y T r g X W i I l D N B S u F F T x m I k z T h e 5 W U w m F H v U o H 1 u m L 7 / 6 J e U U q D W r s J 6 w 0 + W i R T H r Q 8 F y v T a W V t X A 1 B d 7 a F f d O O W 5 2 O L w / r 0 e n G O A E 0 l S V 8 K M s U Z C z w 5 Y q C C n h i W p M 2 1 Y r F I 2 b K 7 T a z 8 u t p 8 W 5 K s h H X N J M + 0 y 5 e f f i V U T E w m / H 0 N A s A A 3 R g Q f + N s B 8 r v V + l F Y C / j 0 q T P U U B 9 Z j B v P P / r I G W W V a v K 9 M k B R 3 a Q C 5 P X B C q n H I h Z J b V W v C O X 6 a Q t l o U D c 6 5 Q y 6 e K j j j k e A p t e J T Q q c 4 J f 6 i r k A u c I t 6 m 8 y 4 B l O k O 0 q W p E 6 j h T z U R k F u o / T 5 6 0 0 L p 1 T c a R i N p 6 R u j i j V b 6 z f 6 1 f O H 5 y h v C S o c Y U o 9 z g X 6 B 6 D G B / P l 2 F 4 2 L R w c 4 N D B B 2 s 2 W C X N d A B T U T y + 2 2 W j C o 6 H B M V V P k m m X T b 0 j s G o h p l 7 + 5 t t 9 x k i A 1 N S 8 A A o q D g 7 T t R e l a m i H z c 6 F S n U 8 f V e h 8 o y 8 o P f q g t I d q L n 5 F r t p Q 3 L c Y X d K g c S k L X D R s A g c 5 o W A Z c L c f a N c j 7 p 4 8 Z I 0 1 v p 8 f t q 0 a T 2 D g A k l g 7 R g Q W S E r h Y 6 1 W I x b n U a 1 L l A V y O x S I j m x Q C 1 a 3 E 0 U K d b 1 M I D g E i 5 d + z W c T 3 J y + 5 n Q J b / Z J g E K K 7 L c v r N 7 3 4 h n 5 G q s l x 8 P D + A K r N M 0 M V n 2 W T l A i k D E L l Q 6 v r G u w r V n k Y 3 Q 2 / s J B B 6 R G D a a S w X i m 5 W W I A a C 1 S j S x H q L R h u n p e b J 3 N S x B M m g N m 5 c 7 u c A 8 y 8 d K n D w R A Z Y 5 k k N G 4 C i i H a u R h R P Q A U p C v t V n 5 N 0 I B I W S n U 4 2 S l D b a s e t p l s U 4 M 0 5 d f f U g Z m b P r i D t X l J J D 4 O P 9 6 w t l y Y U O 8 E W G W 4 I C g I L y L u t U y / S F D 0 P U 4 R I W l 5 T Q 9 u 3 b Z F X 3 f f s + k k A D h r q f O 3 d e r F k 8 A S K 8 F t s b n Q 6 6 2 O 6 I w C M A K T d O p w V c f x J o O I / 6 2 q g 7 8 p y w h Z J z z E A B K m x l C R u v B C M Q 0 j d f k 1 T 8 l / J R v i g F 1 U X X L o q + 6 7 6 r E b 8 A G 8 6 H L 6 e f B w 8 q K V E r C c b q F 1 9 8 L l 2 J Y u f a g 1 H G 6 h s r V i w T o A b G 2 P 3 V I I V T B C 6 H x U 8 1 + V h z i 4 / x O T s L V w + P G T A p s C L n V r t / K n n p V 9 9 + a n x y a i u l G 3 Z j 0 9 L 6 D L 7 g 6 o 4 Z v t i A j A v F u 6 r O o e S A S j T 0 A v U t z D z b 1 d U t g G j B n R s c G p J 2 K w G H z 4 E G R C c d p U P a W M N 1 J 6 4 z w T J h K 9 B o c O Q Y L J e x N e p P y j p 5 + P V e d v X 4 + 8 W 5 J q m W 5 o 3 L p / 8 5 r F h i R d 8 5 + Y 7 K h Q N 3 V V T C 3 1 W d e 5 p 4 T j z U n z C Z i 3 n R t V j Z G C p M G X b g + 4 N 0 8 + Y t m U k J D b l N a 9 e I d Q J Q u S 6 4 w b B I O h k w Y c s J l k n G O X E 6 / 9 S m H s O + d H Z V 5 z B 8 k z L c P b 3 / 3 R + / M V 2 B 1 P 4 3 v 1 w + 1 p L 6 n M j F B 1 i S 1 F 0 W B U N 8 I S P a 9 a 7 I 7 c f C z / G F C V u w R t R U 6 0 Q B u v b 2 Z / T Z 5 5 9 K h 1 d M v 7 x o 8 U I B R 0 M y y B 6 h h s e c I m 1 J K o 1 z v U l Z K C R 1 z t S 5 V O f Q 7 O r B Q p W X F x j f Y n 5 o 3 g E F N S 7 M 4 g u u X R L j 4 o c B g 7 V S g + f m g l A 3 m m o V D v S K 8 H h 9 t G z Z E t k H R H A D B / o H + L c q M N x o n D X y 5 q 1 O O C d e n 5 8 u s G W 6 0 m F T 0 I i V h 4 t n b L W b h / P q 9 U q o P O B 3 0 y e f R a / j m + q a V 3 U o n T K z b G Q J G X f S K P f E u M s C K r T B v E N Q v Z 7 A l 5 8 s L B O a K K i C 8 U w Y m p G T n S U g a f c O 7 h t W R E S D 7 P F H D j r T g u g e w 2 N Y I 7 F M A p M K M m A f b h 6 g E u t u u H n a I i G i p 2 9 K c p N i q A I M 1 D 9 9 9 1 X c 8 5 / K y X K l p X N u 3 I p / A l 2 / 1 U c W G x p 6 H d I 2 h W H z W C E d 7 V P I W 7 D F 5 P g 4 U U Z D 8 M + l w s w g b a i d 3 P P 8 4 s X L 0 l a F d i d Y q 5 b W p 7 I Q N b 7 r y p U r K C s L U w B E h q t 7 2 V p d v X K N i h e t p 2 f D G X w M j w G i S A d X a X 8 S s F C X A j y A U I G l Q A J A v A V A u C E x R J L n r W p z Y o i z M u j X v 5 3 c 4 z 3 V N S 9 d P q 1 1 q 4 u l I O i 2 K e X C G F a K t 9 K 5 U w q S 6 j E g f d q 4 Y P 4 c l g t r 3 s b T h H t C 1 s p F x K 6 j 4 x m t W b 1 K 4 N q 8 e Z P M H a E a Z 1 V d C V v 0 1 y s t K 6 W H T 1 o V I A Y k A E c 9 x 7 A 8 A k 5 k K 5 Z J J z k v C i Z 1 / g z L J M k j z R P z E S b I c q V 1 / l o o q K t 7 m L p 6 x s k q F g p D H x x S J 0 F e L B X X N 8 R S y V Z Z K W W 1 L H 9 3 i 7 V n i V s 8 C z P Q P x w 8 R J 9 + s k + + i 1 g h A G 8 C X 8 + P p 4 / r / Z N P j E 6 v B n D 6 p q H y B m j I A y Z A h m i o A Z 2 C C D c f 3 V 9 P g Y Q U 8 H v o n / / H b 4 1 v N / + k / J l 5 n K q r 8 s l m 5 U I C t 8 U c o E D C H d h 0 d 4 b F 0 n U H u a s j G Y V S C j n S T 6 j j j 1 z U 3 t F J x 4 6 d k C 5 H S F g l A 5 + t L I n 6 T u Y Q N y J 8 x 4 + f p P 6 + v v C x E 4 + N R l m A w v s C j f x G n V f v o 3 + 3 t k i y 1 e c G i T 9 f W y W 9 / e O / A K b 4 5 3 o + J M v V 1 q 5 5 b a G 0 L l x u 5 9 s L W y i 7 U 9 W j J M E y 6 a T 6 / i k r p S y V B a 1 4 y O M N w h Z L 9 o x j 4 T 9 x F f 2 w z u B y m P L q v x K s D P 9 D H z + 4 p g A J 3 0 t b I 5 2 U N Q r J 4 E r V Q 8 I i v d a L i g r p V E u 0 Z V J W y 9 g H R N o y Y c v 7 c v M Q C 6 X g A m T 6 h q P d P N S Z A N N H + 3 b Q 4 v r U H e u U j C x X n 6 a B 0 j p 3 4 S l D o o I U a s E B B R U A 0 5 1 p A Z B y / w y Y D J D C Q Q v k 8 W Y C F 4 o y j k k 2 O c n V w B + 0 P R m X h j e S B y i 8 u 6 H G Q 3 k u z D I E g H A Y W y R l K c 1 Q t b W 1 S a M u X n e G Y Q p b V E C j t y a I Q t K 4 y w A Z Q G n L F b Z Q A A r W n I G S 0 L g B V E l J I X 3 9 7 W f y d e e z G K h u n O u 0 D J 0 5 9 0 S g g q W K j f p p C y V A C U D x w A I 9 2 O L d 9 D 6 y a j u Z L R y J X A L J M Q y T 8 r J V A G H 7 f v 2 E 5 C M w I S m g N E x i d T j f P W S h x y 9 t 6 n E D q H B U T / I q 4 K I s l A G U W C P T F l b J s E 5 h o G S s k 5 u q q s r p i y / 3 4 Y v N e 1 m u p Y G a p F N n H j I o K k g R S Q x X G C j t + l l M c B n w Y K t B k j w L e R G O G 9 k E 4 v K P v 5 L H h o u 9 y s o D c k D y W x a 6 y W U D N O Y 0 G a g z r c r F U 8 c 0 T K Y t o D I g U k C p r d S n E I Q w r J I A x f l w W 5 N Y J w + V l 5 f S l 9 / M j 4 6 v y S g N V A K d O H W f o d E w 6 c i f t l K q T g W Q 1 B a g q C 2 I i Y V L / T d I k o 2 R Z y E X f Q E U N C q n 8 4 B D b 9 W D y 0 o 9 V J q j 3 b 4 Q D b u J e l 5 b q b b A R 9 e e O c n H r l s Y M m 2 t B K A I T G H L p K G K A s o A S W B C Y o g E K m W Z N E x f / X q / f J + 0 l C z X 2 n q M y 5 d W r I 4 f v 0 0 h C 0 D S I X U F V B g s c f k Y K t k C I g 0 X C D K 2 Q E m 2 O B Q B S c m 8 H 3 s Z N E S c k w w n + Y 8 / C i L U s s T y x C a B B n l j C 1 g E L A W S g i w B S L J V I G H f H I C Q r d E L 4 p P P 9 1 D d P A 9 A x F M a q G l 0 6 t Q d 8 v m 5 8 E q 9 i s E y A w W Y o s D S M J n B w n / 8 k b + y V T L 2 Y 8 T F X 2 f k j 9 q Y t 5 w T W L B V z w i D o 5 N A Y x w 3 8 h o k 2 W q Q e I v H l X u n Q N J Q i Y s H s N C U E F B t T b B S I X Y D / / T n 7 / g c z O s + A Q l l u Z 4 G a l q 1 t n b R k 5 a X R j c l W K p I 1 C 8 C F i D S S c G k g D K 2 A E g R h T 9 R + W g B B C M b z k f g w Q H 5 h w d k F 3 k N k E 7 G v g G R W C O 9 N Z K C y g A L I A l E g A l Q w c U z 6 k z a M r F V w r w V f / r z H + S b p R V f l u v t a a C S E Y Y s H D l 8 g 5 g o g U p S H K D M Q Q p Q E w U W A D J A M j a G w h m W A k X l d B 6 Q 6 K 1 6 0 A w Q 0 2 H a B y x w B Y 1 j g I f z 2 h p p o B R M s E p G C g c g G C o B S o O k t n n 5 u f S H P 3 4 j n 5 1 W Y j F Q v e o K p Z W U D v 1 4 i f x B Z Z 0 k O C F g 6 X 3 e A i a B C i B F u i g p m J D H u y i A B L Q E E l A M q T z A w X 8 N k Q b I n K I h Q l 6 s 0 S S g A B G 2 y s U T i 8 T H t J u H H i G 6 W x H q a X / 4 7 9 9 S d n a W + j J p T a k 0 U L P Q y P A Y n T z Z z G d P A a W i f r H W S g E V C 5 Z w Z Q A l x 1 R u k u S i M B A q L y S p n A E P H p O 8 P m Z E 8 l T e D F Q C y y R Q q S Q W K e z m K a h C X G / C B C 7 f / f O 3 8 h 3 S S k 6 W G x 1 p o G a r k 8 e v 0 d D r C Q E q F i p l p W L B A k 0 G R K Z t Q g k w s V s T T J w i e Y b F 2 C q g O G + C S O V N I P F W 9 9 3 T E G m g M E v S v / z 5 9 x L V T G t m Y q B e p I F 6 Q x 3 4 r z P k 9 g b C U G m g r G z B o s P p q i + y g M U Z t d V S g E U u h i k H c I C S b H g r e d 5 B X p I J I A F K H R N 3 T y D S M P G W w d F Q K Y h g n d S c 4 w D p g 7 0 7 a N m K R v n c t G a u N F B v S S j Q f / m 3 o 1 y g F U w W u I N R l g r J g E h v Y 6 H S 2 a g r A j h M W 4 B j A K W g A k S c B z x y T I O k U t g q G R A J S E b d C d Y I g A G k p v V r a N u O D f i g t N 5 A l u Y 0 U G 9 d Z 0 5 d p a 7 u f o b F s F a A K Q y W B o r z e H I Y L O x E y + B I / o A d t d U g 6 X w M S N g X k N Q W w Q Z Y K V g j B R S 2 y k p h k s x P P 9 t D i + p q 8 e Z p v Q V Z m p + 9 T A P 1 E 6 m / b 5 A O / 3 i G M V A w M V U K J A F K g 6 W B m k y U u j C A R 1 B S 2 z B M G q R I H p B E Y I J V M l k o A y T U i z C f x O / / 2 z d i Q d N 6 u 0 o D 9 X d S 3 4 s B + v G H 0 x Q S i F C Q N V Q A D M 9 Q Y M l G y 7 g y C i a 1 E w u R J A C k L Z Q B k m 6 4 x R b g l J a V 0 N e / / p x s C a Z l T u v t y H K v o y v k t c S f S D 6 t n 0 Z + n 5 + O H z 1 H 3 Z 0 v G B W 0 9 A A k B k w e j U B l M M R S 4 E h O Q 8 Q A 4 Q l i k Q C X A R V n B C D M J L t n 3 y 5 a u L g m r v V L 6 6 e R 5 X 5 L a + j E 0 a O 0 + b 3 t V F R R T a P e m S 1 D m d b b E X p i 3 L / z i O 7 e f k T j 4 2 N c 9 w E s n P A g w E E O / w U s R p A Z Q U Q R q 2 r k 5 G T T l 7 / e L 3 W i t H 5 e W R 7 3 9 I d G h 4 f J 6 n D S y 8 4 O K l u s J k R M K 6 2 0 Z i 7 L z e d 9 y p d I K 6 2 0 Z i S f z 0 s 3 r 1 6 h u i V L q a u j X Y 6 l g U o r r V n q e X s b n T 1 x j O o Z q O Y r l 1 T T y K 3 O / j R Q a a X 1 V k T 0 / w G u + v F 1 m M z s +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 G u i d = " 5 9 8 2 f c 8 0 - 6 8 1 9 - 4 6 a 3 - 9 3 1 2 - d 0 b 1 3 1 d 4 4 b 4 4 "   R e v = " 2 "   R e v G u i d = " d 4 7 0 d a 2 2 - d c b e - 4 6 c 0 - 8 0 1 2 - e 0 3 d d 7 6 d 8 3 4 6 " 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 N a m e = " R e g i o n i "   V i s i b l e = " t r u e "   D a t a T y p e = " S t r i n g "   M o d e l Q u e r y N a m e = " ' I n t e r v a l l o   1 ' [ R e g i o n i ] " & g t ; & l t ; T a b l e   M o d e l N a m e = " I n t e r v a l l o   1 "   N a m e I n S o u r c e = " I n t e r v a l l o _ 1 " 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C 2 6 A 2 9 5 - 4 B D E - 4 E 8 1 - 9 3 8 D - 5 7 D A 9 3 8 8 5 9 3 5 } "   T o u r I d = " d 4 a 4 3 c 6 6 - 9 2 2 8 - 4 5 b 9 - b d 0 b - 4 6 8 b 5 9 4 7 8 4 d d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y V S U R B V H h e 7 X 3 3 c x t J l u Y D Y e i 9 k 0 h J F E W K 8 t 5 7 1 7 5 7 e m Z 2 b / Z 2 5 m Z 2 N n Y i d s / 9 E f e n 3 E Z c x P 2 w d 3 G z P d N G 3 f L e k P J e p E R K 9 N 6 D 8 P e + l 5 l A A Q R B k G J 3 A 6 Q + M p F Z W Y V C V V Z + 9 V 6 + f J l p + + u V x h C 9 x 6 z I L t 9 F X m + Q / H 4 / h U I h C g a D E g M m B q x p K z 5 o m N I p B e t x r a 1 t 5 P M H q M u 2 n q o K g 1 R f 5 p f 8 6 w / e 0 k R m v a R r S g I 0 2 H K N d u / Z T X Z 7 B v 3 5 z 1 / R r 3 7 1 p Z y n q 6 u L s r K z q a S 4 W I 4 F c H 0 2 m 4 1 a e o P U N p I r e d n O E B 1 Y 4 6 X b r S 4 a 8 9 j I x n k n 1 r p p f H y c 8 v I L K R T 0 k 9 3 h p I 7 2 d l q 9 u k a + P z g w S A W F B X T l c S s F g u + r y m y w / f X q e 0 I l Q m 7 F L v J 4 Q k I k V N K 5 E i n g 9 9 F H G x R B c A w q a e + Y n R 5 0 O j h N l O M K 0 Q R X b g D p S a 9 N 4 o O 1 X s k D z r 3 M 5 N 9 V a b + f 8 3 t u 0 v G D W + n 6 j Z u 0 e / c u J k K I X r 1 6 R d u 3 b 1 M H a U z 5 g n T p h Y M y m C T 4 3 X j Y U + O l 4 E Q f F R Q V k 8 N h 5 5 e G j z I z M z n 2 0 O T k F J W W l l B G R g a T 2 E 7 D w 8 P U + K q H i a U v 5 j 2 m w f b 1 e 0 L F R U 7 p W v I G 8 s n n m 5 l I V h J B q l T m B 0 Q K A N Z 9 R q o h Z 8 p H d O t t n t o R g 7 U V f n r Z 6 9 B b J N K q j s + b 6 V D n e t r t o I 4 R u 6 R x v l M s 9 d r a 2 m j F i h X U 0 d E h v + N 0 u i g / P 5 8 J 1 k K F R S X U 4 q 4 h h y t H v m N F L M G W 5 3 m p K n u A J V U + u V w u 8 n m 9 Q q S L r / m 7 N g d L y B B t W B b g 8 z t p 3 B O k K / e f 6 m + + h x X v C R U H m a V Q 7 w I U C A T C R D I B M L F B r e s V T U 2 M 8 P F + 2 r J l s 8 6 N x s W W L P I F 9 E Y c V O Y F a E u V j 8 6 8 y N I 5 0 a g u 8 t N 6 J t z 5 l 1 m 0 c Z m P H n U 5 a V P l F D 1 p P E + n T p 1 g q W G j M Z Z u j W 9 c c v x I 3 x v a v q 6 K 2 p m A Q d 6 3 a 6 W X H B k h I T y 4 B O 3 N 6 7 f R t d e Z Q n S D T H u Q 1 h V 0 U K b L K W p k 0 J Z J 1 9 / k C g H X l g d o T V l Q i O Z i K X a m 8 Q l 5 + Y X z H h F k 6 P g 9 G M U r d 5 G 9 c C d N s R j B 2 z 6 W U E A s m f C e r 1 t d x W q h Z 0 Y y g S Q g E z d 9 a H V J / A q Y n x V i 1 S 4 + m Y C O Y Q d 1 j 2 W I t A K Z g M c 9 W b R i y 0 e S t j N Z x r X q C B R X r K J A y E b H 6 j z c T p q i g q y g q J J G M G V w n M X k O s l S D p L u Y K 2 H i n L 4 X v m O u o Y C 5 J 7 y s u q X R W 2 v X t B J b m e h H F 7 2 Z U i Z o G w e P n h E D b U b 6 O T u L e q E 7 y G w f X 2 t K b q G L F F k l e 5 k U q j K A t K g A g E z E Q l A H o w N N 2 / e o n 3 7 9 u r c a E B F e 9 q j C J A I I A S k j B X H 6 6 f I r / N u v + F 2 D X M x 3 s O C W g g J 9 7 z X S a t Y k n W M O q h 3 P I N y m D D b V 3 g l j o U 3 Y C O X P f 6 j N + r g 2 N i Y x M 3 N z Z S b m 0 f d 1 E A + W x a r f y z F W F p C U g 1 x u 6 q q q p q + v / 2 I / I H 3 b a s l T y i H K 5 t s O R u k M Q 4 S z S a R D A y Z Q M D R 0 T E q K Y l Y 2 A B 8 C + q U 2 x d N E q h c T i b P h D e D K g o C l M 9 S w x 6 a o M m h T l p b V 0 t N b 1 0 0 5 I 5 W H A o y Q z R q k T 7 x s L b c R + V 5 Q f l N E A W E A f A J K Z T 4 2 9 N h S D U 1 N U X n z 1 + k / f v 3 U n F x M f V N w K D i k v t v y H p B N T U 1 0 q 5 C u + v x m 1 5 6 2 9 M v 3 1 u q s H 2 z h A l V s H w z j U 8 4 y e d T Z D J E M i Q y s R X W P B D q 7 M 2 X d G r f W t n G n m 6 W D q 2 D d i a M q p B 5 m U G q K w 1 w Z Z + 5 A f X k y R N a v 3 6 9 v P G 7 x + x h l W 6 h U F f q o 5 Y B p 0 i V o c k M G n b b a F 8 N q 3 T a 2 I H 2 F G 4 r G P A J O a w Y Z + K P D X S y + s e E e f y E K i o q q M O + X f b h H M 7 Q J P m C G W Q L e K m Y X y p 2 V w 6 d u f 1 A 9 i 9 F L F l C 5 S 3 b S e P j y v C A M B c i x W J F U Y D a h 5 X 1 T c D H b q n y C 4 n Q V p k N t 2 8 3 0 p 4 9 u y X 9 l N W 2 D u u 5 5 g F I w J J c l r Z 8 y X 3 j y Z 1 r c q y f t p Y O 0 P L l y 2 h k Z I Q m J i Z Y + g a o o 6 N T 8 k Z H R 6 l 2 4 z 6 R g j 1 9 g / R w q E q k 2 D K W s l u W + y W N F 1 N u b i 5 l O F 3 0 / c 2 H + s x L C 0 y o O 0 u O U N n l O 8 j t V u 2 l Z F S 8 R G R y c n 0 9 V h f p t M X 5 n j 1 / Q R s 3 r N c 5 i f H 9 6 T N U v P E z 2 r N S 9 T t B Z Z v g p F G 5 f k z k u I K U n T F F A 1 P K r H 6 4 Z p S y W B J Z A e m 5 c e N G S b 9 + 3 U Z r 1 q y W N M h 6 o S W L y 8 Z G a 0 r 9 t L r Y S w 6 H Q 6 Q s r j 3 D b q e z d 1 7 I s U s J f P f 8 u Y R C V l n y Z L L u i 4 c 6 r k h W M g E 4 P j c n W 2 / N j r 3 7 d l P u 2 H 2 9 R W J t C 7 V 9 Q + s r f W J s g K k c 1 s F E c P D + M p Z I B V k R K 1 4 y m G R 1 z p A J X 5 t 0 e 6 i v r 0 + 2 D d B u M q i t r R H J h X Y V J O / J + i n a W e 0 R w 8 u d J x 3 c D v X S 4 O C g l E F / X z 9 t q S 4 k G w 7 E y Z d I s H 1 7 f e l I K F c J y D T d + B C P N P H y D F D B j z O R 4 l V e q D 0 X L 1 2 m D 0 6 d 1 D m z Y 3 J y k t r a 3 l B 1 d R W 1 t r 6 h L V s 2 T Z N Q b d w u e 9 k / v W 0 F 9 e 5 Y v U d v 8 X V z 6 O I K / q L f Q V 5 f S C R G M k B 5 V E z d p m 3 b t s p 2 e 3 u H h B 0 7 t l F W l j L n u / 0 2 y r I H q b + / X 9 p S s c A 1 I w w N D V F Z W R m X t Z v e v m 2 n L s + 7 q b D p h C V D K G f x D v J 4 / G G z + E x k S k Q k V P H D a z z h x r w V b 9 6 8 F Y I t W 7 Z s W s N + N u A 3 T 5 / + Q S r u 8 e N H d W 5 8 + A I 2 e t z t p P 6 J C F F i / Q Q B E O T 1 6 1 a q q 1 s j 7 k z 3 O 5 1 i W T T I d c E S q M 4 H 4 C V R N H 6 T y p k I M J f j e 0 + f P q W t W 7 d O I z e k F K x 6 u E + z r 2 8 8 Q 9 p X h l Q I b j e u K 8 T H Z t L 1 5 2 8 T l u 1 i A R P q 7 q K / y 8 z S 7 S w F f O G O W m A m M s G s H W v q N q h l F Q 9 q X i z g 9 o M 3 M n z g 5 o v T 3 / 1 A h 4 8 c l E Z 9 s p j i S 8 m K e C p F w c u S E m 5 J a + u V c 6 0 B 2 j 6 x h h I / F 0 n v w B g V 5 T n E G b a i o p w e P n x E 9 f x d p 9 M h x K y v r 4 u 6 P 0 j V P l b r a m p W T S O c I R T Q 2 9 t L p a W l 9 O L F S x o I T X e B W m x Y 9 G 0 o k M n t j m 4 v z U Q m Y C Y y A b F k g n f E x Y u X a f n y 5 e 9 E J q B 6 R V X S 6 p n B T G Q C X C w 9 W p p f T b v P e F Z H t M G q y v P p 3 t 1 7 o s 5 B + m z c u I E G B g Y o J y e H N m 3 a K H k 3 b t z U 3 y D J B 5 m e P 3 8 R t y x N g M U Q k m z r 1 i 2 0 r h x + g X z A I g 6 2 b 2 8 s X g m V U 7 6 d 1 Z P p B g g E K 2 K 3 4 6 G q 0 E 8 b K / 3 S 8 G 5 u b u G G u U c s X k V F R f q I d 0 N n V x f l 5 + W J Y + t C A d e 5 i i s 9 y J U I 6 E z e u Q J W x h C d O 3 d B X h A l p c V U y e 2 k W O m D 9 h G s e e Y 6 U a 7 w Q i 8 p K Z l R U q E t l c f 3 h v T k p J t u t X T p I x Y f b N 8 t U k L l l G + g 8 Q n H g p A J H Z j 5 m U F q a r o j b 9 q 5 t p G S w e P H j 7 n d U h c 2 A C w E I G G c L F k K k i D p 3 X Y X 7 R B S q T K J J Y c V K M + n T 5 + J F E P 5 X r t 1 j 3 K r d 9 G u 1 R k s A a e T C u f D 8 A 9 I Y K R H x y f p f l u v P m J x g Y U 9 C m B x B b s z h y b d r m n O r Q h W x G 4 b G L U I d Q M N f p A J q s u O H d t / F D I B I y O j f O 7 o P q B 3 B d p j 4 9 o f b z a A T B e a s 8 S R 9 3 F 3 4 u s A M a A G T n A 7 C m q l K 4 P L x 5 d D Z + E E j E a a B S h j k K q z s 1 O e B e D z u K k o B y p y 9 H N b D G F R t q F C 2 Q 0 z u h M Z W L c x r G F V s Z 8 q C 5 R 7 k N M e o o O r x m h 9 z i t u J 3 n l L X z r d q P 0 s f w Y g N U s v y B f R u I u J E D + k Z H k C A X A G R e A + 1 N z f 4 I G m k Y e E 3 b 9 h n V 0 4 M A + q r E 9 I r + P S f k y i 8 t 9 + o s K 1 k 9 I N a C g s J D W L i 9 m Y v L D i n l 2 6 R 4 W 9 g m m A J x F 2 2 Z 0 d D W I 3 Y Z H 9 5 s h B / W M 2 i n P F a I j a z y U k + W U f i G X y y n n M Z 4 P M E L A G L G Q g C Q J + A P S Y b q Q g C R p b W v T W 8 n h 0 G p 1 b 6 2 D D u p i Y i U L W A T 3 1 q J W Y Y Q x P C g i Z W y e w a p V K + U e H a z + Y X v n 6 n J 9 x O K B a D e L J e R W b O M H p t p M h k y x i J d n A A G x X 1 e o c + c v 0 P 0 H D 6 m r u 1 s I V F 1 d L a b x n T u 3 0 7 V r N + j t 2 4 X t V 1 m 3 r k F 8 + q 5 f v x E e N v G u g K o 1 V 8 t h N r 9 Q 4 N 0 O P O 5 y 0 l Q C q 2 c s S n I C d A i e H p y G 6 t g / H v 3 b 2 d n Z o i b C N Q t D 9 t G u W l e W E / d Z p m 0 4 f f P + w t W K n x O 2 D A p m b w y r e g i A t d L P R g D T Q T o 2 N s 4 P P 0 u s W V b g 3 G g L V F V V S T 9 M Y 2 M j H T x 4 U C r K Q g F W x G + / O U 1 7 9 + 2 h o q L C 8 L n x 2 3 A L Q p / O X E z 0 V 6 5 e p U N 8 j Y m M D P G A k c E B X V z x O o 4 T Y c p v o y u v 1 D V i U O O O K h / 5 Q z Y Z 5 I j r w K Q w B Q U F r E o r C + z T j g G a R C / z I s C i a U N l 5 G + O M k I A c 5 E g u Z Z B e I + f P J 1 G J g C S C u Z h t E 0 K u R 1 w 7 N g x e s b t A r j o v K u 0 w n X D z P 3 4 8 V P 6 4 h e f U X F x E b e t J s W D 4 p t v v q X m l l f y 2 y D 0 + Q s X p d 2 V D M p K y 4 S k y Q D e F A Y Y 5 W s A F S 5 O s 2 h G Z D l C 4 e E q 8 N K 4 1 p Z J l x 6 P 0 6 h b W f l g Q k d H L 9 p Q 8 P U r t v v i P t N 0 D I u i D Z V T v p X f 4 P O z 6 A E V + Q E 6 w K o K A B 0 f l T k e x s c n o s z a I N 2 O n T s o P z + P v v 7 6 W 5 F a c w W u q 7 2 9 n d X I 6 7 R y 5 Q r x n Y M q h N 8 p K y u l D z 8 8 R S d O H K c p t 1 v y a m t r 6 f i x o / K W / / 7 7 M 9 I v l O j e C g r y a X h Y D c d A f 5 A E v k e 8 H E A 0 S A g / v 4 j g y l S a E y Q P S x e g q 7 u H n D b V k Q 0 y J R q e H w / b W C o V T q m J X H B 9 B V y m l 5 6 O U T e 3 U 7 E 9 N j q m V F J t A d x a v T D 9 e T 8 3 b K d v p b f K Z 3 d m k 9 9 Z L 5 V j P q o e G p E n 9 d u 4 v 3 + A K 2 2 m v E H j 4 d m z Z z I Q M B 4 g H e / d f y C d s 2 v X 1 i e l Y s F q e O t W I x 0 5 c i i h y x H u C Z L q 4 4 8 / n N Y m A q F u 3 7 5 D 2 7 d v o f L y 8 m m / i 0 5 X j G U y H d A o C w S o W 8 E g g h r u / 4 S l s p 3 P P c Z E H W f y b d m 8 m S r K y 2 g q l E l P B 0 v J w V I Z p z 5 l k V z J 4 K s L j 6 m 6 b g c V Z Q e p v + U 6 j Z c o X 8 U C + y j t r c P I X 6 i z i t i t A y z F 4 E + V x r B 9 f + t B e h O q c A u / d S N + e q b C W J G I U J i g x F T B i x c u 0 7 H j R / T W d J h K n Q j o r 7 p z 5 x 5 L l W M 6 Z z p w n d 9 8 e 5 o O H z q Q t K c F O m l B g s r K 6 V 7 e A A w Z V 6 5 c Y 2 J t 5 W M q w 8 S D R G r v 6 J j m 0 z c b T D m i X C + 8 t J P N o f z w 5 t q e A n p 6 e u S a 7 t 6 9 R 1 u 2 7 Z A Z o A C Q H 7 + x u d J N g 5 3 P a U V 1 N T 3 t G Z d 9 6 Y q 0 b k M 5 s g p Z M s 1 s H g f i 5 R k c X T N F X l Z 9 0 N h v f t l M F Z W J z b i 2 J C x m a G x v 3 r S R L l 6 8 J O d F h b Q C H b i X L l 6 h T z / 5 a E 5 u S 5 C a T 1 m K z A S 4 A n 3 6 6 c f S x w M r J B x a o b 5 C D Y W 7 z 1 w h 6 h j f L 9 q L H 2 6 M 3 D e G z 8 8 V G O o x O D g g E h k D M k F K q y B 9 2 O W i F S t r y e P l N m o u t + M s z z j d g u 3 7 2 + k r o W x 5 W 7 j S e K X S G k J Z C Z S I T O 6 J U a p x v K C a V a t E z Y P z 5 2 x q G v q g j h 2 b W Y J Z A Z I P D Q 1 L I b u c L p k u G Z U c H a H 4 z b k C E m h g Y F C m S E 4 G a C P B D A + P B p D x X T 0 8 r P M F Y t j 7 5 m U + v T U 3 P H z 0 i L Z u U V O P 4 Z w o c p R V g F U + e v s d 7 d u / l 1 7 0 z / 0 F k C p I W 6 O E M 6 9 a D B F W I l n 5 k 4 h M g M O V R X X r t l J h Y Y G Y o W c j E 0 h b G j O z U S K o t 7 u D e n t 6 6 d K l y + K Z D X V x P m Q C 0 M Y A 8 Z M F 7 m n F i p V i 4 F g I d y m M H j a A Y e F c 8 z x 9 D v m x m G c D k 7 p 5 T C j / k o Y T / P 6 x 0 Y q C h X X B + i n B h E J F S r / g p 5 J w u y m C x C S y A n 5 z u S 7 r d x M D j f f c / P j G i p k A 9 W / 9 + n X i o P q u w z t w n 3 N 1 n M 3 L y + G X z s I 0 8 m t j J u h E s X e O z P 1 9 j L n S D S L T + C m v 9 P 4 J O w 2 5 H Z Q l D h r x n 3 u q B 3 E O T r e Q V 9 7 A b a e Z v c h n k 0 7 z A a Z Z n s 9 Q D V x j f n 7 y g w Z n A t p B s 0 n R W E A y J d s H l Q z Q 9 h n p U v 5 4 w J O e x J I E z w H D X N C O G x 0 d o c u X r 3 A 7 a i i 8 z 5 j o z X 3 B t R T n 7 B p 1 U E 2 + W k w h 3 U J a q n w T b l e Y T P M F B t X N B f B U E D 1 / j s D 3 0 L n 6 L k A f E s z a c x 0 r B U L N p 2 8 s H m D g Q F / Z 1 u r o M r j U o i Q v r t G 0 Z Q 3 O n 7 9 A r a 2 t Y h Z H 9 u b N m y Q Y i N + b g a 6 R m A o a U 0 j b K H n t I Z W Q d o R y 5 Z V L 2 + l d p d O W q r m 9 u f F 7 8 b y o Z 8 P L l 8 1 U v a J a b 8 0 d m J c B F f P k y e P T + q A S A W 2 u A O t U H p Y Q C 4 H h k R G Z w A X m d 8 x S W 5 y j K j x m q H 3 U 7 a S b N 2 / L h C w Y 1 X v l 6 j U Z + g 7 r H l T e w s I i 8 S z B v B t W W N e b s t k y O C j V r 2 3 I J T P U F r u s j E s P 2 H 5 o f D T 3 W v I z I i N / k / Q 7 o c L M l 1 B B f p O W T N y g r q 5 u K i 8 v k z W W Y l 2 N J t 1 u n E w e M G B U J 1 S M R I A 1 z s P H j o + N U 9 u b N 7 S m t l Y 8 I O Y D k P j 0 6 T N 0 4 s T R O b e f 7 t 9 / I O 1 E 9 F t Z 2 y 3 z R X N L i / Q T m e u w W v 1 Q 5 o U j 1 2 j v 3 l 0 6 h 8 S T A + 1 G q 0 E E x w 0 N D V J J S W n 4 + y h f 8 8 y w l h Z U a 8 R + n 4 f 2 r 5 y g 9 p h p q V M d t j N p R i h / l p q H 3 K p e W E m E N M Y z m d l 8 4 i G f + m l 3 X b Z Y w E A A + O J h a M H z Z y / 4 e 3 4 h w 4 o V V e K 9 g B l 7 A C x A B o 9 z Q z A A F X 6 U v 3 / 9 m v I Q L + G K W 1 9 X J 5 U Y 5 w Z J 5 y J V Y o F J + j E v H h x i 5 w J 4 R 0 A y 4 k V h v d 5 3 w e X L V + n Q o Y O c U l O T W e d g h 5 f + l u V e m R t w N j x 6 N U j d / i q 9 Z Y X q R B Z S I b C a u H f l O H W m H a G a 0 o d Q r u J N 3 L h V Z L K q f A b W d C L E 9 v Z f 4 s Y y O n g x I h c V G J V w t o q I f q W m x j v S b 4 J h H W / b 2 6 m 4 q C h u O w f t K P Q L g W R 4 a y d L s k u X r t C + f X v m b C E E m e C P i O t a K G B e c 3 i / w 1 U K 3 v Y 4 f 2 X 1 K m r s L O R y V 4 s g Y O j G b L B K t m i E W H M I 8 r N V h M J g x Y y Q l 3 Z U T V C P L 3 3 M 6 P Z / + J f / + j 9 0 O u X h z 6 g Q 9 x t D p v m g p t h P p T F v U k y b h e U w j Q R K R C a o m q 9 e v Z a G N h x j Y R r H 8 R h m 8 c M P Z 2 V Q o p U A m I 6 r p 7 u X 2 w t q q E J T 0 1 2 R Y P C Y Q E M e K h H c g z B J S 0 9 P r z i K g n w w Q k B C D g w O i n U x n v d 7 P K B c n j x 5 J t N + g c A L B a h i u E e o r z h 3 b l 4 e T Y y N U n / L D Q o V 1 M s g T U z J P B M w A v h O e 3 x i m P L m 1 6 M s b x p C e z W E 9 Y y D V F 3 g p Y l g + k y U y Y T 6 b 0 w o 3 F B q B 1 u G k 7 g p H G 4 7 A f O R T m N u P z n c b 8 U 1 C O e C R z e M D U j P Z k V D u + D e v Q c y 1 d b O n T u j K j k q L 9 7 g n Z 1 Y Q D p L Z h q C Z L r / 4 I E 4 v 0 L y 4 f z o S O 7 q 6 p E + I l w z 1 E z M G l u / t p 6 K u P G O 6 7 F n g N x V o o b e u n F b h j p g 4 s l k C A K r 3 q N H T 7 j i V 7 9 z 3 5 c V k H o g E + 4 B B H D y v e f l 5 c p C A j T 6 k r I L y s j F l 4 d F 3 A y Q 6 h n L o B t t m T S c h O q G 8 g C Z Q k w m 9 d I M U k G m n 2 x 8 3 o D Y z + L X j V Q K r P I 9 T q 4 m / s x w F G 7 k C v 1 u x g h g q v M 2 l b j G a d 2 6 d b w V E i k A Y p w 5 c 4 4 + + e Q j e Z C o l P E 8 z j E H H S p 5 o g G F I N 2 / / / t f R e J h C q / t 2 7 a + 0 w B E + A N e v n S V D h z c J 9 N 7 J Q N I P q h o e / f u 0 T n J A + U I E z m k J A w w I A 9 e I H i R Y O n R e N I b D s G Q u I 8 G S u i z H a r P b b Y l U O N B v N / F K O E X l Q 8 L d I c C X t r F a t 8 A v X t f 3 k + B t O n Y 5 Z d 9 m D T z J R N Q V Z o l q h U q C N o D s I b B m R S T 2 2 N O c k g u q G U g l h W P H j 2 m Q s s I 2 n g A 2 e G / l 5 O T T V 9 + + Q W 9 b n n 9 T m T C f W E G 2 F y W B K N j y X t h Y x J K S M H 5 d O q C T G i 7 o X z M y + v a 9 Z t i t g e Z I G 1 i A e J B M q / J 7 p A 2 E s J c y S S Q x 8 g P O x z Z W P V D 3 5 R a B C E d g v 2 P o v K l P n y 2 0 r A x 4 l 0 w F i q W z s V l J d x 2 Y U l 0 4 M B + 8 b N r W L d W T N x r 1 t S y 1 M q R y m j I g L c 1 p j X e o M d C Y Q x S d 3 e 3 V N q O z g 5 q Z A J C J U K 7 B 3 P V b d u m 5 u 4 b H h m W 9 p n V d D w X o K 2 G S W I w X x / G a s 0 0 d M M K X D e k E / q N 8 v g + 5 u r d g W v F m l B Q T T H k A m o r V m i E Z A a w 0 n 3 s 5 E w g H Y w y 9 r L N N O a 1 c 8 W a n 2 U O K h 7 O J W 0 o r f K h L e W w + c m e + e 7 + i D 8 F + M 6 Z V i k e M o s 3 6 A J O X h L N B I f T R Y O j H v I F n d o M r I D + F W N 9 Q y X C U A M Y C z A S F 2 9 f e G 0 b 4 O 0 N U z a W d 1 n P q u P e P b u k z b N 2 7 V p p V x i 1 C N + f r 2 E A 1 w B i Y C V 2 j 2 e K r 6 F D V K t E Q P m 8 e f u W y s r L 6 M t f f C 6 E h / o H S Y P B k f / v z 1 + J S h o L H I O X B A C P d r T j 6 u r r 6 N r V a 3 T m 7 H l 5 y R h g + E U s c L + Y / + / l r b 9 Q v j O + Y Q I d w b t X e q c Z h K K B c p v + j F 8 P O C n H O 8 q p 6 H q R i i E t J J Q / A 9 4 R E d + 9 d 4 X b 7 6 S V 5 T m y A g X O i Q q F y m 8 6 L d F + u n L 1 O l d E n 8 w U i z Z W U 1 O T D P F A b z / 6 e R o a 1 k q j H / v w v Q c P H l J 9 / R o 5 H 7 Y x k T 7 6 s J K R K v G A T m e Q F G O n U K F X r V o l h I 9 n a E C Z Q H q / e P l S h o r A e I B K j g 7 d R 0 x K e D H A 1 L 1 7 1 0 6 6 c O G S k A b 3 2 9 b a R g 8 e P R F 1 F s t 5 3 r h x W 1 4 e M N V n 8 z 0 U s J R 6 y / e L m Z 5 m A 6 Q o i L 9 7 A w Y 3 q r 6 p h n J M X 6 3 W u a o q C I j B g p u W 1 D P D 9 G R Q 7 S C R w h J K Y m g l A a r O 9 5 D X P n / 1 + a d C W r S h A o G Z 2 0 z z I R g q G y Y k 8 b O e f / b c e X 5 r T 8 h o V 3 M u v N E r y s t p + / b t o j L B m + L 4 8 W N C n o a G e m k j W Q E p h A o N d Q m S D e 2 Q q 0 x I E G w + Q M c 1 p C B U r o 8 + O k U 3 b 9 0 W M s e z Q j 5 / 8 V J W Q c T v 5 e f m s d R c L f c H T M G w U J B P X 3 z x q Z i 6 Q c Y P P j g p K i n I W r G s g o 4 e P k i / / v W X o u 7 i t z 7 4 4 E R Y q q J L A O 2 x Z A H X J H Q A 1 5 Y E a H u V T z p 6 Y 7 v c + s Z i M g S R 5 6 u u 3 A q V M z a F 7 o x I n U j V E O / u U g o Y l Q u z N g p 8 P u R J h P 9 z s Y 0 O H T x A y 5 Z V i s T B W x u / I e 2 f 4 Z G o 3 0 M e T M S o l F D 3 f N J g J 2 o e U K Z z t F 1 Q + T B T E Q h 1 5 M h B I e B c g T f z V 1 / 9 h d X R A 1 K x U a m P H j 1 C l y 5 d j b o e E B g q 4 M s X z T J s H w M f V 8 S 4 O G F m 1 + z s H L r P 5 D S q H o i J t i G u F a 5 E 2 f x y M N e J 3 z N p n B / f w X 0 m C 0 j Q H S z N 8 H J C u z M e V s c M A 1 H g m q j v z X K L F t j o W a + T x s a S v 5 a f C / Y / / u f / n t L 9 U M 6 C W q 7 o 7 9 a Z O x N q q k p o Z Y l 6 p 2 A t 2 e H h I a 5 U D n E j Q u X A 9 M G x w D V g u H x V 1 X I m m U O c Q z t H 7 D T c 1 U w 1 q 1 e R e 5 J V x + w s I e B 8 + o F Q i e H U W l c X a b e o 1 T N C v G + M 1 b d b Q l r E I M O O 7 d t m t C S C I L D A o X / s 9 u 0 m 8 W 4 w a u 1 s w H X A E A L n V q w A n y w y m b A o G 3 i S i C p Z X C z X Y d q n D 7 p c 8 S f P x L P F v z Z E S H + U q H w I r O 4 z w U u z P O S U e 5 1 e T 1 I l p L y E w o s O l T g e m d 6 V Y F h 1 D 6 f A 2 x i W r G 3 b t o n H A s z o m M k 1 H i B 9 Q B x T M c t y A + T 1 B / l N r v r I Y J T A w z c V K B l A 0 q B t h u m 9 7 t y 5 S 5 s 2 b d B 7 F H B 9 M F C g b Q d p V c e q 5 C 9 / + Q t a 1 9 C Q l F k e 3 9 u 5 c w f d u H 5 T Z k B K B p B g U B 3 R L p s r I O V q a m r E g u p 2 T 9 I P Z 8 6 K k Q U Y m p y h X L g + 8 l P W G w y Q S y c B p O 2 h h f G c / z G R 8 p O 0 c F 2 S t x Q w E 7 H e B R j K f f n K d Z n / D m 9 S + O O B G D O 9 y T F E A W 9 d g 8 F J e 9 h U j E q D q Y Z B T p w r G W A 2 I / R 7 Q b X 7 7 t v T V F p S O o 0 k M G P v 3 7 9 X V E 3 s g y p n 2 k n J A m b w 4 y e O 0 4 0 b t + S l M B t A C h h D o B a i r 2 4 + 5 Y 4 y q K i o l P W G I b E h z W e G 2 Y f f A b U s v 6 e T I 5 g g B o e l c E j 5 u c 1 h k A A W m k g G O K 2 n 4 j i F M l w i V d A n h R l a Y c m L B 7 Q p r G S p y A t Q W V 6 I T p 0 6 T l f v d 9 D D w Q q 6 P 1 h J t 9 r z 6 P K r T D o r E + f r g 2 O A v i z 0 X 6 H 9 A 7 U M U m d j j H S C + g n p h T n 3 3 h W Y k 2 L X 7 p 0 y U D D Z T l 9 Y K d E H h f n 6 5 g M s l w o y A e 3 D s 7 x k u K C k r E x 5 Y Q N 5 e h O q d b w 6 k k q B 5 W + 8 7 N Q J P 4 Z U i g X a T Z d f o X d f T Z 0 F r w B Y 2 Y x k t K K a 2 w f o c L X C z p d 6 u 7 u c c l b s p f y i c i o o L C V f y C l D v H H p I F Y 8 4 D z b u Q 1 k C I r f j l U V Y U Q w b b p 4 Q N n A m D K T E Q B A l w P 2 d / f 0 i P R F n x r M 5 8 k C U v H R w 0 c y z m s u g L X S 2 g 6 d y V x u o J 6 y l k 7 6 m Z s n L / W A 4 4 D M k T G 9 n q R K S F 7 R / x l g d 2 b + 6 G S y 4 m J L p q y N h A r u D / i l E p t V 1 2 + 0 u e g y 7 2 9 s c V M w u 1 I e 7 v 0 O p 7 j Z v B p w c E O a i 3 M G N Q y q z m B M 2 2 F 0 w k O T U / 5 Z D R f Y D 8 L M Z G 1 r b W 0 T 7 3 I M Q U H a W C q h f l 6 5 c p W a u E 3 2 / f c / S P s J y 8 j A q R V t M l R P u G C B Y O i H m 0 k N x L k g n f r 6 B 2 R e w G S e B 4 6 B Y Q X t J 6 s 0 n / D G L x 8 F P i 9 / T 0 6 P p E R m A z G S m M J 5 Y Y b 0 / 1 i w n b / / T F 9 t 6 s F Z u I 4 b 7 H 6 p H H h I J g D J P N j 5 I t M R o j f P b 9 G q d f t Y y u j M d w S k m F n N w s B l 9 9 P R u t l / A M 6 p Q 8 M j t L a + T u e o + w c R 4 O 6 0 Z 8 9 u 2 Y a 3 w / P n L 9 W E k q x m o Y M W L w U Y J W I l H I 6 H F Q 7 t P U h i G E b Q j g S B s Q 8 v B 5 T 7 y + Y W G u D f z 8 v P p 5 e 9 T s p 0 t 9 D B g / v D K i i O h U U w K w v m d z v 1 c 5 v Q 6 / G K q m j t N o C 6 9 q R n Z v c h d N 5 i i A g M O i r G m C g 1 e h d D Z T D g 0 O / 3 8 L M J 0 K a N 0 6 2 v q Q L b h R Q m l C 1 v H a s 7 8 T 3 M T f x j A Q 8 V q u B P g d m m N 0 a F / / O f v 5 I K D + m C C T O 7 u 3 u l w s O 8 b n W L A l A 2 K D P T d k k G I C c m 8 o S k w g y 5 I a 7 g W C J o z e r V t L x q m X Q y Q 3 U 9 X D s l k r C l p U W G s E A d B Y G H u M 0 5 w F L s b / / 2 1 3 H V 0 0 Q r e M h z 5 X u U 4 e 9 C J r 9 c v 4 z c F W I x m Y R U H v E + 3 7 1 z f l M K / B R g Q j 1 P W U K F c h r 4 Q f 8 8 h P q x g W V I M b s P b m N d h Y 9 W F i V 2 z 0 Z F x x A T F h 1 0 9 M h h 8 d a A N I C D L 1 b k W A i A G J B Y 8 K L A d Z n V G / / y l 2 / o y y 8 / F 4 t m S Q 7 W e F K + h j D c 9 P b 2 C a G x g B o m Z Y k 3 7 A W r Q 7 7 o m / n l J P 1 N I T V 7 r E g q T a Z g E G S C h F J D 4 i G h g h z 2 7 p r f Z K E / B V K 6 D Q W T u U G 6 E y g W G O G K W 4 I 6 0 9 n W I r 5 7 6 A x 9 / v y 5 V E 5 4 t 6 O N g 8 5 V + N 5 B f d q 1 a 4 e s 6 I 4 l a i A F 7 t 6 5 x 5 V / / j M q x Q J l j M 5 q h 8 M p Z A L w O 0 e P H h L y w L H 1 e Z / K h / S D 2 m e k Y 0 v L 6 7 h k c v s o I Z n 4 V 1 V b S Z 6 v e W G q P O a Z v H i w T / 4 Q z y T m U g Q p 3 Q + F s l 1 s R A L Q R j P A z E S 1 V a q N 0 9 H e K a p V W V k 5 Z W Z l S S c s P A c Q f / f d D / T 9 6 b O 0 e b O q w J h A E u Z 9 W A E X C h h s + e 3 5 O 5 x S 1 2 c m o s z M z J L h I M B 6 l q b x Y G 0 v G W B M 1 N X X i T 0 z z D M 2 A R k m R p C F D W 0 x + 2 L q S S q F l J Z Q K L v F C O t 9 + d w j 0 m Y A c X J y c 6 R i Q g J l Z W a K 5 z c 6 Y u E 1 / v n n n 9 D v / / D b c K c y r H m Y m W m h g H 6 p / / 3 V V T r 1 4 U f K I B G w 0 b V W Z Y F 8 8 6 a N y m a Z e Q k r E V o B i 5 5 Z t i Y x N F G M B L I G v U / m Q 7 T m p T C 4 G F L 3 L x Y o U C t m s F K n N D C s w e o x k M t 1 F o u Z Q Y W C d D J m d H i 5 Y y 4 K r L a B N i Q q O U z Q x j S P Y f r z 8 R W c C f f v P 6 S / + W Q v 1 V a q c 2 I q t i N r I s v h z D b f h r W e w 1 f v u i Z j Q u B 5 C l f k Q 4 J J C 3 k s 2 x k 2 5 c s J l c 9 a R 1 L t L 6 U l l I E U a h z M k J 3 S w I B u K z a u y J a 3 P 9 y K I I m s l j k Y I q A K W l 2 d D N D m i q d m z Q e w H P b 1 9 s p Q D 4 O B i Q y R U D e e 9 M 3 o 1 2 g F D A c G V 1 4 n R 3 S U h C m N M H k 4 B 3 8 S 6 z w E v / S x q 3 Q q I 7 V 9 + V K 7 7 O Y F G C O s y M u c + S Z B G A x U B H m s C H B r H X n w / 1 s I d A 6 z R M q r E G L B q j c 8 G a K m t 3 a a 8 g b p b a + b X g / P P k G K 6 c A 1 q 7 / P B k M e T o R J I 3 + W b f 6 I 3 o + A O c 9 j 6 0 k K h Z S W U C f W K n e a m T w Q 0 h 2 w Y F m n 3 Y o F D A 5 Y x B q r p R t g r v P T 3 / 1 A + / b t F u m 1 E C j N 9 l D N 8 g L 6 1 3 / 9 X / T t t 6 d l f s G X t 7 + j 5 r t n y D 3 S R V n u F l E 7 E w H z c H Q N B 2 l K G z J m g 8 w f w e p b F F l k W 6 t 2 E v R Q D j n W h J n L K x W Q 0 m 2 o 2 M l A F h s g r e K t 0 T w 2 N i 4 d p a h U m J 7 L O L J i + 8 6 d O 3 T 4 M A Z F L p O V L + Y 1 u 5 A F O O d f v r s k Z n K M 7 D 1 w Y B + t 3 / M J N e z 9 j B p 2 f k R / / 6 s T M o 4 K 6 w u b e S f i o W H 9 J r r + b G 4 O t E w Z I Q t / y H W o b Z W n 4 o i E M j G C t Y 6 k 2 l / K V 9 m G C l / Y z L w Y J d U 1 i 1 k Z / n o P H z 6 m C x c u y g S Y G P m K q c 6 M m w / c g 4 p L S s K q X r 1 l V c H 5 A u Q t K C w R r 5 B H j 5 W v X t + E g 1 9 m N i r I D t G E 1 y 7 t u 4 8 + + o D a 2 z u p q e l O X E / 1 p p 5 S K i i Z 4 / w Z Y Z J Y p B C 2 I a l M W o d g O D 3 d Y T m V k N p t K M b K Q j 8 d W Z P 6 A 8 v m C 2 g w Z o 0 l L D 2 D h Q t Q e e G H h 8 l R Y C 4 3 4 6 N g p M i x j J X K 5 f Z X v F m I 5 g K M x h 3 o a p Y x V 1 g k A b + 1 r c p L J 9 d O 0 f Z q H 1 U X K h E I Y 8 m W L Z t k M p Z v v v l O r H 8 G c C u a M y B 0 E G m i 8 I e F Y B H y x A b + i F 9 X U i S k t I R S 5 m V 4 L v t l M n q D m C 6 P t A f u 8 + r r T H n z G y m M G B 2 t 1 s G G c D r N t y x L W p j 1 7 m 9 r t N N 8 9 k I Z w F h V t U z 6 f M x U X y 5 7 p M w N M G 4 L E 9 Z Y p z R L t l k T R R Z R 7 6 K l k A S R T D q I p N J B t l V + K o M J p a m V g s F h k 2 5 y U U c O r v a y G q K e X L I P M J 3 g 9 t n o z 1 f e S P s I F j M z v g k x i A a / v e c v m q l w j h N X z g Y Q N 5 h Z I a 5 O F Z X w x Z v d o o f R v 5 g h t + X V K 2 o f n s s 7 W Z P G S h Z N H l g X l Q H C H K P 2 W Y 0 S J m 2 t I 6 k W b J c f N a d s 9 d x T v 5 z Z E y D 3 5 A T Z H U 4 u T C y H o t Q j F P h i R G G m l 9 y t F + k t q 3 5 1 a 2 p l Q h Z 4 e 8 M g s H / / v r B 5 e i H x P / / 6 i H 5 5 q D p u f 1 c i d H R 2 0 s P B Z e R w J T f V m C K P I g u G a Q i J + P n C U 8 Q M 2 w g H O M R y j P n N j b e 5 3 z d F N j 7 + 5 M l t + o y p h 5 R W + S Y 8 P n m D o t 8 F C 5 4 t Q p v E N H T 2 T V B B a b n M k b d 5 y 2 Y 6 e u w w r V y 1 S i Y 8 + T H I B M C 7 3 B 2 Y u 0 9 g X k l 1 0 m S K g i a V I l i E Z O G 0 S C 6 4 H P E 2 p 1 W s 0 s X F 8 / i 9 n x A p b Z R 4 0 t 7 P b y g f t y N y Z E G 0 s d E R c Y k B F q P F D 8 j K y a P n r 7 r E G b W 3 r 4 9 a W l 7 R K w 6 w r m E y y 7 t 3 7 y U c 7 j 4 f F L j 8 1 D k y d 4 l / r y N 5 E i r C q F h Z 7 C L k M e p e m D i S x g q V O s Z + S D I O 5 e W s 8 s b U k 1 Q K K d 2 G s m d k y H g f A G q f O I 7 a k 5 s G K 1 0 B 1 T a n e h + V l 5 W J u R r S A z P Q b m F p t W f P L q 5 Q Z T Q + M a G P j k B V 2 P m p w e W F D h o d n X 7 O 2 b C x c n a z f d R 1 6 b Q i D d K K P B J 0 n r S T z P 4 4 x 5 W U o M s g f n 1 J h S A G s 1 Q N s D g 5 X S 6 R R m X l l Z R h d 1 B R Q X q s E / Q u y M 4 v o R 5 v u f j W w S k V 1 j 5 M a w a L H F Z U 7 + D 2 l R V 3 7 9 4 X D w e s S 4 W Z l N A p P B f U V h d T Z 2 c P t X X N 7 X v l e X P o V T b E E J L o O J y 2 7 O N g p J W S W K a t p d I 5 O Z l x 6 0 q q h J R u Q w E Z G X Y a G u i n 0 Z F h G h 0 e p M B Y t F / b Y s W Y B 4 9 n O m C F w 6 h a T B U N d y B 4 g m M F x I 8 / / j B s I W x q b N J H J w e 8 s P 7 m 1 A a 6 3 v i Y K z O c W 7 O k j 2 j h A M K Y w M Q I p z m E y a S l k y G W T k f I p E K q q / o p P 9 E l C j 0 r J 4 e K S 9 U C z L 6 s y C p + i 7 U d B W A J T b 9 l m I c B 7 n n 3 7 p 1 0 4 / p 1 O n f u A t 2 7 d 0 / 6 k E A k L F K N Y R 9 Y m z Z Z o K 3 2 / N l z u n z p A n V 1 9 3 P o p v 0 1 U 3 Q t C Y 9 x k C 8 x 1 A E R I i F Y 0 i C L T h t V T 8 g z L a 3 a T 3 I + S 9 1 I x Z D S b S i E I b e f V R 0 W 8 1 y R Q K q e M e Q v D U z G H x w r 6 t 8 n n 3 4 i H h U H 9 W I H B i A W h t W j 4 s 6 G S f c U / d v X N 2 T p 0 l M n T 9 B / + c M n Y q 6 + c O 4 c b S j s I n i f J 8 J s v 6 A u Q U k h I 2 m M t J G 0 l T i W o I 5 T J L K a 1 0 t L U 7 v 9 h J D y K t / b o U k p U A D D x Q O h H 8 d 0 n G q A 8 C 3 I m p 0 U s f B z B c Q M s U n w S a y m H x / Z L N 4 Y M P j g e 5 g l 9 v D h g / T 2 b Q f 9 5 S 9 f 0 7 / 9 9 b I + e j p Q h W a G u o C w S i e S S a X D V j 4 Q S P a p I G 0 n B E 0 q K 7 k g p T Z v j k y j l q p I a a O E C e i H w s N Y z C p e L E A I z G U 3 V 2 C l D k z U b 3 U N m g m Z W d n k 9 b j 1 V g S Q g J i 7 A p p B f s 1 B K f t 4 Q C U v H L s h U i Q a I A z u w Z D F Q i A Q z M T I 1 9 u G Q N Z g p B R + B 9 t 5 e d l x 6 0 c q h Z R v Q y E Y s W 9 I Z S X W Y i b Z 0 w Q T Q y Y C r I L w M s A E l J h b 3 M w m G w t M 1 Z W b O 3 2 m I g D f w W S V Z Y X K l 9 D 6 f Z y 3 u 7 t H h n S s q W u g j N g O Z 0 M m I U W E L K a 9 p N J a p Z N g y G P i m M D P H 6 S K V z d S L d i u P n 0 d / / W T Q l i R 7 6 C C H B c 5 7 A 6 Z + l i 9 8 S K X H a + y L B a c a p i S Z z U X Y E U P D A P B 6 h m Y l B K m d K 7 H 9 O l n H 4 t z L a Y E w x C Q x s Y m 2 r F j u 5 j j Y 9 H X 1 y d z V p x 9 M E G j L e f 4 + D w + R 4 h y 8 3 J k m V R 8 H 8 R t 7 n N Q 6 5 B 1 K L 5 6 N m E S a Z J k Z v h p w h P Z l p c k k x 5 p W C v V 5 J Y + H X P g d m B A 3 I 4 8 5 P N 6 a H l l A e 3 d v 1 X / R u o i L Q g F V G Z M U H l F J V 1 + n U V e m Y T / P a G S w f f f n 6 U T J 4 6 K g y 2 m b c Z c f 6 t r V 8 s a u i A M Z q F F D M u h d Q T w q 5 b X V F h S Q v / 3 z C P 6 5 9 8 c 0 r n T c a f d F T V v O 5 6 F I h K k i 5 J I I M + B V Z N 0 + R U m z j R k C r A q r 0 g F a S p E 0 v 5 7 U d M v M 6 E Q f v H l E b K n w Y j T 1 L 9 C D T y A y c k J W l e u T F 9 L Q e 0 r w i y t O j 0 X Y N U L u C c h 4 K 0 P o k C a Y A 7 0 L 7 7 4 j D Z v 2 i g e 4 5 i i D G O c I M W s Z Y i B j j 0 9 P V T E U g m k S A T r A m o R d U 5 J I i E T x z l O L L x g I R m O 4 b Q y h 3 N a C K b 3 a 7 I J 4 S x k S w c y A W m x a D V C Y X E p O R w u y v Q P 8 G U v X o l k 0 F D m o 9 0 r 5 r Z 8 D A B 1 6 b v T 3 9 P 9 B w / p 6 b P n s t p i v L k n 0 G c F y X X p 0 h X p L L Y S C o s T 1 N X X i Q n e 4 c y W j u S Z Y M a m K c l k d R 1 S s Y 2 C t L P a w 8 T Q + S A Q i G Z I p 4 8 1 Z F N x J I B 0 R Y V Y T T F + v U i 1 w C X N n 2 k Q X o / i b R V g H Z 5 1 + U W s 4 h m s K p m D W 4 8 F K J v i o k L a y 9 J o + 7 a t t G n j R n 7 Q K M P p g K / g 5 5 9 / S p 9 8 8 p F s 4 7 s w O L S 1 v q H z 5 y / K Q g A 7 t m 9 h t f H M j G V u t 6 s 2 k 5 B C k y g s h X h 7 7 0 q 3 E A P L p k Y R B l I o X p q D z L 6 k J R M k 1 P 5 D 2 / m X p t e J V A z p o / L x 8 / R 4 p q S w 8 1 1 q 8 Q A r F p P a J / N 5 z x M o F 5 i 7 k w W k E C p 6 Z 2 e n E A d D 2 9 G e O v X B C T F u l N l 7 Z E V 6 L H U a D x 7 W w I 0 0 M t I G w W k P 0 v 5 V b h k k i v O 3 D 2 I 9 4 5 j j O F Y k 0 m Q T I l l J p S Q U Z l R K F 6 Q N o Y C x o F M K u j J z S D + 4 x S m p y v K S d x 2 K B S o m O m i T B S a o x O B F O C F / 9 P G H V F p W Q S G b U y b f h L G i t K y U m p u b o + a y M L j R i k G f m h j y P P i 6 O d S V e B W Z p N 0 E i 1 + I 2 o Z Y + d P H h Q k U D o p E 4 a B J h d X f q 6 q U y 1 m 6 I G 3 a U A h j f r Q R W K f O U o X O T 5 D z e Y f G Y p F S a 9 9 h N i O 8 Z C B 1 k k F 7 e 7 s a X + X 1 U m P j X b p 8 9 R Y N j U 6 G x 5 x h / V 8 M n 8 H E L L H t s F E 3 h y l F Y A Q l b Y J 0 p H a S q g q 8 / O L j b U 2 M y y 0 O f Z y F L I h F r Y t O R w w R y o R + 6 M i u q D q Q 6 i F t 2 l A m 4 A 2 H B c H w U J S U m v / b P F V h X Z 1 j r s B L Z X A Q E j z x O V 5 1 j t K N B 6 2 0 Z + 8 e W e n 9 0 0 8 + p N 0 7 N l N X + y u 6 f P m K H I M + q m + + O U 3 L l 0 d W D M R 5 L z S 7 l H T S R D J S q r 7 U o 4 k T C f B y 8 W s L n j k e + S Y W c g n B d D p M L l b r e V u 9 J N M n 2 K 4 / b 0 s 7 v a n K 5 a P H f d k 0 5 s m U X n p b B i b R x 5 7 o / q l 0 x N T k B G 3 I b 5 V h G b D Y b d y 4 I S w d Y u 8 N 2 / E W D O j r 7 6 d n T 5 / L p J W o k P g W 1 t c 1 + P d L L b S 9 o Z x W V e b r C h s B z g n L H 1 a m B 9 B / Z e Z b v 9 n m 4 j J X b S F D i n C a 4 0 O r 3 W Q T D w i s R q g I 0 t J n o z e D U P c i 7 S K o c r K o m p Z G 6 H e C e V + t U u j l N A e v h 7 7 8 5 X H K y Z 2 u a q Y y 0 p J Q F R m T N B V w 0 v 3 u P B l 0 K E t 3 c s V A X w X q X D q T y u + d o m N 1 U 1 y J H U I o z N N n n Y g f X g 3 g w N S U l w Y H B q S S V l V X i Q c E K j 4 q 8 4 s X z b I u L t a Y g l 8 e 5 k G v Y i m z j E N H Z x d t 3 7 6 V i m e Y P Q n n Q w c w R g h b y x H T n E 1 6 U b Y g j + q 8 t R I L m s O R 1 Z O S Z 8 i E + B L U P U 0 k I R T I h D T f G 6 Q Q C A U C w c t d O n O 1 d 0 S Q w 2 / / 8 K X + 9 f S B 7 f q L 9 C O U g 9 + 5 z q k p e t S f H y Y U 1 E A M R j R v 3 H Q m 1 d Y q L 1 U k a Z h A h U Y b y M f h 3 t 3 7 5 O G K W V p S L B 7 k L 1 6 8 l C V x 0 K l 7 8 e I V 8 S L H x J a J 2 l h Y R T G / o I D y + D t C H C 7 G s y 9 Z C n I s h o e g N p F r Q h k y I U b 7 C S o e 1 D d 4 Q b T 2 E 7 U O s n o e J h S T i P N B J O N u B G K J R I K E Y q m k y O W h o 8 d 3 U / W K y L C U d E F a e J v H B t a s q X X I L g 9 E A j 8 k 8 8 Z M Z y I Z P O h 0 J d 1 1 D X U Q b k R Y j h O r G n 7 4 w U n a u X M H b d i w n r 7 8 8 g t Z 5 R B q 4 b Z t m 3 m / e 1 a D x d u 3 7 b L Y G 8 p x x G 0 T M q F I D W l U G e s A 8 i B P 5 x s y I Q 8 x y K S O g W R S I e w d g d g i s Z S 0 U j H C C i Z T v G e f 6 i H t j B I m L F / m C h e + W i 1 c q Q / q w a X + U O n Z c G G O 0 x v j n s v K o 1 c Z t J Y B P C P g Y t T b 2 6 t z p g P n w N B 6 A I R q f A v D A 9 Q 7 V a b R R I g O h 2 o m J R + S C c R 4 3 K U k k y K J P k 5 v y 3 P S z 8 s s U K 2 C U v k + + / w Y X 0 H 0 8 0 6 X k F b 9 U F a E u L L Y Q h Y S 6 Q c n b 0 u E N J d U A b 7 8 9 u H k z N 8 A K j v a L D M B k g l W u w C f G H N Q x A L l 1 d 3 T w y r i Y Z F 6 2 A 6 g D 4 k l D 8 5 t y l V I F S O d d q + A N 0 R E Q i H u G 9 P t L E 0 4 Q y p D M E O s C L m Q 7 6 c Q h 5 K y u U 2 4 m U p I i / F Q M 4 V 1 9 d n y A J S E i p V S q p 8 q n f F C r 7 i e D F C h K y o S d 4 J C Y p W U F F E r E 2 p i Y i L q p Q N r H j z M s a w N 8 n E + G y v X q i x B H p U W g o h a p / I d N j 8 5 b Y Y g K t x r V 9 0 a g b A 6 Z / b F S C a d R v v J S K f f / O 4 X 0 5 5 z O g V u Q 6 X 3 H 1 x c 8 J C i g 3 q I e O D p L K l Y Q N D N N 7 N P J g l P B z i 0 i r V z F q A 9 t W / v b l b 9 + q i p 6 S 4 9 f v x E 0 v f u 3 R c z u y E T Q q 4 D f U F K y o h E M t J K m 8 a R 7 / G b 4 1 H m K h 6 d R F 5 k O x w s p D I B L 0 M T Y w m d 7 C x M E 5 a + f 2 m r 8 h k 0 1 G H g G x 6 W f k B 4 a P x m V A 9 R x Y p U 6 U m s s a k M W U g g E a 5 f v y l r S G F S z N n g 8 / l l 2 A Y m z M T q i F g / F + b q h o a 1 U W R C G J 6 M d h c y a p 4 1 n W X n M u c y h p q H + N o r e E X g e W C / I Z F + P p b t K C m l S f X 7 f / w b f Z X p i 7 Q n F F B V a g 8 / m O i g H p p 6 m H i z q s A f + p v p g d k 8 J 2 C C V v 1 T i Y m n R v I + o q N H D 1 N O T s T h N C s r W 5 x i p e K D G E y G o Q m o k d g G C S L k i C I J p 1 0 Z I A V v + w P U 9 M Z O P o 7 D B M I z s c R W A i G I q q f 7 n o 6 d 2 K e v J r 2 R 1 m 0 o E 0 o r u H K I v q 7 J o x + 4 e e j q A S M N Q q W f r H L 7 E r / 3 H I 5 I / 9 t M w G B D q H i Q S g C k k Q k 5 O d n U 2 d k l 5 Y P g 8 Q W p 8 a 3 y Q o 8 Y F h S p j G R S e Q H q G y O 6 0 u K g K y y Z J q Y 0 8 X S I L X 8 h k 6 W t K 8 T i b Y y Z q q 1 b G f f Z p l t Y F B I K 2 L a 5 h B + y f l D a s V J U P s Q S 1 E O V 9 o B I q v S h 1 b O e x G 0 j q e A J 7 g f L i m I 1 + V M f n J R j Y 8 P 4 + I R M H 9 Y x b K O z z 5 1 0 u U X 7 6 Z m J V F B e Q h J F m H A 6 L L m Q 1 s f K d o R M p v z N y 0 5 p D U p C B Q K Q T j 7 6 h z / 9 R l 9 p + s N 2 q 7 k 9 3 V 7 Y M 2 J w y E 2 v 3 4 y T j R v n G X a n m I r h P Q F v C p i C 4 f O n 4 g z K s H H M A W 8 V v N 0 l n a J w 8 K U d r 5 / S W 9 H A P H x N j X e o u L i Q 2 0 E N U t H P n b 8 g M 8 h O u a e k U l e v q K a a V a v C p D O S C c M q Y J S A d 8 S q D Q e p b R T e E Y q c I o k k V m 1 Q 5 O P c K l 8 R S P K E O G q f e o E h V t J I 9 g m J l F R S 1 j y o e v D V A 5 k 8 t H P n Z t q x e 7 N c 1 2 L A o i I U c P 9 R L / k C N k 0 i E M s Q S p F J 3 J N A K i a Q k M u Q S W L I b Q V J z a J G / V T I t I f o S F 3 8 J W x g 7 n 7 Z 3 E y j I 6 O 0 d + 9 e u n / / v h g a s A S Q t B c Z h k A m K K K E Z M 3 e w c F B M a G 3 t H a Q r Q o d q j g e x L G Q S G 9 j 6 i + j 8 i l y G T L p G C R C m o l k C C U a g y G U t J c i h M p 0 2 e n 3 / / i 3 8 p u L B b Z b L Y u L U M D t p k 6 + M 4 e W V H Y x J y t C g V x o b 2 g y x S G W k E q x S a V T B P t r P J S X G Z E w B p h O u Z s l D I h V U J B P l Z W V c t 2 x J I o N i l T w j B g W B 9 q r b Z h a A O R R + Y p M O B b E 4 b S J s U 9 i K 5 k U 0 c J S i b e N A Q I k U 5 L J E A p + e 1 7 x S v + n f / m t v o v F g 0 V J K F S K W 0 w q G y S U k M i p J J U m l K h 7 T C K r t L K h R w 7 k E k I p M i m C 4 Y w / P 7 E w 6 c 8 J V v v Q N k H A 1 M n A 2 P g 4 T b K E q a i o k G 0 r a e I F f B f 3 Y 8 g D 0 r w a s F O b d Y i 6 H G s h E K f D R A r n W 6 W S 3 t Y S a R q h h E i I l f M r 2 r p / / N P f i U f 9 Y g M T q m P R E Q r A C h S N d 1 m N M Y Q y Z B K S R c h k l V R W K W V N R y S W i g 3 U Z m T 7 x w Q q u c f j p t K J 2 z Q y O k q r V q 6 U I R u Y 2 W j v n l 3 i U Y 5 j z L G x A Z X + x s 1 b / L 0 V s j b u j u 3 b J R 8 D B d 1 e f Y y Q B W l F m j C R r I Q K x 0 o S K Y m k t o 2 E Q i z W P C Z R h F A Y n u G h I M d / + K f / I F J x M c J 2 e 5 E S C h g Y m K B n z f 1 C I l H / m E R K / Q O J F M F E K h l C s Z R S x g o m S R S x s M 0 x T i o x t u U n G C q B Q x T C i Q U E K r m K 8 1 w h 2 r s K x o a I 3 1 6 E O L J l 2 Y 6 E s 2 f P S / 9 T Z 0 c X Z W Z l U n F J M V 1 u c X H F B 2 H M c Y o s S E c R S e c r E l n T S l o a N Q / k U d t K z T O x I Z Q M y z i x n z Z s X C v X v R i R u q a t B U B p a S 5 l s l Y h Z n Q 8 U B P k w X P Q b 1 A J Y q F S F Q Q 9 / s b L I j r o y m S p e K h s v M H / l k o Z r q D J B n w n J k R V X K R V P O o O k t e H Y 1 S l V 4 P 5 T N D X L 0 H t M 9 u Y P v n M m X O 0 r G q Z W A B h G k e + + Z 4 E 2 Y 4 T 9 D l k v 6 R 1 + c l 2 p A y V m h c p Z 2 P V M 3 5 6 J a X F i 5 p M g O 3 2 q 8 U r o Q z u 3 n 1 D 4 5 N + k V L G Q G E k l K i C F r U v L K 1 E M q m Y P / S 2 C p B C E k m s J R L 2 q Y T 8 G 5 h c A 6 a P T s W A C S K R f G q Y v P A + j v k / 0 x 6 k A 6 t h 9 b O S 0 u y 3 5 k W C s e z B g x x T I n O m b M v L Q Y 7 R J J b Y K q G 0 Z Q 9 p J p A i e Y S E I F a E a P p l B W K F S c V k Y g k F M v 3 m t 1 / I f S x m M K E 6 1 d N a 5 L h 5 s 4 W m v E E m E Q g F F Z D V v z C x Y I x Q p B K y C X G w r W P Z B l F A j + i 0 4 g v y V C y f l n Q Y U Z v Y U O S I B l d s F Z k P 1 H u V l n + T F 6 J d 1 R 7 K z z J k M E E d I 9 I S f 8 h D W u 8 f c W P l d o f e V s S R W I 5 T p A m n O U Q R K k w i f C 8 i s Y R Q y A 9 L K E U m q 3 Q q 4 L b e 7 / 6 Y / n 5 6 y c D W u E Q I B d y 8 1 U y T U 0 w q k A a E Y n K p z t 6 I l I o m V I R M U c Q S A n E s / / i Q T 4 k l U j s s i N q I Q U z x W 4 j D N V q n J F P l 8 z 8 8 7 A + y h D J E 4 X + J 5 Y h w n g q Q T P 5 A i K 6 9 d q k 8 I Q r 2 W W I j q T S J l I R i k u g 8 q 0 Q K h T t u 1 b a S U C o Y 8 7 h I K h / a U D 5 W L w v p 7 3 / / S 7 m L p Y A l R S j g d m M L j U 1 4 N Z E s 5 n Q Q S Q h l i G T U P 5 B H x S C M S u N M S K s g h J F / F e u U T g P h h A B b 0 w s d r A i n 1 K c k U O l 1 L B G 2 Q 7 S y y E + 1 J X 6 V q / O 6 R z K o Z 9 x G e S 6 Q Q Q 1 Q B B n M / h m J h G 1 N p o h k w n 5 F n j C p Q B y d Z 1 Q 9 Q y i R T E w i 1 Y Z S Z v L S s m L 6 u 9 + m 3 0 Q r 7 w J b 4 + u l R S h g Y G C M 7 t 5 r Y + K w + i e E M u 0 q J h F v h 8 k U R S i T 1 i Q y a d B D Y g b y J V I x p 8 z / r N C c M R 8 C V H S d 0 L k g g t k O k c s O Q m C 1 D O R z Q u c r w u j t M I F M A F E i + R H J x H m a O I p Q h k i Q R D r W U i l C J B W L a m d i D u h n O n H q M K 3 f V C 9 X v Z T A h O p S z 2 q J o b d n m O 4 / x D I u i l R h 1 S + K U E g z W U A 0 z g N h D K F M A F 0 k x j Z O b P I k H f 6 w J q O h S z / y E E A E k z J p S X F k i T l I v t l v 8 n Q s A X 9 M h v B + I Q v S I I i K I / m a T C C P l V B C I r U d T S i Q i G N N J l h R x Q O C f + v I 8 Y O 0 a U s D L m z J w d a 0 R A k F o K L 8 c O Y e l 0 K k L Y W 2 l V L 1 d C x k Y o J I n p F S M e T C y X R a W C P / m j 1 q p 9 l K C P U g Q A p J M F D p o 2 P 1 j w / 5 F E J I W g 5 Q c X S w q n y K Q E o K 6 W 2 k Q R i d V v t i i G T I B A J J W q l 4 p t 1 k u i Q w j O R P / / K 7 s B f H U s S S J p T B 6 d O N F M T Q M C G V R f 3 T c V h i g T Q m l o B u P J X m D 8 0 d v a 3 2 4 E M j n M A h E Y A P O m l N q X y 9 j c o / L c Y B / M l B Z a m 0 b G v i R A e T p 4 g j a S u R T I x 9 E l u I p O O w m s c q H d p I M D p g 1 U E Q K z s n i / 7 0 z 7 + T a 1 n K s D W 1 v i c U 8 O j h a 2 p 7 C 6 8 K q H k g k l L / F J E 0 2 U A W s y 3 E i Z Z U g I q x L V v y L 9 u I A J M f B f 0 I o i I Q Q 8 U q s s Q c V B L H I F / n 6 X 0 m Y B t E M f m G N I p U y N M E M r E m E m J I I q t 5 H P l Q 8 w y x Y H g I M q l w n w 3 r 6 + n U R 4 f l m p Y 6 m F D d 6 u m 8 B 3 m m v P T D D 0 1 c K k Z C Q R U E m b S 0 s k o q I R n X J q T x J 3 m R b R U z k K d h S J c I Q o Q w U O l V r P 6 t s X x y D E J g E 8 f q f M l T 2 9 P S I I 3 E a j t C J M Q g j i J V O A i B E E f U P M Q h J h e m f v 7 7 3 / + K C g o L c C X v w X h P q D g 4 d 7 a R x m F a D x N L S y x N r r C E s p J L y I K 0 C o C J O a H I J U S T x M x Q L F E R A C L o W E W I F U G w A 3 s N Y X B M m D j x 0 i C N I Z G Q y k I o 5 G t J h G 0 h j x A K B N I x 2 k s c 4 1 f L y s v o P / 6 n p d O / l C x s d 9 4 T K i 6 w D t X X X 1 / j q g O C W A l l l V S G U B x 4 m x M 4 W r Z V m o G 0 R I Z J F k Z Z k i B H N E A G F c u n 2 l A x y K E 2 Z F u 2 T F p C L I l 0 n q Q j h A q T S W K 0 j Z S a h 1 G 3 h l C G R A j 4 D i a D g e E h 2 T W o l h a I / j + B Q Y H 7 l f l d 6 A A A A A B J R U 5 E r k J g g g = = < / I m a g e > < / T o u r > < T o u r   N a m e = " T o u r   2 "   I d = " { 2 0 A 8 6 0 3 E - 5 7 D 9 - 4 4 0 8 - 8 E 7 9 - 7 1 3 E 8 0 F F 7 A D 0 } "   T o u r I d = " d 1 e c 4 3 e f - 6 9 b 9 - 4 b 2 1 - a d f 3 - 3 c 8 9 b f 4 9 2 f f c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r c A A A K 3 A d I 1 y F E A A C / J S U R B V H h e 7 Z 3 3 c 1 z X l e d P Z + S c A w M C c w A z K S Z J p C i J k j y W Z F l j j 2 3 V e q f G W + V / Y v + Q q d q q r a 3 d H 2 Y 8 4 7 E o i j n n B O Y I E A C J R A I g Q M T O v e d 7 7 r v d r x v d Q A O k L K L R X / L i 3 f c 6 v 3 c / 7 5 x 7 b r L 8 1 + l L I U o r r b T e i q z G N q 2 0 0 n o L s v z t z O W 0 h U o r r b e k t I V K K 6 2 3 q D R Q a a X 1 F s U u 3 5 W 0 y / c O y O H K J I s t k 7 K L 6 s n n I y r P D d L y M s 6 w H j 1 6 T E u W N E r + c o e L x r x E e 5 b 6 y G K x k j 9 g o R e v R 6 m z 9 y U N D I 1 Q I B i Q 5 6 X 1 8 8 j y / d k 0 U D + H c s t X U i C U R X 5 / i A K B I A W D Q a J Q i P + r Z L U Q r a 3 2 U X O n n T b U + i g / I 0 i t A 3 Z q H 7 D J 6 + s L x 8 m V 4 S K n t 5 e 8 X h / V 1 F T z 1 b S Q 3 W a T 1 9 t s d n r e P 0 x 3 W t r l + W n 9 f Z Q G 6 u 8 k R 0 Y + O f K W s P U J C T y Z d j 9 t r H F T k M / + q S d O g Q B i j s g R G q V l 1 U 4 q z W H I D D 1 6 / J i W L l l i 7 E V 0 5 8 5 d q q q q o p K S Y t k f G h q i w s L C 8 P v Z G D C n k 9 + f r d n p m 4 9 o f M I t x 9 P 6 a c R A X U 0 D 9 R M p u 6 i K Q v Y q t i B B t k I B q i v y U k X 2 B J 1 p y 6 Y 9 j R P G s x R Q x c 5 B K n W N U H t 7 B 2 3 Z s t l 4 h G h 8 f J y G B o f E G k 0 w D A C k o q K c j R H Q g 1 E L k d v t J p f L R S M j I 5 K w n 5 e X R 9 n Z 2 Z S V l U l W q 4 3 s d j t b Q x + / 3 k F W p 4 u O X 7 3 L Y K c v / d u W 5 c C 5 N F B v W / n V G x k E 4 g L s F 2 u E h I K P l O 0 K 0 r i H Y e D / B e z G r a / x h q 2 J 1 v P n n V R b W y N 5 P P b w 4 S N q a K g n h 8 N B 9 x 8 8 o L L S U h o c H G R I H P D y a O H C h e H n A j S r 1 c p 5 h t F n o R w X U X d 3 D 5 W V l c r r P R 4 P Q 5 b F F s t G m R l O O n + n h Y Z G x u T 1 a b 2 5 0 k C 9 R e V U b G Q r o q y R B g n S M E H V + X 6 q y g t Q H s M U q 6 7 u b n K w J W l r a x e 3 r a a m h j I z M + j m z V u y 3 9 X V J e 5 d c X E R D Q + P 0 O j o K C 1 d u i R s r S B Y J + z j 8 z I y M i T P V T S y W f l i c / 7 W r d u 0 Y v k y t n g Z U n e z c m U N 1 q 2 z b 4 j u t X c b 7 5 L W b J U G 6 i 0 I I I 2 P B 8 I g a Y A 0 R J A 5 D + 1 d E l 2 X 0 Y / 3 9 f W R z 1 X J 0 P l l v / O V j x 7 2 5 U h + T W E n l Z a W C B j X r 9 + g D R v W s z V 7 z h Y n W y C D 8 N j E x A R 1 P O u i T l o p x 3 b W e + h S m 4 t 8 D N a G m n E q y r F T 7 7 C F C l 1 u G h w a p p r q S r F q / G L q e v m K H j x / K a 9 L a + a y H D h / L Q 3 U L J W R v 4 B 8 o W I B C S k W p F i I I A C n Y U L h H 5 6 w 0 p V n D r Y g e K 6 y J v m Z Q X r N x z c s 8 F E h 5 6 F j j 9 h 3 M + T u u U 5 b V l b Q 3 b v 3 a O X K F f T k S Q t t 3 7 7 N e F T p 8 H 2 7 1 L f w G W b l u E L U V P G a 3 T 8 n W f k x f C r q V 6 9 f D 1 N R U a G 8 x u v 1 0 q X H n e T x q r B 9 W s n L 8 k M a q F n J U b h B w t V T g Y T 6 U V F W x L W L B W x w 3 E r X n z u M P S U 7 g 7 W w S I X I t X K 5 3 r V 5 o V c i g D 3 D N r r X q 1 6 z r X q A X r 1 6 R b 2 9 L 6 i k p E Q C E s P D w 9 S 0 r o l u 9 u S R O x B 5 D 8 g M F 7 I 1 o T u 0 e P E i c j o d / N 2 I T r Z m y 3 O 2 L f Z T Y b a V 7 M 4 M + v H i T e M V a S W j N F A z V E 7 F B h o b C 4 Q D D v F A g k K + c d r V 4 K e e 3 l 5 a u K D W O K r 0 Y s R G d 3 o c D A + R 0 x a S 4 I E W C v p u d t F O t U Q s k p b L H q I l p X 5 5 L e T u u U G f 7 1 4 h + W O P M 2 Q L a Q v o 9 l s p w x 4 B W u t J v 5 2 e v 7 K L d b J Y Q v R + / Q S 1 t r Z S X V 0 d n W n P o 0 V F A V p S F l A A 2 j K o + U l b O n C R p B i o 6 2 m g k p S z a D 1 5 P M o q a Z i g W M s D f d g w L s G F u r r F x p G I z I V / O q E t y s l Q 2 L h w e 7 h a B R j N A p S r q 7 z 8 J Y g e v n T Q B M O Z 7 Q z R t k U e 4 x k R I U q O B m O z t N V q b X 1 K g w j P u 5 z U E 6 o j e 1 Y J f b T U I / U x n 8 9 H p e V V d O T K H X l u W o l l F T 8 i n a Z M R T U r y J r X x I X L E 2 W Z o F i Y s I 8 2 p i c t L Z N g e s U u X i x M O e z O 2 f g z F h Y G a G W l j y b a j o i F q S l Q Q Y m + U S t 1 D X E d x 2 2 Z B B P k Z w M E K + M L W g Q m a M x r o R P 8 O b G Y x 8 I E 4 f s i 1 d f X S W + L w V e D t G 9 N F r u r H j r y 0 E n N v f k S b n e P j 9 K n W 1 Z O O j f p F J 0 s B y + k L d R U y q l Y T 6 O j k 1 0 8 J L P M + x u 4 7 v S w 1 0 r b 6 v z U + d p G L X 0 O K f g Q Q u Y r K u J X 9 v E e s B I I D s A N v N A 2 2 e 2 b S l m O a P e x K C v A E N s o k 4 8 D t n V G n e 4 u u 4 y F m Q E K D L V T Z V W F A K N 1 + / Y d q q 6 u I h / X D x + M 1 8 u x X Q 1 c f w t 4 p A 0 L 4 f s L D 9 r J 4 1 X A p x U t B u p G G q g E c h W v I 7 f b P 6 V V i g V L C 3 U j O y c X G 5 W g 3 y 0 Q Z W d O D c i F i 5 f p v W 1 b J D 8 T t z B Z A b V S / x 1 6 a V / N O V h S 1 W Y F 4 X e 8 f P m S y s r K q P V p G z U 2 1 I u F O 8 7 f A 8 / Z 0 + g h G 5 t S h N c B Y N e r U b r f 1 i W v T S u i t M u X I D k K 1 7 G L 5 5 v S M i W C K c M e o l 3 1 H n p v k Z c 2 1 H p p 4 y K L 1 H W m E z 5 a C 2 6 j y 9 s j r 4 O F m U r x X L l 4 w r s o m C A L P e / s N P K 8 x 9 C 8 e P F S t g 3 s / j 1 l q P C 2 c D 8 b S 3 x 0 / I m L L l 6 4 R D 0 9 P V K n K s 6 y 0 / L q g v D 5 S i e V L D 9 e T F u o W N k L Y J m 8 c U P i k O T i w I Q o 3 N a F H n L E V H X Q r t P Z 2 R U 3 Q G E W P u P Q o S O 0 a 9 c O 6 u 8 f o I U L F x i P K M W z W h 8 0 u K U X B I S 6 0 8 1 u J 4 2 5 Q 6 q h d g o F g w F 6 e f 1 / 0 + / + 6 T f 0 + v V r u n v 3 P m 3 e v F G s z 6 O X D l p a 5 h M X D 7 0 t z A J w O C / o c N v X 1 0 + D w 8 P U O 4 H S l B b E Z z 0 G s X m e p o U J e d O + F u o v O + u i Y b p z + y 6 9 4 k o + C t 9 0 M E E o r F V V l X T 1 y r V J M E G w F k g f s q u m I f I F 8 L 2 V E N 3 b v s h D 1 s 5 D 4 e d m 8 T E I L i h g z 3 a p f Z e d G K B N 4 b 5 9 l Z X l Y Q g B k 5 b 5 t w 9 N o I 8 g h o b Y x G q j / c o 9 N k b L K 9 l S x T m X 8 z F Z f r z U P L l 0 z F P Z 8 5 v C M K H A Q J N g S i A U X r P Q 2 I o C V 1 S k u g Q l q 9 7 e X q n H T G d h p t L R o 8 f p o 4 / 2 G H v x h d + H D r b 4 f l 1 s P a t r q g X o g Y E B u Q H k 5 u b K 8 / C b O 9 k 1 X L A g G n A 8 F + n a t e u 0 d e s W a u n p p 8 7 + Y e P R + a v Z X 7 U U k 7 O w K d z G p M F J F i Z Y B g i d T Z 8 9 e y 5 d g j D E Y q Y w Q c X F x T T K d / 0 3 E b o j T a X e E Z s A i / o h L N T j x y 0 y T A T C 5 w O m G z e a Z R / Q 1 N b W i t s a e z 6 Q 0 I c Q 2 4 b K E i r L d h q P z l 9 Z D q U t F G W W N t H I S H S D b W z h S a T 6 Y j 8 t 5 n T z 5 k 1 a u 3 a t F M A 3 E R p S 8 R 0 w l m m 2 Q o 9 z v A d c u U S 6 3 O E M d 2 d K p L G x c Q b P Q p m Z m X T 5 + m 3 K q d 5 A K y s w 9 D 7 y K u T x e T k 5 O X K e z t / v o O A U 5 y v V N e / r U L k V K 6 Q r 0 U x g w i u h D 7 g u A 5 g 6 O p 5 R U 1 P T G 8 M E D b x 6 J c M p 3 k R w 2 d x s e a b S F o Y J j b 9 T h e e z s 7 M E J l g x d K V C P 0 I 8 P / b 8 I H A B C w Z V S m f e 6 H M 8 n 9 K 8 D p v b X R k 0 P I K R r J P 7 5 U G x M K F H O F 7 a W D Q s Y W 3 0 c I B G x 0 b p 1 u 0 7 k 5 4 / G 7 0 a e P X G Y M K d 6 + 6 a f m z T H q P e N 1 2 b F w D f u n W r / G b o + J P J z 0 d 9 D L 9 / n K 3 a x v r y u O d 7 P q R 5 X Y c K u j D H g y 9 p y x Q I W m h J m Y 8 W l D j p 1 q 0 7 d O H C J T p / 4 S I t X 7 a M V q 9 a S Z c u X Z E e 3 2 + i Z c u W 0 u X L V 2 T w 4 J u o n a 1 m M t p U q y x Z M g 3 J A B 3 B F 5 y a 4 4 8 j V h T n C n W v + / c f U G F h g U w U U 1 e U 2 N 1 M Z V k O X 7 7 1 5 r f V O S h n 0 R o u t P H D 4 / F g g h Y X + a m + x E / 9 / f 0 y X M K s L r Y I c J E Q U r 5 z 5 4 7 c 0 d 8 k U j c 2 N i a R Q n Q D 0 m 1 B c L 0 A P 9 y w 6 X T o 8 F H 6 5 O O P j L 2 p d b o 1 g 3 w B N X X Z 6 k r l u k 0 n D W B D q Z / K c r j O 5 1 T D 7 2 G p 0 D 0 J L u D 1 t j 5 5 z n z S v H T 5 M v J K u P I f f 3 R t I p g g w A Q 9 f T p 5 a q 6 n r U + p o K B A I m S A 6 e r V a z I D 0 U w F w C 9 d v M z w e K X t C o C e O H G S T p 8 + I 6 4 p h D w a Y 6 d S e X m Z k Z s s / t m i i + 3 K y u y u V 6 7 f i x E r n U + y / + C a K q + 0 h b X 0 2 e l C m 1 P 6 B + L c A S Y I N 5 M y O 1 u / O O c / l Z P l 8 J X 5 Z 6 E s O W v I 7 f Z E W S e t R E D p d i a 4 N Z h 0 E q N c z T r M F u H j G I u A w X 5 X G K w 9 H 3 4 w b b 0 I n 3 v v 3 n 0 q L S 2 N C w M s F q 4 Y r C C E 7 4 7 5 I d A Q X F F R I c f M Q s 8 M h O / R 8 w E z J l n 4 H 9 r F U O B z c r K p 1 1 N I a 2 o d N O G 3 U f e z F l q 4 u J 7 O s K W C C j K D t L F 2 e k t 1 + 8 F T e m l b w b + N 6 6 M D N 8 h f v E G G f A B 8 A H X v / n 2 q W 1 x H t 7 s G j V e k v i x H r t y e V 0 B l l K z m g h 7 p o w d p i B L B t K v O Q 0 5 7 S A p 1 o n D 2 j e a b t H 5 d k 7 E X E T 7 j y p W r 0 j a k G 0 t j h U 6 p P T 2 9 t G b N 6 i n B + / 7 7 H + i L L z 4 z 9 p Q A 1 o M H D 8 n p c l J j Q 0 P 4 9 b B g G e w a u p z x 2 4 b w O p y D j m f P K T c n h / w B v 3 Q l G s j a z O 9 h n d R Q n U j o n Y 7 v j f k B B 7 M 3 S s 8 N n 2 e C c r I z a E v N q L h + 9 3 r m T 4 O v 5 c j V + Q V U I G O l X O T Y Q E Q i m F Z x n a I 0 y y c N n y i 4 6 K 4 T T 9 0 9 P V R V W W n s R Q v v j U l V 0 J 0 I j b 1 w 4 7 T g v m 3 b t l V C 3 d M J 4 f l K t k h O 0 3 A L s 2 C V A N L y 5 c s k q A E r g f a h m Q h D 8 g c n b L R z s Z t c 8 T 9 m k l 6 9 G q A b N 2 7 S R x / t l U G Q Z 5 8 q S x c K B u i 9 2 i E G N 0 A P + + b H i N 9 5 B Z Q 9 f z V b m U j X I j N E i Y C q z + q g q t I C K f C J r A f e C w U Y k 0 t O J X w u 3 L D y 8 n J x H e H a T d e r w a y z Z 8 / R z p 0 7 j L 3 E Q l c h R N 3 0 N G I z E U b 1 n j D C 4 r U F f l p a l v y 4 p 5 a W F m p s b K R H X K / q H L L L e R l / 3 U c 7 G g L 0 n L 0 C j x 4 U l s K a V w 2 7 b v d k k K B E M E G l p R X S D j N V w Q Q o s b 2 y 4 w m W q b G x Q e b Z + / D D 9 2 c E E z S c Z E g e w R H 8 z p n C B G E o i J q B i e g 5 Q 3 G p I / l G Z g R S o M Y S P 5 9 T 5 C z k y i 6 g z u F M q s 2 D u Y t c i 1 R N M p R m P i R b 3 i o p + I B H p 2 S E a b e m E 1 z I Z E P k 6 A 6 E y S t n I 2 u S z Y Y I m C D E P l t 9 0 O A h j 1 v 1 7 R v F L L f T C O c S 9 U v U A 5 E / 0 6 o g l H P P 9 b H O 1 0 4 a 9 1 r J w a X N f E 1 S M c 2 b s L n H M 3 P r l K x Q e M 3 1 o q m E z y s t K z X 2 k h d c y s V 1 i 4 y 9 q Y X I H q Y 4 m 6 0 Q n C g a v 2 r s R X p G 6 L C 9 1 o k T p + j W 7 d v i Y q L 9 a e / e D + V 4 U 7 X x 2 Y a F h K X s G b F T d T b v m 6 5 J K q b Z t z z O I d n z V 4 V h 0 g l 6 G z B B 6 N C K D q L J C A U P 0 3 X N R H h / T G a J X h T T C b 8 J A R T 0 A J m t 8 P p t W 7 d Q H l t n W G i c p r N P X f T w 0 S O Z J / 3 g w U N 0 7 9 4 9 W r N m F a 1 d s 0 Z 6 o 5 u j n 9 d M c w 3 C Q g G s 3 h E H j b C V S n V Z j l 6 7 + 3 Z K 1 T u s Q M Y K c c v M L h 8 0 H V C 2 r s O 0 Z G k j 3 e I 6 z 6 f 7 P y U / F 1 J Y I n Q v w o h a t G X h J o z I G l b M i H X 7 Y F V w d 7 5 3 7 w H 1 9 f d R f l 6 + z E W O 6 Z R n o h + 4 A H + 2 / x N j b 2 p h K m e 4 f A j R x 7 a V J S O c I z R I I 6 g B m b s k b S z r l f p Z I m H a N F d x P d 3 v x S I G a n 5 1 p I D f y + f O S z 6 v W 0 L p X e 7 k r P l c l O X Y 9 d Q G y p Z V Q W O e v H C 7 k x m i 6 Y D S b T F 4 7 c D A K 9 7 6 Z G h C U W F h w v Y o v C d c o K e t b b R p 8 0 a G b T h q + Z m Z C t 2 c E P p O J u g B x W u r m o k A F F x Y L E y A Q Y W + k I M u P c u S G 8 e O x R 4 Z 5 p 9 I M l 1 0 z O 9 U Q K H d j 6 F i o D Z X j 1 C 3 J 3 W B S n k b 7 K f i W d W d z A 2 b u N N j S Z n q 6 m q q r a l J C B M K 4 p E j x + Q u v v v 9 X R K A Q I O n h 6 2 j F q w b X K Z r 1 2 / Q j w c P i + W E i 4 W E 7 w R r h z o M K v g j b O H Q A R d 3 / u m + L 4 T P X 7 t W T 8 I y O 8 E C o 7 H W a r M L X C O D L 6 l w 5 A J / P t E 5 d v v i a d R j d F m K g U n f R L D V 4 Y i b X S 5 y W l I 3 f M 4 W 6 t 7 0 V 2 o O y + t Y G u 5 R j q Q 1 X Q F d 4 G i n t s d 3 y O X K o N 2 7 d w g Y q 1 e v C h e S W F 2 9 d p 2 8 H i 9 t 2 7 Y l y v V D 9 A t d i l D / Q T u V u Y s S v g + W s M n n 4 / i O D x 4 8 o q Z 1 a 8 l h d / B 7 q F U 0 8 J r z 5 y + K G / b Z Z 5 / K 6 x I J 4 A H M m Y b j z Q K U c F W 1 y 6 e F 3 / c 6 b 3 v U j Q a n 8 P I z p w C V U P y k Q A B T s f n E 5 f P 7 P L S x a p j 6 g 6 n Z G 9 1 y / E b q A u U q W k G D g 5 M b c p O 5 2 y + g O + K q v X j x Q l w u h 9 N J m d J Q q s Y a N T S q S S A h u I T o 8 b B n j 4 p y x Q q f / 6 / / + r + o o r y c L d f O K e s h 8 Y T 2 H f Q J 3 L R x / b S u 3 9 W r 1 2 k j P y 9 Z F x N 1 Q X R 9 A v B 4 z Y 8 / H q Z 9 + / Z O q n / h / G H x 7 D F n L V W X 5 N G 9 F 8 l 1 o 8 C 5 D v L v V y 6 f R 4 B a X T 5 M I 9 b p e 8 z P R a W 0 y 8 c 3 + C i Q k h V e 4 7 d m k T e U w X W J H h m q k c 3 u G 7 r 2 c B G R b k b m 9 z x 5 8 l Q Y J r h w u M s j 6 o e I G O o i 6 M v 3 u 9 / / l r Z u 2 z z j Q A F g P H r 0 G K 1 c s c w 4 k l h 4 b l V V B T 1 + / M Q 4 M r 2 s N q t 0 y I V g E d 9 n V x X f U a / w o Q X Y 8 H j I n p s 0 T B G p g Z n 8 J p J u d L p o e C Q 1 V 6 t n o J R v m 4 r J P 8 u u L n D Z u o P 1 d O P K e Z k j D + 0 6 G I O E C B 3 q R T Y u h A A H S 8 k g D K 6 7 A 6 F + 1 M 0 u H G D C 4 5 g O 7 N b t u 9 J X D 0 D C u s A l m 4 k Q l N i 1 e 6 c U 6 P a O D u N o f G G w I / o K 4 j v B h Y T l h F U Z G p o 8 1 E N / j 9 a W V v l t m F w G c w J q C 4 i 5 I 8 z C 5 7 9 8 2 U f 9 9 3 8 0 j k S r M C s Y N 2 A B h u K p y o U B l J O v 2 V x P t u / + 9 O f / y b m U U 2 Z h L U 2 4 b X L X h j W Z q Z W C 7 I U N V F c S l M K p o 2 0 Q 1 q v F L K s o s H h b u F l j X O 9 A M A E d Y B G y R n c l g I e V 2 1 F / w P 6 p U 2 d p 7 d o 1 8 h 7 J C B b h 9 O m z X O i f U k N D n d S n 4 s 0 3 g e 9 3 8 d J l a u L 3 R s C k s r K S 7 t 9 / S H e 5 7 r a O 6 2 Q X G D S A / o p B Q 3 D g y J H j 7 H b m s + W 8 R q t W r a T 8 / D w B B g G J e E N B t L D O 7 8 j w C G 1 Y V k a e g I V W V f p o W Z k a d I k 5 2 7 1 + K 7 1 2 T 3 Z 6 Q v A S O G F y T U m w p L k e 8 t q S i 1 z O J V l O N N + f e U m b A 7 L k L O f K N f v t U u h n 3 5 i 7 v m q M X v W 2 y d q 2 s D y w A N h i R X Y M 9 9 b C + 2 r L l J + f T 9 4 g 3 9 F 7 O q m Y n 4 8 6 C n o u o D P s d B 1 o z c L Q C r w G 6 + 4 e P H i Y P v 5 4 b 1 S v d H y H 5 u Z m W T U D b p s e y Y t A S A t b H o z b 0 s f 0 7 w Y 4 8 Y T H s Q I 9 F m C b S r B s u E n F G 4 p y o 9 M p K 4 y Y h f c N G k E J t E X p 9 q i g z 0 3 L G l I v M J G y d S i + a c 8 Y n n i 6 3 + X j O 3 O D F E x E 4 V C J x 8 D B 2 L k j U F D h G q L + B D 1 / Z a O e s X y x H o F A i L q 4 P p V o P F Q 8 I d K W k 8 1 u o l g 6 G + 3 f / 7 H M L Y 7 P R R g e E b 1 j x 4 7 T + v X r p L 1 I g w P B S u E 7 n z x 5 m o a M k b 3 4 f l P B h O h j R k b 8 s L h Z c H l R x z x 8 5 K j c Q K Z T K B T f 7 Q 6 G L O Q Z V Z O + p J J S t g 6 F S S d R U H S a r T w W Z Y U A y v L l S 7 l O 8 k j C 4 A t i V i W E M O Z J V / C L s 4 M U 8 I 5 I f S w 7 O 5 O G X r G 7 l a B A m w X r A q t 6 5 s y 5 8 H B y C I X 4 t Y A 8 S v 3 s W l Z V V 0 k D b q K o H 0 b 2 7 t / / C R 0 / d n L a e h v O j 9 1 u o 6 w E 7 W u x g g X + e N 9 H Y o 0 B 7 b N n a k K Y W O u k F T n 7 y P H 1 M P 7 6 x t U o 5 F R K K d k 5 1 s K F O F 5 0 b z Z g 4 R X o H I r u Q 3 D 3 F n A d K V H H U 6 z + p 6 H p f m 2 j 3 C w V v E A X p e k 6 q + K 7 n e L 6 E m B C w + / 6 9 U 1 R 7 V m o 7 3 z 8 y T 4 Z 8 o 6 J W x K N x I 3 V V 1 / 9 g 8 y B o S 1 n P O F z 9 u 7 d I w M Y M R V z s o L 7 i r a 5 2 G m a J w n n n Z N s j E O Q 1 8 9 7 M d d u r q f U H L 5 h y 5 w V P I m E t x r K U 6 u s o 6 c E 2 p F i X T 5 8 n t M Z c Z m w H t S K u n I 6 e L m H 7 r 6 u o e z l X 0 q / O C T z o m h a x 4 + f p C 1 b N s n d / x e / + D w q O A D X q r S 0 O G m I z A L g S 5 c t k R 4 c g H s q r W E 4 M P J 2 J s J U z F D i x l 2 s N K + s k g g Z T t g 8 e 5 V 6 9 / O U d P k s m b V S w N 8 2 V L q j K A o + 2 p i 0 M M r V G 7 B S d 0 + v c Y Q t S o d T F i u r q N 9 A r o w s S V q x K x P i v W H F 0 H A c T 6 i b j Y 7 G d 9 t Q l 8 L o X w Q K t D A Q E a 4 j I p P / / m / / Q X / 9 j / + S A M a T J N q n N m x Y R 8 d P n D T 2 p t a h Q 0 f D F r m 5 K 1 H b F P 8 4 X I b w 9 T C S c T j e 9 Z v L y X L y 1 k P 1 u 1 J I o c y l X A A n z 2 r 0 t g C r K x g n S 3 C C 2 k a K B S Y t u J l m N 2 0 q 2 a 3 q r h 3 i y j m + V m 3 + O C 0 p T / x a D H 9 H j 3 Z z l A 9 1 l 9 z c P M r K y p S u U Q M D g + w O V k o g p L y i n M q 4 P o f v o 7 8 T u i + h D 6 H N Z p f I W 2 z P j k c P H 9 G N 5 l t U U F R K F W V F 7 M 6 t D D d E 4 1 z q M V 8 A F U E Q c 5 9 G c 6 9 0 s 9 D t K M B u b C C g o 3 z o g o Q e E 2 7 y e d z U t K p Y G p d T R Z Z T K Q g U + u / h j q z r U W 8 b q J 9 K y 8 t 9 V J 0 f v w c B 2 q S a 2 R 1 b x 3 W r p 2 1 t 1 P m 8 S w D 5 + u s v o 3 p f m A v + V E I U E d 2 Z R t m a F R Q U y p z q x U X F 9 N 5 7 W + j F m I s q c 3 2 y V E 1 e X i 5 D W i P A o h 1 r I 1 u w 2 L a q 5 0 M 2 W a Q t V j j f A F f 3 5 Q N Q A Q D l 8 w h U m B 2 p u j y D K i u T b 0 p 4 1 8 V A P U o 5 o D z 2 R n G h A B S S 1 r s O F L 4 f 5 r X T + d i o I M L 1 W K o T 7 U s I X / / t b w c k 0 h f 7 v G Q F d 9 H c 7 o Q 6 F l z Z R Y s W y u x F W J T N z 4 C O 8 O c i 4 v i X f / 9 P + v p X X x r P V s I Z h W s b T 2 j M F Q s l V g p A + S g U 8 J D b g 7 Y o Q D V B N v L R + q b J E d O 5 q p Q E y m 1 r l K j W X A N q o L e d M o e u S a / 1 4 p J i C Z O 7 2 d K i b p W T m 0 O r V q 2 Q M P U / / u O v p Y 6 E Y E V s r / C Z C D 0 7 2 v q C t H l F Z G L N g w d / p P 3 7 P 5 X V C j H h p V m Y R g 1 T l J m V y N X D u Y 4 H F D r J K p f P w 7 9 z g l 1 n L 2 3 a s N B 4 1 d x X S o b N 3 3 V w z D I b l + 0 r S + i T T / b R y l U r p Q / h F 5 / v F + t T X l E m n V a z c 3 K k b Q l C l D H Z Q Y f x h H P 0 n 4 c u 0 e r 6 Y p m c U o M R N C q F s T B B a B Y w K x F M S s r V j k 7 R b Y N I E k y J u X 5 z O c k 8 N K n 2 L 5 H y M u K 3 2 v + c 4 j I V 1 t j o s P R s g H V C I A F 1 o W + / / Z U s E Y o 6 V E 5 2 d r j r U m / v y 7 j 9 + p I V 2 r W + + / Z j y n T Z y G E L y f z m C D Y A 3 E R C v V R r a p h Y / L s i A J l B Q j 5 I F u M Y A D Z f u 7 n + L 3 X C K y Z F L l 6 0 p R q O 0 3 H z X d L S h U U S m S s r L Q n X i / A b 7 t 2 9 F x V R g 7 q 7 u 5 I K P i Q S R g a 7 n C q Q 0 D V k k x U 4 / n L o 8 p Q z z W L t J + i s M U 1 Y I s m 5 N / L s 9 + F A 5 H o Y K Q B L a M C V S k p J l 2 8 u 3 i U S W U + A t Z P d P / R u 1 0 K E D u H y 2 Q Y j U N h h B T H 8 B E v m X H n M l r G v m 4 I 0 9 V g t m 9 1 G / a N W 6 W m e S B q a a K s U b z + S 4 l 3 D u Z q 4 7 M U 5 O s f T 2 o p h K W y z L X A / h + L 1 N E C E D Y I l Q l 8 7 C H U n Q L B j x 3 u y T u 5 s N M g g o T 8 g R h m j Z 4 Y r M 5 u y 8 o r o y 0 + 2 0 Y E D P 0 j A I 5 4 w z 0 R z 1 / Q D J I N h e I K S j z R f q L z a N 7 a c 4 l 3 D u Z p S s u t R f h Y b X m T m k O A B Y Q 1 b K M C F D O H x s 2 f O 0 q V L l + n s 2 f N c d 8 q X x 4 4 c P U 7 1 9 X V y s 5 i Y 5 T x 3 / + / A J V r b t E Y a Z z F n R l 6 2 i 3 I 5 5 T F c n 3 / + m U Q X H z x 8 K B C Y 1 Z + 5 i T 8 3 u c + c Z J E M i C b v c 3 2 K n 5 8 q K S V d P j g 1 W y r 7 + G 4 R X S D e d W H Y u c d v k Z 4 O a A / 6 4 I P 3 a c P G D T K p C 9 Z 2 Q k E s L C g I W 9 7 3 G 6 c f P h F P l T l e r g 8 h 7 I 4 p p I l 2 1 H n o v U U e y n K o 8 4 V V R B Y v W i x D N L R O T 1 N v U o 6 k k Q Q Y B B w Y G B M 4 k p c U C F u u V L u j z + 4 W 9 4 4 L E T J U r n f X z 3 5 + 7 5 9 L m K H 1 5 r 0 O G Q E M Y X C h D j 6 M j Y 1 T d U 2 1 5 N 9 E 2 Z V r 1 J R o t T X G E X Y r Y 0 o C x k Z t W L 9 e B k d C C K 1 P J W Z I g I 8 k D Z J h j Q Q w d R x z G 2 q 4 r H r l 7 x R R S o b N v R 6 P X E g U k t K c u R d F G n Q u p f f 3 7 q V z 5 y 5 I g T 7 P W w Q Q s B T O k s Y G 4 1 m z F 4 a h N D f f l I 6 w U w k z 3 K J j 7 u n m 5 8 a R q a X g M W A y g J E k E G F r z D 4 l Q + H V Y w t q S k x X b u 7 / S 0 k L Z b d j K m C r X O D w x P V z S A 6 n i 7 6 / O i x T m K G e g x l o E R D Y u h W r C 7 7 5 H T 0 / 2 0 I N y 9 c a e 1 M L X Y 5 8 2 Y 3 G 3 v Q S e G C N B C C 1 F c u k 4 T L B h P k l a m p n v n D C u 6 y U r E P Z 2 E 1 S P a x D 5 H H P z W H W r o x s q q y q p t a n b X T 9 e j P d Z I u C Y e p Y w B r T O 7 + J s p x 2 6 h l M b h o v Z o K K s q a z 8 k a 9 y Q B I W a j o O p S u M 8 n j B k z Y I h Q f 7 x r O 1 c S l L s 7 R O Z 5 e D k / I n d x q t Y n 7 N x e V m Z 1 L g b I d t H b N a r F M u 3 f v l O D E 9 u 3 b 6 W V f n / E s 1 b t 8 e H h E p g 5 L V h V F L r p 8 7 a 6 x N 7 V g E B M N b Y f E z d P 1 J w 0 Q E r t 3 C h w N j 7 J M w Y D a 1 y n 2 2 s 3 1 l J J h 8 4 7 + E b l 4 X q + H s n P z 1 I + c g / I E E P 5 n z 9 x I E P r T Y V 4 L D J W H M A c 6 H s L 8 e 5 g r H Y G L 6 Y T h H h + 8 t 5 r 6 B 4 a o b 2 z 2 v S 3 E M s l G 1 Z v C 1 k e s k T q m r B X 2 D d A 0 W L x F X l + z V E m p G T b n N D 4 2 S l Z 7 J r 0 a 6 O M L z M d w 2 C i U c 0 m 9 I 5 O t w 7 6 P 9 t K B A w f p b 9 8 f k F l s M Z v S 1 q 1 b a O u 2 L d K z e y r B k s j 0 y 8 / u 0 P / 5 6 3 n K d 0 y E F 1 S b q W C Z I O 3 O m c E J W y G 2 o O E 8 p 4 A c 8 8 t x f u W k 6 z b X k + X c / a f G a U k t r S j N p A y u 0 G M s z / n O I i l I k N 7 O F S 0 p 9 d O C w u Q W j s a A Q 9 Q d p 5 r 7 7 / 8 e v E W / f L 9 R e q q 7 2 R 2 + f e u 2 d L 6 V i V 8 S d L a d c o g G Y D K g g f u p B h R y 3 o / p 0 4 x h G 8 h z i g z b U G O h F i 8 q o e X L F x v v l h p K y S g f Z L X Z + C I H k 5 4 a 6 1 2 V y 5 F 8 2 B + 3 i u m m D C t 2 9 M v g R I C X x T c c W D Z M p o n V N a 4 + j Q 9 u t l N Z n W g B J h V 4 0 E l b K L N F E t h M S U O H t H R p c k u c z i V Z 4 Q W l Y h r x q A X W Y t 2 8 u e b 2 3 e l O v r 8 e e l H c v K W C D e h t E V d 8 T m K F n u z 9 f Q P U M z C 5 D x / 6 D o 4 8 / k G m Z o s I M P F f A y K d N E T R x 2 I g A 1 R G 3 m Z D 3 X D y t Z v L K W U t 1 L M h N 9 8 N + a L y l T d X 6 u e i k v V S 8 V t H h l / T q V N n Z I J L L C p 9 o / m m H E e H V 2 z 1 R J x m Y e g 7 1 s A a 6 O 2 g o 8 e O y y S b G B m M h d c Q w P h w r 1 r P y i y B x Q g 6 B K X B l k E K B y C w b 4 I I S V u p o L J O F n 5 N K o q B Q k F L z Y Q B e 7 i w K E h z W v g 5 S Q g 3 j W + + + V o G C c L 1 + + C D 3 V R d V U V n z 1 2 Q S V g Q j M A 4 q E u X r 8 h 5 0 c J Q e k y N X F 5 a Q B / t 3 S O j h f H a N W t W S 8 M y Z m Y y S 4 e + J W L H k K y t V B P i R E L i x l Y A U l t Y J V W n U k A t X I i J X q K v V y q k l A y b 6 + R w Z o j P n m W f u 3 f D 3 A z V G z s Z w d J g 1 C 0 6 1 u I W A s B Q P 9 q 1 c z s t q K 1 l O D J 4 v 5 x y s 3 O i L P b Z s x e o u K i A J h I M 2 x g Y j z x X Y N G W i f M u P r e 5 T n 8 C y 8 T 5 M F R w w Y 0 t p 6 Z 1 y y Z d r 1 R I K R s 2 R 2 p 9 j Q h T g D b V R B e U u e L + 5 b q C t G X B 1 L O 9 m g W r B I s C i H 7 5 y y + M o x G h w z B m o C 0 s K g y f A 0 C I m Y / E i j s L Z P B i r E a N k c 4 R U A C G A m d 9 1 Y S 4 1 r p e J A A Z K T x B i 0 5 G 5 C 8 Y 4 P q d 6 T q l U k p p l w / J 7 e Y L z n d K 3 F H n m u q K k w u X a 4 2 M j k m d B 7 3 T E w 2 P R x 0 K 8 6 N j 7 o q / / O W v s h h b T U 2 V T M H 8 6 Y Z 8 G X 8 V K 1 g o w K I D D d o a r a 7 w o D J F L 4 Z D v A F Q Z u t k S g K R B s t H T U 1 L + V 3 j X 6 + 5 n l I 2 K K E 1 G r D y R Y T r g X W i I l D N B S u F F T x m I k z T h e 5 W U w m F H v U o H 1 u m L 7 / 6 J e U U q D W r s J 6 w 0 + W i R T H r Q 8 F y v T a W V t X A 1 B d 7 a F f d O O W 5 2 O L w / r 0 e n G O A E 0 l S V 8 K M s U Z C z w 5 Y q C C n h i W p M 2 1 Y r F I 2 b K 7 T a z 8 u t p 8 W 5 K s h H X N J M + 0 y 5 e f f i V U T E w m / H 0 N A s A A 3 R g Q f + N s B 8 r v V + l F Y C / j 0 q T P U U B 9 Z j B v P P / r I G W W V a v K 9 M k B R 3 a Q C 5 P X B C q n H I h Z J b V W v C O X 6 a Q t l o U D c 6 5 Q y 6 e K j j j k e A p t e J T Q q c 4 J f 6 i r k A u c I t 6 m 8 y 4 B l O k O 0 q W p E 6 j h T z U R k F u o / T 5 6 0 0 L p 1 T c a R i N p 6 R u j i j V b 6 z f 6 1 f O H 5 y h v C S o c Y U o 9 z g X 6 B 6 D G B / P l 2 F 4 2 L R w c 4 N D B B 2 s 2 W C X N d A B T U T y + 2 2 W j C o 6 H B M V V P k m m X T b 0 j s G o h p l 7 + 5 t t 9 x k i A 1 N S 8 A A o q D g 7 T t R e l a m i H z c 6 F S n U 8 f V e h 8 o y 8 o P f q g t I d q L n 5 F r t p Q 3 L c Y X d K g c S k L X D R s A g c 5 o W A Z c L c f a N c j 7 p 4 8 Z I 0 1 v p 8 f t q 0 a T 2 D g A k l g 7 R g Q W S E r h Y 6 1 W I x b n U a 1 L l A V y O x S I j m x Q C 1 a 3 E 0 U K d b 1 M I D g E i 5 d + z W c T 3 J y + 5 n Q J b / Z J g E K K 7 L c v r N 7 3 4 h n 5 G q s l x 8 P D + A K r N M 0 M V n 2 W T l A i k D E L l Q 6 v r G u w r V n k Y 3 Q 2 / s J B B 6 R G D a a S w X i m 5 W W I A a C 1 S j S x H q L R h u n p e b J 3 N S x B M m g N m 5 c 7 u c A 8 y 8 d K n D w R A Z Y 5 k k N G 4 C i i H a u R h R P Q A U p C v t V n 5 N 0 I B I W S n U 4 2 S l D b a s e t p l s U 4 M 0 5 d f f U g Z m b P r i D t X l J J D 4 O P 9 6 w t l y Y U O 8 E W G W 4 I C g I L y L u t U y / S F D 0 P U 4 R I W l 5 T Q 9 u 3 b Z F X 3 f f s + k k A D h r q f O 3 d e r F k 8 A S K 8 F t s b n Q 6 6 2 O 6 I w C M A K T d O p w V c f x J o O I / 6 2 q g 7 8 p y w h Z J z z E A B K m x l C R u v B C M Q 0 j d f k 1 T 8 l / J R v i g F 1 U X X L o q + 6 7 6 r E b 8 A G 8 6 H L 6 e f B w 8 q K V E r C c b q F 1 9 8 L l 2 J Y u f a g 1 H G 6 h s r V i w T o A b G 2 P 3 V I I V T B C 6 H x U 8 1 + V h z i 4 / x O T s L V w + P G T A p s C L n V r t / K n n p V 9 9 + a n x y a i u l G 3 Z j 0 9 L 6 D L 7 g 6 o 4 Z v t i A j A v F u 6 r O o e S A S j T 0 A v U t z D z b 1 d U t g G j B n R s c G p J 2 K w G H z 4 E G R C c d p U P a W M N 1 J 6 4 z w T J h K 9 B o c O Q Y L J e x N e p P y j p 5 + P V e d v X 4 + 8 W 5 J q m W 5 o 3 L p / 8 5 r F h i R d 8 5 + Y 7 K h Q N 3 V V T C 3 1 W d e 5 p 4 T j z U n z C Z i 3 n R t V j Z G C p M G X b g + 4 N 0 8 + Y t m U k J D b l N a 9 e I d Q J Q u S 6 4 w b B I O h k w Y c s J l k n G O X E 6 / 9 S m H s O + d H Z V 5 z B 8 k z L c P b 3 / 3 R + / M V 2 B 1 P 4 3 v 1 w + 1 p L 6 n M j F B 1 i S 1 F 0 W B U N 8 I S P a 9 a 7 I 7 c f C z / G F C V u w R t R U 6 0 Q B u v b 2 Z / T Z 5 5 9 K h 1 d M v 7 x o 8 U I B R 0 M y y B 6 h h s e c I m 1 J K o 1 z v U l Z K C R 1 z t S 5 V O f Q 7 O r B Q p W X F x j f Y n 5 o 3 g E F N S 7 M 4 g u u X R L j 4 o c B g 7 V S g + f m g l A 3 m m o V D v S K 8 H h 9 t G z Z E t k H R H A D B / o H + L c q M N x o n D X y 5 q 1 O O C d e n 5 8 u s G W 6 0 m F T 0 I i V h 4 t n b L W b h / P q 9 U q o P O B 3 0 y e f R a / j m + q a V 3 U o n T K z b G Q J G X f S K P f E u M s C K r T B v E N Q v Z 7 A l 5 8 s L B O a K K i C 8 U w Y m p G T n S U g a f c O 7 h t W R E S D 7 P F H D j r T g u g e w 2 N Y I 7 F M A p M K M m A f b h 6 g E u t u u H n a I i G i p 2 9 K c p N i q A I M 1 D 9 9 9 1 X c 8 5 / K y X K l p X N u 3 I p / A l 2 / 1 U c W G x p 6 H d I 2 h W H z W C E d 7 V P I W 7 D F 5 P g 4 U U Z D 8 M + l w s w g b a i d 3 P P 8 4 s X L 0 l a F d i d Y q 5 b W p 7 I Q N b 7 r y p U r K C s L U w B E h q t 7 2 V p d v X K N i h e t p 2 f D G X w M j w G i S A d X a X 8 S s F C X A j y A U I G l Q A J A v A V A u C E x R J L n r W p z Y o i z M u j X v 5 3 c 4 z 3 V N S 9 d P q 1 1 q 4 u l I O i 2 K e X C G F a K t 9 K 5 U w q S 6 j E g f d q 4 Y P 4 c l g t r 3 s b T h H t C 1 s p F x K 6 j 4 x m t W b 1 K 4 N q 8 e Z P M H a E a Z 1 V d C V v 0 1 y s t K 6 W H T 1 o V I A Y k A E c 9 x 7 A 8 A k 5 k K 5 Z J J z k v C i Z 1 / g z L J M k j z R P z E S b I c q V 1 / l o o q K t 7 m L p 6 x s k q F g p D H x x S J 0 F e L B X X N 8 R S y V Z Z K W W 1 L H 9 3 i 7 V n i V s 8 C z P Q P x w 8 R J 9 + s k + + i 1 g h A G 8 C X 8 + P p 4 / r / Z N P j E 6 v B n D 6 p q H y B m j I A y Z A h m i o A Z 2 C C D c f 3 V 9 P g Y Q U 8 H v o n / / H b 4 1 v N / + k / J l 5 n K q r 8 s l m 5 U I C t 8 U c o E D C H d h 0 d 4 b F 0 n U H u a s j G Y V S C j n S T 6 j j j 1 z U 3 t F J x 4 6 d k C 5 H S F g l A 5 + t L I n 6 T u Y Q N y J 8 x 4 + f p P 6 + v v C x E 4 + N R l m A w v s C j f x G n V f v o 3 + 3 t k i y 1 e c G i T 9 f W y W 9 / e O / A K b 4 5 3 o + J M v V 1 q 5 5 b a G 0 L l x u 5 9 s L W y i 7 U 9 W j J M E y 6 a T 6 / i k r p S y V B a 1 4 y O M N w h Z L 9 o x j 4 T 9 x F f 2 w z u B y m P L q v x K s D P 9 D H z + 4 p g A J 3 0 t b I 5 2 U N Q r J 4 E r V Q 8 I i v d a L i g r p V E u 0 Z V J W y 9 g H R N o y Y c v 7 c v M Q C 6 X g A m T 6 h q P d P N S Z A N N H + 3 b Q 4 v r U H e u U j C x X n 6 a B 0 j p 3 4 S l D o o I U a s E B B R U A 0 5 1 p A Z B y / w y Y D J D C Q Q v k 8 W Y C F 4 o y j k k 2 O c n V w B + 0 P R m X h j e S B y i 8 u 6 H G Q 3 k u z D I E g H A Y W y R l K c 1 Q t b W 1 S a M u X n e G Y Q p b V E C j t y a I Q t K 4 y w A Z Q G n L F b Z Q A A r W n I G S 0 L g B V E l J I X 3 9 7 W f y d e e z G K h u n O u 0 D J 0 5 9 0 S g g q W K j f p p C y V A C U D x w A I 9 2 O L d 9 D 6 y a j u Z L R y J X A L J M Q y T 8 r J V A G H 7 f v 2 E 5 C M w I S m g N E x i d T j f P W S h x y 9 t 6 n E D q H B U T / I q 4 K I s l A G U W C P T F l b J s E 5 h o G S s k 5 u q q s r p i y / 3 4 Y v N e 1 m u p Y G a p F N n H j I o K k g R S Q x X G C j t + l l M c B n w Y K t B k j w L e R G O G 9 k E 4 v K P v 5 L H h o u 9 y s o D c k D y W x a 6 y W U D N O Y 0 G a g z r c r F U 8 c 0 T K Y t o D I g U k C p r d S n E I Q w r J I A x f l w W 5 N Y J w + V l 5 f S l 9 / M j 4 6 v y S g N V A K d O H W f o d E w 6 c i f t l K q T g W Q 1 B a g q C 2 I i Y V L / T d I k o 2 R Z y E X f Q E U N C q n 8 4 B D b 9 W D y 0 o 9 V J q j 3 b 4 Q D b u J e l 5 b q b b A R 9 e e O c n H r l s Y M m 2 t B K A I T G H L p K G K A s o A S W B C Y o g E K m W Z N E x f / X q / f J + 0 l C z X 2 n q M y 5 d W r I 4 f v 0 0 h C 0 D S I X U F V B g s c f k Y K t k C I g 0 X C D K 2 Q E m 2 O B Q B S c m 8 H 3 s Z N E S c k w w n + Y 8 / C i L U s s T y x C a B B n l j C 1 g E L A W S g i w B S L J V I G H f H I C Q r d E L 4 p P P 9 1 D d P A 9 A x F M a q G l 0 6 t Q d 8 v m 5 8 E q 9 i s E y A w W Y o s D S M J n B w n / 8 k b + y V T L 2 Y 8 T F X 2 f k j 9 q Y t 5 w T W L B V z w i D o 5 N A Y x w 3 8 h o k 2 W q Q e I v H l X u n Q N J Q i Y s H s N C U E F B t T b B S I X Y D / / T n 7 / g c z O s + A Q l l u Z 4 G a l q 1 t n b R k 5 a X R j c l W K p I 1 C 8 C F i D S S c G k g D K 2 A E g R h T 9 R + W g B B C M b z k f g w Q H 5 h w d k F 3 k N k E 7 G v g G R W C O 9 N Z K C y g A L I A l E g A l Q w c U z 6 k z a M r F V w r w V f / r z H + S b p R V f l u v t a a C S E Y Y s H D l 8 g 5 g o g U p S H K D M Q Q p Q E w U W A D J A M j a G w h m W A k X l d B 6 Q 6 K 1 6 0 A w Q 0 2 H a B y x w B Y 1 j g I f z 2 h p p o B R M s E p G C g c g G C o B S o O k t n n 5 u f S H P 3 4 j n 5 1 W Y j F Q v e o K p Z W U D v 1 4 i f x B Z Z 0 k O C F g 6 X 3 e A i a B C i B F u i g p m J D H u y i A B L Q E E l A M q T z A w X 8 N k Q b I n K I h Q l 6 s 0 S S g A B G 2 y s U T i 8 T H t J u H H i G 6 W x H q a X / 4 7 9 9 S d n a W + j J p T a k 0 U L P Q y P A Y n T z Z z G d P A a W i f r H W S g E V C 5 Z w Z Q A l x 1 R u k u S i M B A q L y S p n A E P H p O 8 P m Z E 8 l T e D F Q C y y R Q q S Q W K e z m K a h C X G / C B C 7 f / f O 3 8 h 3 S S k 6 W G x 1 p o G a r k 8 e v 0 d D r C Q E q F i p l p W L B A k 0 G R K Z t Q g k w s V s T T J w i e Y b F 2 C q g O G + C S O V N I P F W 9 9 3 T E G m g M E v S v / z 5 9 x L V T G t m Y q B e p I F 6 Q x 3 4 r z P k 9 g b C U G m g r G z B o s P p q i + y g M U Z t d V S g E U u h i k H c I C S b H g r e d 5 B X p I J I A F K H R N 3 T y D S M P G W w d F Q K Y h g n d S c 4 w D p g 7 0 7 a N m K R v n c t G a u N F B v S S j Q f / m 3 o 1 y g F U w W u I N R l g r J g E h v Y 6 H S 2 a g r A j h M W 4 B j A K W g A k S c B z x y T I O k U t g q G R A J S E b d C d Y I g A G k p v V r a N u O D f i g t N 5 A l u Y 0 U G 9 d Z 0 5 d p a 7 u f o b F s F a A K Q y W B o r z e H I Y L O x E y + B I / o A d t d U g 6 X w M S N g X k N Q W w Q Z Y K V g j B R S 2 y k p h k s x P P 9 t D i + p q 8 e Z p v Q V Z m p + 9 T A P 1 E 6 m / b 5 A O / 3 i G M V A w M V U K J A F K g 6 W B m k y U u j C A R 1 B S 2 z B M G q R I H p B E Y I J V M l k o A y T U i z C f x O / / 2 z d i Q d N 6 u 0 o D 9 X d S 3 4 s B + v G H 0 x Q S i F C Q N V Q A D M 9 Q Y M l G y 7 g y C i a 1 E w u R J A C k L Z Q B k m 6 4 x R b g l J a V 0 N e / / p x s C a Z l T u v t y H K v o y v k t c S f S D 6 t n 0 Z + n 5 + O H z 1 H 3 Z 0 v G B W 0 9 A A k B k w e j U B l M M R S 4 E h O Q 8 Q A 4 Q l i k Q C X A R V n B C D M J L t n 3 y 5 a u L g m r v V L 6 6 e R 5 X 5 L a + j E 0 a O 0 + b 3 t V F R R T a P e m S 1 D m d b b E X p i 3 L / z i O 7 e f k T j 4 2 N c 9 w E s n P A g w E E O / w U s R p A Z Q U Q R q 2 r k 5 G T T l 7 / e L 3 W i t H 5 e W R 7 3 9 I d G h 4 f J 6 n D S y 8 4 O K l u s J k R M K 6 2 0 Z i 7 L z e d 9 y p d I K 6 2 0 Z i S f z 0 s 3 r 1 6 h u i V L q a u j X Y 6 l g U o r r V n q e X s b n T 1 x j O o Z q O Y r l 1 T T y K 3 O / j R Q a a X 1 V k T 0 / w G u + v F 1 m M z s + A A A A A B J R U 5 E r k J g g g = = < / I m a g e > < / T o u r > < / T o u r s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E E E A A B Q S w M E F A A C A A g A p o V T V c J D 4 q O l A A A A 9 g A A A B I A H A B D b 2 5 m a W c v U G F j a 2 F n Z S 5 4 b W w g o h g A K K A U A A A A A A A A A A A A A A A A A A A A A A A A A A A A h Y + x D o I w G I R f h X S n L W V R 8 l M G J x N J T D T G t S k V G q A Y W i z v 5 u A j + Q p i F H V z v L v v k r v 7 9 Q b Z 2 D b B R f V W d y Z F E a Y o U E Z 2 h T Z l i g Z 3 C h c o 4 7 A V s h a l C i b Y 2 G S 0 O k W V c + e E E O 8 9 9 j H u + p I w S i N y z D c 7 W a l W h N p Y J 4 x U 6 N M q / r c Q h 8 N r D G c 4 o k s c U 4 Y p k N m E X J s v w K a 9 z / T H h N X Q u K F X X L t w v Q c y S y D v D / w B U E s D B B Q A A g A I A K a F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V N V 1 G I 1 3 D o B A A A Z A g A A E w A c A E Z v c m 1 1 b G F z L 1 N l Y 3 R p b 2 4 x L m 0 g o h g A K K A U A A A A A A A A A A A A A A A A A A A A A A A A A A A A d V H b S s N A E H 0 P 5 B + W L U I C I a m C C B a f 2 h c f x G I L P p R S t s k 0 H Z r s h N 2 p t 9 h / 8 R v 8 B P 0 x d 9 s q S H R f d u a c s 2 c O s x Z y R t J i c r h P B 2 E Q B n a t D B S i J 0 e K U R R Q U 2 n U C n M U I E r 4 b m Y 1 F e g K J V 7 F T / m I G 2 S w T H M p r k Q F H A b C n V u D J W p w 0 D 0 s 0 7 E q I f L F k D S D Z h v J N X N j L 7 M M O f U W D R S o U j J l 5 r v s D k o X D h f F y d n F N a s K l Y z j 5 G D t M q q + M z 6 O a P u 7 m Y f m R 7 o n b 4 7 Z m A R j Q z 7 X V C 0 r S K d G a b s i U w + p 2 t Z 6 + t y A j f Z 2 S d v K w 0 y Q i W B H C I Y n 3 i W i l U P V O D m V 1 G H G 5 B j 1 4 l + J S C 3 T u K O Y b B s w f n d O s K k / 3 r u K E W i L / P m 2 N 8 j + 1 o w N P a D O w f 1 G j u z F N b D x w 5 G V h t n 5 v B u a 6 q 3 G X / A u D g P U / y 1 p 8 A V Q S w E C L Q A U A A I A C A C m h V N V w k P i o 6 U A A A D 2 A A A A E g A A A A A A A A A A A A A A A A A A A A A A Q 2 9 u Z m l n L 1 B h Y 2 t h Z 2 U u e G 1 s U E s B A i 0 A F A A C A A g A p o V T V Q / K 6 a u k A A A A 6 Q A A A B M A A A A A A A A A A A A A A A A A 8 Q A A A F t D b 2 5 0 Z W 5 0 X 1 R 5 c G V z X S 5 4 b W x Q S w E C L Q A U A A I A C A C m h V N V 1 G I 1 3 D o B A A A Z A g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A A A A A A A A J 0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p J T I w Z G V t b 2 d y Y W Z p Y 2 k l M j B l J T I w Z 2 V v Z 3 J h Z m l j a S U 1 Q m 1 v Z G l m a W N h J T I w J T d D J T I w b W 9 k a W Z p Y 2 E l M j B 3 a W t p d G V z d G 8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p X 2 R l b W 9 n c m F m a W N p X 2 V f Z 2 V v Z 3 J h Z m l j a V 9 t b 2 R p Z m l j Y V 9 f X 2 1 v Z G l m a W N h X 3 d p a 2 l 0 Z X N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N D o 0 N T o x M i 4 3 O D c 1 M z Q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Z W d p b 2 5 l J n F 1 b 3 Q 7 L C Z x d W 9 0 O 0 N h c G 9 s d W 9 n b y Z x d W 9 0 O y w m c X V v d D t Q b 3 B v b G F 6 a W 9 u Z S A o Y W I u K S Z x d W 9 0 O y w m c X V v d D t T d X B l c m Z p Y 2 l l I C h r b c K y K S Z x d W 9 0 O y w m c X V v d D t E Z W 5 z a X T D o C A o Y W I u L 2 t t w r I p J n F 1 b 3 Q 7 L C Z x d W 9 0 O 1 B y b 3 Z p b m N l I G U g Y 2 l 0 d M O g I G 1 l d H J v c G 9 s a X R h b m V b N V 0 m c X V v d D s s J n F 1 b 3 Q 7 Q 2 9 t d W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k Z W 1 v Z 3 J h Z m l j a S B l I G d l b 2 d y Y W Z p Y 2 l b b W 9 k a W Z p Y 2 E g f C B t b 2 R p Z m l j Y S B 3 a W t p d G V z d G 9 d L 0 F 1 d G 9 S Z W 1 v d m V k Q 2 9 s d W 1 u c z E u e 1 J l Z 2 l v b m U s M H 0 m c X V v d D s s J n F 1 b 3 Q 7 U 2 V j d G l v b j E v R G F 0 a S B k Z W 1 v Z 3 J h Z m l j a S B l I G d l b 2 d y Y W Z p Y 2 l b b W 9 k a W Z p Y 2 E g f C B t b 2 R p Z m l j Y S B 3 a W t p d G V z d G 9 d L 0 F 1 d G 9 S Z W 1 v d m V k Q 2 9 s d W 1 u c z E u e 0 N h c G 9 s d W 9 n b y w x f S Z x d W 9 0 O y w m c X V v d D t T Z W N 0 a W 9 u M S 9 E Y X R p I G R l b W 9 n c m F m a W N p I G U g Z 2 V v Z 3 J h Z m l j a V t t b 2 R p Z m l j Y S B 8 I G 1 v Z G l m a W N h I H d p a 2 l 0 Z X N 0 b 1 0 v Q X V 0 b 1 J l b W 9 2 Z W R D b 2 x 1 b W 5 z M S 5 7 U G 9 w b 2 x h e m l v b m U g K G F i L i k s M n 0 m c X V v d D s s J n F 1 b 3 Q 7 U 2 V j d G l v b j E v R G F 0 a S B k Z W 1 v Z 3 J h Z m l j a S B l I G d l b 2 d y Y W Z p Y 2 l b b W 9 k a W Z p Y 2 E g f C B t b 2 R p Z m l j Y S B 3 a W t p d G V z d G 9 d L 0 F 1 d G 9 S Z W 1 v d m V k Q 2 9 s d W 1 u c z E u e 1 N 1 c G V y Z m l j a W U g K G t t w r I p L D N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E Z W 5 z a X T D o C A o Y W I u L 2 t t w r I p L D R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Q c m 9 2 a W 5 j Z S B l I G N p d H T D o C B t Z X R y b 3 B v b G l 0 Y W 5 l W z V d L D V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D b 2 1 1 b m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a S B k Z W 1 v Z 3 J h Z m l j a S B l I G d l b 2 d y Y W Z p Y 2 l b b W 9 k a W Z p Y 2 E g f C B t b 2 R p Z m l j Y S B 3 a W t p d G V z d G 9 d L 0 F 1 d G 9 S Z W 1 v d m V k Q 2 9 s d W 1 u c z E u e 1 J l Z 2 l v b m U s M H 0 m c X V v d D s s J n F 1 b 3 Q 7 U 2 V j d G l v b j E v R G F 0 a S B k Z W 1 v Z 3 J h Z m l j a S B l I G d l b 2 d y Y W Z p Y 2 l b b W 9 k a W Z p Y 2 E g f C B t b 2 R p Z m l j Y S B 3 a W t p d G V z d G 9 d L 0 F 1 d G 9 S Z W 1 v d m V k Q 2 9 s d W 1 u c z E u e 0 N h c G 9 s d W 9 n b y w x f S Z x d W 9 0 O y w m c X V v d D t T Z W N 0 a W 9 u M S 9 E Y X R p I G R l b W 9 n c m F m a W N p I G U g Z 2 V v Z 3 J h Z m l j a V t t b 2 R p Z m l j Y S B 8 I G 1 v Z G l m a W N h I H d p a 2 l 0 Z X N 0 b 1 0 v Q X V 0 b 1 J l b W 9 2 Z W R D b 2 x 1 b W 5 z M S 5 7 U G 9 w b 2 x h e m l v b m U g K G F i L i k s M n 0 m c X V v d D s s J n F 1 b 3 Q 7 U 2 V j d G l v b j E v R G F 0 a S B k Z W 1 v Z 3 J h Z m l j a S B l I G d l b 2 d y Y W Z p Y 2 l b b W 9 k a W Z p Y 2 E g f C B t b 2 R p Z m l j Y S B 3 a W t p d G V z d G 9 d L 0 F 1 d G 9 S Z W 1 v d m V k Q 2 9 s d W 1 u c z E u e 1 N 1 c G V y Z m l j a W U g K G t t w r I p L D N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E Z W 5 z a X T D o C A o Y W I u L 2 t t w r I p L D R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Q c m 9 2 a W 5 j Z S B l I G N p d H T D o C B t Z X R y b 3 B v b G l 0 Y W 5 l W z V d L D V 9 J n F 1 b 3 Q 7 L C Z x d W 9 0 O 1 N l Y 3 R p b 2 4 x L 0 R h d G k g Z G V t b 2 d y Y W Z p Y 2 k g Z S B n Z W 9 n c m F m a W N p W 2 1 v Z G l m a W N h I H w g b W 9 k a W Z p Y 2 E g d 2 l r a X R l c 3 R v X S 9 B d X R v U m V t b 3 Z l Z E N v b H V t b n M x L n t D b 2 1 1 b m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l M j B k Z W 1 v Z 3 J h Z m l j a S U y M G U l M j B n Z W 9 n c m F m a W N p J T V C b W 9 k a W Z p Y 2 E l M j A l N 0 M l M j B t b 2 R p Z m l j Y S U y M H d p a 2 l 0 Z X N 0 b y U 1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R l b W 9 n c m F m a W N p J T I w Z S U y M G d l b 2 d y Y W Z p Y 2 k l N U J t b 2 R p Z m l j Y S U y M C U 3 Q y U y M G 1 v Z G l m a W N h J T I w d 2 l r a X R l c 3 R v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G R l b W 9 n c m F m a W N p J T I w Z S U y M G d l b 2 d y Y W Z p Y 2 k l N U J t b 2 R p Z m l j Y S U y M C U 3 Q y U y M G 1 v Z G l m a W N h J T I w d 2 l r a X R l c 3 R v J T V E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n 7 Q F / 0 I d N r m 9 S T t R o B J U A A A A A A g A A A A A A E G Y A A A A B A A A g A A A A A 4 k + R 5 g O H b x A d 7 I Q Q v A h k T F 8 X 0 v 9 j Y T D A A s 7 + E o W A v w A A A A A D o A A A A A C A A A g A A A A j i K 9 z T J Q F T e L W V P k O J K J U 5 j 4 8 u 5 9 6 C l Y i 9 V H y f / R X H R Q A A A A l i 5 1 y b m z g 1 T t J i b Z B 6 6 A p k C r o D L w v F O a n E F 0 J a h d a n O B w 0 G E w X F I 3 Y J v C h 6 u 6 G D l 5 F 7 C R 6 l M 9 g P x N N c 7 8 7 N P B O J D x i j D J 7 x e v G k Q 2 J 0 7 7 F 5 A A A A A P B I V z O p i 7 C d d A P f i u I Q H T k N t L X 7 u L k + Z k u L T c o a q 0 p 2 9 1 l k i H s m 2 4 A Y m c a a L 6 h V a H Z J Z u K K 5 a I d Y k 2 2 8 c F F t A g = = < / D a t a M a s h u p > 
</file>

<file path=customXml/itemProps1.xml><?xml version="1.0" encoding="utf-8"?>
<ds:datastoreItem xmlns:ds="http://schemas.openxmlformats.org/officeDocument/2006/customXml" ds:itemID="{0C26A295-4BDE-4E81-938D-57DA9388593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A8603E-57D9-4408-8E79-713E80FF7AD0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43A603E-E154-4964-A6CD-62E4AD57D1C3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1278530A-206B-4EFD-90F5-12EE48D0D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foglio 1</vt:lpstr>
      <vt:lpstr>ordine_materiale</vt:lpstr>
      <vt:lpstr>Analisi tabella-grafico pivot</vt:lpstr>
      <vt:lpstr>Grafico Fatt_Reg</vt:lpstr>
      <vt:lpstr>Dashboards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2022-10-19T16:51:37Z</dcterms:modified>
</cp:coreProperties>
</file>