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S6600_\SIG_TOOL\presets\"/>
    </mc:Choice>
  </mc:AlternateContent>
  <xr:revisionPtr revIDLastSave="0" documentId="13_ncr:1_{0484D9F7-4ACC-4595-9E0F-1F57931E711C}" xr6:coauthVersionLast="47" xr6:coauthVersionMax="47" xr10:uidLastSave="{00000000-0000-0000-0000-000000000000}"/>
  <bookViews>
    <workbookView xWindow="-120" yWindow="-120" windowWidth="38640" windowHeight="21120" xr2:uid="{36EFB7FD-D988-4EEB-BF60-28D8AA2678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X6" i="1"/>
  <c r="W6" i="1"/>
  <c r="X5" i="1"/>
  <c r="X4" i="1"/>
  <c r="W4" i="1"/>
  <c r="X3" i="1"/>
  <c r="W3" i="1"/>
  <c r="U3" i="1"/>
  <c r="R6" i="1"/>
  <c r="Q6" i="1"/>
  <c r="R5" i="1"/>
  <c r="Q5" i="1"/>
  <c r="R4" i="1"/>
  <c r="Q4" i="1"/>
  <c r="R3" i="1"/>
  <c r="Q3" i="1"/>
  <c r="T3" i="1" s="1"/>
  <c r="K6" i="1"/>
  <c r="K5" i="1"/>
  <c r="M5" i="1" s="1"/>
  <c r="L4" i="1"/>
  <c r="K4" i="1"/>
  <c r="M4" i="1" s="1"/>
  <c r="U4" i="1" s="1"/>
  <c r="M3" i="1"/>
  <c r="L3" i="1"/>
  <c r="K3" i="1"/>
  <c r="J6" i="1"/>
  <c r="J5" i="1"/>
  <c r="J4" i="1"/>
  <c r="J3" i="1"/>
  <c r="F6" i="1"/>
  <c r="F5" i="1"/>
  <c r="F4" i="1"/>
  <c r="F3" i="1"/>
  <c r="E6" i="1"/>
  <c r="E4" i="1"/>
  <c r="E3" i="1"/>
  <c r="R2" i="1"/>
  <c r="X2" i="1" s="1"/>
  <c r="F2" i="1"/>
  <c r="Q2" i="1"/>
  <c r="T2" i="1" s="1"/>
  <c r="E2" i="1"/>
  <c r="M2" i="1"/>
  <c r="L2" i="1"/>
  <c r="K2" i="1"/>
  <c r="J2" i="1"/>
  <c r="D2" i="1"/>
  <c r="U2" i="1" l="1"/>
  <c r="W2" i="1"/>
  <c r="M6" i="1"/>
  <c r="U6" i="1" s="1"/>
  <c r="L6" i="1"/>
  <c r="T6" i="1" s="1"/>
  <c r="U5" i="1"/>
  <c r="L5" i="1"/>
  <c r="W5" i="1" s="1"/>
  <c r="T5" i="1"/>
  <c r="T4" i="1"/>
</calcChain>
</file>

<file path=xl/sharedStrings.xml><?xml version="1.0" encoding="utf-8"?>
<sst xmlns="http://schemas.openxmlformats.org/spreadsheetml/2006/main" count="26" uniqueCount="26">
  <si>
    <t>Au</t>
    <phoneticPr fontId="1" type="noConversion"/>
  </si>
  <si>
    <t>Cu</t>
    <phoneticPr fontId="1" type="noConversion"/>
  </si>
  <si>
    <t>Ag</t>
    <phoneticPr fontId="1" type="noConversion"/>
  </si>
  <si>
    <t>Fe</t>
    <phoneticPr fontId="1" type="noConversion"/>
  </si>
  <si>
    <t>Al</t>
    <phoneticPr fontId="1" type="noConversion"/>
  </si>
  <si>
    <t>nB</t>
    <phoneticPr fontId="1" type="noConversion"/>
  </si>
  <si>
    <t>nG</t>
    <phoneticPr fontId="1" type="noConversion"/>
  </si>
  <si>
    <t>nR</t>
    <phoneticPr fontId="1" type="noConversion"/>
  </si>
  <si>
    <t>nAvg</t>
    <phoneticPr fontId="1" type="noConversion"/>
  </si>
  <si>
    <t>nAvg2</t>
    <phoneticPr fontId="1" type="noConversion"/>
  </si>
  <si>
    <t>kR</t>
    <phoneticPr fontId="1" type="noConversion"/>
  </si>
  <si>
    <t>kG</t>
    <phoneticPr fontId="1" type="noConversion"/>
  </si>
  <si>
    <t>kB</t>
    <phoneticPr fontId="1" type="noConversion"/>
  </si>
  <si>
    <t>kAvg</t>
    <phoneticPr fontId="1" type="noConversion"/>
  </si>
  <si>
    <t>kAvg2</t>
    <phoneticPr fontId="1" type="noConversion"/>
  </si>
  <si>
    <t>F0Avg</t>
    <phoneticPr fontId="1" type="noConversion"/>
  </si>
  <si>
    <t>F0Avg2</t>
    <phoneticPr fontId="1" type="noConversion"/>
  </si>
  <si>
    <t>F0R</t>
    <phoneticPr fontId="1" type="noConversion"/>
  </si>
  <si>
    <t>F0G</t>
    <phoneticPr fontId="1" type="noConversion"/>
  </si>
  <si>
    <t>F0B</t>
    <phoneticPr fontId="1" type="noConversion"/>
  </si>
  <si>
    <t>F0_calc</t>
    <phoneticPr fontId="1" type="noConversion"/>
  </si>
  <si>
    <t>F0_calc2</t>
    <phoneticPr fontId="1" type="noConversion"/>
  </si>
  <si>
    <t>Delta1</t>
    <phoneticPr fontId="1" type="noConversion"/>
  </si>
  <si>
    <t>Delta2</t>
    <phoneticPr fontId="1" type="noConversion"/>
  </si>
  <si>
    <t>Ratio1</t>
    <phoneticPr fontId="1" type="noConversion"/>
  </si>
  <si>
    <t>Ratio2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</si>
</sst>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E0BF5-2634-4C4C-9762-28EFD482B7F1}">
  <dimension ref="A1:X6"/>
  <sheetViews>
    <sheetView tabSelected="1" workbookViewId="0">
      <selection activeCell="W12" sqref="W12"/>
    </sheetView>
  </sheetViews>
  <sheetFormatPr defaultRowHeight="14.25" x14ac:dyDescent="0.2"/>
  <sheetData>
    <row r="1" spans="1:24" x14ac:dyDescent="0.2">
      <c r="B1" t="s">
        <v>7</v>
      </c>
      <c r="C1" t="s">
        <v>6</v>
      </c>
      <c r="D1" t="s">
        <v>5</v>
      </c>
      <c r="E1" s="1" t="s">
        <v>8</v>
      </c>
      <c r="F1" t="s">
        <v>9</v>
      </c>
      <c r="G1" t="s">
        <v>10</v>
      </c>
      <c r="H1" t="s">
        <v>11</v>
      </c>
      <c r="I1" t="s">
        <v>12</v>
      </c>
      <c r="J1" s="1" t="s">
        <v>13</v>
      </c>
      <c r="K1" t="s">
        <v>14</v>
      </c>
      <c r="L1" s="3" t="s">
        <v>20</v>
      </c>
      <c r="M1" s="3" t="s">
        <v>21</v>
      </c>
      <c r="N1" s="2" t="s">
        <v>17</v>
      </c>
      <c r="O1" s="2" t="s">
        <v>18</v>
      </c>
      <c r="P1" s="2" t="s">
        <v>19</v>
      </c>
      <c r="Q1" s="3" t="s">
        <v>15</v>
      </c>
      <c r="R1" s="3" t="s">
        <v>16</v>
      </c>
      <c r="T1" s="4" t="s">
        <v>22</v>
      </c>
      <c r="U1" s="4" t="s">
        <v>23</v>
      </c>
      <c r="W1" s="4" t="s">
        <v>24</v>
      </c>
      <c r="X1" s="4" t="s">
        <v>25</v>
      </c>
    </row>
    <row r="2" spans="1:24" x14ac:dyDescent="0.2">
      <c r="A2" t="s">
        <v>0</v>
      </c>
      <c r="B2">
        <v>0.16908999999999999</v>
      </c>
      <c r="C2">
        <v>0.42108000000000001</v>
      </c>
      <c r="D2">
        <f>1.3734</f>
        <v>1.3734</v>
      </c>
      <c r="E2" s="1">
        <f>0.33333*SUM(B2:D2)</f>
        <v>0.65451678809999991</v>
      </c>
      <c r="F2">
        <f>0.2126*B2+0.7152*C2+0.0722*D2</f>
        <v>0.43626442999999993</v>
      </c>
      <c r="G2">
        <v>3.8816999999999999</v>
      </c>
      <c r="H2">
        <v>2.3458999999999999</v>
      </c>
      <c r="I2">
        <v>1.7704</v>
      </c>
      <c r="J2" s="1">
        <f>0.33333*SUM(G2:I2)</f>
        <v>2.6659733399999999</v>
      </c>
      <c r="K2">
        <f>0.2126*G2+0.7152*G2+0.0722*I2</f>
        <v>3.7292641399999997</v>
      </c>
      <c r="L2" s="3">
        <f>((E2-1)^2+J2^2)/((E2+1)^2+J2^2)</f>
        <v>0.73406706000040212</v>
      </c>
      <c r="M2" s="3">
        <f>((F2-1)^2+K2^2)/((F2+1)^2+K2^2)</f>
        <v>0.89073083309140211</v>
      </c>
      <c r="N2" s="2">
        <v>0.95884999999999998</v>
      </c>
      <c r="O2" s="2">
        <v>0.77610999999999997</v>
      </c>
      <c r="P2" s="2">
        <v>0.37341000000000002</v>
      </c>
      <c r="Q2" s="3">
        <f>0.3333*SUM(N2:P2)</f>
        <v>0.70271972099999991</v>
      </c>
      <c r="R2" s="3">
        <f>0.2126*N2+0.7152*O2+0.0722*P2</f>
        <v>0.78588558399999997</v>
      </c>
      <c r="T2" s="4">
        <f>Q2-L2</f>
        <v>-3.1347339000402208E-2</v>
      </c>
      <c r="U2" s="4">
        <f>R2-M2</f>
        <v>-0.10484524909140214</v>
      </c>
      <c r="W2" s="4">
        <f>Q2/L2</f>
        <v>0.95729635518533551</v>
      </c>
      <c r="X2" s="4">
        <f>R2/M2</f>
        <v>0.88229300570238212</v>
      </c>
    </row>
    <row r="3" spans="1:24" x14ac:dyDescent="0.2">
      <c r="A3" t="s">
        <v>1</v>
      </c>
      <c r="B3">
        <v>0.21257999999999999</v>
      </c>
      <c r="C3">
        <v>0.67693000000000003</v>
      </c>
      <c r="D3">
        <v>1.3164</v>
      </c>
      <c r="E3" s="1">
        <f t="shared" ref="E3:E6" si="0">0.33333*SUM(B3:D3)</f>
        <v>0.7352959803000001</v>
      </c>
      <c r="F3">
        <f t="shared" ref="F3:F6" si="1">0.2126*B3+0.7152*C3+0.0722*D3</f>
        <v>0.62437892399999995</v>
      </c>
      <c r="G3">
        <v>4.1002999999999998</v>
      </c>
      <c r="H3">
        <v>2.6248</v>
      </c>
      <c r="I3">
        <v>2.2921</v>
      </c>
      <c r="J3" s="1">
        <f t="shared" ref="J3:J6" si="2">0.33333*SUM(G3:I3)</f>
        <v>3.0057032759999998</v>
      </c>
      <c r="K3">
        <f t="shared" ref="K3:K6" si="3">0.2126*G3+0.7152*G3+0.0722*I3</f>
        <v>3.9697479599999994</v>
      </c>
      <c r="L3" s="3">
        <f t="shared" ref="L3:L6" si="4">((E3-1)^2+J3^2)/((E3+1)^2+J3^2)</f>
        <v>0.75582724953399472</v>
      </c>
      <c r="M3" s="3">
        <f t="shared" ref="M3:M6" si="5">((F3-1)^2+K3^2)/((F3+1)^2+K3^2)</f>
        <v>0.86424704906710248</v>
      </c>
      <c r="N3" s="2">
        <v>0.95348999999999995</v>
      </c>
      <c r="O3" s="2">
        <v>0.72089999999999999</v>
      </c>
      <c r="P3" s="2">
        <v>0.50414000000000003</v>
      </c>
      <c r="Q3" s="3">
        <f t="shared" ref="Q3:Q6" si="6">0.3333*SUM(N3:P3)</f>
        <v>0.72610404899999992</v>
      </c>
      <c r="R3" s="3">
        <f t="shared" ref="R3:R6" si="7">0.2126*N3+0.7152*O3+0.0722*P3</f>
        <v>0.75469856199999996</v>
      </c>
      <c r="T3" s="4">
        <f t="shared" ref="T3:T6" si="8">Q3-L3</f>
        <v>-2.9723200533994798E-2</v>
      </c>
      <c r="U3" s="4">
        <f>R3-M3</f>
        <v>-0.10954848706710252</v>
      </c>
      <c r="W3" s="4">
        <f t="shared" ref="W3:W6" si="9">Q3/L3</f>
        <v>0.9606746110935791</v>
      </c>
      <c r="X3" s="4">
        <f t="shared" ref="X3:X6" si="10">R3/M3</f>
        <v>0.87324401375121519</v>
      </c>
    </row>
    <row r="4" spans="1:24" x14ac:dyDescent="0.2">
      <c r="A4" t="s">
        <v>2</v>
      </c>
      <c r="B4">
        <v>0.16761000000000001</v>
      </c>
      <c r="C4">
        <v>0.14512</v>
      </c>
      <c r="D4">
        <v>0.13547000000000001</v>
      </c>
      <c r="E4" s="1">
        <f t="shared" si="0"/>
        <v>0.14939850600000001</v>
      </c>
      <c r="F4">
        <f t="shared" si="1"/>
        <v>0.14920464399999997</v>
      </c>
      <c r="G4">
        <v>4.2866999999999997</v>
      </c>
      <c r="H4">
        <v>3.19</v>
      </c>
      <c r="I4">
        <v>2.3807999999999998</v>
      </c>
      <c r="J4" s="1">
        <f t="shared" si="2"/>
        <v>3.2858004749999994</v>
      </c>
      <c r="K4">
        <f t="shared" si="3"/>
        <v>4.1490940199999997</v>
      </c>
      <c r="L4" s="3">
        <f t="shared" si="4"/>
        <v>0.95068380365762317</v>
      </c>
      <c r="M4" s="3">
        <f t="shared" si="5"/>
        <v>0.96780158799475913</v>
      </c>
      <c r="N4" s="2">
        <v>0.96603000000000006</v>
      </c>
      <c r="O4" s="2">
        <v>0.94947000000000004</v>
      </c>
      <c r="P4" s="2">
        <v>0.92212000000000005</v>
      </c>
      <c r="Q4" s="3">
        <f t="shared" si="6"/>
        <v>0.945778746</v>
      </c>
      <c r="R4" s="3">
        <f t="shared" si="7"/>
        <v>0.95101598599999992</v>
      </c>
      <c r="T4" s="4">
        <f t="shared" si="8"/>
        <v>-4.9050576576231686E-3</v>
      </c>
      <c r="U4" s="4">
        <f>R4-M4</f>
        <v>-1.6785601994759203E-2</v>
      </c>
      <c r="W4" s="4">
        <f t="shared" si="9"/>
        <v>0.99484049519014461</v>
      </c>
      <c r="X4" s="4">
        <f t="shared" si="10"/>
        <v>0.982655947042267</v>
      </c>
    </row>
    <row r="5" spans="1:24" x14ac:dyDescent="0.2">
      <c r="A5" t="s">
        <v>3</v>
      </c>
      <c r="B5">
        <v>2.8653</v>
      </c>
      <c r="C5">
        <v>2.9497</v>
      </c>
      <c r="D5">
        <v>2.5844999999999998</v>
      </c>
      <c r="E5" s="1">
        <f>0.33333*SUM(B5:D5)</f>
        <v>2.7998053349999998</v>
      </c>
      <c r="F5">
        <f t="shared" si="1"/>
        <v>2.9053891200000002</v>
      </c>
      <c r="G5">
        <v>3.1819999999999999</v>
      </c>
      <c r="H5">
        <v>2.9318</v>
      </c>
      <c r="I5">
        <v>2.7669999999999999</v>
      </c>
      <c r="J5" s="1">
        <f t="shared" si="2"/>
        <v>2.9602370639999998</v>
      </c>
      <c r="K5">
        <f t="shared" si="3"/>
        <v>3.1520369999999995</v>
      </c>
      <c r="L5" s="3">
        <f t="shared" si="4"/>
        <v>0.51730665142799503</v>
      </c>
      <c r="M5" s="3">
        <f t="shared" si="5"/>
        <v>0.53859644817951036</v>
      </c>
      <c r="N5" s="2">
        <v>0.54274999999999995</v>
      </c>
      <c r="O5" s="2">
        <v>0.51236000000000004</v>
      </c>
      <c r="P5" s="2">
        <v>0.49582999999999999</v>
      </c>
      <c r="Q5" s="3">
        <f t="shared" si="6"/>
        <v>0.51692830199999995</v>
      </c>
      <c r="R5" s="3">
        <f t="shared" si="7"/>
        <v>0.51762744799999993</v>
      </c>
      <c r="T5" s="4">
        <f t="shared" si="8"/>
        <v>-3.7834942799508386E-4</v>
      </c>
      <c r="U5" s="4">
        <f>R5-M5</f>
        <v>-2.0969000179510422E-2</v>
      </c>
      <c r="W5" s="4">
        <f t="shared" si="9"/>
        <v>0.99926861673448297</v>
      </c>
      <c r="X5" s="4">
        <f t="shared" si="10"/>
        <v>0.96106732554515173</v>
      </c>
    </row>
    <row r="6" spans="1:24" x14ac:dyDescent="0.2">
      <c r="A6" t="s">
        <v>4</v>
      </c>
      <c r="B6">
        <v>1.6664000000000001</v>
      </c>
      <c r="C6">
        <v>0.96521000000000001</v>
      </c>
      <c r="D6">
        <v>0.61721999999999999</v>
      </c>
      <c r="E6" s="1">
        <f t="shared" si="0"/>
        <v>1.0829325039000002</v>
      </c>
      <c r="F6">
        <f t="shared" si="1"/>
        <v>1.0891581160000001</v>
      </c>
      <c r="G6">
        <v>8.0405999999999995</v>
      </c>
      <c r="H6">
        <v>6.3994999999999997</v>
      </c>
      <c r="I6">
        <v>5.3030999999999997</v>
      </c>
      <c r="J6" s="1">
        <f t="shared" si="2"/>
        <v>6.5810008559999993</v>
      </c>
      <c r="K6">
        <f t="shared" si="3"/>
        <v>7.8429524999999991</v>
      </c>
      <c r="L6" s="3">
        <f t="shared" si="4"/>
        <v>0.90908928718574222</v>
      </c>
      <c r="M6" s="3">
        <f t="shared" si="5"/>
        <v>0.93386665321371021</v>
      </c>
      <c r="N6" s="2">
        <v>0.90712000000000004</v>
      </c>
      <c r="O6" s="2">
        <v>0.91385000000000005</v>
      </c>
      <c r="P6" s="2">
        <v>0.91968000000000005</v>
      </c>
      <c r="Q6" s="3">
        <f t="shared" si="6"/>
        <v>0.91345864499999996</v>
      </c>
      <c r="R6" s="3">
        <f t="shared" si="7"/>
        <v>0.91284012800000003</v>
      </c>
      <c r="T6" s="4">
        <f t="shared" si="8"/>
        <v>4.369357814257735E-3</v>
      </c>
      <c r="U6" s="4">
        <f>R6-M6</f>
        <v>-2.1026525213710179E-2</v>
      </c>
      <c r="W6" s="4">
        <f t="shared" si="9"/>
        <v>1.0048063021705864</v>
      </c>
      <c r="X6" s="4">
        <f t="shared" si="10"/>
        <v>0.97748444583458283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jiang</dc:creator>
  <cp:lastModifiedBy>yu jiang</cp:lastModifiedBy>
  <dcterms:created xsi:type="dcterms:W3CDTF">2025-04-28T03:03:35Z</dcterms:created>
  <dcterms:modified xsi:type="dcterms:W3CDTF">2025-04-28T04:21:40Z</dcterms:modified>
</cp:coreProperties>
</file>