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_mymods/afsc-assessments/AMAK/examples/goapop/"/>
    </mc:Choice>
  </mc:AlternateContent>
  <xr:revisionPtr revIDLastSave="0" documentId="8_{86497B02-133B-4849-88E1-87E6E22BE7EF}" xr6:coauthVersionLast="45" xr6:coauthVersionMax="45" xr10:uidLastSave="{00000000-0000-0000-0000-000000000000}"/>
  <bookViews>
    <workbookView xWindow="380" yWindow="460" windowWidth="28040" windowHeight="17040" xr2:uid="{CCA39A90-2EDB-0B44-933A-85A51023ECE8}"/>
  </bookViews>
  <sheets>
    <sheet name="Sheet1" sheetId="1" r:id="rId1"/>
    <sheet name="Sheet2" sheetId="2" r:id="rId2"/>
  </sheets>
  <definedNames>
    <definedName name="K_coef">Sheet2!$B$67</definedName>
    <definedName name="K_coeff">Sheet2!$B$67</definedName>
    <definedName name="Linf">Sheet2!$B$66</definedName>
    <definedName name="solver_adj" localSheetId="1" hidden="1">Sheet2!$B$66:$B$67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itr" localSheetId="1" hidden="1">2147483647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opt" localSheetId="1" hidden="1">Sheet2!$B$65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7" i="2" l="1"/>
  <c r="I68" i="2"/>
  <c r="Q68" i="2"/>
  <c r="Y68" i="2"/>
  <c r="AG6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E98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70" i="2"/>
  <c r="J68" i="2" s="1"/>
  <c r="B72" i="2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71" i="2"/>
  <c r="AF68" i="2" l="1"/>
  <c r="X68" i="2"/>
  <c r="P68" i="2"/>
  <c r="H68" i="2"/>
  <c r="AE68" i="2"/>
  <c r="W68" i="2"/>
  <c r="O68" i="2"/>
  <c r="G68" i="2"/>
  <c r="D68" i="2" s="1"/>
  <c r="AD68" i="2"/>
  <c r="V68" i="2"/>
  <c r="N68" i="2"/>
  <c r="F68" i="2"/>
  <c r="AC68" i="2"/>
  <c r="U68" i="2"/>
  <c r="M68" i="2"/>
  <c r="AB68" i="2"/>
  <c r="T68" i="2"/>
  <c r="L68" i="2"/>
  <c r="A70" i="2"/>
  <c r="A71" i="2" s="1" a="1"/>
  <c r="A71" i="2" s="1"/>
  <c r="E68" i="2"/>
  <c r="AA68" i="2"/>
  <c r="S68" i="2"/>
  <c r="K68" i="2"/>
  <c r="AH68" i="2"/>
  <c r="Z68" i="2"/>
  <c r="R68" i="2"/>
  <c r="A72" i="2" a="1"/>
  <c r="A72" i="2" s="1"/>
  <c r="A73" i="2" s="1" a="1"/>
  <c r="A73" i="2" s="1"/>
  <c r="A74" i="2" s="1" a="1"/>
  <c r="A74" i="2" s="1"/>
  <c r="A75" i="2" s="1" a="1"/>
  <c r="A75" i="2" s="1"/>
  <c r="A76" i="2" s="1" a="1"/>
  <c r="A76" i="2" s="1"/>
  <c r="A77" i="2" s="1" a="1"/>
  <c r="A77" i="2" s="1"/>
  <c r="A78" i="2" s="1" a="1"/>
  <c r="A78" i="2" s="1"/>
  <c r="A79" i="2" s="1" a="1"/>
  <c r="A79" i="2" s="1"/>
  <c r="A80" i="2" s="1" a="1"/>
  <c r="A80" i="2" s="1"/>
  <c r="A81" i="2" s="1" a="1"/>
  <c r="A81" i="2" s="1"/>
  <c r="A82" i="2" s="1" a="1"/>
  <c r="A82" i="2" s="1"/>
  <c r="A83" i="2" s="1" a="1"/>
  <c r="A83" i="2" s="1"/>
  <c r="A84" i="2" s="1" a="1"/>
  <c r="A84" i="2" s="1"/>
  <c r="A85" i="2" s="1" a="1"/>
  <c r="A85" i="2" s="1"/>
  <c r="A86" i="2" s="1" a="1"/>
  <c r="A86" i="2" s="1"/>
  <c r="A87" i="2" s="1" a="1"/>
  <c r="A87" i="2" s="1"/>
  <c r="A88" i="2" s="1" a="1"/>
  <c r="A88" i="2" s="1"/>
  <c r="A89" i="2" s="1" a="1"/>
  <c r="A89" i="2" s="1"/>
  <c r="A90" i="2" s="1" a="1"/>
  <c r="A90" i="2" s="1"/>
  <c r="A91" i="2" s="1" a="1"/>
  <c r="A91" i="2" s="1"/>
  <c r="A92" i="2" s="1" a="1"/>
  <c r="A92" i="2" s="1"/>
  <c r="A93" i="2" s="1" a="1"/>
  <c r="A93" i="2" s="1"/>
  <c r="A94" i="2" s="1" a="1"/>
  <c r="A94" i="2" s="1"/>
  <c r="A95" i="2" s="1" a="1"/>
  <c r="A95" i="2" s="1"/>
  <c r="A96" i="2" s="1" a="1"/>
  <c r="A96" i="2" s="1"/>
  <c r="A97" i="2" s="1" a="1"/>
  <c r="A97" i="2" s="1"/>
  <c r="E67" i="2" l="1"/>
  <c r="C70" i="2"/>
  <c r="B65" i="2"/>
  <c r="G67" i="2"/>
  <c r="H67" i="2"/>
  <c r="F6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<sst xmlns="http://schemas.openxmlformats.org/spreadsheetml/2006/main" count="31" uniqueCount="25">
  <si>
    <t>AMAK</t>
  </si>
  <si>
    <t>Hulson</t>
  </si>
  <si>
    <t>$SSB</t>
  </si>
  <si>
    <t>$R</t>
  </si>
  <si>
    <t>Amak</t>
  </si>
  <si>
    <t>#==========================================================================================================================</t>
  </si>
  <si>
    <t>#</t>
  </si>
  <si>
    <t>EOF</t>
  </si>
  <si>
    <t>marker</t>
  </si>
  <si>
    <t>#!</t>
  </si>
  <si>
    <t>Ageing</t>
  </si>
  <si>
    <t>error</t>
  </si>
  <si>
    <t>matrix:</t>
  </si>
  <si>
    <t>proportion</t>
  </si>
  <si>
    <t>at</t>
  </si>
  <si>
    <t>reader</t>
  </si>
  <si>
    <t>age</t>
  </si>
  <si>
    <t>given</t>
  </si>
  <si>
    <t>age:</t>
  </si>
  <si>
    <t>ageage(1,nages,1,nages)</t>
  </si>
  <si>
    <t>Linf</t>
  </si>
  <si>
    <t>K_coeff</t>
  </si>
  <si>
    <t>$N</t>
  </si>
  <si>
    <t>Amak w/ length</t>
  </si>
  <si>
    <t>AMAK2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</si>
</sst>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Hulson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Sheet1!$A$2:$A$60</c:f>
              <c:numCache>
                <c:formatCode>General</c:formatCode>
                <c:ptCount val="59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</c:numCache>
            </c:numRef>
          </c:cat>
          <c:val>
            <c:numRef>
              <c:f>Sheet1!$B$2:$B$60</c:f>
              <c:numCache>
                <c:formatCode>General</c:formatCode>
                <c:ptCount val="59"/>
                <c:pt idx="0">
                  <c:v>77.102999999999994</c:v>
                </c:pt>
                <c:pt idx="1">
                  <c:v>96.062399999999997</c:v>
                </c:pt>
                <c:pt idx="2">
                  <c:v>213.94200000000001</c:v>
                </c:pt>
                <c:pt idx="3">
                  <c:v>106.797</c:v>
                </c:pt>
                <c:pt idx="4">
                  <c:v>107.23099999999999</c:v>
                </c:pt>
                <c:pt idx="5">
                  <c:v>283.35899999999998</c:v>
                </c:pt>
                <c:pt idx="6">
                  <c:v>125.553</c:v>
                </c:pt>
                <c:pt idx="7">
                  <c:v>78.212000000000003</c:v>
                </c:pt>
                <c:pt idx="8">
                  <c:v>55.218699999999998</c:v>
                </c:pt>
                <c:pt idx="9">
                  <c:v>57.639600000000002</c:v>
                </c:pt>
                <c:pt idx="10">
                  <c:v>46.58</c:v>
                </c:pt>
                <c:pt idx="11">
                  <c:v>32.932499999999997</c:v>
                </c:pt>
                <c:pt idx="12">
                  <c:v>27.598299999999998</c:v>
                </c:pt>
                <c:pt idx="13">
                  <c:v>24.753699999999998</c:v>
                </c:pt>
                <c:pt idx="14">
                  <c:v>23.180800000000001</c:v>
                </c:pt>
                <c:pt idx="15">
                  <c:v>22.666899999999998</c:v>
                </c:pt>
                <c:pt idx="16">
                  <c:v>27.0733</c:v>
                </c:pt>
                <c:pt idx="17">
                  <c:v>44.432400000000001</c:v>
                </c:pt>
                <c:pt idx="18">
                  <c:v>32.701900000000002</c:v>
                </c:pt>
                <c:pt idx="19">
                  <c:v>28.128</c:v>
                </c:pt>
                <c:pt idx="20">
                  <c:v>29.7105</c:v>
                </c:pt>
                <c:pt idx="21">
                  <c:v>38.7057</c:v>
                </c:pt>
                <c:pt idx="22">
                  <c:v>39.094900000000003</c:v>
                </c:pt>
                <c:pt idx="23">
                  <c:v>40.336500000000001</c:v>
                </c:pt>
                <c:pt idx="24">
                  <c:v>59.250100000000003</c:v>
                </c:pt>
                <c:pt idx="25">
                  <c:v>94.122399999999999</c:v>
                </c:pt>
                <c:pt idx="26">
                  <c:v>87.901300000000006</c:v>
                </c:pt>
                <c:pt idx="27">
                  <c:v>137.441</c:v>
                </c:pt>
                <c:pt idx="28">
                  <c:v>106.126</c:v>
                </c:pt>
                <c:pt idx="29">
                  <c:v>84.730099999999993</c:v>
                </c:pt>
                <c:pt idx="30">
                  <c:v>40.410400000000003</c:v>
                </c:pt>
                <c:pt idx="31">
                  <c:v>50.2012</c:v>
                </c:pt>
                <c:pt idx="32">
                  <c:v>50.822299999999998</c:v>
                </c:pt>
                <c:pt idx="33">
                  <c:v>57.996200000000002</c:v>
                </c:pt>
                <c:pt idx="34">
                  <c:v>46.3446</c:v>
                </c:pt>
                <c:pt idx="35">
                  <c:v>106.998</c:v>
                </c:pt>
                <c:pt idx="36">
                  <c:v>117.566</c:v>
                </c:pt>
                <c:pt idx="37">
                  <c:v>69.123699999999999</c:v>
                </c:pt>
                <c:pt idx="38">
                  <c:v>84.489000000000004</c:v>
                </c:pt>
                <c:pt idx="39">
                  <c:v>177.33199999999999</c:v>
                </c:pt>
                <c:pt idx="40">
                  <c:v>109.602</c:v>
                </c:pt>
                <c:pt idx="41">
                  <c:v>169.983</c:v>
                </c:pt>
                <c:pt idx="42">
                  <c:v>91.301900000000003</c:v>
                </c:pt>
                <c:pt idx="43">
                  <c:v>134.41399999999999</c:v>
                </c:pt>
                <c:pt idx="44">
                  <c:v>53.261099999999999</c:v>
                </c:pt>
                <c:pt idx="45">
                  <c:v>90.375399999999999</c:v>
                </c:pt>
                <c:pt idx="46">
                  <c:v>67.957300000000004</c:v>
                </c:pt>
                <c:pt idx="47">
                  <c:v>173.33099999999999</c:v>
                </c:pt>
                <c:pt idx="48">
                  <c:v>117.09399999999999</c:v>
                </c:pt>
                <c:pt idx="49">
                  <c:v>184.72</c:v>
                </c:pt>
                <c:pt idx="50">
                  <c:v>53.676499999999997</c:v>
                </c:pt>
                <c:pt idx="51">
                  <c:v>114.063</c:v>
                </c:pt>
                <c:pt idx="52">
                  <c:v>40.765500000000003</c:v>
                </c:pt>
                <c:pt idx="53">
                  <c:v>100.11799999999999</c:v>
                </c:pt>
                <c:pt idx="54">
                  <c:v>66.597999999999999</c:v>
                </c:pt>
                <c:pt idx="55">
                  <c:v>67.429500000000004</c:v>
                </c:pt>
                <c:pt idx="56">
                  <c:v>55.934199999999997</c:v>
                </c:pt>
                <c:pt idx="57">
                  <c:v>62.698</c:v>
                </c:pt>
                <c:pt idx="58">
                  <c:v>62.285800000000002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E6-4C44-AA3F-E9BD36AF95BE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AMAK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Sheet1!$A$2:$A$60</c:f>
              <c:numCache>
                <c:formatCode>General</c:formatCode>
                <c:ptCount val="59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</c:numCache>
            </c:numRef>
          </c:cat>
          <c:val>
            <c:numRef>
              <c:f>Sheet1!$H$2:$H$60</c:f>
              <c:numCache>
                <c:formatCode>General</c:formatCode>
                <c:ptCount val="59"/>
                <c:pt idx="0">
                  <c:v>167.92599999999999</c:v>
                </c:pt>
                <c:pt idx="1">
                  <c:v>169.90799999999999</c:v>
                </c:pt>
                <c:pt idx="2">
                  <c:v>169.65</c:v>
                </c:pt>
                <c:pt idx="3">
                  <c:v>166.005</c:v>
                </c:pt>
                <c:pt idx="4">
                  <c:v>158.76499999999999</c:v>
                </c:pt>
                <c:pt idx="5">
                  <c:v>156.40199999999999</c:v>
                </c:pt>
                <c:pt idx="6">
                  <c:v>176.16399999999999</c:v>
                </c:pt>
                <c:pt idx="7">
                  <c:v>75.9191</c:v>
                </c:pt>
                <c:pt idx="8">
                  <c:v>55.753100000000003</c:v>
                </c:pt>
                <c:pt idx="9">
                  <c:v>43.265500000000003</c:v>
                </c:pt>
                <c:pt idx="10">
                  <c:v>33.692999999999998</c:v>
                </c:pt>
                <c:pt idx="11">
                  <c:v>29.0444</c:v>
                </c:pt>
                <c:pt idx="12">
                  <c:v>25.293700000000001</c:v>
                </c:pt>
                <c:pt idx="13">
                  <c:v>22.1418</c:v>
                </c:pt>
                <c:pt idx="14">
                  <c:v>20.198399999999999</c:v>
                </c:pt>
                <c:pt idx="15">
                  <c:v>18.994599999999998</c:v>
                </c:pt>
                <c:pt idx="16">
                  <c:v>29.037400000000002</c:v>
                </c:pt>
                <c:pt idx="17">
                  <c:v>27.209800000000001</c:v>
                </c:pt>
                <c:pt idx="18">
                  <c:v>24.448</c:v>
                </c:pt>
                <c:pt idx="19">
                  <c:v>21.526</c:v>
                </c:pt>
                <c:pt idx="20">
                  <c:v>19.668399999999998</c:v>
                </c:pt>
                <c:pt idx="21">
                  <c:v>27.61</c:v>
                </c:pt>
                <c:pt idx="22">
                  <c:v>26.096</c:v>
                </c:pt>
                <c:pt idx="23">
                  <c:v>33.309800000000003</c:v>
                </c:pt>
                <c:pt idx="24">
                  <c:v>64.660300000000007</c:v>
                </c:pt>
                <c:pt idx="25">
                  <c:v>97.950800000000001</c:v>
                </c:pt>
                <c:pt idx="26">
                  <c:v>77.834699999999998</c:v>
                </c:pt>
                <c:pt idx="27">
                  <c:v>109.166</c:v>
                </c:pt>
                <c:pt idx="28">
                  <c:v>107.55500000000001</c:v>
                </c:pt>
                <c:pt idx="29">
                  <c:v>133.57</c:v>
                </c:pt>
                <c:pt idx="30">
                  <c:v>23.841699999999999</c:v>
                </c:pt>
                <c:pt idx="31">
                  <c:v>41.198300000000003</c:v>
                </c:pt>
                <c:pt idx="32">
                  <c:v>58.370100000000001</c:v>
                </c:pt>
                <c:pt idx="33">
                  <c:v>68.1554</c:v>
                </c:pt>
                <c:pt idx="34">
                  <c:v>39.9709</c:v>
                </c:pt>
                <c:pt idx="35">
                  <c:v>128.60499999999999</c:v>
                </c:pt>
                <c:pt idx="36">
                  <c:v>124.934</c:v>
                </c:pt>
                <c:pt idx="37">
                  <c:v>68.916300000000007</c:v>
                </c:pt>
                <c:pt idx="38">
                  <c:v>96.263099999999994</c:v>
                </c:pt>
                <c:pt idx="39">
                  <c:v>197.989</c:v>
                </c:pt>
                <c:pt idx="40">
                  <c:v>117.366</c:v>
                </c:pt>
                <c:pt idx="41">
                  <c:v>193.501</c:v>
                </c:pt>
                <c:pt idx="42">
                  <c:v>87.270799999999994</c:v>
                </c:pt>
                <c:pt idx="43">
                  <c:v>141.17699999999999</c:v>
                </c:pt>
                <c:pt idx="44">
                  <c:v>51.693100000000001</c:v>
                </c:pt>
                <c:pt idx="45">
                  <c:v>86.856099999999998</c:v>
                </c:pt>
                <c:pt idx="46">
                  <c:v>47.008299999999998</c:v>
                </c:pt>
                <c:pt idx="47">
                  <c:v>109.905</c:v>
                </c:pt>
                <c:pt idx="48">
                  <c:v>120.42700000000001</c:v>
                </c:pt>
                <c:pt idx="49">
                  <c:v>180.02799999999999</c:v>
                </c:pt>
                <c:pt idx="50">
                  <c:v>45.598500000000001</c:v>
                </c:pt>
                <c:pt idx="51">
                  <c:v>145.20699999999999</c:v>
                </c:pt>
                <c:pt idx="52">
                  <c:v>20.914400000000001</c:v>
                </c:pt>
                <c:pt idx="53">
                  <c:v>164.02199999999999</c:v>
                </c:pt>
                <c:pt idx="54">
                  <c:v>91.172700000000006</c:v>
                </c:pt>
                <c:pt idx="55">
                  <c:v>119.202</c:v>
                </c:pt>
                <c:pt idx="56">
                  <c:v>93.039699999999996</c:v>
                </c:pt>
                <c:pt idx="57">
                  <c:v>102.74299999999999</c:v>
                </c:pt>
                <c:pt idx="58">
                  <c:v>102.667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E6-4C44-AA3F-E9BD36AF95BE}"/>
            </c:ext>
          </c:extLst>
        </c:ser>
        <c:ser>
          <c:idx val="3"/>
          <c:order val="2"/>
          <c:tx>
            <c:strRef>
              <c:f>Sheet1!$T$1</c:f>
              <c:strCache>
                <c:ptCount val="1"/>
                <c:pt idx="0">
                  <c:v>AMAK2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Sheet1!$A$2:$A$60</c:f>
              <c:numCache>
                <c:formatCode>General</c:formatCode>
                <c:ptCount val="59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</c:numCache>
            </c:numRef>
          </c:cat>
          <c:val>
            <c:numRef>
              <c:f>Sheet1!$T$2:$T$60</c:f>
              <c:numCache>
                <c:formatCode>General</c:formatCode>
                <c:ptCount val="59"/>
                <c:pt idx="0">
                  <c:v>389.55500000000001</c:v>
                </c:pt>
                <c:pt idx="1">
                  <c:v>458.58800000000002</c:v>
                </c:pt>
                <c:pt idx="2">
                  <c:v>127.14</c:v>
                </c:pt>
                <c:pt idx="3">
                  <c:v>202.893</c:v>
                </c:pt>
                <c:pt idx="4">
                  <c:v>156.536</c:v>
                </c:pt>
                <c:pt idx="5">
                  <c:v>120.791</c:v>
                </c:pt>
                <c:pt idx="6">
                  <c:v>193.876</c:v>
                </c:pt>
                <c:pt idx="7">
                  <c:v>106.142</c:v>
                </c:pt>
                <c:pt idx="8">
                  <c:v>102.176</c:v>
                </c:pt>
                <c:pt idx="9">
                  <c:v>54.375500000000002</c:v>
                </c:pt>
                <c:pt idx="10">
                  <c:v>53.733199999999997</c:v>
                </c:pt>
                <c:pt idx="11">
                  <c:v>45.246400000000001</c:v>
                </c:pt>
                <c:pt idx="12">
                  <c:v>33.870699999999999</c:v>
                </c:pt>
                <c:pt idx="13">
                  <c:v>26.005600000000001</c:v>
                </c:pt>
                <c:pt idx="14">
                  <c:v>22.4498</c:v>
                </c:pt>
                <c:pt idx="15">
                  <c:v>21.1389</c:v>
                </c:pt>
                <c:pt idx="16">
                  <c:v>29.8081</c:v>
                </c:pt>
                <c:pt idx="17">
                  <c:v>33.3658</c:v>
                </c:pt>
                <c:pt idx="18">
                  <c:v>26.5352</c:v>
                </c:pt>
                <c:pt idx="19">
                  <c:v>22.418600000000001</c:v>
                </c:pt>
                <c:pt idx="20">
                  <c:v>21.647300000000001</c:v>
                </c:pt>
                <c:pt idx="21">
                  <c:v>35.952300000000001</c:v>
                </c:pt>
                <c:pt idx="22">
                  <c:v>27.126899999999999</c:v>
                </c:pt>
                <c:pt idx="23">
                  <c:v>34.2102</c:v>
                </c:pt>
                <c:pt idx="24">
                  <c:v>71.092299999999994</c:v>
                </c:pt>
                <c:pt idx="25">
                  <c:v>95.797200000000004</c:v>
                </c:pt>
                <c:pt idx="26">
                  <c:v>71.759399999999999</c:v>
                </c:pt>
                <c:pt idx="27">
                  <c:v>106.117</c:v>
                </c:pt>
                <c:pt idx="28">
                  <c:v>98.278599999999997</c:v>
                </c:pt>
                <c:pt idx="29">
                  <c:v>125.367</c:v>
                </c:pt>
                <c:pt idx="30">
                  <c:v>20.877600000000001</c:v>
                </c:pt>
                <c:pt idx="31">
                  <c:v>40.213299999999997</c:v>
                </c:pt>
                <c:pt idx="32">
                  <c:v>52.017099999999999</c:v>
                </c:pt>
                <c:pt idx="33">
                  <c:v>64.685900000000004</c:v>
                </c:pt>
                <c:pt idx="34">
                  <c:v>36.820500000000003</c:v>
                </c:pt>
                <c:pt idx="35">
                  <c:v>122.339</c:v>
                </c:pt>
                <c:pt idx="36">
                  <c:v>123.80200000000001</c:v>
                </c:pt>
                <c:pt idx="37">
                  <c:v>62.893799999999999</c:v>
                </c:pt>
                <c:pt idx="38">
                  <c:v>94.678100000000001</c:v>
                </c:pt>
                <c:pt idx="39">
                  <c:v>191.14400000000001</c:v>
                </c:pt>
                <c:pt idx="40">
                  <c:v>117.124</c:v>
                </c:pt>
                <c:pt idx="41">
                  <c:v>190.91499999999999</c:v>
                </c:pt>
                <c:pt idx="42">
                  <c:v>84.195400000000006</c:v>
                </c:pt>
                <c:pt idx="43">
                  <c:v>139.947</c:v>
                </c:pt>
                <c:pt idx="44">
                  <c:v>50.539499999999997</c:v>
                </c:pt>
                <c:pt idx="45">
                  <c:v>85.547300000000007</c:v>
                </c:pt>
                <c:pt idx="46">
                  <c:v>45.8337</c:v>
                </c:pt>
                <c:pt idx="47">
                  <c:v>106.697</c:v>
                </c:pt>
                <c:pt idx="48">
                  <c:v>117.09</c:v>
                </c:pt>
                <c:pt idx="49">
                  <c:v>177.43199999999999</c:v>
                </c:pt>
                <c:pt idx="50">
                  <c:v>39.219900000000003</c:v>
                </c:pt>
                <c:pt idx="51">
                  <c:v>138.46299999999999</c:v>
                </c:pt>
                <c:pt idx="52">
                  <c:v>15.5937</c:v>
                </c:pt>
                <c:pt idx="53">
                  <c:v>134.58600000000001</c:v>
                </c:pt>
                <c:pt idx="54">
                  <c:v>61.712299999999999</c:v>
                </c:pt>
                <c:pt idx="55">
                  <c:v>80.0184</c:v>
                </c:pt>
                <c:pt idx="56">
                  <c:v>63.129399999999997</c:v>
                </c:pt>
                <c:pt idx="57">
                  <c:v>77.639600000000002</c:v>
                </c:pt>
                <c:pt idx="58">
                  <c:v>77.673199999999994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DE6-4C44-AA3F-E9BD36AF9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9835807"/>
        <c:axId val="759837439"/>
      </c:lineChart>
      <c:catAx>
        <c:axId val="759835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837439"/>
        <c:crosses val="autoZero"/>
        <c:auto val="1"/>
        <c:lblAlgn val="ctr"/>
        <c:lblOffset val="100"/>
        <c:noMultiLvlLbl val="0"/>
      </c:catAx>
      <c:valAx>
        <c:axId val="75983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835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Sheet1!$B$90</c:f>
              <c:strCache>
                <c:ptCount val="1"/>
                <c:pt idx="0">
                  <c:v>Hulson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Sheet1!$A$91:$A$150</c:f>
              <c:numCache>
                <c:formatCode>General</c:formatCode>
                <c:ptCount val="60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</c:numCache>
            </c:numRef>
          </c:xVal>
          <c:yVal>
            <c:numRef>
              <c:f>Sheet1!$B$91:$B$150</c:f>
              <c:numCache>
                <c:formatCode>General</c:formatCode>
                <c:ptCount val="60"/>
                <c:pt idx="0">
                  <c:v>215072</c:v>
                </c:pt>
                <c:pt idx="1">
                  <c:v>229054</c:v>
                </c:pt>
                <c:pt idx="2">
                  <c:v>240286</c:v>
                </c:pt>
                <c:pt idx="3">
                  <c:v>243533</c:v>
                </c:pt>
                <c:pt idx="4">
                  <c:v>214257</c:v>
                </c:pt>
                <c:pt idx="5">
                  <c:v>150428</c:v>
                </c:pt>
                <c:pt idx="6">
                  <c:v>129155</c:v>
                </c:pt>
                <c:pt idx="7">
                  <c:v>121128</c:v>
                </c:pt>
                <c:pt idx="8">
                  <c:v>109809</c:v>
                </c:pt>
                <c:pt idx="9">
                  <c:v>102249</c:v>
                </c:pt>
                <c:pt idx="10">
                  <c:v>102525</c:v>
                </c:pt>
                <c:pt idx="11">
                  <c:v>90332.4</c:v>
                </c:pt>
                <c:pt idx="12">
                  <c:v>77507.100000000006</c:v>
                </c:pt>
                <c:pt idx="13">
                  <c:v>69794</c:v>
                </c:pt>
                <c:pt idx="14">
                  <c:v>60775.7</c:v>
                </c:pt>
                <c:pt idx="15">
                  <c:v>48718.5</c:v>
                </c:pt>
                <c:pt idx="16">
                  <c:v>36256.300000000003</c:v>
                </c:pt>
                <c:pt idx="17">
                  <c:v>31731.5</c:v>
                </c:pt>
                <c:pt idx="18">
                  <c:v>32170.3</c:v>
                </c:pt>
                <c:pt idx="19">
                  <c:v>32219.9</c:v>
                </c:pt>
                <c:pt idx="20">
                  <c:v>30940.799999999999</c:v>
                </c:pt>
                <c:pt idx="21">
                  <c:v>29584.400000000001</c:v>
                </c:pt>
                <c:pt idx="22">
                  <c:v>30413.9</c:v>
                </c:pt>
                <c:pt idx="23">
                  <c:v>32610.2</c:v>
                </c:pt>
                <c:pt idx="24">
                  <c:v>35225.4</c:v>
                </c:pt>
                <c:pt idx="25">
                  <c:v>38986.800000000003</c:v>
                </c:pt>
                <c:pt idx="26">
                  <c:v>42446.9</c:v>
                </c:pt>
                <c:pt idx="27">
                  <c:v>45134.7</c:v>
                </c:pt>
                <c:pt idx="28">
                  <c:v>46406.7</c:v>
                </c:pt>
                <c:pt idx="29">
                  <c:v>46856.800000000003</c:v>
                </c:pt>
                <c:pt idx="30">
                  <c:v>47786.3</c:v>
                </c:pt>
                <c:pt idx="31">
                  <c:v>52761.5</c:v>
                </c:pt>
                <c:pt idx="32">
                  <c:v>59632.3</c:v>
                </c:pt>
                <c:pt idx="33">
                  <c:v>70050.3</c:v>
                </c:pt>
                <c:pt idx="34">
                  <c:v>82082.7</c:v>
                </c:pt>
                <c:pt idx="35">
                  <c:v>93153.5</c:v>
                </c:pt>
                <c:pt idx="36">
                  <c:v>102278</c:v>
                </c:pt>
                <c:pt idx="37">
                  <c:v>109113</c:v>
                </c:pt>
                <c:pt idx="38">
                  <c:v>114256</c:v>
                </c:pt>
                <c:pt idx="39">
                  <c:v>117291</c:v>
                </c:pt>
                <c:pt idx="40">
                  <c:v>119911</c:v>
                </c:pt>
                <c:pt idx="41">
                  <c:v>122574</c:v>
                </c:pt>
                <c:pt idx="42">
                  <c:v>125886</c:v>
                </c:pt>
                <c:pt idx="43">
                  <c:v>131016</c:v>
                </c:pt>
                <c:pt idx="44">
                  <c:v>137226</c:v>
                </c:pt>
                <c:pt idx="45">
                  <c:v>144942</c:v>
                </c:pt>
                <c:pt idx="46">
                  <c:v>153035</c:v>
                </c:pt>
                <c:pt idx="47">
                  <c:v>162315</c:v>
                </c:pt>
                <c:pt idx="48">
                  <c:v>172309</c:v>
                </c:pt>
                <c:pt idx="49">
                  <c:v>181670</c:v>
                </c:pt>
                <c:pt idx="50">
                  <c:v>188674</c:v>
                </c:pt>
                <c:pt idx="51">
                  <c:v>194781</c:v>
                </c:pt>
                <c:pt idx="52">
                  <c:v>199444</c:v>
                </c:pt>
                <c:pt idx="53">
                  <c:v>204539</c:v>
                </c:pt>
                <c:pt idx="54">
                  <c:v>208180</c:v>
                </c:pt>
                <c:pt idx="55">
                  <c:v>212054</c:v>
                </c:pt>
                <c:pt idx="56">
                  <c:v>214103</c:v>
                </c:pt>
                <c:pt idx="57">
                  <c:v>214812</c:v>
                </c:pt>
                <c:pt idx="58">
                  <c:v>205292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4E-3348-9F4F-1859DB041CA8}"/>
            </c:ext>
          </c:extLst>
        </c:ser>
        <c:ser>
          <c:idx val="1"/>
          <c:order val="1"/>
          <c:tx>
            <c:strRef>
              <c:f>Sheet1!$H$90</c:f>
              <c:strCache>
                <c:ptCount val="1"/>
                <c:pt idx="0">
                  <c:v>Amak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Sheet1!$A$91:$A$150</c:f>
              <c:numCache>
                <c:formatCode>General</c:formatCode>
                <c:ptCount val="60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</c:numCache>
            </c:numRef>
          </c:xVal>
          <c:yVal>
            <c:numRef>
              <c:f>Sheet1!$H$91:$H$149</c:f>
              <c:numCache>
                <c:formatCode>General</c:formatCode>
                <c:ptCount val="59"/>
                <c:pt idx="0">
                  <c:v>564745</c:v>
                </c:pt>
                <c:pt idx="1">
                  <c:v>556841</c:v>
                </c:pt>
                <c:pt idx="2">
                  <c:v>523363</c:v>
                </c:pt>
                <c:pt idx="3">
                  <c:v>451729</c:v>
                </c:pt>
                <c:pt idx="4">
                  <c:v>331510</c:v>
                </c:pt>
                <c:pt idx="5">
                  <c:v>215142</c:v>
                </c:pt>
                <c:pt idx="6">
                  <c:v>154083</c:v>
                </c:pt>
                <c:pt idx="7">
                  <c:v>120119</c:v>
                </c:pt>
                <c:pt idx="8">
                  <c:v>98347.4</c:v>
                </c:pt>
                <c:pt idx="9">
                  <c:v>89064.1</c:v>
                </c:pt>
                <c:pt idx="10">
                  <c:v>83504.3</c:v>
                </c:pt>
                <c:pt idx="11">
                  <c:v>71016.5</c:v>
                </c:pt>
                <c:pt idx="12">
                  <c:v>60257.599999999999</c:v>
                </c:pt>
                <c:pt idx="13">
                  <c:v>52728</c:v>
                </c:pt>
                <c:pt idx="14">
                  <c:v>43601.9</c:v>
                </c:pt>
                <c:pt idx="15">
                  <c:v>32031.1</c:v>
                </c:pt>
                <c:pt idx="16">
                  <c:v>22992.5</c:v>
                </c:pt>
                <c:pt idx="17">
                  <c:v>20083.5</c:v>
                </c:pt>
                <c:pt idx="18">
                  <c:v>20006.099999999999</c:v>
                </c:pt>
                <c:pt idx="19">
                  <c:v>19351.3</c:v>
                </c:pt>
                <c:pt idx="20">
                  <c:v>17940.599999999999</c:v>
                </c:pt>
                <c:pt idx="21">
                  <c:v>17196.400000000001</c:v>
                </c:pt>
                <c:pt idx="22">
                  <c:v>18118.400000000001</c:v>
                </c:pt>
                <c:pt idx="23">
                  <c:v>19936.099999999999</c:v>
                </c:pt>
                <c:pt idx="24">
                  <c:v>22263.9</c:v>
                </c:pt>
                <c:pt idx="25">
                  <c:v>25132.2</c:v>
                </c:pt>
                <c:pt idx="26">
                  <c:v>27474.2</c:v>
                </c:pt>
                <c:pt idx="27">
                  <c:v>28780</c:v>
                </c:pt>
                <c:pt idx="28">
                  <c:v>28875.9</c:v>
                </c:pt>
                <c:pt idx="29">
                  <c:v>28700.3</c:v>
                </c:pt>
                <c:pt idx="30">
                  <c:v>30266</c:v>
                </c:pt>
                <c:pt idx="31">
                  <c:v>35143</c:v>
                </c:pt>
                <c:pt idx="32">
                  <c:v>42556.800000000003</c:v>
                </c:pt>
                <c:pt idx="33">
                  <c:v>53070.400000000001</c:v>
                </c:pt>
                <c:pt idx="34">
                  <c:v>64937.1</c:v>
                </c:pt>
                <c:pt idx="35">
                  <c:v>76402.399999999994</c:v>
                </c:pt>
                <c:pt idx="36">
                  <c:v>86709</c:v>
                </c:pt>
                <c:pt idx="37">
                  <c:v>95378.6</c:v>
                </c:pt>
                <c:pt idx="38">
                  <c:v>102160</c:v>
                </c:pt>
                <c:pt idx="39">
                  <c:v>107143</c:v>
                </c:pt>
                <c:pt idx="40">
                  <c:v>111655</c:v>
                </c:pt>
                <c:pt idx="41">
                  <c:v>116358</c:v>
                </c:pt>
                <c:pt idx="42">
                  <c:v>122164</c:v>
                </c:pt>
                <c:pt idx="43">
                  <c:v>129699</c:v>
                </c:pt>
                <c:pt idx="44">
                  <c:v>138616</c:v>
                </c:pt>
                <c:pt idx="45">
                  <c:v>148803</c:v>
                </c:pt>
                <c:pt idx="46">
                  <c:v>159939</c:v>
                </c:pt>
                <c:pt idx="47">
                  <c:v>172481</c:v>
                </c:pt>
                <c:pt idx="48">
                  <c:v>185359</c:v>
                </c:pt>
                <c:pt idx="49">
                  <c:v>196800</c:v>
                </c:pt>
                <c:pt idx="50">
                  <c:v>205750</c:v>
                </c:pt>
                <c:pt idx="51">
                  <c:v>212570</c:v>
                </c:pt>
                <c:pt idx="52">
                  <c:v>217272</c:v>
                </c:pt>
                <c:pt idx="53">
                  <c:v>220430</c:v>
                </c:pt>
                <c:pt idx="54">
                  <c:v>221917</c:v>
                </c:pt>
                <c:pt idx="55">
                  <c:v>223077</c:v>
                </c:pt>
                <c:pt idx="56">
                  <c:v>223581</c:v>
                </c:pt>
                <c:pt idx="57">
                  <c:v>223841</c:v>
                </c:pt>
                <c:pt idx="58">
                  <c:v>223565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4E-3348-9F4F-1859DB041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489999"/>
        <c:axId val="762398271"/>
      </c:scatterChart>
      <c:valAx>
        <c:axId val="761489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398271"/>
        <c:crosses val="autoZero"/>
        <c:crossBetween val="midCat"/>
      </c:valAx>
      <c:valAx>
        <c:axId val="76239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489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Sheet2!$E$97:$AH$97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 formatCode="0.00E+00">
                  <c:v>1E-4</c:v>
                </c:pt>
                <c:pt idx="18" formatCode="0.00E+00">
                  <c:v>6.9999999999999999E-4</c:v>
                </c:pt>
                <c:pt idx="19">
                  <c:v>2.8E-3</c:v>
                </c:pt>
                <c:pt idx="20">
                  <c:v>9.9000000000000008E-3</c:v>
                </c:pt>
                <c:pt idx="21">
                  <c:v>2.7799999999999998E-2</c:v>
                </c:pt>
                <c:pt idx="22">
                  <c:v>6.2399999999999997E-2</c:v>
                </c:pt>
                <c:pt idx="23">
                  <c:v>0.11219999999999999</c:v>
                </c:pt>
                <c:pt idx="24">
                  <c:v>0.1618</c:v>
                </c:pt>
                <c:pt idx="25">
                  <c:v>0.18709999999999999</c:v>
                </c:pt>
                <c:pt idx="26">
                  <c:v>0.1734</c:v>
                </c:pt>
                <c:pt idx="27">
                  <c:v>0.1288</c:v>
                </c:pt>
                <c:pt idx="28">
                  <c:v>7.6700000000000004E-2</c:v>
                </c:pt>
                <c:pt idx="29">
                  <c:v>5.6300000000000003E-2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27-0B41-AC2F-D6E56290E9A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Sheet2!$E$98:$AH$98</c:f>
              <c:numCache>
                <c:formatCode>General</c:formatCode>
                <c:ptCount val="30"/>
                <c:pt idx="0">
                  <c:v>1.5265359078735152E-32</c:v>
                </c:pt>
                <c:pt idx="1">
                  <c:v>4.0665576540545469E-30</c:v>
                </c:pt>
                <c:pt idx="2">
                  <c:v>8.635099955237649E-28</c:v>
                </c:pt>
                <c:pt idx="3">
                  <c:v>1.4615993119161074E-25</c:v>
                </c:pt>
                <c:pt idx="4">
                  <c:v>1.9720131940840543E-23</c:v>
                </c:pt>
                <c:pt idx="5">
                  <c:v>2.1208591559299227E-21</c:v>
                </c:pt>
                <c:pt idx="6">
                  <c:v>1.8181694916722273E-19</c:v>
                </c:pt>
                <c:pt idx="7">
                  <c:v>1.2424457348522854E-17</c:v>
                </c:pt>
                <c:pt idx="8">
                  <c:v>6.7676987472334152E-16</c:v>
                </c:pt>
                <c:pt idx="9">
                  <c:v>2.9384961987308875E-14</c:v>
                </c:pt>
                <c:pt idx="10">
                  <c:v>1.0170206557548383E-12</c:v>
                </c:pt>
                <c:pt idx="11">
                  <c:v>2.8057885559781314E-11</c:v>
                </c:pt>
                <c:pt idx="12">
                  <c:v>6.1702197442419132E-10</c:v>
                </c:pt>
                <c:pt idx="13">
                  <c:v>1.0816004228612512E-8</c:v>
                </c:pt>
                <c:pt idx="14">
                  <c:v>1.5113101228473377E-7</c:v>
                </c:pt>
                <c:pt idx="15">
                  <c:v>1.6832974279730477E-6</c:v>
                </c:pt>
                <c:pt idx="16">
                  <c:v>1.494474998592552E-5</c:v>
                </c:pt>
                <c:pt idx="17">
                  <c:v>1.0576378237420319E-4</c:v>
                </c:pt>
                <c:pt idx="18">
                  <c:v>5.9663100615607167E-4</c:v>
                </c:pt>
                <c:pt idx="19">
                  <c:v>2.6828425797796999E-3</c:v>
                </c:pt>
                <c:pt idx="20">
                  <c:v>9.6162354260144398E-3</c:v>
                </c:pt>
                <c:pt idx="21">
                  <c:v>2.7474861362774185E-2</c:v>
                </c:pt>
                <c:pt idx="22">
                  <c:v>6.2572925141764574E-2</c:v>
                </c:pt>
                <c:pt idx="23">
                  <c:v>0.11359466403956438</c:v>
                </c:pt>
                <c:pt idx="24">
                  <c:v>0.16438036134734565</c:v>
                </c:pt>
                <c:pt idx="25">
                  <c:v>0.1896105315841484</c:v>
                </c:pt>
                <c:pt idx="26">
                  <c:v>0.17433938371903837</c:v>
                </c:pt>
                <c:pt idx="27">
                  <c:v>0.12777593945672319</c:v>
                </c:pt>
                <c:pt idx="28">
                  <c:v>7.4648860840336659E-2</c:v>
                </c:pt>
                <c:pt idx="29">
                  <c:v>3.4763045132000958E-2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27-0B41-AC2F-D6E56290E9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0495055"/>
        <c:axId val="800485343"/>
      </c:lineChart>
      <c:catAx>
        <c:axId val="800495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485343"/>
        <c:crosses val="autoZero"/>
        <c:auto val="1"/>
        <c:lblAlgn val="ctr"/>
        <c:lblOffset val="100"/>
        <c:noMultiLvlLbl val="0"/>
      </c:catAx>
      <c:valAx>
        <c:axId val="80048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495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21373</xdr:colOff>
      <xdr:row>1</xdr:row>
      <xdr:rowOff>98380</xdr:rowOff>
    </xdr:from>
    <xdr:to>
      <xdr:col>28</xdr:col>
      <xdr:colOff>694388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7A27B9-4CB2-9B49-90F7-0179FD1995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186267</xdr:colOff>
      <xdr:row>130</xdr:row>
      <xdr:rowOff>169333</xdr:rowOff>
    </xdr:from>
    <xdr:to>
      <xdr:col>9</xdr:col>
      <xdr:colOff>609600</xdr:colOff>
      <xdr:row>144</xdr:row>
      <xdr:rowOff>67733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36E501-7E22-834D-B4E3-9F0A8ED35F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493122</xdr:colOff>
      <xdr:row>84</xdr:row>
      <xdr:rowOff>169405</xdr:rowOff>
    </xdr:from>
    <xdr:to>
      <xdr:col>11</xdr:col>
      <xdr:colOff>123282</xdr:colOff>
      <xdr:row>98</xdr:row>
      <xdr:rowOff>85660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F6694A-D845-E04C-A7F2-C991DC1D54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C1FB-CAB7-2944-BC7B-0A1A8FBDFD0B}">
  <dimension ref="A1:AQ151"/>
  <sheetViews>
    <sheetView tabSelected="1" topLeftCell="O1" zoomScale="139" workbookViewId="0">
      <selection activeCell="T1" sqref="T1:T60"/>
    </sheetView>
  </sheetViews>
  <sheetFormatPr baseColWidth="10" defaultRowHeight="16" x14ac:dyDescent="0.2"/>
  <sheetData>
    <row r="1" spans="1:23" x14ac:dyDescent="0.2">
      <c r="B1" t="s">
        <v>1</v>
      </c>
      <c r="H1" t="s">
        <v>0</v>
      </c>
      <c r="N1" t="s">
        <v>23</v>
      </c>
      <c r="S1" t="s">
        <v>3</v>
      </c>
      <c r="T1" t="s">
        <v>24</v>
      </c>
    </row>
    <row r="2" spans="1:23" x14ac:dyDescent="0.2">
      <c r="A2">
        <v>1961</v>
      </c>
      <c r="B2">
        <v>77.102999999999994</v>
      </c>
      <c r="C2">
        <v>70.868799999999993</v>
      </c>
      <c r="D2">
        <v>16.119700000000002</v>
      </c>
      <c r="E2">
        <v>368.79599999999999</v>
      </c>
      <c r="G2">
        <v>1961</v>
      </c>
      <c r="H2">
        <v>167.92599999999999</v>
      </c>
      <c r="I2">
        <v>188.255</v>
      </c>
      <c r="J2">
        <v>27.637</v>
      </c>
      <c r="K2">
        <v>1020.34</v>
      </c>
      <c r="M2">
        <v>1961</v>
      </c>
      <c r="N2">
        <v>158.78200000000001</v>
      </c>
      <c r="O2">
        <v>198.85300000000001</v>
      </c>
      <c r="P2">
        <v>22.761399999999998</v>
      </c>
      <c r="Q2">
        <v>1107.6500000000001</v>
      </c>
      <c r="S2">
        <v>1961</v>
      </c>
      <c r="T2">
        <v>389.55500000000001</v>
      </c>
      <c r="U2">
        <v>274.26799999999997</v>
      </c>
      <c r="V2">
        <v>109.509</v>
      </c>
      <c r="W2">
        <v>1385.76</v>
      </c>
    </row>
    <row r="3" spans="1:23" x14ac:dyDescent="0.2">
      <c r="A3">
        <v>1962</v>
      </c>
      <c r="B3">
        <v>96.062399999999997</v>
      </c>
      <c r="C3">
        <v>96.706599999999995</v>
      </c>
      <c r="D3">
        <v>18.026700000000002</v>
      </c>
      <c r="E3">
        <v>511.90699999999998</v>
      </c>
      <c r="G3">
        <v>1962</v>
      </c>
      <c r="H3">
        <v>169.90799999999999</v>
      </c>
      <c r="I3">
        <v>191.976</v>
      </c>
      <c r="J3">
        <v>27.6937</v>
      </c>
      <c r="K3">
        <v>1042.43</v>
      </c>
      <c r="M3">
        <v>1962</v>
      </c>
      <c r="N3">
        <v>509.29300000000001</v>
      </c>
      <c r="O3">
        <v>151.06</v>
      </c>
      <c r="P3">
        <v>284.93700000000001</v>
      </c>
      <c r="Q3">
        <v>910.303</v>
      </c>
      <c r="S3">
        <v>1962</v>
      </c>
      <c r="T3">
        <v>458.58800000000002</v>
      </c>
      <c r="U3">
        <v>166.506</v>
      </c>
      <c r="V3">
        <v>226.863</v>
      </c>
      <c r="W3">
        <v>927.005</v>
      </c>
    </row>
    <row r="4" spans="1:23" x14ac:dyDescent="0.2">
      <c r="A4">
        <v>1963</v>
      </c>
      <c r="B4">
        <v>213.94200000000001</v>
      </c>
      <c r="C4">
        <v>135.614</v>
      </c>
      <c r="D4">
        <v>66.910300000000007</v>
      </c>
      <c r="E4">
        <v>684.06600000000003</v>
      </c>
      <c r="G4">
        <v>1963</v>
      </c>
      <c r="H4">
        <v>169.65</v>
      </c>
      <c r="I4">
        <v>190.86500000000001</v>
      </c>
      <c r="J4">
        <v>27.7986</v>
      </c>
      <c r="K4">
        <v>1035.3499999999999</v>
      </c>
      <c r="M4">
        <v>1963</v>
      </c>
      <c r="N4">
        <v>125.215</v>
      </c>
      <c r="O4">
        <v>95.031899999999993</v>
      </c>
      <c r="P4">
        <v>32.496200000000002</v>
      </c>
      <c r="Q4">
        <v>482.48399999999998</v>
      </c>
      <c r="S4">
        <v>1963</v>
      </c>
      <c r="T4">
        <v>127.14</v>
      </c>
      <c r="U4">
        <v>91.915000000000006</v>
      </c>
      <c r="V4">
        <v>34.759300000000003</v>
      </c>
      <c r="W4">
        <v>465.04399999999998</v>
      </c>
    </row>
    <row r="5" spans="1:23" x14ac:dyDescent="0.2">
      <c r="A5">
        <v>1964</v>
      </c>
      <c r="B5">
        <v>106.797</v>
      </c>
      <c r="C5">
        <v>106.3</v>
      </c>
      <c r="D5">
        <v>20.316500000000001</v>
      </c>
      <c r="E5">
        <v>561.40099999999995</v>
      </c>
      <c r="G5">
        <v>1964</v>
      </c>
      <c r="H5">
        <v>166.005</v>
      </c>
      <c r="I5">
        <v>183.03299999999999</v>
      </c>
      <c r="J5">
        <v>27.886299999999999</v>
      </c>
      <c r="K5">
        <v>988.21299999999997</v>
      </c>
      <c r="M5">
        <v>1964</v>
      </c>
      <c r="N5">
        <v>171.52199999999999</v>
      </c>
      <c r="O5">
        <v>89.784800000000004</v>
      </c>
      <c r="P5">
        <v>64.103399999999993</v>
      </c>
      <c r="Q5">
        <v>458.94299999999998</v>
      </c>
      <c r="S5">
        <v>1964</v>
      </c>
      <c r="T5">
        <v>202.893</v>
      </c>
      <c r="U5">
        <v>84.196799999999996</v>
      </c>
      <c r="V5">
        <v>91.419499999999999</v>
      </c>
      <c r="W5">
        <v>450.29399999999998</v>
      </c>
    </row>
    <row r="6" spans="1:23" x14ac:dyDescent="0.2">
      <c r="A6">
        <v>1965</v>
      </c>
      <c r="B6">
        <v>107.23099999999999</v>
      </c>
      <c r="C6">
        <v>111.879</v>
      </c>
      <c r="D6">
        <v>19.2714</v>
      </c>
      <c r="E6">
        <v>596.66300000000001</v>
      </c>
      <c r="G6">
        <v>1965</v>
      </c>
      <c r="H6">
        <v>158.76499999999999</v>
      </c>
      <c r="I6">
        <v>169.10300000000001</v>
      </c>
      <c r="J6">
        <v>27.824100000000001</v>
      </c>
      <c r="K6">
        <v>905.91300000000001</v>
      </c>
      <c r="M6">
        <v>1965</v>
      </c>
      <c r="N6">
        <v>175.054</v>
      </c>
      <c r="O6">
        <v>95.676299999999998</v>
      </c>
      <c r="P6">
        <v>62.965600000000002</v>
      </c>
      <c r="Q6">
        <v>486.67599999999999</v>
      </c>
      <c r="S6">
        <v>1965</v>
      </c>
      <c r="T6">
        <v>156.536</v>
      </c>
      <c r="U6">
        <v>76.649900000000002</v>
      </c>
      <c r="V6">
        <v>61.935000000000002</v>
      </c>
      <c r="W6">
        <v>395.63299999999998</v>
      </c>
    </row>
    <row r="7" spans="1:23" x14ac:dyDescent="0.2">
      <c r="A7">
        <v>1966</v>
      </c>
      <c r="B7">
        <v>283.35899999999998</v>
      </c>
      <c r="C7">
        <v>158.32599999999999</v>
      </c>
      <c r="D7">
        <v>99.9041</v>
      </c>
      <c r="E7">
        <v>803.69600000000003</v>
      </c>
      <c r="G7">
        <v>1966</v>
      </c>
      <c r="H7">
        <v>156.40199999999999</v>
      </c>
      <c r="I7">
        <v>165.65700000000001</v>
      </c>
      <c r="J7">
        <v>27.597799999999999</v>
      </c>
      <c r="K7">
        <v>886.35900000000004</v>
      </c>
      <c r="M7">
        <v>1966</v>
      </c>
      <c r="N7">
        <v>151.411</v>
      </c>
      <c r="O7">
        <v>95.605599999999995</v>
      </c>
      <c r="P7">
        <v>47.535299999999999</v>
      </c>
      <c r="Q7">
        <v>482.28</v>
      </c>
      <c r="S7">
        <v>1966</v>
      </c>
      <c r="T7">
        <v>120.791</v>
      </c>
      <c r="U7">
        <v>72.721900000000005</v>
      </c>
      <c r="V7">
        <v>39.717399999999998</v>
      </c>
      <c r="W7">
        <v>367.36</v>
      </c>
    </row>
    <row r="8" spans="1:23" x14ac:dyDescent="0.2">
      <c r="A8">
        <v>1967</v>
      </c>
      <c r="B8">
        <v>125.553</v>
      </c>
      <c r="C8">
        <v>121.2</v>
      </c>
      <c r="D8">
        <v>24.773800000000001</v>
      </c>
      <c r="E8">
        <v>636.29999999999995</v>
      </c>
      <c r="G8">
        <v>1967</v>
      </c>
      <c r="H8">
        <v>176.16399999999999</v>
      </c>
      <c r="I8">
        <v>211.351</v>
      </c>
      <c r="J8">
        <v>26.649699999999999</v>
      </c>
      <c r="K8">
        <v>1164.51</v>
      </c>
      <c r="M8">
        <v>1967</v>
      </c>
      <c r="N8">
        <v>237.45599999999999</v>
      </c>
      <c r="O8">
        <v>84.059200000000004</v>
      </c>
      <c r="P8">
        <v>119.435</v>
      </c>
      <c r="Q8">
        <v>472.09899999999999</v>
      </c>
      <c r="S8">
        <v>1967</v>
      </c>
      <c r="T8">
        <v>193.876</v>
      </c>
      <c r="U8">
        <v>75.101699999999994</v>
      </c>
      <c r="V8">
        <v>91.779700000000005</v>
      </c>
      <c r="W8">
        <v>409.54300000000001</v>
      </c>
    </row>
    <row r="9" spans="1:23" x14ac:dyDescent="0.2">
      <c r="A9">
        <v>1968</v>
      </c>
      <c r="B9">
        <v>78.212000000000003</v>
      </c>
      <c r="C9">
        <v>60.3626</v>
      </c>
      <c r="D9">
        <v>19.930800000000001</v>
      </c>
      <c r="E9">
        <v>306.91800000000001</v>
      </c>
      <c r="G9">
        <v>1968</v>
      </c>
      <c r="H9">
        <v>75.9191</v>
      </c>
      <c r="I9">
        <v>54.417200000000001</v>
      </c>
      <c r="J9">
        <v>20.944400000000002</v>
      </c>
      <c r="K9">
        <v>275.19099999999997</v>
      </c>
      <c r="M9">
        <v>1968</v>
      </c>
      <c r="N9">
        <v>85.453199999999995</v>
      </c>
      <c r="O9">
        <v>55.224400000000003</v>
      </c>
      <c r="P9">
        <v>26.2182</v>
      </c>
      <c r="Q9">
        <v>278.51900000000001</v>
      </c>
      <c r="S9">
        <v>1968</v>
      </c>
      <c r="T9">
        <v>106.142</v>
      </c>
      <c r="U9">
        <v>61.1479</v>
      </c>
      <c r="V9">
        <v>36.382399999999997</v>
      </c>
      <c r="W9">
        <v>309.65899999999999</v>
      </c>
    </row>
    <row r="10" spans="1:23" x14ac:dyDescent="0.2">
      <c r="A10">
        <v>1969</v>
      </c>
      <c r="B10">
        <v>55.218699999999998</v>
      </c>
      <c r="C10">
        <v>37.686799999999998</v>
      </c>
      <c r="D10">
        <v>16.030999999999999</v>
      </c>
      <c r="E10">
        <v>190.20099999999999</v>
      </c>
      <c r="G10">
        <v>1969</v>
      </c>
      <c r="H10">
        <v>55.753100000000003</v>
      </c>
      <c r="I10">
        <v>35.661499999999997</v>
      </c>
      <c r="J10">
        <v>17.2819</v>
      </c>
      <c r="K10">
        <v>179.86500000000001</v>
      </c>
      <c r="M10">
        <v>1969</v>
      </c>
      <c r="N10">
        <v>121.256</v>
      </c>
      <c r="O10">
        <v>49.044800000000002</v>
      </c>
      <c r="P10">
        <v>55.667999999999999</v>
      </c>
      <c r="Q10">
        <v>264.12200000000001</v>
      </c>
      <c r="S10">
        <v>1969</v>
      </c>
      <c r="T10">
        <v>102.176</v>
      </c>
      <c r="U10">
        <v>46.644799999999996</v>
      </c>
      <c r="V10">
        <v>42.799100000000003</v>
      </c>
      <c r="W10">
        <v>243.928</v>
      </c>
    </row>
    <row r="11" spans="1:23" x14ac:dyDescent="0.2">
      <c r="A11">
        <v>1970</v>
      </c>
      <c r="B11">
        <v>57.639600000000002</v>
      </c>
      <c r="C11">
        <v>34.862400000000001</v>
      </c>
      <c r="D11">
        <v>18.8687</v>
      </c>
      <c r="E11">
        <v>176.07599999999999</v>
      </c>
      <c r="G11">
        <v>1970</v>
      </c>
      <c r="H11">
        <v>43.265500000000003</v>
      </c>
      <c r="I11">
        <v>25.375699999999998</v>
      </c>
      <c r="J11">
        <v>14.583399999999999</v>
      </c>
      <c r="K11">
        <v>128.358</v>
      </c>
      <c r="M11">
        <v>1970</v>
      </c>
      <c r="N11">
        <v>65.645399999999995</v>
      </c>
      <c r="O11">
        <v>35.896099999999997</v>
      </c>
      <c r="P11">
        <v>23.601900000000001</v>
      </c>
      <c r="Q11">
        <v>182.584</v>
      </c>
      <c r="S11">
        <v>1970</v>
      </c>
      <c r="T11">
        <v>54.375500000000002</v>
      </c>
      <c r="U11">
        <v>29.072900000000001</v>
      </c>
      <c r="V11">
        <v>19.946400000000001</v>
      </c>
      <c r="W11">
        <v>148.232</v>
      </c>
    </row>
    <row r="12" spans="1:23" x14ac:dyDescent="0.2">
      <c r="A12">
        <v>1971</v>
      </c>
      <c r="B12">
        <v>46.58</v>
      </c>
      <c r="C12">
        <v>27.659400000000002</v>
      </c>
      <c r="D12">
        <v>15.5184</v>
      </c>
      <c r="E12">
        <v>139.815</v>
      </c>
      <c r="G12">
        <v>1971</v>
      </c>
      <c r="H12">
        <v>33.692999999999998</v>
      </c>
      <c r="I12">
        <v>18.402100000000001</v>
      </c>
      <c r="J12">
        <v>12.1267</v>
      </c>
      <c r="K12">
        <v>93.612700000000004</v>
      </c>
      <c r="M12">
        <v>1971</v>
      </c>
      <c r="N12">
        <v>54.228299999999997</v>
      </c>
      <c r="O12">
        <v>27.8645</v>
      </c>
      <c r="P12">
        <v>20.5961</v>
      </c>
      <c r="Q12">
        <v>142.78</v>
      </c>
      <c r="S12">
        <v>1971</v>
      </c>
      <c r="T12">
        <v>53.733199999999997</v>
      </c>
      <c r="U12">
        <v>25.4407</v>
      </c>
      <c r="V12">
        <v>21.857800000000001</v>
      </c>
      <c r="W12">
        <v>132.09200000000001</v>
      </c>
    </row>
    <row r="13" spans="1:23" x14ac:dyDescent="0.2">
      <c r="A13">
        <v>1972</v>
      </c>
      <c r="B13">
        <v>32.932499999999997</v>
      </c>
      <c r="C13">
        <v>19.571400000000001</v>
      </c>
      <c r="D13">
        <v>10.963200000000001</v>
      </c>
      <c r="E13">
        <v>98.926699999999997</v>
      </c>
      <c r="G13">
        <v>1972</v>
      </c>
      <c r="H13">
        <v>29.0444</v>
      </c>
      <c r="I13">
        <v>15.173999999999999</v>
      </c>
      <c r="J13">
        <v>10.8733</v>
      </c>
      <c r="K13">
        <v>77.582300000000004</v>
      </c>
      <c r="M13">
        <v>1972</v>
      </c>
      <c r="N13">
        <v>44.886800000000001</v>
      </c>
      <c r="O13">
        <v>21.955500000000001</v>
      </c>
      <c r="P13">
        <v>17.7761</v>
      </c>
      <c r="Q13">
        <v>113.345</v>
      </c>
      <c r="S13">
        <v>1972</v>
      </c>
      <c r="T13">
        <v>45.246400000000001</v>
      </c>
      <c r="U13">
        <v>21.401499999999999</v>
      </c>
      <c r="V13">
        <v>18.420300000000001</v>
      </c>
      <c r="W13">
        <v>111.14</v>
      </c>
    </row>
    <row r="14" spans="1:23" x14ac:dyDescent="0.2">
      <c r="A14">
        <v>1973</v>
      </c>
      <c r="B14">
        <v>27.598299999999998</v>
      </c>
      <c r="C14">
        <v>16.348199999999999</v>
      </c>
      <c r="D14">
        <v>9.2157099999999996</v>
      </c>
      <c r="E14">
        <v>82.648600000000002</v>
      </c>
      <c r="G14">
        <v>1973</v>
      </c>
      <c r="H14">
        <v>25.293700000000001</v>
      </c>
      <c r="I14">
        <v>12.8001</v>
      </c>
      <c r="J14">
        <v>9.7332300000000007</v>
      </c>
      <c r="K14">
        <v>65.730400000000003</v>
      </c>
      <c r="M14">
        <v>1973</v>
      </c>
      <c r="N14">
        <v>32.0182</v>
      </c>
      <c r="O14">
        <v>15.8986</v>
      </c>
      <c r="P14">
        <v>12.520799999999999</v>
      </c>
      <c r="Q14">
        <v>81.876800000000003</v>
      </c>
      <c r="S14">
        <v>1973</v>
      </c>
      <c r="T14">
        <v>33.870699999999999</v>
      </c>
      <c r="U14">
        <v>16.548400000000001</v>
      </c>
      <c r="V14">
        <v>13.4261</v>
      </c>
      <c r="W14">
        <v>85.447199999999995</v>
      </c>
    </row>
    <row r="15" spans="1:23" x14ac:dyDescent="0.2">
      <c r="A15">
        <v>1974</v>
      </c>
      <c r="B15">
        <v>24.753699999999998</v>
      </c>
      <c r="C15">
        <v>14.602399999999999</v>
      </c>
      <c r="D15">
        <v>8.2984200000000001</v>
      </c>
      <c r="E15">
        <v>73.838899999999995</v>
      </c>
      <c r="G15">
        <v>1974</v>
      </c>
      <c r="H15">
        <v>22.1418</v>
      </c>
      <c r="I15">
        <v>10.8733</v>
      </c>
      <c r="J15">
        <v>8.7395800000000001</v>
      </c>
      <c r="K15">
        <v>56.096600000000002</v>
      </c>
      <c r="M15">
        <v>1974</v>
      </c>
      <c r="N15">
        <v>23.4693</v>
      </c>
      <c r="O15">
        <v>11.8124</v>
      </c>
      <c r="P15">
        <v>9.0732499999999998</v>
      </c>
      <c r="Q15">
        <v>60.706899999999997</v>
      </c>
      <c r="S15">
        <v>1974</v>
      </c>
      <c r="T15">
        <v>26.005600000000001</v>
      </c>
      <c r="U15">
        <v>13.186400000000001</v>
      </c>
      <c r="V15">
        <v>9.99038</v>
      </c>
      <c r="W15">
        <v>67.694400000000002</v>
      </c>
    </row>
    <row r="16" spans="1:23" x14ac:dyDescent="0.2">
      <c r="A16">
        <v>1975</v>
      </c>
      <c r="B16">
        <v>23.180800000000001</v>
      </c>
      <c r="C16">
        <v>13.5238</v>
      </c>
      <c r="D16">
        <v>7.8526300000000004</v>
      </c>
      <c r="E16">
        <v>68.429199999999994</v>
      </c>
      <c r="G16">
        <v>1975</v>
      </c>
      <c r="H16">
        <v>20.198399999999999</v>
      </c>
      <c r="I16">
        <v>9.6920999999999999</v>
      </c>
      <c r="J16">
        <v>8.1268600000000006</v>
      </c>
      <c r="K16">
        <v>50.200699999999998</v>
      </c>
      <c r="M16">
        <v>1975</v>
      </c>
      <c r="N16">
        <v>20.343</v>
      </c>
      <c r="O16">
        <v>10.304</v>
      </c>
      <c r="P16">
        <v>7.8222500000000004</v>
      </c>
      <c r="Q16">
        <v>52.9054</v>
      </c>
      <c r="S16">
        <v>1975</v>
      </c>
      <c r="T16">
        <v>22.4498</v>
      </c>
      <c r="U16">
        <v>11.468299999999999</v>
      </c>
      <c r="V16">
        <v>8.5695899999999998</v>
      </c>
      <c r="W16">
        <v>58.811900000000001</v>
      </c>
    </row>
    <row r="17" spans="1:23" x14ac:dyDescent="0.2">
      <c r="A17">
        <v>1976</v>
      </c>
      <c r="B17">
        <v>22.666899999999998</v>
      </c>
      <c r="C17">
        <v>13.201599999999999</v>
      </c>
      <c r="D17">
        <v>7.6907100000000002</v>
      </c>
      <c r="E17">
        <v>66.806100000000001</v>
      </c>
      <c r="G17">
        <v>1976</v>
      </c>
      <c r="H17">
        <v>18.994599999999998</v>
      </c>
      <c r="I17">
        <v>9.0658899999999996</v>
      </c>
      <c r="J17">
        <v>7.6761100000000004</v>
      </c>
      <c r="K17">
        <v>47.002200000000002</v>
      </c>
      <c r="M17">
        <v>1976</v>
      </c>
      <c r="N17">
        <v>18.974699999999999</v>
      </c>
      <c r="O17">
        <v>9.6518499999999996</v>
      </c>
      <c r="P17">
        <v>7.2695800000000004</v>
      </c>
      <c r="Q17">
        <v>49.526699999999998</v>
      </c>
      <c r="S17">
        <v>1976</v>
      </c>
      <c r="T17">
        <v>21.1389</v>
      </c>
      <c r="U17">
        <v>10.812200000000001</v>
      </c>
      <c r="V17">
        <v>8.0604899999999997</v>
      </c>
      <c r="W17">
        <v>55.4375</v>
      </c>
    </row>
    <row r="18" spans="1:23" x14ac:dyDescent="0.2">
      <c r="A18">
        <v>1977</v>
      </c>
      <c r="B18">
        <v>27.0733</v>
      </c>
      <c r="C18">
        <v>15.9916</v>
      </c>
      <c r="D18">
        <v>9.0648</v>
      </c>
      <c r="E18">
        <v>80.858199999999997</v>
      </c>
      <c r="G18">
        <v>1977</v>
      </c>
      <c r="H18">
        <v>29.037400000000002</v>
      </c>
      <c r="I18">
        <v>10.7334</v>
      </c>
      <c r="J18">
        <v>14.1944</v>
      </c>
      <c r="K18">
        <v>59.401699999999998</v>
      </c>
      <c r="M18">
        <v>1977</v>
      </c>
      <c r="N18">
        <v>27.098500000000001</v>
      </c>
      <c r="O18">
        <v>11.1029</v>
      </c>
      <c r="P18">
        <v>12.3247</v>
      </c>
      <c r="Q18">
        <v>59.581600000000002</v>
      </c>
      <c r="S18">
        <v>1977</v>
      </c>
      <c r="T18">
        <v>29.8081</v>
      </c>
      <c r="U18">
        <v>12.343500000000001</v>
      </c>
      <c r="V18">
        <v>13.452</v>
      </c>
      <c r="W18">
        <v>66.051299999999998</v>
      </c>
    </row>
    <row r="19" spans="1:23" x14ac:dyDescent="0.2">
      <c r="A19">
        <v>1978</v>
      </c>
      <c r="B19">
        <v>44.432400000000001</v>
      </c>
      <c r="C19">
        <v>22.326000000000001</v>
      </c>
      <c r="D19">
        <v>17.202000000000002</v>
      </c>
      <c r="E19">
        <v>114.768</v>
      </c>
      <c r="G19">
        <v>1978</v>
      </c>
      <c r="H19">
        <v>27.209800000000001</v>
      </c>
      <c r="I19">
        <v>13.0421</v>
      </c>
      <c r="J19">
        <v>10.957800000000001</v>
      </c>
      <c r="K19">
        <v>67.565399999999997</v>
      </c>
      <c r="M19">
        <v>1978</v>
      </c>
      <c r="N19">
        <v>30.500699999999998</v>
      </c>
      <c r="O19">
        <v>15.7041</v>
      </c>
      <c r="P19">
        <v>11.5641</v>
      </c>
      <c r="Q19">
        <v>80.446600000000004</v>
      </c>
      <c r="S19">
        <v>1978</v>
      </c>
      <c r="T19">
        <v>33.3658</v>
      </c>
      <c r="U19">
        <v>16.6752</v>
      </c>
      <c r="V19">
        <v>12.976800000000001</v>
      </c>
      <c r="W19">
        <v>85.789900000000003</v>
      </c>
    </row>
    <row r="20" spans="1:23" x14ac:dyDescent="0.2">
      <c r="A20">
        <v>1979</v>
      </c>
      <c r="B20">
        <v>32.701900000000002</v>
      </c>
      <c r="C20">
        <v>18.781300000000002</v>
      </c>
      <c r="D20">
        <v>11.2415</v>
      </c>
      <c r="E20">
        <v>95.131</v>
      </c>
      <c r="G20">
        <v>1979</v>
      </c>
      <c r="H20">
        <v>24.448</v>
      </c>
      <c r="I20">
        <v>12.2499</v>
      </c>
      <c r="J20">
        <v>9.4876699999999996</v>
      </c>
      <c r="K20">
        <v>62.998100000000001</v>
      </c>
      <c r="M20">
        <v>1979</v>
      </c>
      <c r="N20">
        <v>26.267299999999999</v>
      </c>
      <c r="O20">
        <v>14.907999999999999</v>
      </c>
      <c r="P20">
        <v>9.1291600000000006</v>
      </c>
      <c r="Q20">
        <v>75.578599999999994</v>
      </c>
      <c r="S20">
        <v>1979</v>
      </c>
      <c r="T20">
        <v>26.5352</v>
      </c>
      <c r="U20">
        <v>15.1166</v>
      </c>
      <c r="V20">
        <v>9.1904400000000006</v>
      </c>
      <c r="W20">
        <v>76.613900000000001</v>
      </c>
    </row>
    <row r="21" spans="1:23" x14ac:dyDescent="0.2">
      <c r="A21">
        <v>1980</v>
      </c>
      <c r="B21">
        <v>28.128</v>
      </c>
      <c r="C21">
        <v>15.448600000000001</v>
      </c>
      <c r="D21">
        <v>10.0731</v>
      </c>
      <c r="E21">
        <v>78.544300000000007</v>
      </c>
      <c r="G21">
        <v>1980</v>
      </c>
      <c r="H21">
        <v>21.526</v>
      </c>
      <c r="I21">
        <v>10.460699999999999</v>
      </c>
      <c r="J21">
        <v>8.5710099999999994</v>
      </c>
      <c r="K21">
        <v>54.062600000000003</v>
      </c>
      <c r="M21">
        <v>1980</v>
      </c>
      <c r="N21">
        <v>23.563199999999998</v>
      </c>
      <c r="O21">
        <v>12.3628</v>
      </c>
      <c r="P21">
        <v>8.7886500000000005</v>
      </c>
      <c r="Q21">
        <v>63.1753</v>
      </c>
      <c r="S21">
        <v>1980</v>
      </c>
      <c r="T21">
        <v>22.418600000000001</v>
      </c>
      <c r="U21">
        <v>11.8324</v>
      </c>
      <c r="V21">
        <v>8.3182799999999997</v>
      </c>
      <c r="W21">
        <v>60.4206</v>
      </c>
    </row>
    <row r="22" spans="1:23" x14ac:dyDescent="0.2">
      <c r="A22">
        <v>1981</v>
      </c>
      <c r="B22">
        <v>29.7105</v>
      </c>
      <c r="C22">
        <v>16.241299999999999</v>
      </c>
      <c r="D22">
        <v>10.684900000000001</v>
      </c>
      <c r="E22">
        <v>82.613100000000003</v>
      </c>
      <c r="G22">
        <v>1981</v>
      </c>
      <c r="H22">
        <v>19.668399999999998</v>
      </c>
      <c r="I22">
        <v>9.6876300000000004</v>
      </c>
      <c r="J22">
        <v>7.74383</v>
      </c>
      <c r="K22">
        <v>49.955199999999998</v>
      </c>
      <c r="M22">
        <v>1981</v>
      </c>
      <c r="N22">
        <v>21.756399999999999</v>
      </c>
      <c r="O22">
        <v>11.801399999999999</v>
      </c>
      <c r="P22">
        <v>7.8789300000000004</v>
      </c>
      <c r="Q22">
        <v>60.076700000000002</v>
      </c>
      <c r="S22">
        <v>1981</v>
      </c>
      <c r="T22">
        <v>21.647300000000001</v>
      </c>
      <c r="U22">
        <v>11.8634</v>
      </c>
      <c r="V22">
        <v>7.7674300000000001</v>
      </c>
      <c r="W22">
        <v>60.3294</v>
      </c>
    </row>
    <row r="23" spans="1:23" x14ac:dyDescent="0.2">
      <c r="A23">
        <v>1982</v>
      </c>
      <c r="B23">
        <v>38.7057</v>
      </c>
      <c r="C23">
        <v>19.2761</v>
      </c>
      <c r="D23">
        <v>15.0983</v>
      </c>
      <c r="E23">
        <v>99.224800000000002</v>
      </c>
      <c r="G23">
        <v>1982</v>
      </c>
      <c r="H23">
        <v>27.61</v>
      </c>
      <c r="I23">
        <v>11.474</v>
      </c>
      <c r="J23">
        <v>12.4274</v>
      </c>
      <c r="K23">
        <v>61.341200000000001</v>
      </c>
      <c r="M23">
        <v>1982</v>
      </c>
      <c r="N23">
        <v>33.566800000000001</v>
      </c>
      <c r="O23">
        <v>14.257999999999999</v>
      </c>
      <c r="P23">
        <v>14.864599999999999</v>
      </c>
      <c r="Q23">
        <v>75.799499999999995</v>
      </c>
      <c r="S23">
        <v>1982</v>
      </c>
      <c r="T23">
        <v>35.952300000000001</v>
      </c>
      <c r="U23">
        <v>15.18</v>
      </c>
      <c r="V23">
        <v>15.992599999999999</v>
      </c>
      <c r="W23">
        <v>80.822900000000004</v>
      </c>
    </row>
    <row r="24" spans="1:23" x14ac:dyDescent="0.2">
      <c r="A24">
        <v>1983</v>
      </c>
      <c r="B24">
        <v>39.094900000000003</v>
      </c>
      <c r="C24">
        <v>19.754300000000001</v>
      </c>
      <c r="D24">
        <v>15.063599999999999</v>
      </c>
      <c r="E24">
        <v>101.464</v>
      </c>
      <c r="G24">
        <v>1983</v>
      </c>
      <c r="H24">
        <v>26.096</v>
      </c>
      <c r="I24">
        <v>11.764200000000001</v>
      </c>
      <c r="J24">
        <v>11.0402</v>
      </c>
      <c r="K24">
        <v>61.683999999999997</v>
      </c>
      <c r="M24">
        <v>1983</v>
      </c>
      <c r="N24">
        <v>28.672000000000001</v>
      </c>
      <c r="O24">
        <v>14.0901</v>
      </c>
      <c r="P24">
        <v>11.3103</v>
      </c>
      <c r="Q24">
        <v>72.684100000000001</v>
      </c>
      <c r="S24">
        <v>1983</v>
      </c>
      <c r="T24">
        <v>27.126899999999999</v>
      </c>
      <c r="U24">
        <v>13.526</v>
      </c>
      <c r="V24">
        <v>10.5709</v>
      </c>
      <c r="W24">
        <v>69.6126</v>
      </c>
    </row>
    <row r="25" spans="1:23" x14ac:dyDescent="0.2">
      <c r="A25">
        <v>1984</v>
      </c>
      <c r="B25">
        <v>40.336500000000001</v>
      </c>
      <c r="C25">
        <v>20.482900000000001</v>
      </c>
      <c r="D25">
        <v>15.4764</v>
      </c>
      <c r="E25">
        <v>105.13</v>
      </c>
      <c r="G25">
        <v>1984</v>
      </c>
      <c r="H25">
        <v>33.309800000000003</v>
      </c>
      <c r="I25">
        <v>14.8384</v>
      </c>
      <c r="J25">
        <v>14.223800000000001</v>
      </c>
      <c r="K25">
        <v>78.005899999999997</v>
      </c>
      <c r="M25">
        <v>1984</v>
      </c>
      <c r="N25">
        <v>38.412700000000001</v>
      </c>
      <c r="O25">
        <v>17.603200000000001</v>
      </c>
      <c r="P25">
        <v>16.041399999999999</v>
      </c>
      <c r="Q25">
        <v>91.982900000000001</v>
      </c>
      <c r="S25">
        <v>1984</v>
      </c>
      <c r="T25">
        <v>34.2102</v>
      </c>
      <c r="U25">
        <v>16.0139</v>
      </c>
      <c r="V25">
        <v>14.045299999999999</v>
      </c>
      <c r="W25">
        <v>83.325999999999993</v>
      </c>
    </row>
    <row r="26" spans="1:23" x14ac:dyDescent="0.2">
      <c r="A26">
        <v>1985</v>
      </c>
      <c r="B26">
        <v>59.250100000000003</v>
      </c>
      <c r="C26">
        <v>26.5778</v>
      </c>
      <c r="D26">
        <v>25.164100000000001</v>
      </c>
      <c r="E26">
        <v>139.50700000000001</v>
      </c>
      <c r="G26">
        <v>1985</v>
      </c>
      <c r="H26">
        <v>64.660300000000007</v>
      </c>
      <c r="I26">
        <v>22.157800000000002</v>
      </c>
      <c r="J26">
        <v>33.2057</v>
      </c>
      <c r="K26">
        <v>125.911</v>
      </c>
      <c r="M26">
        <v>1985</v>
      </c>
      <c r="N26">
        <v>72.339299999999994</v>
      </c>
      <c r="O26">
        <v>24.762</v>
      </c>
      <c r="P26">
        <v>37.174900000000001</v>
      </c>
      <c r="Q26">
        <v>140.76599999999999</v>
      </c>
      <c r="S26">
        <v>1985</v>
      </c>
      <c r="T26">
        <v>71.092299999999994</v>
      </c>
      <c r="U26">
        <v>23.383400000000002</v>
      </c>
      <c r="V26">
        <v>37.448500000000003</v>
      </c>
      <c r="W26">
        <v>134.96199999999999</v>
      </c>
    </row>
    <row r="27" spans="1:23" x14ac:dyDescent="0.2">
      <c r="A27">
        <v>1986</v>
      </c>
      <c r="B27">
        <v>94.122399999999999</v>
      </c>
      <c r="C27">
        <v>35.281199999999998</v>
      </c>
      <c r="D27">
        <v>45.577300000000001</v>
      </c>
      <c r="E27">
        <v>194.37299999999999</v>
      </c>
      <c r="G27">
        <v>1986</v>
      </c>
      <c r="H27">
        <v>97.950800000000001</v>
      </c>
      <c r="I27">
        <v>25.8477</v>
      </c>
      <c r="J27">
        <v>58.2971</v>
      </c>
      <c r="K27">
        <v>164.577</v>
      </c>
      <c r="M27">
        <v>1986</v>
      </c>
      <c r="N27">
        <v>98.6387</v>
      </c>
      <c r="O27">
        <v>27.934100000000001</v>
      </c>
      <c r="P27">
        <v>56.597200000000001</v>
      </c>
      <c r="Q27">
        <v>171.91</v>
      </c>
      <c r="S27">
        <v>1986</v>
      </c>
      <c r="T27">
        <v>95.797200000000004</v>
      </c>
      <c r="U27">
        <v>26.261099999999999</v>
      </c>
      <c r="V27">
        <v>55.917099999999998</v>
      </c>
      <c r="W27">
        <v>164.12</v>
      </c>
    </row>
    <row r="28" spans="1:23" x14ac:dyDescent="0.2">
      <c r="A28">
        <v>1987</v>
      </c>
      <c r="B28">
        <v>87.901300000000006</v>
      </c>
      <c r="C28">
        <v>35.874600000000001</v>
      </c>
      <c r="D28">
        <v>40.092799999999997</v>
      </c>
      <c r="E28">
        <v>192.71899999999999</v>
      </c>
      <c r="G28">
        <v>1987</v>
      </c>
      <c r="H28">
        <v>77.834699999999998</v>
      </c>
      <c r="I28">
        <v>24.514399999999998</v>
      </c>
      <c r="J28">
        <v>42.077500000000001</v>
      </c>
      <c r="K28">
        <v>143.97800000000001</v>
      </c>
      <c r="M28">
        <v>1987</v>
      </c>
      <c r="N28">
        <v>85.353800000000007</v>
      </c>
      <c r="O28">
        <v>27.078900000000001</v>
      </c>
      <c r="P28">
        <v>45.945</v>
      </c>
      <c r="Q28">
        <v>158.565</v>
      </c>
      <c r="S28">
        <v>1987</v>
      </c>
      <c r="T28">
        <v>71.759399999999999</v>
      </c>
      <c r="U28">
        <v>23.275500000000001</v>
      </c>
      <c r="V28">
        <v>38.120899999999999</v>
      </c>
      <c r="W28">
        <v>135.08099999999999</v>
      </c>
    </row>
    <row r="29" spans="1:23" x14ac:dyDescent="0.2">
      <c r="A29">
        <v>1988</v>
      </c>
      <c r="B29">
        <v>137.441</v>
      </c>
      <c r="C29">
        <v>44.8401</v>
      </c>
      <c r="D29">
        <v>72.756900000000002</v>
      </c>
      <c r="E29">
        <v>259.63200000000001</v>
      </c>
      <c r="G29">
        <v>1988</v>
      </c>
      <c r="H29">
        <v>109.166</v>
      </c>
      <c r="I29">
        <v>24.5852</v>
      </c>
      <c r="J29">
        <v>69.965999999999994</v>
      </c>
      <c r="K29">
        <v>170.32900000000001</v>
      </c>
      <c r="M29">
        <v>1988</v>
      </c>
      <c r="N29">
        <v>113.083</v>
      </c>
      <c r="O29">
        <v>26.180700000000002</v>
      </c>
      <c r="P29">
        <v>71.601600000000005</v>
      </c>
      <c r="Q29">
        <v>178.596</v>
      </c>
      <c r="S29">
        <v>1988</v>
      </c>
      <c r="T29">
        <v>106.117</v>
      </c>
      <c r="U29">
        <v>23.120200000000001</v>
      </c>
      <c r="V29">
        <v>68.981099999999998</v>
      </c>
      <c r="W29">
        <v>163.244</v>
      </c>
    </row>
    <row r="30" spans="1:23" x14ac:dyDescent="0.2">
      <c r="A30">
        <v>1989</v>
      </c>
      <c r="B30">
        <v>106.126</v>
      </c>
      <c r="C30">
        <v>41.060200000000002</v>
      </c>
      <c r="D30">
        <v>50.282400000000003</v>
      </c>
      <c r="E30">
        <v>223.99100000000001</v>
      </c>
      <c r="G30">
        <v>1989</v>
      </c>
      <c r="H30">
        <v>107.55500000000001</v>
      </c>
      <c r="I30">
        <v>24.447600000000001</v>
      </c>
      <c r="J30">
        <v>68.656400000000005</v>
      </c>
      <c r="K30">
        <v>168.49299999999999</v>
      </c>
      <c r="M30">
        <v>1989</v>
      </c>
      <c r="N30">
        <v>115.44199999999999</v>
      </c>
      <c r="O30">
        <v>25.776900000000001</v>
      </c>
      <c r="P30">
        <v>74.262500000000003</v>
      </c>
      <c r="Q30">
        <v>179.45500000000001</v>
      </c>
      <c r="S30">
        <v>1989</v>
      </c>
      <c r="T30">
        <v>98.278599999999997</v>
      </c>
      <c r="U30">
        <v>22.5139</v>
      </c>
      <c r="V30">
        <v>62.52</v>
      </c>
      <c r="W30">
        <v>154.489</v>
      </c>
    </row>
    <row r="31" spans="1:23" x14ac:dyDescent="0.2">
      <c r="A31">
        <v>1990</v>
      </c>
      <c r="B31">
        <v>84.730099999999993</v>
      </c>
      <c r="C31">
        <v>33.449399999999997</v>
      </c>
      <c r="D31">
        <v>39.580199999999998</v>
      </c>
      <c r="E31">
        <v>181.38300000000001</v>
      </c>
      <c r="G31">
        <v>1990</v>
      </c>
      <c r="H31">
        <v>133.57</v>
      </c>
      <c r="I31">
        <v>19.600000000000001</v>
      </c>
      <c r="J31">
        <v>99.754499999999993</v>
      </c>
      <c r="K31">
        <v>178.85</v>
      </c>
      <c r="M31">
        <v>1990</v>
      </c>
      <c r="N31">
        <v>135.39500000000001</v>
      </c>
      <c r="O31">
        <v>20.403400000000001</v>
      </c>
      <c r="P31">
        <v>100.333</v>
      </c>
      <c r="Q31">
        <v>182.71</v>
      </c>
      <c r="S31">
        <v>1990</v>
      </c>
      <c r="T31">
        <v>125.367</v>
      </c>
      <c r="U31">
        <v>18.468900000000001</v>
      </c>
      <c r="V31">
        <v>93.521500000000003</v>
      </c>
      <c r="W31">
        <v>168.05699999999999</v>
      </c>
    </row>
    <row r="32" spans="1:23" x14ac:dyDescent="0.2">
      <c r="A32">
        <v>1991</v>
      </c>
      <c r="B32">
        <v>40.410400000000003</v>
      </c>
      <c r="C32">
        <v>21.174099999999999</v>
      </c>
      <c r="D32">
        <v>15.089600000000001</v>
      </c>
      <c r="E32">
        <v>108.22</v>
      </c>
      <c r="G32">
        <v>1991</v>
      </c>
      <c r="H32">
        <v>23.841699999999999</v>
      </c>
      <c r="I32">
        <v>10.0837</v>
      </c>
      <c r="J32">
        <v>10.592000000000001</v>
      </c>
      <c r="K32">
        <v>53.665700000000001</v>
      </c>
      <c r="M32">
        <v>1991</v>
      </c>
      <c r="N32">
        <v>23.3781</v>
      </c>
      <c r="O32">
        <v>10.6554</v>
      </c>
      <c r="P32">
        <v>9.8050200000000007</v>
      </c>
      <c r="Q32">
        <v>55.740600000000001</v>
      </c>
      <c r="S32">
        <v>1991</v>
      </c>
      <c r="T32">
        <v>20.877600000000001</v>
      </c>
      <c r="U32">
        <v>9.4366699999999994</v>
      </c>
      <c r="V32">
        <v>8.8140599999999996</v>
      </c>
      <c r="W32">
        <v>49.451999999999998</v>
      </c>
    </row>
    <row r="33" spans="1:23" x14ac:dyDescent="0.2">
      <c r="A33">
        <v>1992</v>
      </c>
      <c r="B33">
        <v>50.2012</v>
      </c>
      <c r="C33">
        <v>21.471299999999999</v>
      </c>
      <c r="D33">
        <v>22.1158</v>
      </c>
      <c r="E33">
        <v>113.953</v>
      </c>
      <c r="G33">
        <v>1992</v>
      </c>
      <c r="H33">
        <v>41.198300000000003</v>
      </c>
      <c r="I33">
        <v>9.8888200000000008</v>
      </c>
      <c r="J33">
        <v>25.662800000000001</v>
      </c>
      <c r="K33">
        <v>66.138400000000004</v>
      </c>
      <c r="M33">
        <v>1992</v>
      </c>
      <c r="N33">
        <v>45.505600000000001</v>
      </c>
      <c r="O33">
        <v>10.5669</v>
      </c>
      <c r="P33">
        <v>28.774799999999999</v>
      </c>
      <c r="Q33">
        <v>71.964399999999998</v>
      </c>
      <c r="S33">
        <v>1992</v>
      </c>
      <c r="T33">
        <v>40.213299999999997</v>
      </c>
      <c r="U33">
        <v>9.3522800000000004</v>
      </c>
      <c r="V33">
        <v>25.410799999999998</v>
      </c>
      <c r="W33">
        <v>63.638500000000001</v>
      </c>
    </row>
    <row r="34" spans="1:23" x14ac:dyDescent="0.2">
      <c r="A34">
        <v>1993</v>
      </c>
      <c r="B34">
        <v>50.822299999999998</v>
      </c>
      <c r="C34">
        <v>22.584700000000002</v>
      </c>
      <c r="D34">
        <v>21.742999999999999</v>
      </c>
      <c r="E34">
        <v>118.79300000000001</v>
      </c>
      <c r="G34">
        <v>1993</v>
      </c>
      <c r="H34">
        <v>58.370100000000001</v>
      </c>
      <c r="I34">
        <v>11.5619</v>
      </c>
      <c r="J34">
        <v>39.427</v>
      </c>
      <c r="K34">
        <v>86.414599999999993</v>
      </c>
      <c r="M34">
        <v>1993</v>
      </c>
      <c r="N34">
        <v>57.427300000000002</v>
      </c>
      <c r="O34">
        <v>12.318899999999999</v>
      </c>
      <c r="P34">
        <v>37.573900000000002</v>
      </c>
      <c r="Q34">
        <v>87.770899999999997</v>
      </c>
      <c r="S34">
        <v>1993</v>
      </c>
      <c r="T34">
        <v>52.017099999999999</v>
      </c>
      <c r="U34">
        <v>10.925599999999999</v>
      </c>
      <c r="V34">
        <v>34.33</v>
      </c>
      <c r="W34">
        <v>78.816699999999997</v>
      </c>
    </row>
    <row r="35" spans="1:23" x14ac:dyDescent="0.2">
      <c r="A35">
        <v>1994</v>
      </c>
      <c r="B35">
        <v>57.996200000000002</v>
      </c>
      <c r="C35">
        <v>24.3017</v>
      </c>
      <c r="D35">
        <v>25.9452</v>
      </c>
      <c r="E35">
        <v>129.64099999999999</v>
      </c>
      <c r="G35">
        <v>1994</v>
      </c>
      <c r="H35">
        <v>68.1554</v>
      </c>
      <c r="I35">
        <v>12.5044</v>
      </c>
      <c r="J35">
        <v>47.365200000000002</v>
      </c>
      <c r="K35">
        <v>98.071299999999994</v>
      </c>
      <c r="M35">
        <v>1994</v>
      </c>
      <c r="N35">
        <v>72.203299999999999</v>
      </c>
      <c r="O35">
        <v>12.7342</v>
      </c>
      <c r="P35">
        <v>50.878999999999998</v>
      </c>
      <c r="Q35">
        <v>102.465</v>
      </c>
      <c r="S35">
        <v>1994</v>
      </c>
      <c r="T35">
        <v>64.685900000000004</v>
      </c>
      <c r="U35">
        <v>11.641500000000001</v>
      </c>
      <c r="V35">
        <v>45.262099999999997</v>
      </c>
      <c r="W35">
        <v>92.445300000000003</v>
      </c>
    </row>
    <row r="36" spans="1:23" x14ac:dyDescent="0.2">
      <c r="A36">
        <v>1995</v>
      </c>
      <c r="B36">
        <v>46.3446</v>
      </c>
      <c r="C36">
        <v>23.4986</v>
      </c>
      <c r="D36">
        <v>17.804400000000001</v>
      </c>
      <c r="E36">
        <v>120.634</v>
      </c>
      <c r="G36">
        <v>1995</v>
      </c>
      <c r="H36">
        <v>39.9709</v>
      </c>
      <c r="I36">
        <v>11.4572</v>
      </c>
      <c r="J36">
        <v>22.786100000000001</v>
      </c>
      <c r="K36">
        <v>70.115899999999996</v>
      </c>
      <c r="M36">
        <v>1995</v>
      </c>
      <c r="N36">
        <v>36.282699999999998</v>
      </c>
      <c r="O36">
        <v>11.4473</v>
      </c>
      <c r="P36">
        <v>19.5944</v>
      </c>
      <c r="Q36">
        <v>67.184299999999993</v>
      </c>
      <c r="S36">
        <v>1995</v>
      </c>
      <c r="T36">
        <v>36.820500000000003</v>
      </c>
      <c r="U36">
        <v>11.0863</v>
      </c>
      <c r="V36">
        <v>20.427700000000002</v>
      </c>
      <c r="W36">
        <v>66.368300000000005</v>
      </c>
    </row>
    <row r="37" spans="1:23" x14ac:dyDescent="0.2">
      <c r="A37">
        <v>1996</v>
      </c>
      <c r="B37">
        <v>106.998</v>
      </c>
      <c r="C37">
        <v>37.877800000000001</v>
      </c>
      <c r="D37">
        <v>53.8172</v>
      </c>
      <c r="E37">
        <v>212.73099999999999</v>
      </c>
      <c r="G37">
        <v>1996</v>
      </c>
      <c r="H37">
        <v>128.60499999999999</v>
      </c>
      <c r="I37">
        <v>15.868499999999999</v>
      </c>
      <c r="J37">
        <v>100.575</v>
      </c>
      <c r="K37">
        <v>164.44800000000001</v>
      </c>
      <c r="M37">
        <v>1996</v>
      </c>
      <c r="N37">
        <v>127.149</v>
      </c>
      <c r="O37">
        <v>15.5746</v>
      </c>
      <c r="P37">
        <v>99.612700000000004</v>
      </c>
      <c r="Q37">
        <v>162.297</v>
      </c>
      <c r="S37">
        <v>1996</v>
      </c>
      <c r="T37">
        <v>122.339</v>
      </c>
      <c r="U37">
        <v>15.2136</v>
      </c>
      <c r="V37">
        <v>95.491699999999994</v>
      </c>
      <c r="W37">
        <v>156.73500000000001</v>
      </c>
    </row>
    <row r="38" spans="1:23" x14ac:dyDescent="0.2">
      <c r="A38">
        <v>1997</v>
      </c>
      <c r="B38">
        <v>117.566</v>
      </c>
      <c r="C38">
        <v>42.352600000000002</v>
      </c>
      <c r="D38">
        <v>58.4617</v>
      </c>
      <c r="E38">
        <v>236.42400000000001</v>
      </c>
      <c r="G38">
        <v>1997</v>
      </c>
      <c r="H38">
        <v>124.934</v>
      </c>
      <c r="I38">
        <v>16.845500000000001</v>
      </c>
      <c r="J38">
        <v>95.519300000000001</v>
      </c>
      <c r="K38">
        <v>163.40700000000001</v>
      </c>
      <c r="M38">
        <v>1997</v>
      </c>
      <c r="N38">
        <v>123.648</v>
      </c>
      <c r="O38">
        <v>17.090499999999999</v>
      </c>
      <c r="P38">
        <v>93.907399999999996</v>
      </c>
      <c r="Q38">
        <v>162.80799999999999</v>
      </c>
      <c r="S38">
        <v>1997</v>
      </c>
      <c r="T38">
        <v>123.80200000000001</v>
      </c>
      <c r="U38">
        <v>16.610399999999998</v>
      </c>
      <c r="V38">
        <v>94.778800000000004</v>
      </c>
      <c r="W38">
        <v>161.714</v>
      </c>
    </row>
    <row r="39" spans="1:23" x14ac:dyDescent="0.2">
      <c r="A39">
        <v>1998</v>
      </c>
      <c r="B39">
        <v>69.123699999999999</v>
      </c>
      <c r="C39">
        <v>33.3414</v>
      </c>
      <c r="D39">
        <v>27.6934</v>
      </c>
      <c r="E39">
        <v>172.535</v>
      </c>
      <c r="G39">
        <v>1998</v>
      </c>
      <c r="H39">
        <v>68.916300000000007</v>
      </c>
      <c r="I39">
        <v>15.017799999999999</v>
      </c>
      <c r="J39">
        <v>44.795699999999997</v>
      </c>
      <c r="K39">
        <v>106.02500000000001</v>
      </c>
      <c r="M39">
        <v>1998</v>
      </c>
      <c r="N39">
        <v>67.621700000000004</v>
      </c>
      <c r="O39">
        <v>14.9002</v>
      </c>
      <c r="P39">
        <v>43.748199999999997</v>
      </c>
      <c r="Q39">
        <v>104.523</v>
      </c>
      <c r="S39">
        <v>1998</v>
      </c>
      <c r="T39">
        <v>62.893799999999999</v>
      </c>
      <c r="U39">
        <v>14.4018</v>
      </c>
      <c r="V39">
        <v>40.017400000000002</v>
      </c>
      <c r="W39">
        <v>98.847700000000003</v>
      </c>
    </row>
    <row r="40" spans="1:23" x14ac:dyDescent="0.2">
      <c r="A40">
        <v>1999</v>
      </c>
      <c r="B40">
        <v>84.489000000000004</v>
      </c>
      <c r="C40">
        <v>37.555900000000001</v>
      </c>
      <c r="D40">
        <v>36.138800000000003</v>
      </c>
      <c r="E40">
        <v>197.52699999999999</v>
      </c>
      <c r="G40">
        <v>1999</v>
      </c>
      <c r="H40">
        <v>96.263099999999994</v>
      </c>
      <c r="I40">
        <v>16.586500000000001</v>
      </c>
      <c r="J40">
        <v>68.374200000000002</v>
      </c>
      <c r="K40">
        <v>135.52799999999999</v>
      </c>
      <c r="M40">
        <v>1999</v>
      </c>
      <c r="N40">
        <v>92.828699999999998</v>
      </c>
      <c r="O40">
        <v>16.495999999999999</v>
      </c>
      <c r="P40">
        <v>65.2423</v>
      </c>
      <c r="Q40">
        <v>132.08000000000001</v>
      </c>
      <c r="S40">
        <v>1999</v>
      </c>
      <c r="T40">
        <v>94.678100000000001</v>
      </c>
      <c r="U40">
        <v>16.203499999999998</v>
      </c>
      <c r="V40">
        <v>67.401300000000006</v>
      </c>
      <c r="W40">
        <v>132.994</v>
      </c>
    </row>
    <row r="41" spans="1:23" x14ac:dyDescent="0.2">
      <c r="A41">
        <v>2000</v>
      </c>
      <c r="B41">
        <v>177.33199999999999</v>
      </c>
      <c r="C41">
        <v>56.697200000000002</v>
      </c>
      <c r="D41">
        <v>95.018299999999996</v>
      </c>
      <c r="E41">
        <v>330.95299999999997</v>
      </c>
      <c r="G41">
        <v>2000</v>
      </c>
      <c r="H41">
        <v>197.989</v>
      </c>
      <c r="I41">
        <v>22.0016</v>
      </c>
      <c r="J41">
        <v>158.64099999999999</v>
      </c>
      <c r="K41">
        <v>247.09700000000001</v>
      </c>
      <c r="M41">
        <v>2000</v>
      </c>
      <c r="N41">
        <v>184.697</v>
      </c>
      <c r="O41">
        <v>20.137499999999999</v>
      </c>
      <c r="P41">
        <v>148.60599999999999</v>
      </c>
      <c r="Q41">
        <v>229.55199999999999</v>
      </c>
      <c r="S41">
        <v>2000</v>
      </c>
      <c r="T41">
        <v>191.14400000000001</v>
      </c>
      <c r="U41">
        <v>21.1191</v>
      </c>
      <c r="V41">
        <v>153.35</v>
      </c>
      <c r="W41">
        <v>238.25299999999999</v>
      </c>
    </row>
    <row r="42" spans="1:23" x14ac:dyDescent="0.2">
      <c r="A42">
        <v>2001</v>
      </c>
      <c r="B42">
        <v>109.602</v>
      </c>
      <c r="C42">
        <v>48.381100000000004</v>
      </c>
      <c r="D42">
        <v>47.133699999999997</v>
      </c>
      <c r="E42">
        <v>254.86099999999999</v>
      </c>
      <c r="G42">
        <v>2001</v>
      </c>
      <c r="H42">
        <v>117.366</v>
      </c>
      <c r="I42">
        <v>19.943300000000001</v>
      </c>
      <c r="J42">
        <v>83.752700000000004</v>
      </c>
      <c r="K42">
        <v>164.471</v>
      </c>
      <c r="M42">
        <v>2001</v>
      </c>
      <c r="N42">
        <v>108.52200000000001</v>
      </c>
      <c r="O42">
        <v>18.744700000000002</v>
      </c>
      <c r="P42">
        <v>77.017799999999994</v>
      </c>
      <c r="Q42">
        <v>152.91300000000001</v>
      </c>
      <c r="S42">
        <v>2001</v>
      </c>
      <c r="T42">
        <v>117.124</v>
      </c>
      <c r="U42">
        <v>19.796500000000002</v>
      </c>
      <c r="V42">
        <v>83.727800000000002</v>
      </c>
      <c r="W42">
        <v>163.84200000000001</v>
      </c>
    </row>
    <row r="43" spans="1:23" x14ac:dyDescent="0.2">
      <c r="A43">
        <v>2002</v>
      </c>
      <c r="B43">
        <v>169.983</v>
      </c>
      <c r="C43">
        <v>57.411499999999997</v>
      </c>
      <c r="D43">
        <v>88.089699999999993</v>
      </c>
      <c r="E43">
        <v>328.00799999999998</v>
      </c>
      <c r="G43">
        <v>2002</v>
      </c>
      <c r="H43">
        <v>193.501</v>
      </c>
      <c r="I43">
        <v>22.373000000000001</v>
      </c>
      <c r="J43">
        <v>153.66999999999999</v>
      </c>
      <c r="K43">
        <v>243.65700000000001</v>
      </c>
      <c r="M43">
        <v>2002</v>
      </c>
      <c r="N43">
        <v>177.934</v>
      </c>
      <c r="O43">
        <v>19.837599999999998</v>
      </c>
      <c r="P43">
        <v>142.46899999999999</v>
      </c>
      <c r="Q43">
        <v>222.22800000000001</v>
      </c>
      <c r="S43">
        <v>2002</v>
      </c>
      <c r="T43">
        <v>190.91499999999999</v>
      </c>
      <c r="U43">
        <v>21.768899999999999</v>
      </c>
      <c r="V43">
        <v>152.09700000000001</v>
      </c>
      <c r="W43">
        <v>239.64099999999999</v>
      </c>
    </row>
    <row r="44" spans="1:23" x14ac:dyDescent="0.2">
      <c r="A44">
        <v>2003</v>
      </c>
      <c r="B44">
        <v>91.301900000000003</v>
      </c>
      <c r="C44">
        <v>44.096299999999999</v>
      </c>
      <c r="D44">
        <v>36.539400000000001</v>
      </c>
      <c r="E44">
        <v>228.13800000000001</v>
      </c>
      <c r="G44">
        <v>2003</v>
      </c>
      <c r="H44">
        <v>87.270799999999994</v>
      </c>
      <c r="I44">
        <v>17.372299999999999</v>
      </c>
      <c r="J44">
        <v>58.835999999999999</v>
      </c>
      <c r="K44">
        <v>129.44800000000001</v>
      </c>
      <c r="M44">
        <v>2003</v>
      </c>
      <c r="N44">
        <v>77.528999999999996</v>
      </c>
      <c r="O44">
        <v>16.011500000000002</v>
      </c>
      <c r="P44">
        <v>51.517099999999999</v>
      </c>
      <c r="Q44">
        <v>116.675</v>
      </c>
      <c r="S44">
        <v>2003</v>
      </c>
      <c r="T44">
        <v>84.195400000000006</v>
      </c>
      <c r="U44">
        <v>17.395099999999999</v>
      </c>
      <c r="V44">
        <v>55.937899999999999</v>
      </c>
      <c r="W44">
        <v>126.727</v>
      </c>
    </row>
    <row r="45" spans="1:23" x14ac:dyDescent="0.2">
      <c r="A45">
        <v>2004</v>
      </c>
      <c r="B45">
        <v>134.41399999999999</v>
      </c>
      <c r="C45">
        <v>48.948900000000002</v>
      </c>
      <c r="D45">
        <v>66.363900000000001</v>
      </c>
      <c r="E45">
        <v>272.245</v>
      </c>
      <c r="G45">
        <v>2004</v>
      </c>
      <c r="H45">
        <v>141.17699999999999</v>
      </c>
      <c r="I45">
        <v>18.593800000000002</v>
      </c>
      <c r="J45">
        <v>108.607</v>
      </c>
      <c r="K45">
        <v>183.51499999999999</v>
      </c>
      <c r="M45">
        <v>2004</v>
      </c>
      <c r="N45">
        <v>127.408</v>
      </c>
      <c r="O45">
        <v>16.2484</v>
      </c>
      <c r="P45">
        <v>98.826400000000007</v>
      </c>
      <c r="Q45">
        <v>164.25700000000001</v>
      </c>
      <c r="S45">
        <v>2004</v>
      </c>
      <c r="T45">
        <v>139.947</v>
      </c>
      <c r="U45">
        <v>18.3093</v>
      </c>
      <c r="V45">
        <v>107.84699999999999</v>
      </c>
      <c r="W45">
        <v>181.602</v>
      </c>
    </row>
    <row r="46" spans="1:23" x14ac:dyDescent="0.2">
      <c r="A46">
        <v>2005</v>
      </c>
      <c r="B46">
        <v>53.261099999999999</v>
      </c>
      <c r="C46">
        <v>30.932500000000001</v>
      </c>
      <c r="D46">
        <v>18.1191</v>
      </c>
      <c r="E46">
        <v>156.56100000000001</v>
      </c>
      <c r="G46">
        <v>2005</v>
      </c>
      <c r="H46">
        <v>51.693100000000001</v>
      </c>
      <c r="I46">
        <v>13.03</v>
      </c>
      <c r="J46">
        <v>31.466999999999999</v>
      </c>
      <c r="K46">
        <v>84.92</v>
      </c>
      <c r="M46">
        <v>2005</v>
      </c>
      <c r="N46">
        <v>44.642200000000003</v>
      </c>
      <c r="O46">
        <v>11.89</v>
      </c>
      <c r="P46">
        <v>26.445799999999998</v>
      </c>
      <c r="Q46">
        <v>75.358800000000002</v>
      </c>
      <c r="S46">
        <v>2005</v>
      </c>
      <c r="T46">
        <v>50.539499999999997</v>
      </c>
      <c r="U46">
        <v>13.3903</v>
      </c>
      <c r="V46">
        <v>30.018699999999999</v>
      </c>
      <c r="W46">
        <v>85.088300000000004</v>
      </c>
    </row>
    <row r="47" spans="1:23" x14ac:dyDescent="0.2">
      <c r="A47">
        <v>2006</v>
      </c>
      <c r="B47">
        <v>90.375399999999999</v>
      </c>
      <c r="C47">
        <v>39.0154</v>
      </c>
      <c r="D47">
        <v>39.534700000000001</v>
      </c>
      <c r="E47">
        <v>206.596</v>
      </c>
      <c r="G47">
        <v>2006</v>
      </c>
      <c r="H47">
        <v>86.856099999999998</v>
      </c>
      <c r="I47">
        <v>14.2341</v>
      </c>
      <c r="J47">
        <v>62.718699999999998</v>
      </c>
      <c r="K47">
        <v>120.283</v>
      </c>
      <c r="M47">
        <v>2006</v>
      </c>
      <c r="N47">
        <v>74.716800000000006</v>
      </c>
      <c r="O47">
        <v>11.934799999999999</v>
      </c>
      <c r="P47">
        <v>54.393700000000003</v>
      </c>
      <c r="Q47">
        <v>102.633</v>
      </c>
      <c r="S47">
        <v>2006</v>
      </c>
      <c r="T47">
        <v>85.547300000000007</v>
      </c>
      <c r="U47">
        <v>13.9156</v>
      </c>
      <c r="V47">
        <v>61.920999999999999</v>
      </c>
      <c r="W47">
        <v>118.188</v>
      </c>
    </row>
    <row r="48" spans="1:23" x14ac:dyDescent="0.2">
      <c r="A48">
        <v>2007</v>
      </c>
      <c r="B48">
        <v>67.957300000000004</v>
      </c>
      <c r="C48">
        <v>36.437100000000001</v>
      </c>
      <c r="D48">
        <v>24.866199999999999</v>
      </c>
      <c r="E48">
        <v>185.721</v>
      </c>
      <c r="G48">
        <v>2007</v>
      </c>
      <c r="H48">
        <v>47.008299999999998</v>
      </c>
      <c r="I48">
        <v>11.4931</v>
      </c>
      <c r="J48">
        <v>29.032699999999998</v>
      </c>
      <c r="K48">
        <v>76.113500000000002</v>
      </c>
      <c r="M48">
        <v>2007</v>
      </c>
      <c r="N48">
        <v>41.8354</v>
      </c>
      <c r="O48">
        <v>10.154999999999999</v>
      </c>
      <c r="P48">
        <v>25.924800000000001</v>
      </c>
      <c r="Q48">
        <v>67.5107</v>
      </c>
      <c r="S48">
        <v>2007</v>
      </c>
      <c r="T48">
        <v>45.8337</v>
      </c>
      <c r="U48">
        <v>11.3727</v>
      </c>
      <c r="V48">
        <v>28.110800000000001</v>
      </c>
      <c r="W48">
        <v>74.730400000000003</v>
      </c>
    </row>
    <row r="49" spans="1:43" x14ac:dyDescent="0.2">
      <c r="A49">
        <v>2008</v>
      </c>
      <c r="B49">
        <v>173.33099999999999</v>
      </c>
      <c r="C49">
        <v>62.774900000000002</v>
      </c>
      <c r="D49">
        <v>85.890100000000004</v>
      </c>
      <c r="E49">
        <v>349.79199999999997</v>
      </c>
      <c r="G49">
        <v>2008</v>
      </c>
      <c r="H49">
        <v>109.905</v>
      </c>
      <c r="I49">
        <v>16.810600000000001</v>
      </c>
      <c r="J49">
        <v>81.082999999999998</v>
      </c>
      <c r="K49">
        <v>148.97200000000001</v>
      </c>
      <c r="M49">
        <v>2008</v>
      </c>
      <c r="N49">
        <v>89.984999999999999</v>
      </c>
      <c r="O49">
        <v>13.3064</v>
      </c>
      <c r="P49">
        <v>67.053700000000006</v>
      </c>
      <c r="Q49">
        <v>120.758</v>
      </c>
      <c r="S49">
        <v>2008</v>
      </c>
      <c r="T49">
        <v>106.697</v>
      </c>
      <c r="U49">
        <v>16.1431</v>
      </c>
      <c r="V49">
        <v>78.972999999999999</v>
      </c>
      <c r="W49">
        <v>144.154</v>
      </c>
    </row>
    <row r="50" spans="1:43" x14ac:dyDescent="0.2">
      <c r="A50">
        <v>2009</v>
      </c>
      <c r="B50">
        <v>117.09399999999999</v>
      </c>
      <c r="C50">
        <v>57.492100000000001</v>
      </c>
      <c r="D50">
        <v>46.224899999999998</v>
      </c>
      <c r="E50">
        <v>296.61700000000002</v>
      </c>
      <c r="G50">
        <v>2009</v>
      </c>
      <c r="H50">
        <v>120.42700000000001</v>
      </c>
      <c r="I50">
        <v>20.445499999999999</v>
      </c>
      <c r="J50">
        <v>85.961600000000004</v>
      </c>
      <c r="K50">
        <v>168.71100000000001</v>
      </c>
      <c r="M50">
        <v>2009</v>
      </c>
      <c r="N50">
        <v>104.619</v>
      </c>
      <c r="O50">
        <v>17.049199999999999</v>
      </c>
      <c r="P50">
        <v>75.680700000000002</v>
      </c>
      <c r="Q50">
        <v>144.62100000000001</v>
      </c>
      <c r="S50">
        <v>2009</v>
      </c>
      <c r="T50">
        <v>117.09</v>
      </c>
      <c r="U50">
        <v>20.002700000000001</v>
      </c>
      <c r="V50">
        <v>83.407200000000003</v>
      </c>
      <c r="W50">
        <v>164.375</v>
      </c>
    </row>
    <row r="51" spans="1:43" x14ac:dyDescent="0.2">
      <c r="A51">
        <v>2010</v>
      </c>
      <c r="B51">
        <v>184.72</v>
      </c>
      <c r="C51">
        <v>71.141199999999998</v>
      </c>
      <c r="D51">
        <v>87.799199999999999</v>
      </c>
      <c r="E51">
        <v>388.63</v>
      </c>
      <c r="G51">
        <v>2010</v>
      </c>
      <c r="H51">
        <v>180.02799999999999</v>
      </c>
      <c r="I51">
        <v>25.6858</v>
      </c>
      <c r="J51">
        <v>135.53100000000001</v>
      </c>
      <c r="K51">
        <v>239.136</v>
      </c>
      <c r="M51">
        <v>2010</v>
      </c>
      <c r="N51">
        <v>146.77699999999999</v>
      </c>
      <c r="O51">
        <v>19.971699999999998</v>
      </c>
      <c r="P51">
        <v>111.947</v>
      </c>
      <c r="Q51">
        <v>192.44399999999999</v>
      </c>
      <c r="S51">
        <v>2010</v>
      </c>
      <c r="T51">
        <v>177.43199999999999</v>
      </c>
      <c r="U51">
        <v>25.128599999999999</v>
      </c>
      <c r="V51">
        <v>133.85400000000001</v>
      </c>
      <c r="W51">
        <v>235.19900000000001</v>
      </c>
    </row>
    <row r="52" spans="1:43" x14ac:dyDescent="0.2">
      <c r="A52">
        <v>2011</v>
      </c>
      <c r="B52">
        <v>53.676499999999997</v>
      </c>
      <c r="C52">
        <v>35.414999999999999</v>
      </c>
      <c r="D52">
        <v>16.129799999999999</v>
      </c>
      <c r="E52">
        <v>178.624</v>
      </c>
      <c r="G52">
        <v>2011</v>
      </c>
      <c r="H52">
        <v>45.598500000000001</v>
      </c>
      <c r="I52">
        <v>15.4557</v>
      </c>
      <c r="J52">
        <v>23.577999999999999</v>
      </c>
      <c r="K52">
        <v>88.184600000000003</v>
      </c>
      <c r="M52">
        <v>2011</v>
      </c>
      <c r="N52">
        <v>33.362200000000001</v>
      </c>
      <c r="O52">
        <v>12.0944</v>
      </c>
      <c r="P52">
        <v>16.5213</v>
      </c>
      <c r="Q52">
        <v>67.369799999999998</v>
      </c>
      <c r="S52">
        <v>2011</v>
      </c>
      <c r="T52">
        <v>39.219900000000003</v>
      </c>
      <c r="U52">
        <v>14.7942</v>
      </c>
      <c r="V52">
        <v>18.910299999999999</v>
      </c>
      <c r="W52">
        <v>81.341700000000003</v>
      </c>
    </row>
    <row r="53" spans="1:43" x14ac:dyDescent="0.2">
      <c r="A53">
        <v>2012</v>
      </c>
      <c r="B53">
        <v>114.063</v>
      </c>
      <c r="C53">
        <v>54.273600000000002</v>
      </c>
      <c r="D53">
        <v>46.211300000000001</v>
      </c>
      <c r="E53">
        <v>281.53899999999999</v>
      </c>
      <c r="G53">
        <v>2012</v>
      </c>
      <c r="H53">
        <v>145.20699999999999</v>
      </c>
      <c r="I53">
        <v>25.729099999999999</v>
      </c>
      <c r="J53">
        <v>102.158</v>
      </c>
      <c r="K53">
        <v>206.398</v>
      </c>
      <c r="M53">
        <v>2012</v>
      </c>
      <c r="N53">
        <v>111.15900000000001</v>
      </c>
      <c r="O53">
        <v>18.909199999999998</v>
      </c>
      <c r="P53">
        <v>79.293899999999994</v>
      </c>
      <c r="Q53">
        <v>155.828</v>
      </c>
      <c r="S53">
        <v>2012</v>
      </c>
      <c r="T53">
        <v>138.46299999999999</v>
      </c>
      <c r="U53">
        <v>24.6799</v>
      </c>
      <c r="V53">
        <v>97.212699999999998</v>
      </c>
      <c r="W53">
        <v>197.21700000000001</v>
      </c>
    </row>
    <row r="54" spans="1:43" x14ac:dyDescent="0.2">
      <c r="A54">
        <v>2013</v>
      </c>
      <c r="B54">
        <v>40.765500000000003</v>
      </c>
      <c r="C54">
        <v>27.973299999999998</v>
      </c>
      <c r="D54">
        <v>11.769299999999999</v>
      </c>
      <c r="E54">
        <v>141.19999999999999</v>
      </c>
      <c r="G54">
        <v>2013</v>
      </c>
      <c r="H54">
        <v>20.914400000000001</v>
      </c>
      <c r="I54">
        <v>10.048299999999999</v>
      </c>
      <c r="J54">
        <v>8.4062900000000003</v>
      </c>
      <c r="K54">
        <v>52.034100000000002</v>
      </c>
      <c r="M54">
        <v>2013</v>
      </c>
      <c r="N54">
        <v>13.3398</v>
      </c>
      <c r="O54">
        <v>6.5034999999999998</v>
      </c>
      <c r="P54">
        <v>5.2972599999999996</v>
      </c>
      <c r="Q54">
        <v>33.592700000000001</v>
      </c>
      <c r="S54">
        <v>2013</v>
      </c>
      <c r="T54">
        <v>15.5937</v>
      </c>
      <c r="U54">
        <v>7.7938400000000003</v>
      </c>
      <c r="V54">
        <v>6.0643500000000001</v>
      </c>
      <c r="W54">
        <v>40.097000000000001</v>
      </c>
    </row>
    <row r="55" spans="1:43" x14ac:dyDescent="0.2">
      <c r="A55">
        <v>2014</v>
      </c>
      <c r="B55">
        <v>100.11799999999999</v>
      </c>
      <c r="C55">
        <v>60.163800000000002</v>
      </c>
      <c r="D55">
        <v>32.978099999999998</v>
      </c>
      <c r="E55">
        <v>303.947</v>
      </c>
      <c r="G55">
        <v>2014</v>
      </c>
      <c r="H55">
        <v>164.02199999999999</v>
      </c>
      <c r="I55">
        <v>38.436999999999998</v>
      </c>
      <c r="J55">
        <v>103.29300000000001</v>
      </c>
      <c r="K55">
        <v>260.45600000000002</v>
      </c>
      <c r="M55">
        <v>2014</v>
      </c>
      <c r="N55">
        <v>112.297</v>
      </c>
      <c r="O55">
        <v>25.638400000000001</v>
      </c>
      <c r="P55">
        <v>71.544300000000007</v>
      </c>
      <c r="Q55">
        <v>176.26300000000001</v>
      </c>
      <c r="S55">
        <v>2014</v>
      </c>
      <c r="T55">
        <v>134.58600000000001</v>
      </c>
      <c r="U55">
        <v>32.4283</v>
      </c>
      <c r="V55">
        <v>83.687200000000004</v>
      </c>
      <c r="W55">
        <v>216.441</v>
      </c>
    </row>
    <row r="56" spans="1:43" x14ac:dyDescent="0.2">
      <c r="A56">
        <v>2015</v>
      </c>
      <c r="B56">
        <v>66.597999999999999</v>
      </c>
      <c r="C56">
        <v>48.292999999999999</v>
      </c>
      <c r="D56">
        <v>18.149000000000001</v>
      </c>
      <c r="E56">
        <v>244.38200000000001</v>
      </c>
      <c r="G56">
        <v>2015</v>
      </c>
      <c r="H56">
        <v>91.172700000000006</v>
      </c>
      <c r="I56">
        <v>40.517299999999999</v>
      </c>
      <c r="J56">
        <v>39.004899999999999</v>
      </c>
      <c r="K56">
        <v>213.113</v>
      </c>
      <c r="M56">
        <v>2015</v>
      </c>
      <c r="N56">
        <v>59.692700000000002</v>
      </c>
      <c r="O56">
        <v>26.758099999999999</v>
      </c>
      <c r="P56">
        <v>25.365600000000001</v>
      </c>
      <c r="Q56">
        <v>140.47399999999999</v>
      </c>
      <c r="S56">
        <v>2015</v>
      </c>
      <c r="T56">
        <v>61.712299999999999</v>
      </c>
      <c r="U56">
        <v>27.47</v>
      </c>
      <c r="V56">
        <v>26.367699999999999</v>
      </c>
      <c r="W56">
        <v>144.435</v>
      </c>
    </row>
    <row r="57" spans="1:43" x14ac:dyDescent="0.2">
      <c r="A57">
        <v>2016</v>
      </c>
      <c r="B57">
        <v>67.429500000000004</v>
      </c>
      <c r="C57">
        <v>51.883000000000003</v>
      </c>
      <c r="D57">
        <v>17.240100000000002</v>
      </c>
      <c r="E57">
        <v>263.73</v>
      </c>
      <c r="G57">
        <v>2016</v>
      </c>
      <c r="H57">
        <v>119.202</v>
      </c>
      <c r="I57">
        <v>56.927100000000003</v>
      </c>
      <c r="J57">
        <v>48.148800000000001</v>
      </c>
      <c r="K57">
        <v>295.10700000000003</v>
      </c>
      <c r="M57">
        <v>2016</v>
      </c>
      <c r="N57">
        <v>81.989400000000003</v>
      </c>
      <c r="O57">
        <v>40.093299999999999</v>
      </c>
      <c r="P57">
        <v>32.476199999999999</v>
      </c>
      <c r="Q57">
        <v>206.99</v>
      </c>
      <c r="S57">
        <v>2016</v>
      </c>
      <c r="T57">
        <v>80.0184</v>
      </c>
      <c r="U57">
        <v>38.959000000000003</v>
      </c>
      <c r="V57">
        <v>31.8109</v>
      </c>
      <c r="W57">
        <v>201.28100000000001</v>
      </c>
    </row>
    <row r="58" spans="1:43" x14ac:dyDescent="0.2">
      <c r="A58">
        <v>2017</v>
      </c>
      <c r="B58">
        <v>55.934199999999997</v>
      </c>
      <c r="C58">
        <v>44.720100000000002</v>
      </c>
      <c r="D58">
        <v>13.7105</v>
      </c>
      <c r="E58">
        <v>228.19300000000001</v>
      </c>
      <c r="G58">
        <v>2017</v>
      </c>
      <c r="H58">
        <v>93.039699999999996</v>
      </c>
      <c r="I58">
        <v>50.211599999999997</v>
      </c>
      <c r="J58">
        <v>33.847299999999997</v>
      </c>
      <c r="K58">
        <v>255.74799999999999</v>
      </c>
      <c r="M58">
        <v>2017</v>
      </c>
      <c r="N58">
        <v>61.245100000000001</v>
      </c>
      <c r="O58">
        <v>33.470300000000002</v>
      </c>
      <c r="P58">
        <v>22.031400000000001</v>
      </c>
      <c r="Q58">
        <v>170.255</v>
      </c>
      <c r="S58">
        <v>2017</v>
      </c>
      <c r="T58">
        <v>63.129399999999997</v>
      </c>
      <c r="U58">
        <v>34.223599999999998</v>
      </c>
      <c r="V58">
        <v>22.873799999999999</v>
      </c>
      <c r="W58">
        <v>174.23099999999999</v>
      </c>
    </row>
    <row r="59" spans="1:43" x14ac:dyDescent="0.2">
      <c r="A59">
        <v>2018</v>
      </c>
      <c r="B59">
        <v>62.698</v>
      </c>
      <c r="C59">
        <v>53.003100000000003</v>
      </c>
      <c r="D59">
        <v>14.4358</v>
      </c>
      <c r="E59">
        <v>272.31200000000001</v>
      </c>
      <c r="G59">
        <v>2018</v>
      </c>
      <c r="H59">
        <v>102.74299999999999</v>
      </c>
      <c r="I59">
        <v>85.439599999999999</v>
      </c>
      <c r="J59">
        <v>24.099900000000002</v>
      </c>
      <c r="K59">
        <v>438.012</v>
      </c>
      <c r="M59">
        <v>2018</v>
      </c>
      <c r="N59">
        <v>75.543999999999997</v>
      </c>
      <c r="O59">
        <v>63.580599999999997</v>
      </c>
      <c r="P59">
        <v>17.481100000000001</v>
      </c>
      <c r="Q59">
        <v>326.46199999999999</v>
      </c>
      <c r="S59">
        <v>2018</v>
      </c>
      <c r="T59">
        <v>77.639600000000002</v>
      </c>
      <c r="U59">
        <v>64.528999999999996</v>
      </c>
      <c r="V59">
        <v>18.222799999999999</v>
      </c>
      <c r="W59">
        <v>330.78899999999999</v>
      </c>
    </row>
    <row r="60" spans="1:43" x14ac:dyDescent="0.2">
      <c r="A60">
        <v>2019</v>
      </c>
      <c r="B60">
        <v>62.285800000000002</v>
      </c>
      <c r="C60">
        <v>52.4953</v>
      </c>
      <c r="D60">
        <v>14.3903</v>
      </c>
      <c r="E60">
        <v>269.59300000000002</v>
      </c>
      <c r="G60">
        <v>2019</v>
      </c>
      <c r="H60">
        <v>102.667</v>
      </c>
      <c r="I60">
        <v>85.504599999999996</v>
      </c>
      <c r="J60">
        <v>24.041699999999999</v>
      </c>
      <c r="K60">
        <v>438.42899999999997</v>
      </c>
      <c r="M60">
        <v>2019</v>
      </c>
      <c r="N60">
        <v>74.334699999999998</v>
      </c>
      <c r="O60">
        <v>62.165900000000001</v>
      </c>
      <c r="P60">
        <v>17.325500000000002</v>
      </c>
      <c r="Q60">
        <v>318.93</v>
      </c>
      <c r="S60">
        <v>2019</v>
      </c>
      <c r="T60">
        <v>77.673199999999994</v>
      </c>
      <c r="U60">
        <v>64.832099999999997</v>
      </c>
      <c r="V60">
        <v>18.1434</v>
      </c>
      <c r="W60">
        <v>332.52499999999998</v>
      </c>
    </row>
    <row r="61" spans="1:43" x14ac:dyDescent="0.2">
      <c r="M61" t="s">
        <v>22</v>
      </c>
      <c r="S61" t="s">
        <v>22</v>
      </c>
    </row>
    <row r="62" spans="1:43" x14ac:dyDescent="0.2">
      <c r="S62">
        <v>1961</v>
      </c>
      <c r="T62">
        <v>389.55500000000001</v>
      </c>
      <c r="U62">
        <v>821.49900000000002</v>
      </c>
      <c r="V62">
        <v>86.551100000000005</v>
      </c>
      <c r="W62">
        <v>986.34</v>
      </c>
      <c r="X62">
        <v>64.090999999999994</v>
      </c>
      <c r="Y62">
        <v>54.6434</v>
      </c>
      <c r="Z62">
        <v>73.669899999999998</v>
      </c>
      <c r="AA62">
        <v>81.365399999999994</v>
      </c>
      <c r="AB62">
        <v>46.14</v>
      </c>
      <c r="AC62">
        <v>34.522100000000002</v>
      </c>
      <c r="AD62">
        <v>29.268699999999999</v>
      </c>
      <c r="AE62">
        <v>26.008299999999998</v>
      </c>
      <c r="AF62">
        <v>23.97</v>
      </c>
      <c r="AG62">
        <v>21.98</v>
      </c>
      <c r="AH62">
        <v>20.345099999999999</v>
      </c>
      <c r="AI62">
        <v>19.0641</v>
      </c>
      <c r="AJ62">
        <v>17.9056</v>
      </c>
      <c r="AK62">
        <v>17.042000000000002</v>
      </c>
      <c r="AL62">
        <v>16.293299999999999</v>
      </c>
      <c r="AM62">
        <v>15.598699999999999</v>
      </c>
      <c r="AN62">
        <v>14.948600000000001</v>
      </c>
      <c r="AO62">
        <v>14.331300000000001</v>
      </c>
      <c r="AP62">
        <v>13.737299999999999</v>
      </c>
      <c r="AQ62">
        <v>283.23700000000002</v>
      </c>
    </row>
    <row r="63" spans="1:43" x14ac:dyDescent="0.2">
      <c r="S63">
        <v>1962</v>
      </c>
      <c r="T63">
        <v>458.58800000000002</v>
      </c>
      <c r="U63">
        <v>366.84899999999999</v>
      </c>
      <c r="V63">
        <v>773.46100000000001</v>
      </c>
      <c r="W63">
        <v>81.415000000000006</v>
      </c>
      <c r="X63">
        <v>924.625</v>
      </c>
      <c r="Y63">
        <v>59.5259</v>
      </c>
      <c r="Z63">
        <v>50.127099999999999</v>
      </c>
      <c r="AA63">
        <v>67.400999999999996</v>
      </c>
      <c r="AB63">
        <v>74.736800000000002</v>
      </c>
      <c r="AC63">
        <v>42.504199999999997</v>
      </c>
      <c r="AD63">
        <v>31.034099999999999</v>
      </c>
      <c r="AE63">
        <v>24.866700000000002</v>
      </c>
      <c r="AF63">
        <v>22.606400000000001</v>
      </c>
      <c r="AG63">
        <v>21.074300000000001</v>
      </c>
      <c r="AH63">
        <v>19.545500000000001</v>
      </c>
      <c r="AI63">
        <v>18.248699999999999</v>
      </c>
      <c r="AJ63">
        <v>17.287600000000001</v>
      </c>
      <c r="AK63">
        <v>16.4895</v>
      </c>
      <c r="AL63">
        <v>15.8756</v>
      </c>
      <c r="AM63">
        <v>15.178100000000001</v>
      </c>
      <c r="AN63">
        <v>14.531000000000001</v>
      </c>
      <c r="AO63">
        <v>13.9255</v>
      </c>
      <c r="AP63">
        <v>13.3505</v>
      </c>
      <c r="AQ63">
        <v>276.649</v>
      </c>
    </row>
    <row r="64" spans="1:43" x14ac:dyDescent="0.2">
      <c r="S64">
        <v>1963</v>
      </c>
      <c r="T64">
        <v>127.14</v>
      </c>
      <c r="U64">
        <v>431.79599999999999</v>
      </c>
      <c r="V64">
        <v>345.16300000000001</v>
      </c>
      <c r="W64">
        <v>725.30200000000002</v>
      </c>
      <c r="X64">
        <v>75.395099999999999</v>
      </c>
      <c r="Y64">
        <v>827.77599999999995</v>
      </c>
      <c r="Z64">
        <v>50.940399999999997</v>
      </c>
      <c r="AA64">
        <v>42.481699999999996</v>
      </c>
      <c r="AB64">
        <v>57.950899999999997</v>
      </c>
      <c r="AC64">
        <v>64.941400000000002</v>
      </c>
      <c r="AD64">
        <v>33.785600000000002</v>
      </c>
      <c r="AE64">
        <v>20.077999999999999</v>
      </c>
      <c r="AF64">
        <v>17.482700000000001</v>
      </c>
      <c r="AG64">
        <v>16.5702</v>
      </c>
      <c r="AH64">
        <v>16.1004</v>
      </c>
      <c r="AI64">
        <v>15.4102</v>
      </c>
      <c r="AJ64">
        <v>14.9726</v>
      </c>
      <c r="AK64">
        <v>15.0046</v>
      </c>
      <c r="AL64">
        <v>14.9244</v>
      </c>
      <c r="AM64">
        <v>14.3687</v>
      </c>
      <c r="AN64">
        <v>13.737399999999999</v>
      </c>
      <c r="AO64">
        <v>13.1518</v>
      </c>
      <c r="AP64">
        <v>12.6037</v>
      </c>
      <c r="AQ64">
        <v>262.47300000000001</v>
      </c>
    </row>
    <row r="65" spans="7:43" x14ac:dyDescent="0.2">
      <c r="G65" t="s">
        <v>2</v>
      </c>
      <c r="S65">
        <v>1964</v>
      </c>
      <c r="T65">
        <v>202.893</v>
      </c>
      <c r="U65">
        <v>119.69199999999999</v>
      </c>
      <c r="V65">
        <v>405.952</v>
      </c>
      <c r="W65">
        <v>322.51</v>
      </c>
      <c r="X65">
        <v>662.26199999999994</v>
      </c>
      <c r="Y65">
        <v>64.69</v>
      </c>
      <c r="Z65">
        <v>653.702</v>
      </c>
      <c r="AA65">
        <v>39.514400000000002</v>
      </c>
      <c r="AB65">
        <v>33.838900000000002</v>
      </c>
      <c r="AC65">
        <v>47.067500000000003</v>
      </c>
      <c r="AD65">
        <v>44.775199999999998</v>
      </c>
      <c r="AE65">
        <v>15.951700000000001</v>
      </c>
      <c r="AF65">
        <v>11.0458</v>
      </c>
      <c r="AG65">
        <v>10.384499999999999</v>
      </c>
      <c r="AH65">
        <v>10.6214</v>
      </c>
      <c r="AI65">
        <v>10.935700000000001</v>
      </c>
      <c r="AJ65">
        <v>11.262600000000001</v>
      </c>
      <c r="AK65">
        <v>12.1351</v>
      </c>
      <c r="AL65">
        <v>13.135199999999999</v>
      </c>
      <c r="AM65">
        <v>13.065</v>
      </c>
      <c r="AN65">
        <v>12.5785</v>
      </c>
      <c r="AO65">
        <v>12.0259</v>
      </c>
      <c r="AP65">
        <v>11.513199999999999</v>
      </c>
      <c r="AQ65">
        <v>240.80600000000001</v>
      </c>
    </row>
    <row r="66" spans="7:43" x14ac:dyDescent="0.2">
      <c r="G66">
        <v>1936</v>
      </c>
      <c r="H66">
        <v>517013</v>
      </c>
      <c r="I66">
        <v>122954</v>
      </c>
      <c r="J66">
        <v>323424</v>
      </c>
      <c r="K66">
        <v>826478</v>
      </c>
      <c r="S66">
        <v>1965</v>
      </c>
      <c r="T66">
        <v>156.536</v>
      </c>
      <c r="U66">
        <v>190.94300000000001</v>
      </c>
      <c r="V66">
        <v>112.352</v>
      </c>
      <c r="W66">
        <v>376.59300000000002</v>
      </c>
      <c r="X66">
        <v>286.29000000000002</v>
      </c>
      <c r="Y66">
        <v>521.96400000000006</v>
      </c>
      <c r="Z66">
        <v>43.508000000000003</v>
      </c>
      <c r="AA66">
        <v>424.86399999999998</v>
      </c>
      <c r="AB66">
        <v>27.017900000000001</v>
      </c>
      <c r="AC66">
        <v>24.0138</v>
      </c>
      <c r="AD66">
        <v>24.42</v>
      </c>
      <c r="AE66">
        <v>11.2636</v>
      </c>
      <c r="AF66">
        <v>5.3752700000000004</v>
      </c>
      <c r="AG66">
        <v>4.3097399999999997</v>
      </c>
      <c r="AH66">
        <v>4.68682</v>
      </c>
      <c r="AI66">
        <v>5.3550700000000004</v>
      </c>
      <c r="AJ66">
        <v>6.3426499999999999</v>
      </c>
      <c r="AK66">
        <v>7.9604299999999997</v>
      </c>
      <c r="AL66">
        <v>9.9385700000000003</v>
      </c>
      <c r="AM66">
        <v>10.7576</v>
      </c>
      <c r="AN66">
        <v>10.700100000000001</v>
      </c>
      <c r="AO66">
        <v>10.3017</v>
      </c>
      <c r="AP66">
        <v>9.8491300000000006</v>
      </c>
      <c r="AQ66">
        <v>206.64699999999999</v>
      </c>
    </row>
    <row r="67" spans="7:43" x14ac:dyDescent="0.2">
      <c r="G67">
        <v>1937</v>
      </c>
      <c r="H67">
        <v>517013</v>
      </c>
      <c r="I67">
        <v>122954</v>
      </c>
      <c r="J67">
        <v>323424</v>
      </c>
      <c r="K67">
        <v>826478</v>
      </c>
    </row>
    <row r="68" spans="7:43" x14ac:dyDescent="0.2">
      <c r="G68">
        <v>1938</v>
      </c>
      <c r="H68">
        <v>517013</v>
      </c>
      <c r="I68">
        <v>122954</v>
      </c>
      <c r="J68">
        <v>323424</v>
      </c>
      <c r="K68">
        <v>826478</v>
      </c>
    </row>
    <row r="69" spans="7:43" x14ac:dyDescent="0.2">
      <c r="G69">
        <v>1939</v>
      </c>
      <c r="H69">
        <v>516996</v>
      </c>
      <c r="I69">
        <v>122930</v>
      </c>
      <c r="J69">
        <v>323436</v>
      </c>
      <c r="K69">
        <v>826392</v>
      </c>
    </row>
    <row r="70" spans="7:43" x14ac:dyDescent="0.2">
      <c r="G70">
        <v>1940</v>
      </c>
      <c r="H70">
        <v>516997</v>
      </c>
      <c r="I70">
        <v>122870</v>
      </c>
      <c r="J70">
        <v>323510</v>
      </c>
      <c r="K70">
        <v>826208</v>
      </c>
    </row>
    <row r="71" spans="7:43" x14ac:dyDescent="0.2">
      <c r="G71">
        <v>1941</v>
      </c>
      <c r="H71">
        <v>517001</v>
      </c>
      <c r="I71">
        <v>122713</v>
      </c>
      <c r="J71">
        <v>323702</v>
      </c>
      <c r="K71">
        <v>825730</v>
      </c>
    </row>
    <row r="72" spans="7:43" x14ac:dyDescent="0.2">
      <c r="G72">
        <v>1942</v>
      </c>
      <c r="H72">
        <v>517013</v>
      </c>
      <c r="I72">
        <v>122350</v>
      </c>
      <c r="J72">
        <v>324150</v>
      </c>
      <c r="K72">
        <v>824627</v>
      </c>
    </row>
    <row r="73" spans="7:43" x14ac:dyDescent="0.2">
      <c r="G73">
        <v>1943</v>
      </c>
      <c r="H73">
        <v>517044</v>
      </c>
      <c r="I73">
        <v>121599</v>
      </c>
      <c r="J73">
        <v>325083</v>
      </c>
      <c r="K73">
        <v>822358</v>
      </c>
    </row>
    <row r="74" spans="7:43" x14ac:dyDescent="0.2">
      <c r="G74">
        <v>1944</v>
      </c>
      <c r="H74">
        <v>517114</v>
      </c>
      <c r="I74">
        <v>120228</v>
      </c>
      <c r="J74">
        <v>326809</v>
      </c>
      <c r="K74">
        <v>818237</v>
      </c>
    </row>
    <row r="75" spans="7:43" x14ac:dyDescent="0.2">
      <c r="G75">
        <v>1945</v>
      </c>
      <c r="H75">
        <v>517259</v>
      </c>
      <c r="I75">
        <v>118050</v>
      </c>
      <c r="J75">
        <v>329601</v>
      </c>
      <c r="K75">
        <v>811761</v>
      </c>
    </row>
    <row r="76" spans="7:43" x14ac:dyDescent="0.2">
      <c r="G76">
        <v>1946</v>
      </c>
      <c r="H76">
        <v>517529</v>
      </c>
      <c r="I76">
        <v>115077</v>
      </c>
      <c r="J76">
        <v>333521</v>
      </c>
      <c r="K76">
        <v>803058</v>
      </c>
    </row>
    <row r="77" spans="7:43" x14ac:dyDescent="0.2">
      <c r="G77">
        <v>1947</v>
      </c>
      <c r="H77">
        <v>517987</v>
      </c>
      <c r="I77">
        <v>111541</v>
      </c>
      <c r="J77">
        <v>338373</v>
      </c>
      <c r="K77">
        <v>792942</v>
      </c>
    </row>
    <row r="78" spans="7:43" x14ac:dyDescent="0.2">
      <c r="G78">
        <v>1948</v>
      </c>
      <c r="H78">
        <v>518693</v>
      </c>
      <c r="I78">
        <v>107758</v>
      </c>
      <c r="J78">
        <v>343846</v>
      </c>
      <c r="K78">
        <v>782450</v>
      </c>
    </row>
    <row r="79" spans="7:43" x14ac:dyDescent="0.2">
      <c r="G79">
        <v>1949</v>
      </c>
      <c r="H79">
        <v>519701</v>
      </c>
      <c r="I79">
        <v>103993</v>
      </c>
      <c r="J79">
        <v>349664</v>
      </c>
      <c r="K79">
        <v>772425</v>
      </c>
    </row>
    <row r="80" spans="7:43" x14ac:dyDescent="0.2">
      <c r="G80">
        <v>1950</v>
      </c>
      <c r="H80">
        <v>521058</v>
      </c>
      <c r="I80">
        <v>100413</v>
      </c>
      <c r="J80">
        <v>355651</v>
      </c>
      <c r="K80">
        <v>763392</v>
      </c>
    </row>
    <row r="81" spans="1:11" x14ac:dyDescent="0.2">
      <c r="G81">
        <v>1951</v>
      </c>
      <c r="H81">
        <v>522801</v>
      </c>
      <c r="I81">
        <v>97111.1</v>
      </c>
      <c r="J81">
        <v>361710</v>
      </c>
      <c r="K81">
        <v>755635</v>
      </c>
    </row>
    <row r="82" spans="1:11" x14ac:dyDescent="0.2">
      <c r="G82">
        <v>1952</v>
      </c>
      <c r="H82">
        <v>524967</v>
      </c>
      <c r="I82">
        <v>94128.1</v>
      </c>
      <c r="J82">
        <v>367809</v>
      </c>
      <c r="K82">
        <v>749277</v>
      </c>
    </row>
    <row r="83" spans="1:11" x14ac:dyDescent="0.2">
      <c r="G83">
        <v>1953</v>
      </c>
      <c r="H83">
        <v>527593</v>
      </c>
      <c r="I83">
        <v>91470.6</v>
      </c>
      <c r="J83">
        <v>373957</v>
      </c>
      <c r="K83">
        <v>744347</v>
      </c>
    </row>
    <row r="84" spans="1:11" x14ac:dyDescent="0.2">
      <c r="G84">
        <v>1954</v>
      </c>
      <c r="H84">
        <v>530711</v>
      </c>
      <c r="I84">
        <v>89122.2</v>
      </c>
      <c r="J84">
        <v>380198</v>
      </c>
      <c r="K84">
        <v>740811</v>
      </c>
    </row>
    <row r="85" spans="1:11" x14ac:dyDescent="0.2">
      <c r="G85">
        <v>1955</v>
      </c>
      <c r="H85">
        <v>534355</v>
      </c>
      <c r="I85">
        <v>87049.9</v>
      </c>
      <c r="J85">
        <v>386595</v>
      </c>
      <c r="K85">
        <v>738589</v>
      </c>
    </row>
    <row r="86" spans="1:11" x14ac:dyDescent="0.2">
      <c r="G86">
        <v>1956</v>
      </c>
      <c r="H86">
        <v>538546</v>
      </c>
      <c r="I86">
        <v>85207.9</v>
      </c>
      <c r="J86">
        <v>393228</v>
      </c>
      <c r="K86">
        <v>737566</v>
      </c>
    </row>
    <row r="87" spans="1:11" x14ac:dyDescent="0.2">
      <c r="G87">
        <v>1957</v>
      </c>
      <c r="H87">
        <v>543293</v>
      </c>
      <c r="I87">
        <v>83541.2</v>
      </c>
      <c r="J87">
        <v>400177</v>
      </c>
      <c r="K87">
        <v>737592</v>
      </c>
    </row>
    <row r="88" spans="1:11" x14ac:dyDescent="0.2">
      <c r="G88">
        <v>1958</v>
      </c>
      <c r="H88">
        <v>548582</v>
      </c>
      <c r="I88">
        <v>81989.600000000006</v>
      </c>
      <c r="J88">
        <v>407512</v>
      </c>
      <c r="K88">
        <v>738486</v>
      </c>
    </row>
    <row r="89" spans="1:11" x14ac:dyDescent="0.2">
      <c r="G89">
        <v>1959</v>
      </c>
      <c r="H89">
        <v>554369</v>
      </c>
      <c r="I89">
        <v>80491.8</v>
      </c>
      <c r="J89">
        <v>415280</v>
      </c>
      <c r="K89">
        <v>740043</v>
      </c>
    </row>
    <row r="90" spans="1:11" x14ac:dyDescent="0.2">
      <c r="B90" t="s">
        <v>1</v>
      </c>
      <c r="G90">
        <v>1960</v>
      </c>
      <c r="H90" t="s">
        <v>4</v>
      </c>
      <c r="I90">
        <v>78990.5</v>
      </c>
      <c r="J90">
        <v>423496</v>
      </c>
      <c r="K90">
        <v>742043</v>
      </c>
    </row>
    <row r="91" spans="1:11" x14ac:dyDescent="0.2">
      <c r="A91">
        <v>1961</v>
      </c>
      <c r="B91">
        <v>215072</v>
      </c>
      <c r="C91">
        <v>22774.6</v>
      </c>
      <c r="D91">
        <v>174126</v>
      </c>
      <c r="E91">
        <v>265647</v>
      </c>
      <c r="G91">
        <v>1961</v>
      </c>
      <c r="H91">
        <v>564745</v>
      </c>
      <c r="I91">
        <v>77407.600000000006</v>
      </c>
      <c r="J91">
        <v>429884</v>
      </c>
      <c r="K91">
        <v>741913</v>
      </c>
    </row>
    <row r="92" spans="1:11" x14ac:dyDescent="0.2">
      <c r="A92">
        <v>1962</v>
      </c>
      <c r="B92">
        <v>229054</v>
      </c>
      <c r="C92">
        <v>21941.4</v>
      </c>
      <c r="D92">
        <v>189202</v>
      </c>
      <c r="E92">
        <v>277301</v>
      </c>
      <c r="G92">
        <v>1962</v>
      </c>
      <c r="H92">
        <v>556841</v>
      </c>
      <c r="I92">
        <v>75647.7</v>
      </c>
      <c r="J92">
        <v>424885</v>
      </c>
      <c r="K92">
        <v>729779</v>
      </c>
    </row>
    <row r="93" spans="1:11" x14ac:dyDescent="0.2">
      <c r="A93">
        <v>1963</v>
      </c>
      <c r="B93">
        <v>240286</v>
      </c>
      <c r="C93">
        <v>20404.7</v>
      </c>
      <c r="D93">
        <v>202815</v>
      </c>
      <c r="E93">
        <v>284679</v>
      </c>
      <c r="G93">
        <v>1963</v>
      </c>
      <c r="H93">
        <v>523363</v>
      </c>
      <c r="I93">
        <v>73627.100000000006</v>
      </c>
      <c r="J93">
        <v>395556</v>
      </c>
      <c r="K93">
        <v>692467</v>
      </c>
    </row>
    <row r="94" spans="1:11" x14ac:dyDescent="0.2">
      <c r="A94">
        <v>1964</v>
      </c>
      <c r="B94">
        <v>243533</v>
      </c>
      <c r="C94">
        <v>18864.900000000001</v>
      </c>
      <c r="D94">
        <v>208629</v>
      </c>
      <c r="E94">
        <v>284277</v>
      </c>
      <c r="G94">
        <v>1964</v>
      </c>
      <c r="H94">
        <v>451729</v>
      </c>
      <c r="I94">
        <v>71307.3</v>
      </c>
      <c r="J94">
        <v>330074</v>
      </c>
      <c r="K94">
        <v>618224</v>
      </c>
    </row>
    <row r="95" spans="1:11" x14ac:dyDescent="0.2">
      <c r="A95">
        <v>1965</v>
      </c>
      <c r="B95">
        <v>214257</v>
      </c>
      <c r="C95">
        <v>17228.8</v>
      </c>
      <c r="D95">
        <v>182475</v>
      </c>
      <c r="E95">
        <v>251575</v>
      </c>
      <c r="G95">
        <v>1965</v>
      </c>
      <c r="H95">
        <v>331510</v>
      </c>
      <c r="I95">
        <v>68798.7</v>
      </c>
      <c r="J95">
        <v>219854</v>
      </c>
      <c r="K95">
        <v>499872</v>
      </c>
    </row>
    <row r="96" spans="1:11" x14ac:dyDescent="0.2">
      <c r="A96">
        <v>1966</v>
      </c>
      <c r="B96">
        <v>150428</v>
      </c>
      <c r="C96">
        <v>12687.1</v>
      </c>
      <c r="D96">
        <v>127116</v>
      </c>
      <c r="E96">
        <v>178015</v>
      </c>
      <c r="G96">
        <v>1966</v>
      </c>
      <c r="H96">
        <v>215142</v>
      </c>
      <c r="I96">
        <v>63896.5</v>
      </c>
      <c r="J96">
        <v>120279</v>
      </c>
      <c r="K96">
        <v>384823</v>
      </c>
    </row>
    <row r="97" spans="1:11" x14ac:dyDescent="0.2">
      <c r="A97">
        <v>1967</v>
      </c>
      <c r="B97">
        <v>129155</v>
      </c>
      <c r="C97">
        <v>10519.8</v>
      </c>
      <c r="D97">
        <v>109769</v>
      </c>
      <c r="E97">
        <v>151964</v>
      </c>
      <c r="G97">
        <v>1967</v>
      </c>
      <c r="H97">
        <v>154083</v>
      </c>
      <c r="I97">
        <v>58945</v>
      </c>
      <c r="J97">
        <v>73578.7</v>
      </c>
      <c r="K97">
        <v>322669</v>
      </c>
    </row>
    <row r="98" spans="1:11" x14ac:dyDescent="0.2">
      <c r="A98">
        <v>1968</v>
      </c>
      <c r="B98">
        <v>121128</v>
      </c>
      <c r="C98">
        <v>9710.19</v>
      </c>
      <c r="D98">
        <v>103211</v>
      </c>
      <c r="E98">
        <v>142156</v>
      </c>
      <c r="G98">
        <v>1968</v>
      </c>
      <c r="H98">
        <v>120119</v>
      </c>
      <c r="I98">
        <v>54023.5</v>
      </c>
      <c r="J98">
        <v>50910.6</v>
      </c>
      <c r="K98">
        <v>283408</v>
      </c>
    </row>
    <row r="99" spans="1:11" x14ac:dyDescent="0.2">
      <c r="A99">
        <v>1969</v>
      </c>
      <c r="B99">
        <v>109809</v>
      </c>
      <c r="C99">
        <v>9174.66</v>
      </c>
      <c r="D99">
        <v>92937.600000000006</v>
      </c>
      <c r="E99">
        <v>129743</v>
      </c>
      <c r="G99">
        <v>1969</v>
      </c>
      <c r="H99">
        <v>98347.4</v>
      </c>
      <c r="I99">
        <v>48597.1</v>
      </c>
      <c r="J99">
        <v>38617</v>
      </c>
      <c r="K99">
        <v>250465</v>
      </c>
    </row>
    <row r="100" spans="1:11" x14ac:dyDescent="0.2">
      <c r="A100">
        <v>1970</v>
      </c>
      <c r="B100">
        <v>102249</v>
      </c>
      <c r="C100">
        <v>8874.2000000000007</v>
      </c>
      <c r="D100">
        <v>85984</v>
      </c>
      <c r="E100">
        <v>121592</v>
      </c>
      <c r="G100">
        <v>1970</v>
      </c>
      <c r="H100">
        <v>89064.1</v>
      </c>
      <c r="I100">
        <v>43520.3</v>
      </c>
      <c r="J100">
        <v>35300.5</v>
      </c>
      <c r="K100">
        <v>224711</v>
      </c>
    </row>
    <row r="101" spans="1:11" x14ac:dyDescent="0.2">
      <c r="A101">
        <v>1971</v>
      </c>
      <c r="B101">
        <v>102525</v>
      </c>
      <c r="C101">
        <v>8796.77</v>
      </c>
      <c r="D101">
        <v>86385.600000000006</v>
      </c>
      <c r="E101">
        <v>121680</v>
      </c>
      <c r="G101">
        <v>1971</v>
      </c>
      <c r="H101">
        <v>83504.3</v>
      </c>
      <c r="I101">
        <v>37787.599999999999</v>
      </c>
      <c r="J101">
        <v>35221.699999999997</v>
      </c>
      <c r="K101">
        <v>197974</v>
      </c>
    </row>
    <row r="102" spans="1:11" x14ac:dyDescent="0.2">
      <c r="A102">
        <v>1972</v>
      </c>
      <c r="B102">
        <v>90332.4</v>
      </c>
      <c r="C102">
        <v>8159</v>
      </c>
      <c r="D102">
        <v>75431.100000000006</v>
      </c>
      <c r="E102">
        <v>108178</v>
      </c>
      <c r="G102">
        <v>1972</v>
      </c>
      <c r="H102">
        <v>71016.5</v>
      </c>
      <c r="I102">
        <v>29741.200000000001</v>
      </c>
      <c r="J102">
        <v>31782.9</v>
      </c>
      <c r="K102">
        <v>158681</v>
      </c>
    </row>
    <row r="103" spans="1:11" x14ac:dyDescent="0.2">
      <c r="A103">
        <v>1973</v>
      </c>
      <c r="B103">
        <v>77507.100000000006</v>
      </c>
      <c r="C103">
        <v>7423.44</v>
      </c>
      <c r="D103">
        <v>64023.6</v>
      </c>
      <c r="E103">
        <v>93830.3</v>
      </c>
      <c r="G103">
        <v>1973</v>
      </c>
      <c r="H103">
        <v>60257.599999999999</v>
      </c>
      <c r="I103">
        <v>21460.9</v>
      </c>
      <c r="J103">
        <v>30189.1</v>
      </c>
      <c r="K103">
        <v>120275</v>
      </c>
    </row>
    <row r="104" spans="1:11" x14ac:dyDescent="0.2">
      <c r="A104">
        <v>1974</v>
      </c>
      <c r="B104">
        <v>69794</v>
      </c>
      <c r="C104">
        <v>7085.3</v>
      </c>
      <c r="D104">
        <v>56999</v>
      </c>
      <c r="E104">
        <v>85461.1</v>
      </c>
      <c r="G104">
        <v>1974</v>
      </c>
      <c r="H104">
        <v>52728</v>
      </c>
      <c r="I104">
        <v>14208.2</v>
      </c>
      <c r="J104">
        <v>31051.200000000001</v>
      </c>
      <c r="K104">
        <v>89537.3</v>
      </c>
    </row>
    <row r="105" spans="1:11" x14ac:dyDescent="0.2">
      <c r="A105">
        <v>1975</v>
      </c>
      <c r="B105">
        <v>60775.7</v>
      </c>
      <c r="C105">
        <v>6928.76</v>
      </c>
      <c r="D105">
        <v>48420.1</v>
      </c>
      <c r="E105">
        <v>76284.100000000006</v>
      </c>
      <c r="G105">
        <v>1975</v>
      </c>
      <c r="H105">
        <v>43601.9</v>
      </c>
      <c r="I105">
        <v>8576.4599999999991</v>
      </c>
      <c r="J105">
        <v>29530.7</v>
      </c>
      <c r="K105">
        <v>64378</v>
      </c>
    </row>
    <row r="106" spans="1:11" x14ac:dyDescent="0.2">
      <c r="A106">
        <v>1976</v>
      </c>
      <c r="B106">
        <v>48718.5</v>
      </c>
      <c r="C106">
        <v>6833.91</v>
      </c>
      <c r="D106">
        <v>36850.800000000003</v>
      </c>
      <c r="E106">
        <v>64408.1</v>
      </c>
      <c r="G106">
        <v>1976</v>
      </c>
      <c r="H106">
        <v>32031.1</v>
      </c>
      <c r="I106">
        <v>5355.49</v>
      </c>
      <c r="J106">
        <v>22979.8</v>
      </c>
      <c r="K106">
        <v>44647.5</v>
      </c>
    </row>
    <row r="107" spans="1:11" x14ac:dyDescent="0.2">
      <c r="A107">
        <v>1977</v>
      </c>
      <c r="B107">
        <v>36256.300000000003</v>
      </c>
      <c r="C107">
        <v>6783.44</v>
      </c>
      <c r="D107">
        <v>25018.9</v>
      </c>
      <c r="E107">
        <v>52540.9</v>
      </c>
      <c r="G107">
        <v>1977</v>
      </c>
      <c r="H107">
        <v>22992.5</v>
      </c>
      <c r="I107">
        <v>3969.52</v>
      </c>
      <c r="J107">
        <v>16320.3</v>
      </c>
      <c r="K107">
        <v>32392.400000000001</v>
      </c>
    </row>
    <row r="108" spans="1:11" x14ac:dyDescent="0.2">
      <c r="A108">
        <v>1978</v>
      </c>
      <c r="B108">
        <v>31731.5</v>
      </c>
      <c r="C108">
        <v>6986.3</v>
      </c>
      <c r="D108">
        <v>20535.8</v>
      </c>
      <c r="E108">
        <v>49030.7</v>
      </c>
      <c r="G108">
        <v>1978</v>
      </c>
      <c r="H108">
        <v>20083.5</v>
      </c>
      <c r="I108">
        <v>3474.73</v>
      </c>
      <c r="J108">
        <v>14245.2</v>
      </c>
      <c r="K108">
        <v>28314.6</v>
      </c>
    </row>
    <row r="109" spans="1:11" x14ac:dyDescent="0.2">
      <c r="A109">
        <v>1979</v>
      </c>
      <c r="B109">
        <v>32170.3</v>
      </c>
      <c r="C109">
        <v>7252.59</v>
      </c>
      <c r="D109">
        <v>20609.099999999999</v>
      </c>
      <c r="E109">
        <v>50217.1</v>
      </c>
      <c r="G109">
        <v>1979</v>
      </c>
      <c r="H109">
        <v>20006.099999999999</v>
      </c>
      <c r="I109">
        <v>3241.73</v>
      </c>
      <c r="J109">
        <v>14498.7</v>
      </c>
      <c r="K109">
        <v>27605.5</v>
      </c>
    </row>
    <row r="110" spans="1:11" x14ac:dyDescent="0.2">
      <c r="A110">
        <v>1980</v>
      </c>
      <c r="B110">
        <v>32219.9</v>
      </c>
      <c r="C110">
        <v>7451.19</v>
      </c>
      <c r="D110">
        <v>20411</v>
      </c>
      <c r="E110">
        <v>50860.9</v>
      </c>
      <c r="G110">
        <v>1980</v>
      </c>
      <c r="H110">
        <v>19351.3</v>
      </c>
      <c r="I110">
        <v>3025.83</v>
      </c>
      <c r="J110">
        <v>14181.2</v>
      </c>
      <c r="K110">
        <v>26406.2</v>
      </c>
    </row>
    <row r="111" spans="1:11" x14ac:dyDescent="0.2">
      <c r="A111">
        <v>1981</v>
      </c>
      <c r="B111">
        <v>30940.799999999999</v>
      </c>
      <c r="C111">
        <v>7590.11</v>
      </c>
      <c r="D111">
        <v>19079.3</v>
      </c>
      <c r="E111">
        <v>50176.6</v>
      </c>
      <c r="G111">
        <v>1981</v>
      </c>
      <c r="H111">
        <v>17940.599999999999</v>
      </c>
      <c r="I111">
        <v>2826.62</v>
      </c>
      <c r="J111">
        <v>13116.7</v>
      </c>
      <c r="K111">
        <v>24538.5</v>
      </c>
    </row>
    <row r="112" spans="1:11" x14ac:dyDescent="0.2">
      <c r="A112">
        <v>1982</v>
      </c>
      <c r="B112">
        <v>29584.400000000001</v>
      </c>
      <c r="C112">
        <v>7728.25</v>
      </c>
      <c r="D112">
        <v>17696.900000000001</v>
      </c>
      <c r="E112">
        <v>49457</v>
      </c>
      <c r="G112">
        <v>1982</v>
      </c>
      <c r="H112">
        <v>17196.400000000001</v>
      </c>
      <c r="I112">
        <v>2685.44</v>
      </c>
      <c r="J112">
        <v>12607</v>
      </c>
      <c r="K112">
        <v>23456.5</v>
      </c>
    </row>
    <row r="113" spans="1:11" x14ac:dyDescent="0.2">
      <c r="A113">
        <v>1983</v>
      </c>
      <c r="B113">
        <v>30413.9</v>
      </c>
      <c r="C113">
        <v>7922.35</v>
      </c>
      <c r="D113">
        <v>18218.900000000001</v>
      </c>
      <c r="E113">
        <v>50771.9</v>
      </c>
      <c r="G113">
        <v>1983</v>
      </c>
      <c r="H113">
        <v>18118.400000000001</v>
      </c>
      <c r="I113">
        <v>2613.64</v>
      </c>
      <c r="J113">
        <v>13597.7</v>
      </c>
      <c r="K113">
        <v>24141.9</v>
      </c>
    </row>
    <row r="114" spans="1:11" x14ac:dyDescent="0.2">
      <c r="A114">
        <v>1984</v>
      </c>
      <c r="B114">
        <v>32610.2</v>
      </c>
      <c r="C114">
        <v>8158.19</v>
      </c>
      <c r="D114">
        <v>19922.599999999999</v>
      </c>
      <c r="E114">
        <v>53377.9</v>
      </c>
      <c r="G114">
        <v>1984</v>
      </c>
      <c r="H114">
        <v>19936.099999999999</v>
      </c>
      <c r="I114">
        <v>2563.14</v>
      </c>
      <c r="J114">
        <v>15432.1</v>
      </c>
      <c r="K114">
        <v>25754.7</v>
      </c>
    </row>
    <row r="115" spans="1:11" x14ac:dyDescent="0.2">
      <c r="A115">
        <v>1985</v>
      </c>
      <c r="B115">
        <v>35225.4</v>
      </c>
      <c r="C115">
        <v>8431</v>
      </c>
      <c r="D115">
        <v>21971.1</v>
      </c>
      <c r="E115">
        <v>56475.4</v>
      </c>
      <c r="G115">
        <v>1985</v>
      </c>
      <c r="H115">
        <v>22263.9</v>
      </c>
      <c r="I115">
        <v>2526.7199999999998</v>
      </c>
      <c r="J115">
        <v>17755.8</v>
      </c>
      <c r="K115">
        <v>27916.6</v>
      </c>
    </row>
    <row r="116" spans="1:11" x14ac:dyDescent="0.2">
      <c r="A116">
        <v>1986</v>
      </c>
      <c r="B116">
        <v>38986.800000000003</v>
      </c>
      <c r="C116">
        <v>8762.94</v>
      </c>
      <c r="D116">
        <v>25008.5</v>
      </c>
      <c r="E116">
        <v>60778.1</v>
      </c>
      <c r="G116">
        <v>1986</v>
      </c>
      <c r="H116">
        <v>25132.2</v>
      </c>
      <c r="I116">
        <v>2507.14</v>
      </c>
      <c r="J116">
        <v>20596.7</v>
      </c>
      <c r="K116">
        <v>30666.6</v>
      </c>
    </row>
    <row r="117" spans="1:11" x14ac:dyDescent="0.2">
      <c r="A117">
        <v>1987</v>
      </c>
      <c r="B117">
        <v>42446.9</v>
      </c>
      <c r="C117">
        <v>9126.61</v>
      </c>
      <c r="D117">
        <v>27745.7</v>
      </c>
      <c r="E117">
        <v>64937.8</v>
      </c>
      <c r="G117">
        <v>1987</v>
      </c>
      <c r="H117">
        <v>27474.2</v>
      </c>
      <c r="I117">
        <v>2493.04</v>
      </c>
      <c r="J117">
        <v>22922.9</v>
      </c>
      <c r="K117">
        <v>32929.1</v>
      </c>
    </row>
    <row r="118" spans="1:11" x14ac:dyDescent="0.2">
      <c r="A118">
        <v>1988</v>
      </c>
      <c r="B118">
        <v>45134.7</v>
      </c>
      <c r="C118">
        <v>9527.1299999999992</v>
      </c>
      <c r="D118">
        <v>29727.7</v>
      </c>
      <c r="E118">
        <v>68526.7</v>
      </c>
      <c r="G118">
        <v>1988</v>
      </c>
      <c r="H118">
        <v>28780</v>
      </c>
      <c r="I118">
        <v>2489.54</v>
      </c>
      <c r="J118">
        <v>24215.599999999999</v>
      </c>
      <c r="K118">
        <v>34204.699999999997</v>
      </c>
    </row>
    <row r="119" spans="1:11" x14ac:dyDescent="0.2">
      <c r="A119">
        <v>1989</v>
      </c>
      <c r="B119">
        <v>46406.7</v>
      </c>
      <c r="C119">
        <v>9995.16</v>
      </c>
      <c r="D119">
        <v>30312.400000000001</v>
      </c>
      <c r="E119">
        <v>71046.399999999994</v>
      </c>
      <c r="G119">
        <v>1989</v>
      </c>
      <c r="H119">
        <v>28875.9</v>
      </c>
      <c r="I119">
        <v>2503.7600000000002</v>
      </c>
      <c r="J119">
        <v>24286.400000000001</v>
      </c>
      <c r="K119">
        <v>34332.699999999997</v>
      </c>
    </row>
    <row r="120" spans="1:11" x14ac:dyDescent="0.2">
      <c r="A120">
        <v>1990</v>
      </c>
      <c r="B120">
        <v>46856.800000000003</v>
      </c>
      <c r="C120">
        <v>10587.3</v>
      </c>
      <c r="D120">
        <v>29988.3</v>
      </c>
      <c r="E120">
        <v>73213.8</v>
      </c>
      <c r="G120">
        <v>1990</v>
      </c>
      <c r="H120">
        <v>28700.3</v>
      </c>
      <c r="I120">
        <v>2554.0300000000002</v>
      </c>
      <c r="J120">
        <v>24029.4</v>
      </c>
      <c r="K120">
        <v>34279.1</v>
      </c>
    </row>
    <row r="121" spans="1:11" x14ac:dyDescent="0.2">
      <c r="A121">
        <v>1991</v>
      </c>
      <c r="B121">
        <v>47786.3</v>
      </c>
      <c r="C121">
        <v>11359.9</v>
      </c>
      <c r="D121">
        <v>29898.6</v>
      </c>
      <c r="E121">
        <v>76375.899999999994</v>
      </c>
      <c r="G121">
        <v>1991</v>
      </c>
      <c r="H121">
        <v>30266</v>
      </c>
      <c r="I121">
        <v>2675.13</v>
      </c>
      <c r="J121">
        <v>25370.6</v>
      </c>
      <c r="K121">
        <v>36105.800000000003</v>
      </c>
    </row>
    <row r="122" spans="1:11" x14ac:dyDescent="0.2">
      <c r="A122">
        <v>1992</v>
      </c>
      <c r="B122">
        <v>52761.5</v>
      </c>
      <c r="C122">
        <v>12411.4</v>
      </c>
      <c r="D122">
        <v>33169.4</v>
      </c>
      <c r="E122">
        <v>83925.9</v>
      </c>
      <c r="G122">
        <v>1992</v>
      </c>
      <c r="H122">
        <v>35143</v>
      </c>
      <c r="I122">
        <v>2902.91</v>
      </c>
      <c r="J122">
        <v>29799.8</v>
      </c>
      <c r="K122">
        <v>41444.300000000003</v>
      </c>
    </row>
    <row r="123" spans="1:11" x14ac:dyDescent="0.2">
      <c r="A123">
        <v>1993</v>
      </c>
      <c r="B123">
        <v>59632.3</v>
      </c>
      <c r="C123">
        <v>13752.6</v>
      </c>
      <c r="D123">
        <v>37822.800000000003</v>
      </c>
      <c r="E123">
        <v>94017.5</v>
      </c>
      <c r="G123">
        <v>1993</v>
      </c>
      <c r="H123">
        <v>42556.800000000003</v>
      </c>
      <c r="I123">
        <v>3236.57</v>
      </c>
      <c r="J123">
        <v>36560</v>
      </c>
      <c r="K123">
        <v>49537.4</v>
      </c>
    </row>
    <row r="124" spans="1:11" x14ac:dyDescent="0.2">
      <c r="A124">
        <v>1994</v>
      </c>
      <c r="B124">
        <v>70050.3</v>
      </c>
      <c r="C124">
        <v>15395.1</v>
      </c>
      <c r="D124">
        <v>45369.7</v>
      </c>
      <c r="E124">
        <v>108157</v>
      </c>
      <c r="G124">
        <v>1994</v>
      </c>
      <c r="H124">
        <v>53070.400000000001</v>
      </c>
      <c r="I124">
        <v>3670.13</v>
      </c>
      <c r="J124">
        <v>46222.8</v>
      </c>
      <c r="K124">
        <v>60932.5</v>
      </c>
    </row>
    <row r="125" spans="1:11" x14ac:dyDescent="0.2">
      <c r="A125">
        <v>1995</v>
      </c>
      <c r="B125">
        <v>82082.7</v>
      </c>
      <c r="C125">
        <v>17224.400000000001</v>
      </c>
      <c r="D125">
        <v>54193.2</v>
      </c>
      <c r="E125">
        <v>124325</v>
      </c>
      <c r="G125">
        <v>1995</v>
      </c>
      <c r="H125">
        <v>64937.1</v>
      </c>
      <c r="I125">
        <v>4168.78</v>
      </c>
      <c r="J125">
        <v>57120.1</v>
      </c>
      <c r="K125">
        <v>73823.8</v>
      </c>
    </row>
    <row r="126" spans="1:11" x14ac:dyDescent="0.2">
      <c r="A126">
        <v>1996</v>
      </c>
      <c r="B126">
        <v>93153.5</v>
      </c>
      <c r="C126">
        <v>19071.7</v>
      </c>
      <c r="D126">
        <v>62114.3</v>
      </c>
      <c r="E126">
        <v>139703</v>
      </c>
      <c r="G126">
        <v>1996</v>
      </c>
      <c r="H126">
        <v>76402.399999999994</v>
      </c>
      <c r="I126">
        <v>4696.26</v>
      </c>
      <c r="J126">
        <v>67572.100000000006</v>
      </c>
      <c r="K126">
        <v>86386.6</v>
      </c>
    </row>
    <row r="127" spans="1:11" x14ac:dyDescent="0.2">
      <c r="A127">
        <v>1997</v>
      </c>
      <c r="B127">
        <v>102278</v>
      </c>
      <c r="C127">
        <v>20765.8</v>
      </c>
      <c r="D127">
        <v>68423.5</v>
      </c>
      <c r="E127">
        <v>152882</v>
      </c>
      <c r="G127">
        <v>1997</v>
      </c>
      <c r="H127">
        <v>86709</v>
      </c>
      <c r="I127">
        <v>5212.3100000000004</v>
      </c>
      <c r="J127">
        <v>76895</v>
      </c>
      <c r="K127">
        <v>97775.6</v>
      </c>
    </row>
    <row r="128" spans="1:11" x14ac:dyDescent="0.2">
      <c r="A128">
        <v>1998</v>
      </c>
      <c r="B128">
        <v>109113</v>
      </c>
      <c r="C128">
        <v>22150.2</v>
      </c>
      <c r="D128">
        <v>73000.399999999994</v>
      </c>
      <c r="E128">
        <v>163089</v>
      </c>
      <c r="G128">
        <v>1998</v>
      </c>
      <c r="H128">
        <v>95378.6</v>
      </c>
      <c r="I128">
        <v>5672.79</v>
      </c>
      <c r="J128">
        <v>84690.8</v>
      </c>
      <c r="K128">
        <v>107415</v>
      </c>
    </row>
    <row r="129" spans="1:11" x14ac:dyDescent="0.2">
      <c r="A129">
        <v>1999</v>
      </c>
      <c r="B129">
        <v>114256</v>
      </c>
      <c r="C129">
        <v>23191.8</v>
      </c>
      <c r="D129">
        <v>76444.5</v>
      </c>
      <c r="E129">
        <v>170769</v>
      </c>
      <c r="G129">
        <v>1999</v>
      </c>
      <c r="H129">
        <v>102160</v>
      </c>
      <c r="I129">
        <v>6048.15</v>
      </c>
      <c r="J129">
        <v>90762</v>
      </c>
      <c r="K129">
        <v>114990</v>
      </c>
    </row>
    <row r="130" spans="1:11" x14ac:dyDescent="0.2">
      <c r="A130">
        <v>2000</v>
      </c>
      <c r="B130">
        <v>117291</v>
      </c>
      <c r="C130">
        <v>23970.400000000001</v>
      </c>
      <c r="D130">
        <v>78265</v>
      </c>
      <c r="E130">
        <v>175778</v>
      </c>
      <c r="G130">
        <v>2000</v>
      </c>
      <c r="H130">
        <v>107143</v>
      </c>
      <c r="I130">
        <v>6340.87</v>
      </c>
      <c r="J130">
        <v>95193.1</v>
      </c>
      <c r="K130">
        <v>120593</v>
      </c>
    </row>
    <row r="131" spans="1:11" x14ac:dyDescent="0.2">
      <c r="A131">
        <v>2001</v>
      </c>
      <c r="B131">
        <v>119911</v>
      </c>
      <c r="C131">
        <v>24620.7</v>
      </c>
      <c r="D131">
        <v>79864.5</v>
      </c>
      <c r="E131">
        <v>180038</v>
      </c>
      <c r="G131">
        <v>2001</v>
      </c>
      <c r="H131">
        <v>111655</v>
      </c>
      <c r="I131">
        <v>6579.66</v>
      </c>
      <c r="J131">
        <v>99251.7</v>
      </c>
      <c r="K131">
        <v>125608</v>
      </c>
    </row>
    <row r="132" spans="1:11" x14ac:dyDescent="0.2">
      <c r="A132">
        <v>2002</v>
      </c>
      <c r="B132">
        <v>122574</v>
      </c>
      <c r="C132">
        <v>25288</v>
      </c>
      <c r="D132">
        <v>81482.600000000006</v>
      </c>
      <c r="E132">
        <v>184387</v>
      </c>
      <c r="G132">
        <v>2002</v>
      </c>
      <c r="H132">
        <v>116358</v>
      </c>
      <c r="I132">
        <v>6802.73</v>
      </c>
      <c r="J132">
        <v>103529</v>
      </c>
      <c r="K132">
        <v>130778</v>
      </c>
    </row>
    <row r="133" spans="1:11" x14ac:dyDescent="0.2">
      <c r="A133">
        <v>2003</v>
      </c>
      <c r="B133">
        <v>125886</v>
      </c>
      <c r="C133">
        <v>26088.7</v>
      </c>
      <c r="D133">
        <v>83533.7</v>
      </c>
      <c r="E133">
        <v>189713</v>
      </c>
      <c r="G133">
        <v>2003</v>
      </c>
      <c r="H133">
        <v>122164</v>
      </c>
      <c r="I133">
        <v>7045.79</v>
      </c>
      <c r="J133">
        <v>108865</v>
      </c>
      <c r="K133">
        <v>137087</v>
      </c>
    </row>
    <row r="134" spans="1:11" x14ac:dyDescent="0.2">
      <c r="A134">
        <v>2004</v>
      </c>
      <c r="B134">
        <v>131016</v>
      </c>
      <c r="C134">
        <v>27088.1</v>
      </c>
      <c r="D134">
        <v>87019.4</v>
      </c>
      <c r="E134">
        <v>197257</v>
      </c>
      <c r="G134">
        <v>2004</v>
      </c>
      <c r="H134">
        <v>129699</v>
      </c>
      <c r="I134">
        <v>7335.1</v>
      </c>
      <c r="J134">
        <v>115839</v>
      </c>
      <c r="K134">
        <v>145218</v>
      </c>
    </row>
    <row r="135" spans="1:11" x14ac:dyDescent="0.2">
      <c r="A135">
        <v>2005</v>
      </c>
      <c r="B135">
        <v>137226</v>
      </c>
      <c r="C135">
        <v>28300.7</v>
      </c>
      <c r="D135">
        <v>91236.2</v>
      </c>
      <c r="E135">
        <v>206399</v>
      </c>
      <c r="G135">
        <v>2005</v>
      </c>
      <c r="H135">
        <v>138616</v>
      </c>
      <c r="I135">
        <v>7680.51</v>
      </c>
      <c r="J135">
        <v>124086</v>
      </c>
      <c r="K135">
        <v>154847</v>
      </c>
    </row>
    <row r="136" spans="1:11" x14ac:dyDescent="0.2">
      <c r="A136">
        <v>2006</v>
      </c>
      <c r="B136">
        <v>144942</v>
      </c>
      <c r="C136">
        <v>29721.200000000001</v>
      </c>
      <c r="D136">
        <v>96586.4</v>
      </c>
      <c r="E136">
        <v>217507</v>
      </c>
      <c r="G136">
        <v>2006</v>
      </c>
      <c r="H136">
        <v>148803</v>
      </c>
      <c r="I136">
        <v>8088.01</v>
      </c>
      <c r="J136">
        <v>133486</v>
      </c>
      <c r="K136">
        <v>165878</v>
      </c>
    </row>
    <row r="137" spans="1:11" x14ac:dyDescent="0.2">
      <c r="A137">
        <v>2007</v>
      </c>
      <c r="B137">
        <v>153035</v>
      </c>
      <c r="C137">
        <v>31346.799999999999</v>
      </c>
      <c r="D137">
        <v>102023</v>
      </c>
      <c r="E137">
        <v>229553</v>
      </c>
      <c r="G137">
        <v>2007</v>
      </c>
      <c r="H137">
        <v>159939</v>
      </c>
      <c r="I137">
        <v>8571.7999999999993</v>
      </c>
      <c r="J137">
        <v>143693</v>
      </c>
      <c r="K137">
        <v>178021</v>
      </c>
    </row>
    <row r="138" spans="1:11" x14ac:dyDescent="0.2">
      <c r="A138">
        <v>2008</v>
      </c>
      <c r="B138">
        <v>162315</v>
      </c>
      <c r="C138">
        <v>33148.300000000003</v>
      </c>
      <c r="D138">
        <v>108339</v>
      </c>
      <c r="E138">
        <v>243184</v>
      </c>
      <c r="G138">
        <v>2008</v>
      </c>
      <c r="H138">
        <v>172481</v>
      </c>
      <c r="I138">
        <v>9144.67</v>
      </c>
      <c r="J138">
        <v>155140</v>
      </c>
      <c r="K138">
        <v>191761</v>
      </c>
    </row>
    <row r="139" spans="1:11" x14ac:dyDescent="0.2">
      <c r="A139">
        <v>2009</v>
      </c>
      <c r="B139">
        <v>172309</v>
      </c>
      <c r="C139">
        <v>35014.699999999997</v>
      </c>
      <c r="D139">
        <v>115236</v>
      </c>
      <c r="E139">
        <v>257651</v>
      </c>
      <c r="G139">
        <v>2009</v>
      </c>
      <c r="H139">
        <v>185359</v>
      </c>
      <c r="I139">
        <v>9792.91</v>
      </c>
      <c r="J139">
        <v>166785</v>
      </c>
      <c r="K139">
        <v>206002</v>
      </c>
    </row>
    <row r="140" spans="1:11" x14ac:dyDescent="0.2">
      <c r="A140">
        <v>2010</v>
      </c>
      <c r="B140">
        <v>181670</v>
      </c>
      <c r="C140">
        <v>36790.9</v>
      </c>
      <c r="D140">
        <v>121659</v>
      </c>
      <c r="E140">
        <v>271282</v>
      </c>
      <c r="G140">
        <v>2010</v>
      </c>
      <c r="H140">
        <v>196800</v>
      </c>
      <c r="I140">
        <v>10478.700000000001</v>
      </c>
      <c r="J140">
        <v>176933</v>
      </c>
      <c r="K140">
        <v>218897</v>
      </c>
    </row>
    <row r="141" spans="1:11" x14ac:dyDescent="0.2">
      <c r="A141">
        <v>2011</v>
      </c>
      <c r="B141">
        <v>188674</v>
      </c>
      <c r="C141">
        <v>38346.800000000003</v>
      </c>
      <c r="D141">
        <v>126171</v>
      </c>
      <c r="E141">
        <v>282139</v>
      </c>
      <c r="G141">
        <v>2011</v>
      </c>
      <c r="H141">
        <v>205750</v>
      </c>
      <c r="I141">
        <v>11158.4</v>
      </c>
      <c r="J141">
        <v>184615</v>
      </c>
      <c r="K141">
        <v>229303</v>
      </c>
    </row>
    <row r="142" spans="1:11" x14ac:dyDescent="0.2">
      <c r="A142">
        <v>2012</v>
      </c>
      <c r="B142">
        <v>194781</v>
      </c>
      <c r="C142">
        <v>39640.1</v>
      </c>
      <c r="D142">
        <v>130188</v>
      </c>
      <c r="E142">
        <v>291423</v>
      </c>
      <c r="G142">
        <v>2012</v>
      </c>
      <c r="H142">
        <v>212570</v>
      </c>
      <c r="I142">
        <v>11798.7</v>
      </c>
      <c r="J142">
        <v>190251</v>
      </c>
      <c r="K142">
        <v>237507</v>
      </c>
    </row>
    <row r="143" spans="1:11" x14ac:dyDescent="0.2">
      <c r="A143">
        <v>2013</v>
      </c>
      <c r="B143">
        <v>199444</v>
      </c>
      <c r="C143">
        <v>40715.599999999999</v>
      </c>
      <c r="D143">
        <v>133141</v>
      </c>
      <c r="E143">
        <v>298767</v>
      </c>
      <c r="G143">
        <v>2013</v>
      </c>
      <c r="H143">
        <v>217272</v>
      </c>
      <c r="I143">
        <v>12398.1</v>
      </c>
      <c r="J143">
        <v>193857</v>
      </c>
      <c r="K143">
        <v>243516</v>
      </c>
    </row>
    <row r="144" spans="1:11" x14ac:dyDescent="0.2">
      <c r="A144">
        <v>2014</v>
      </c>
      <c r="B144">
        <v>204539</v>
      </c>
      <c r="C144">
        <v>41712.400000000001</v>
      </c>
      <c r="D144">
        <v>136597</v>
      </c>
      <c r="E144">
        <v>306273</v>
      </c>
      <c r="G144">
        <v>2014</v>
      </c>
      <c r="H144">
        <v>220430</v>
      </c>
      <c r="I144">
        <v>12990.4</v>
      </c>
      <c r="J144">
        <v>195942</v>
      </c>
      <c r="K144">
        <v>247978</v>
      </c>
    </row>
    <row r="145" spans="1:11" x14ac:dyDescent="0.2">
      <c r="A145">
        <v>2015</v>
      </c>
      <c r="B145">
        <v>208180</v>
      </c>
      <c r="C145">
        <v>42762.9</v>
      </c>
      <c r="D145">
        <v>138630</v>
      </c>
      <c r="E145">
        <v>312621</v>
      </c>
      <c r="G145">
        <v>2015</v>
      </c>
      <c r="H145">
        <v>221917</v>
      </c>
      <c r="I145">
        <v>13646</v>
      </c>
      <c r="J145">
        <v>196260</v>
      </c>
      <c r="K145">
        <v>250930</v>
      </c>
    </row>
    <row r="146" spans="1:11" x14ac:dyDescent="0.2">
      <c r="A146">
        <v>2016</v>
      </c>
      <c r="B146">
        <v>212054</v>
      </c>
      <c r="C146">
        <v>43934.8</v>
      </c>
      <c r="D146">
        <v>140726</v>
      </c>
      <c r="E146">
        <v>319536</v>
      </c>
      <c r="G146">
        <v>2016</v>
      </c>
      <c r="H146">
        <v>223077</v>
      </c>
      <c r="I146">
        <v>14435.1</v>
      </c>
      <c r="J146">
        <v>196023</v>
      </c>
      <c r="K146">
        <v>253864</v>
      </c>
    </row>
    <row r="147" spans="1:11" x14ac:dyDescent="0.2">
      <c r="A147">
        <v>2017</v>
      </c>
      <c r="B147">
        <v>214103</v>
      </c>
      <c r="C147">
        <v>45145.5</v>
      </c>
      <c r="D147">
        <v>141079</v>
      </c>
      <c r="E147">
        <v>324926</v>
      </c>
      <c r="G147">
        <v>2017</v>
      </c>
      <c r="H147">
        <v>223581</v>
      </c>
      <c r="I147">
        <v>15384.7</v>
      </c>
      <c r="J147">
        <v>194867</v>
      </c>
      <c r="K147">
        <v>256527</v>
      </c>
    </row>
    <row r="148" spans="1:11" x14ac:dyDescent="0.2">
      <c r="A148">
        <v>2018</v>
      </c>
      <c r="B148">
        <v>214812</v>
      </c>
      <c r="C148">
        <v>46250.2</v>
      </c>
      <c r="D148">
        <v>140334</v>
      </c>
      <c r="E148">
        <v>328819</v>
      </c>
      <c r="G148">
        <v>2018</v>
      </c>
      <c r="H148">
        <v>223841</v>
      </c>
      <c r="I148">
        <v>16466.900000000001</v>
      </c>
      <c r="J148">
        <v>193254</v>
      </c>
      <c r="K148">
        <v>259270</v>
      </c>
    </row>
    <row r="149" spans="1:11" x14ac:dyDescent="0.2">
      <c r="A149">
        <v>2019</v>
      </c>
      <c r="B149">
        <v>205292</v>
      </c>
      <c r="C149">
        <v>45933.7</v>
      </c>
      <c r="D149">
        <v>131946</v>
      </c>
      <c r="E149">
        <v>319410</v>
      </c>
      <c r="G149">
        <v>2019</v>
      </c>
      <c r="H149">
        <v>223565</v>
      </c>
      <c r="I149">
        <v>17635</v>
      </c>
      <c r="J149">
        <v>190983</v>
      </c>
      <c r="K149">
        <v>261705</v>
      </c>
    </row>
    <row r="150" spans="1:11" x14ac:dyDescent="0.2">
      <c r="G150">
        <v>2020</v>
      </c>
      <c r="H150">
        <v>223055</v>
      </c>
      <c r="I150">
        <v>18852.3</v>
      </c>
      <c r="J150">
        <v>188422</v>
      </c>
      <c r="K150">
        <v>264055</v>
      </c>
    </row>
    <row r="151" spans="1:11" x14ac:dyDescent="0.2">
      <c r="G151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A775-3BDF-A549-B260-5A64A84F3F4E}">
  <dimension ref="A1:AH131"/>
  <sheetViews>
    <sheetView topLeftCell="A2" zoomScale="41" workbookViewId="0">
      <selection activeCell="K131" sqref="K131:AH131"/>
    </sheetView>
  </sheetViews>
  <sheetFormatPr baseColWidth="10" defaultRowHeight="16" x14ac:dyDescent="0.2"/>
  <sheetData>
    <row r="1" spans="5:28" x14ac:dyDescent="0.2">
      <c r="E1">
        <v>0.98440000000000005</v>
      </c>
      <c r="F1">
        <v>1.5599999999999999E-2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</row>
    <row r="2" spans="5:28" x14ac:dyDescent="0.2">
      <c r="E2">
        <v>3.5000000000000003E-2</v>
      </c>
      <c r="F2">
        <v>0.92989999999999995</v>
      </c>
      <c r="G2">
        <v>3.5000000000000003E-2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5:28" x14ac:dyDescent="0.2">
      <c r="E3">
        <v>0</v>
      </c>
      <c r="F3">
        <v>5.91E-2</v>
      </c>
      <c r="G3">
        <v>0.88180000000000003</v>
      </c>
      <c r="H3">
        <v>5.91E-2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5:28" x14ac:dyDescent="0.2">
      <c r="E4">
        <v>0</v>
      </c>
      <c r="F4">
        <v>0</v>
      </c>
      <c r="G4">
        <v>8.48E-2</v>
      </c>
      <c r="H4">
        <v>0.83040000000000003</v>
      </c>
      <c r="I4">
        <v>8.48E-2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5:28" x14ac:dyDescent="0.2">
      <c r="E5">
        <v>0</v>
      </c>
      <c r="F5">
        <v>0</v>
      </c>
      <c r="G5" s="1">
        <v>1E-4</v>
      </c>
      <c r="H5">
        <v>0.1101</v>
      </c>
      <c r="I5">
        <v>0.77959999999999996</v>
      </c>
      <c r="J5">
        <v>0.1101</v>
      </c>
      <c r="K5" s="1">
        <v>1E-4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5:28" x14ac:dyDescent="0.2">
      <c r="E6">
        <v>0</v>
      </c>
      <c r="F6">
        <v>0</v>
      </c>
      <c r="G6">
        <v>0</v>
      </c>
      <c r="H6" s="1">
        <v>5.0000000000000001E-4</v>
      </c>
      <c r="I6">
        <v>0.13389999999999999</v>
      </c>
      <c r="J6">
        <v>0.73140000000000005</v>
      </c>
      <c r="K6">
        <v>0.13389999999999999</v>
      </c>
      <c r="L6" s="1">
        <v>5.0000000000000001E-4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5:28" x14ac:dyDescent="0.2">
      <c r="E7">
        <v>0</v>
      </c>
      <c r="F7">
        <v>0</v>
      </c>
      <c r="G7">
        <v>0</v>
      </c>
      <c r="H7">
        <v>0</v>
      </c>
      <c r="I7">
        <v>1.1999999999999999E-3</v>
      </c>
      <c r="J7">
        <v>0.1555</v>
      </c>
      <c r="K7">
        <v>0.68659999999999999</v>
      </c>
      <c r="L7">
        <v>0.1555</v>
      </c>
      <c r="M7">
        <v>1.1999999999999999E-3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5:28" x14ac:dyDescent="0.2">
      <c r="E8">
        <v>0</v>
      </c>
      <c r="F8">
        <v>0</v>
      </c>
      <c r="G8">
        <v>0</v>
      </c>
      <c r="H8">
        <v>0</v>
      </c>
      <c r="I8">
        <v>0</v>
      </c>
      <c r="J8">
        <v>2.7000000000000001E-3</v>
      </c>
      <c r="K8">
        <v>0.17449999999999999</v>
      </c>
      <c r="L8">
        <v>0.64549999999999996</v>
      </c>
      <c r="M8">
        <v>0.17449999999999999</v>
      </c>
      <c r="N8">
        <v>2.7000000000000001E-3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5:28" x14ac:dyDescent="0.2"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5.1000000000000004E-3</v>
      </c>
      <c r="L9">
        <v>0.1908</v>
      </c>
      <c r="M9">
        <v>0.60809999999999997</v>
      </c>
      <c r="N9">
        <v>0.1908</v>
      </c>
      <c r="O9">
        <v>5.1000000000000004E-3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5:28" x14ac:dyDescent="0.2"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8.3999999999999995E-3</v>
      </c>
      <c r="M10">
        <v>0.20449999999999999</v>
      </c>
      <c r="N10">
        <v>0.57410000000000005</v>
      </c>
      <c r="O10">
        <v>0.20449999999999999</v>
      </c>
      <c r="P10">
        <v>8.3999999999999995E-3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5:28" x14ac:dyDescent="0.2"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1">
        <v>1E-4</v>
      </c>
      <c r="M11">
        <v>1.2699999999999999E-2</v>
      </c>
      <c r="N11">
        <v>0.21560000000000001</v>
      </c>
      <c r="O11">
        <v>0.54320000000000002</v>
      </c>
      <c r="P11">
        <v>0.21560000000000001</v>
      </c>
      <c r="Q11">
        <v>1.2699999999999999E-2</v>
      </c>
      <c r="R11" s="1">
        <v>1E-4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5:28" x14ac:dyDescent="0.2"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">
        <v>2.0000000000000001E-4</v>
      </c>
      <c r="N12">
        <v>1.78E-2</v>
      </c>
      <c r="O12">
        <v>0.22439999999999999</v>
      </c>
      <c r="P12">
        <v>0.51500000000000001</v>
      </c>
      <c r="Q12">
        <v>0.22439999999999999</v>
      </c>
      <c r="R12">
        <v>1.78E-2</v>
      </c>
      <c r="S12" s="1">
        <v>2.0000000000000001E-4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5:28" x14ac:dyDescent="0.2"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s="1">
        <v>5.0000000000000001E-4</v>
      </c>
      <c r="O13">
        <v>2.3699999999999999E-2</v>
      </c>
      <c r="P13">
        <v>0.2311</v>
      </c>
      <c r="Q13">
        <v>0.4894</v>
      </c>
      <c r="R13">
        <v>0.2311</v>
      </c>
      <c r="S13">
        <v>2.3699999999999999E-2</v>
      </c>
      <c r="T13" s="1">
        <v>5.0000000000000001E-4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5:28" x14ac:dyDescent="0.2"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s="1">
        <v>8.9999999999999998E-4</v>
      </c>
      <c r="P14">
        <v>3.0099999999999998E-2</v>
      </c>
      <c r="Q14">
        <v>0.23599999999999999</v>
      </c>
      <c r="R14">
        <v>0.46600000000000003</v>
      </c>
      <c r="S14">
        <v>0.23599999999999999</v>
      </c>
      <c r="T14">
        <v>3.0099999999999998E-2</v>
      </c>
      <c r="U14" s="1">
        <v>8.9999999999999998E-4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5:28" x14ac:dyDescent="0.2"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1.6000000000000001E-3</v>
      </c>
      <c r="Q15">
        <v>3.6900000000000002E-2</v>
      </c>
      <c r="R15">
        <v>0.23930000000000001</v>
      </c>
      <c r="S15">
        <v>0.4446</v>
      </c>
      <c r="T15">
        <v>0.23930000000000001</v>
      </c>
      <c r="U15">
        <v>3.6900000000000002E-2</v>
      </c>
      <c r="V15">
        <v>1.6000000000000001E-3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5:28" x14ac:dyDescent="0.2"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2.5000000000000001E-3</v>
      </c>
      <c r="R16">
        <v>4.3799999999999999E-2</v>
      </c>
      <c r="S16">
        <v>0.2412</v>
      </c>
      <c r="T16">
        <v>0.4249</v>
      </c>
      <c r="U16">
        <v>0.2412</v>
      </c>
      <c r="V16">
        <v>4.3799999999999999E-2</v>
      </c>
      <c r="W16">
        <v>2.5000000000000001E-3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5:28" x14ac:dyDescent="0.2"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1E-4</v>
      </c>
      <c r="R17">
        <v>3.7000000000000002E-3</v>
      </c>
      <c r="S17">
        <v>5.0700000000000002E-2</v>
      </c>
      <c r="T17">
        <v>0.24210000000000001</v>
      </c>
      <c r="U17">
        <v>0.40679999999999999</v>
      </c>
      <c r="V17">
        <v>0.24210000000000001</v>
      </c>
      <c r="W17">
        <v>5.0700000000000002E-2</v>
      </c>
      <c r="X17">
        <v>3.7000000000000002E-3</v>
      </c>
      <c r="Y17" s="1">
        <v>1E-4</v>
      </c>
      <c r="Z17">
        <v>0</v>
      </c>
      <c r="AA17">
        <v>0</v>
      </c>
      <c r="AB17">
        <v>0</v>
      </c>
    </row>
    <row r="18" spans="5:28" x14ac:dyDescent="0.2"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1">
        <v>2.0000000000000001E-4</v>
      </c>
      <c r="S18">
        <v>5.1999999999999998E-3</v>
      </c>
      <c r="T18">
        <v>5.7599999999999998E-2</v>
      </c>
      <c r="U18">
        <v>0.24199999999999999</v>
      </c>
      <c r="V18">
        <v>0.3901</v>
      </c>
      <c r="W18">
        <v>0.24199999999999999</v>
      </c>
      <c r="X18">
        <v>5.7599999999999998E-2</v>
      </c>
      <c r="Y18">
        <v>5.1999999999999998E-3</v>
      </c>
      <c r="Z18" s="1">
        <v>2.0000000000000001E-4</v>
      </c>
      <c r="AA18">
        <v>0</v>
      </c>
      <c r="AB18">
        <v>0</v>
      </c>
    </row>
    <row r="19" spans="5:28" x14ac:dyDescent="0.2"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1">
        <v>2.9999999999999997E-4</v>
      </c>
      <c r="T19">
        <v>7.0000000000000001E-3</v>
      </c>
      <c r="U19">
        <v>6.4199999999999993E-2</v>
      </c>
      <c r="V19">
        <v>0.2412</v>
      </c>
      <c r="W19">
        <v>0.37469999999999998</v>
      </c>
      <c r="X19">
        <v>0.2412</v>
      </c>
      <c r="Y19">
        <v>6.4199999999999993E-2</v>
      </c>
      <c r="Z19">
        <v>7.0000000000000001E-3</v>
      </c>
      <c r="AA19" s="1">
        <v>2.9999999999999997E-4</v>
      </c>
      <c r="AB19">
        <v>0</v>
      </c>
    </row>
    <row r="20" spans="5:28" x14ac:dyDescent="0.2"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1">
        <v>5.0000000000000001E-4</v>
      </c>
      <c r="U20">
        <v>9.1000000000000004E-3</v>
      </c>
      <c r="V20">
        <v>7.0499999999999993E-2</v>
      </c>
      <c r="W20">
        <v>0.23980000000000001</v>
      </c>
      <c r="X20">
        <v>0.3604</v>
      </c>
      <c r="Y20">
        <v>0.23980000000000001</v>
      </c>
      <c r="Z20">
        <v>7.0499999999999993E-2</v>
      </c>
      <c r="AA20">
        <v>9.1000000000000004E-3</v>
      </c>
      <c r="AB20" s="1">
        <v>5.0000000000000001E-4</v>
      </c>
    </row>
    <row r="21" spans="5:28" x14ac:dyDescent="0.2"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1">
        <v>8.0000000000000004E-4</v>
      </c>
      <c r="V21">
        <v>1.15E-2</v>
      </c>
      <c r="W21">
        <v>7.6399999999999996E-2</v>
      </c>
      <c r="X21">
        <v>0.23780000000000001</v>
      </c>
      <c r="Y21">
        <v>0.34710000000000002</v>
      </c>
      <c r="Z21">
        <v>0.23780000000000001</v>
      </c>
      <c r="AA21">
        <v>7.6399999999999996E-2</v>
      </c>
      <c r="AB21">
        <v>1.23E-2</v>
      </c>
    </row>
    <row r="22" spans="5:28" x14ac:dyDescent="0.2"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1.1999999999999999E-3</v>
      </c>
      <c r="W22">
        <v>1.4E-2</v>
      </c>
      <c r="X22">
        <v>8.1900000000000001E-2</v>
      </c>
      <c r="Y22">
        <v>0.23549999999999999</v>
      </c>
      <c r="Z22">
        <v>0.3347</v>
      </c>
      <c r="AA22">
        <v>0.23549999999999999</v>
      </c>
      <c r="AB22">
        <v>9.7199999999999995E-2</v>
      </c>
    </row>
    <row r="23" spans="5:28" x14ac:dyDescent="0.2"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1">
        <v>1E-4</v>
      </c>
      <c r="W23">
        <v>1.6999999999999999E-3</v>
      </c>
      <c r="X23">
        <v>1.6799999999999999E-2</v>
      </c>
      <c r="Y23">
        <v>8.6999999999999994E-2</v>
      </c>
      <c r="Z23">
        <v>0.23280000000000001</v>
      </c>
      <c r="AA23">
        <v>0.3231</v>
      </c>
      <c r="AB23">
        <v>0.33839999999999998</v>
      </c>
    </row>
    <row r="24" spans="5:28" x14ac:dyDescent="0.2"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s="1">
        <v>1E-4</v>
      </c>
      <c r="X24">
        <v>2.3E-3</v>
      </c>
      <c r="Y24">
        <v>1.9800000000000002E-2</v>
      </c>
      <c r="Z24">
        <v>9.1700000000000004E-2</v>
      </c>
      <c r="AA24">
        <v>0.22989999999999999</v>
      </c>
      <c r="AB24">
        <v>0.65610000000000002</v>
      </c>
    </row>
    <row r="25" spans="5:28" x14ac:dyDescent="0.2"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1">
        <v>2.0000000000000001E-4</v>
      </c>
      <c r="Y25">
        <v>3.0000000000000001E-3</v>
      </c>
      <c r="Z25">
        <v>2.2800000000000001E-2</v>
      </c>
      <c r="AA25">
        <v>9.6000000000000002E-2</v>
      </c>
      <c r="AB25">
        <v>0.87790000000000001</v>
      </c>
    </row>
    <row r="26" spans="5:28" x14ac:dyDescent="0.2"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s="1">
        <v>2.9999999999999997E-4</v>
      </c>
      <c r="Z26">
        <v>3.8999999999999998E-3</v>
      </c>
      <c r="AA26">
        <v>2.5999999999999999E-2</v>
      </c>
      <c r="AB26">
        <v>0.96970000000000001</v>
      </c>
    </row>
    <row r="27" spans="5:28" x14ac:dyDescent="0.2"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1">
        <v>5.0000000000000001E-4</v>
      </c>
      <c r="AA27">
        <v>4.8999999999999998E-3</v>
      </c>
      <c r="AB27">
        <v>0.99450000000000005</v>
      </c>
    </row>
    <row r="28" spans="5:28" x14ac:dyDescent="0.2"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s="1">
        <v>1E-4</v>
      </c>
      <c r="AA28" s="1">
        <v>6.9999999999999999E-4</v>
      </c>
      <c r="AB28">
        <v>0.99919999999999998</v>
      </c>
    </row>
    <row r="31" spans="5:28" x14ac:dyDescent="0.2">
      <c r="E31" t="s">
        <v>5</v>
      </c>
    </row>
    <row r="32" spans="5:28" x14ac:dyDescent="0.2">
      <c r="E32" t="s">
        <v>6</v>
      </c>
      <c r="F32" t="s">
        <v>7</v>
      </c>
      <c r="G32" t="s">
        <v>8</v>
      </c>
    </row>
    <row r="33" spans="5:28" x14ac:dyDescent="0.2">
      <c r="E33" t="s">
        <v>5</v>
      </c>
    </row>
    <row r="34" spans="5:28" x14ac:dyDescent="0.2">
      <c r="E34">
        <v>42</v>
      </c>
    </row>
    <row r="35" spans="5:28" x14ac:dyDescent="0.2">
      <c r="E35" t="s">
        <v>9</v>
      </c>
    </row>
    <row r="38" spans="5:28" x14ac:dyDescent="0.2">
      <c r="E38" t="s">
        <v>6</v>
      </c>
      <c r="F38" t="s">
        <v>10</v>
      </c>
      <c r="G38" t="s">
        <v>11</v>
      </c>
      <c r="H38" t="s">
        <v>12</v>
      </c>
      <c r="I38" t="s">
        <v>13</v>
      </c>
      <c r="J38" t="s">
        <v>14</v>
      </c>
      <c r="K38" t="s">
        <v>15</v>
      </c>
      <c r="L38" t="s">
        <v>16</v>
      </c>
      <c r="M38" t="s">
        <v>17</v>
      </c>
      <c r="N38" t="b">
        <v>1</v>
      </c>
      <c r="O38" t="s">
        <v>18</v>
      </c>
      <c r="P38" t="s">
        <v>19</v>
      </c>
    </row>
    <row r="39" spans="5:28" x14ac:dyDescent="0.2">
      <c r="E39" t="s">
        <v>5</v>
      </c>
    </row>
    <row r="40" spans="5:28" x14ac:dyDescent="0.2">
      <c r="E40">
        <v>0.98440000000000005</v>
      </c>
      <c r="F40">
        <v>1.5599999999999999E-2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5:28" x14ac:dyDescent="0.2">
      <c r="E41">
        <v>3.5000000000000003E-2</v>
      </c>
      <c r="F41">
        <v>0.92989999999999995</v>
      </c>
      <c r="G41">
        <v>3.5000000000000003E-2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5:28" x14ac:dyDescent="0.2">
      <c r="E42">
        <v>0</v>
      </c>
      <c r="F42">
        <v>5.91E-2</v>
      </c>
      <c r="G42">
        <v>0.88180000000000003</v>
      </c>
      <c r="H42">
        <v>5.91E-2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5:28" x14ac:dyDescent="0.2">
      <c r="E43">
        <v>0</v>
      </c>
      <c r="F43">
        <v>0</v>
      </c>
      <c r="G43">
        <v>8.48E-2</v>
      </c>
      <c r="H43">
        <v>0.83040000000000003</v>
      </c>
      <c r="I43">
        <v>8.48E-2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5:28" x14ac:dyDescent="0.2">
      <c r="E44">
        <v>0</v>
      </c>
      <c r="F44">
        <v>0</v>
      </c>
      <c r="G44" s="1">
        <v>1E-4</v>
      </c>
      <c r="H44">
        <v>0.1101</v>
      </c>
      <c r="I44">
        <v>0.77959999999999996</v>
      </c>
      <c r="J44">
        <v>0.1101</v>
      </c>
      <c r="K44" s="1">
        <v>1E-4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5:28" x14ac:dyDescent="0.2">
      <c r="E45">
        <v>0</v>
      </c>
      <c r="F45">
        <v>0</v>
      </c>
      <c r="G45">
        <v>0</v>
      </c>
      <c r="H45" s="1">
        <v>5.0000000000000001E-4</v>
      </c>
      <c r="I45">
        <v>0.13389999999999999</v>
      </c>
      <c r="J45">
        <v>0.73140000000000005</v>
      </c>
      <c r="K45">
        <v>0.13389999999999999</v>
      </c>
      <c r="L45" s="1">
        <v>5.0000000000000001E-4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5:28" x14ac:dyDescent="0.2">
      <c r="E46">
        <v>0</v>
      </c>
      <c r="F46">
        <v>0</v>
      </c>
      <c r="G46">
        <v>0</v>
      </c>
      <c r="H46">
        <v>0</v>
      </c>
      <c r="I46">
        <v>1.1999999999999999E-3</v>
      </c>
      <c r="J46">
        <v>0.1555</v>
      </c>
      <c r="K46">
        <v>0.68659999999999999</v>
      </c>
      <c r="L46">
        <v>0.1555</v>
      </c>
      <c r="M46">
        <v>1.1999999999999999E-3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5:28" x14ac:dyDescent="0.2">
      <c r="E47">
        <v>0</v>
      </c>
      <c r="F47">
        <v>0</v>
      </c>
      <c r="G47">
        <v>0</v>
      </c>
      <c r="H47">
        <v>0</v>
      </c>
      <c r="I47">
        <v>0</v>
      </c>
      <c r="J47">
        <v>2.7000000000000001E-3</v>
      </c>
      <c r="K47">
        <v>0.17449999999999999</v>
      </c>
      <c r="L47">
        <v>0.64549999999999996</v>
      </c>
      <c r="M47">
        <v>0.17449999999999999</v>
      </c>
      <c r="N47">
        <v>2.7000000000000001E-3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5:28" x14ac:dyDescent="0.2"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5.1000000000000004E-3</v>
      </c>
      <c r="L48">
        <v>0.1908</v>
      </c>
      <c r="M48">
        <v>0.60809999999999997</v>
      </c>
      <c r="N48">
        <v>0.1908</v>
      </c>
      <c r="O48">
        <v>5.1000000000000004E-3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5:28" x14ac:dyDescent="0.2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8.3999999999999995E-3</v>
      </c>
      <c r="M49">
        <v>0.20449999999999999</v>
      </c>
      <c r="N49">
        <v>0.57410000000000005</v>
      </c>
      <c r="O49">
        <v>0.20449999999999999</v>
      </c>
      <c r="P49">
        <v>8.3999999999999995E-3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5:28" x14ac:dyDescent="0.2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1">
        <v>1E-4</v>
      </c>
      <c r="M50">
        <v>1.2699999999999999E-2</v>
      </c>
      <c r="N50">
        <v>0.21560000000000001</v>
      </c>
      <c r="O50">
        <v>0.54320000000000002</v>
      </c>
      <c r="P50">
        <v>0.21560000000000001</v>
      </c>
      <c r="Q50">
        <v>1.2699999999999999E-2</v>
      </c>
      <c r="R50" s="1">
        <v>1E-4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5:28" x14ac:dyDescent="0.2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s="1">
        <v>2.0000000000000001E-4</v>
      </c>
      <c r="N51">
        <v>1.78E-2</v>
      </c>
      <c r="O51">
        <v>0.22439999999999999</v>
      </c>
      <c r="P51">
        <v>0.51500000000000001</v>
      </c>
      <c r="Q51">
        <v>0.22439999999999999</v>
      </c>
      <c r="R51">
        <v>1.78E-2</v>
      </c>
      <c r="S51" s="1">
        <v>2.0000000000000001E-4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5:28" x14ac:dyDescent="0.2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1">
        <v>5.0000000000000001E-4</v>
      </c>
      <c r="O52">
        <v>2.3699999999999999E-2</v>
      </c>
      <c r="P52">
        <v>0.2311</v>
      </c>
      <c r="Q52">
        <v>0.4894</v>
      </c>
      <c r="R52">
        <v>0.2311</v>
      </c>
      <c r="S52">
        <v>2.3699999999999999E-2</v>
      </c>
      <c r="T52" s="1">
        <v>5.0000000000000001E-4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5:28" x14ac:dyDescent="0.2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s="1">
        <v>8.9999999999999998E-4</v>
      </c>
      <c r="P53">
        <v>3.0099999999999998E-2</v>
      </c>
      <c r="Q53">
        <v>0.23599999999999999</v>
      </c>
      <c r="R53">
        <v>0.46600000000000003</v>
      </c>
      <c r="S53">
        <v>0.23599999999999999</v>
      </c>
      <c r="T53">
        <v>3.0099999999999998E-2</v>
      </c>
      <c r="U53" s="1">
        <v>8.9999999999999998E-4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5:28" x14ac:dyDescent="0.2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1.6000000000000001E-3</v>
      </c>
      <c r="Q54">
        <v>3.6900000000000002E-2</v>
      </c>
      <c r="R54">
        <v>0.23930000000000001</v>
      </c>
      <c r="S54">
        <v>0.4446</v>
      </c>
      <c r="T54">
        <v>0.23930000000000001</v>
      </c>
      <c r="U54">
        <v>3.6900000000000002E-2</v>
      </c>
      <c r="V54">
        <v>1.6000000000000001E-3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5:28" x14ac:dyDescent="0.2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2.5000000000000001E-3</v>
      </c>
      <c r="R55">
        <v>4.3799999999999999E-2</v>
      </c>
      <c r="S55">
        <v>0.2412</v>
      </c>
      <c r="T55">
        <v>0.4249</v>
      </c>
      <c r="U55">
        <v>0.2412</v>
      </c>
      <c r="V55">
        <v>4.3799999999999999E-2</v>
      </c>
      <c r="W55">
        <v>2.5000000000000001E-3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5:28" x14ac:dyDescent="0.2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1">
        <v>1E-4</v>
      </c>
      <c r="R56">
        <v>3.7000000000000002E-3</v>
      </c>
      <c r="S56">
        <v>5.0700000000000002E-2</v>
      </c>
      <c r="T56">
        <v>0.24210000000000001</v>
      </c>
      <c r="U56">
        <v>0.40679999999999999</v>
      </c>
      <c r="V56">
        <v>0.24210000000000001</v>
      </c>
      <c r="W56">
        <v>5.0700000000000002E-2</v>
      </c>
      <c r="X56">
        <v>3.7000000000000002E-3</v>
      </c>
      <c r="Y56" s="1">
        <v>1E-4</v>
      </c>
      <c r="Z56">
        <v>0</v>
      </c>
      <c r="AA56">
        <v>0</v>
      </c>
      <c r="AB56">
        <v>0</v>
      </c>
    </row>
    <row r="57" spans="5:28" x14ac:dyDescent="0.2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s="1">
        <v>2.0000000000000001E-4</v>
      </c>
      <c r="S57">
        <v>5.1999999999999998E-3</v>
      </c>
      <c r="T57">
        <v>5.7599999999999998E-2</v>
      </c>
      <c r="U57">
        <v>0.24199999999999999</v>
      </c>
      <c r="V57">
        <v>0.3901</v>
      </c>
      <c r="W57">
        <v>0.24199999999999999</v>
      </c>
      <c r="X57">
        <v>5.7599999999999998E-2</v>
      </c>
      <c r="Y57">
        <v>5.1999999999999998E-3</v>
      </c>
      <c r="Z57" s="1">
        <v>2.0000000000000001E-4</v>
      </c>
      <c r="AA57">
        <v>0</v>
      </c>
      <c r="AB57">
        <v>0</v>
      </c>
    </row>
    <row r="58" spans="5:28" x14ac:dyDescent="0.2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s="1">
        <v>2.9999999999999997E-4</v>
      </c>
      <c r="T58">
        <v>7.0000000000000001E-3</v>
      </c>
      <c r="U58">
        <v>6.4199999999999993E-2</v>
      </c>
      <c r="V58">
        <v>0.2412</v>
      </c>
      <c r="W58">
        <v>0.37469999999999998</v>
      </c>
      <c r="X58">
        <v>0.2412</v>
      </c>
      <c r="Y58">
        <v>6.4199999999999993E-2</v>
      </c>
      <c r="Z58">
        <v>7.0000000000000001E-3</v>
      </c>
      <c r="AA58" s="1">
        <v>2.9999999999999997E-4</v>
      </c>
      <c r="AB58">
        <v>0</v>
      </c>
    </row>
    <row r="59" spans="5:28" x14ac:dyDescent="0.2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s="1">
        <v>5.0000000000000001E-4</v>
      </c>
      <c r="U59">
        <v>9.1000000000000004E-3</v>
      </c>
      <c r="V59">
        <v>7.0499999999999993E-2</v>
      </c>
      <c r="W59">
        <v>0.23980000000000001</v>
      </c>
      <c r="X59">
        <v>0.3604</v>
      </c>
      <c r="Y59">
        <v>0.23980000000000001</v>
      </c>
      <c r="Z59">
        <v>7.0499999999999993E-2</v>
      </c>
      <c r="AA59">
        <v>9.1000000000000004E-3</v>
      </c>
      <c r="AB59" s="1">
        <v>5.0000000000000001E-4</v>
      </c>
    </row>
    <row r="60" spans="5:28" x14ac:dyDescent="0.2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s="1">
        <v>8.0000000000000004E-4</v>
      </c>
      <c r="V60">
        <v>1.15E-2</v>
      </c>
      <c r="W60">
        <v>7.6399999999999996E-2</v>
      </c>
      <c r="X60">
        <v>0.23780000000000001</v>
      </c>
      <c r="Y60">
        <v>0.34710000000000002</v>
      </c>
      <c r="Z60">
        <v>0.23780000000000001</v>
      </c>
      <c r="AA60">
        <v>7.6399999999999996E-2</v>
      </c>
      <c r="AB60">
        <v>1.23E-2</v>
      </c>
    </row>
    <row r="61" spans="5:28" x14ac:dyDescent="0.2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1.1999999999999999E-3</v>
      </c>
      <c r="W61">
        <v>1.4E-2</v>
      </c>
      <c r="X61">
        <v>8.1900000000000001E-2</v>
      </c>
      <c r="Y61">
        <v>0.23549999999999999</v>
      </c>
      <c r="Z61">
        <v>0.3347</v>
      </c>
      <c r="AA61">
        <v>0.23549999999999999</v>
      </c>
      <c r="AB61">
        <v>9.7199999999999995E-2</v>
      </c>
    </row>
    <row r="62" spans="5:28" x14ac:dyDescent="0.2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s="1">
        <v>1E-4</v>
      </c>
      <c r="W62">
        <v>1.6999999999999999E-3</v>
      </c>
      <c r="X62">
        <v>1.6799999999999999E-2</v>
      </c>
      <c r="Y62">
        <v>8.6999999999999994E-2</v>
      </c>
      <c r="Z62">
        <v>0.23280000000000001</v>
      </c>
      <c r="AA62">
        <v>0.3231</v>
      </c>
      <c r="AB62">
        <v>0.33839999999999998</v>
      </c>
    </row>
    <row r="63" spans="5:28" x14ac:dyDescent="0.2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s="1">
        <v>1E-4</v>
      </c>
      <c r="X63">
        <v>2.3E-3</v>
      </c>
      <c r="Y63">
        <v>1.9800000000000002E-2</v>
      </c>
      <c r="Z63">
        <v>9.1700000000000004E-2</v>
      </c>
      <c r="AA63">
        <v>0.22989999999999999</v>
      </c>
      <c r="AB63">
        <v>0.65610000000000002</v>
      </c>
    </row>
    <row r="64" spans="5:28" x14ac:dyDescent="0.2">
      <c r="X64" s="1"/>
    </row>
    <row r="65" spans="1:34" x14ac:dyDescent="0.2">
      <c r="B65">
        <f>SUMXMY2(A70:A97,D70:D97)</f>
        <v>1.8052655030722775</v>
      </c>
      <c r="Y65" s="1"/>
    </row>
    <row r="66" spans="1:34" x14ac:dyDescent="0.2">
      <c r="A66" t="s">
        <v>20</v>
      </c>
      <c r="B66">
        <v>41.494522446752775</v>
      </c>
      <c r="Z66" s="1"/>
    </row>
    <row r="67" spans="1:34" x14ac:dyDescent="0.2">
      <c r="A67" t="s">
        <v>21</v>
      </c>
      <c r="B67">
        <v>0.16488127586319284</v>
      </c>
      <c r="E67">
        <f>E68/$D$68</f>
        <v>0.88579018851692948</v>
      </c>
      <c r="F67">
        <f t="shared" ref="F67:H67" si="0">F68/$D$68</f>
        <v>0.11420981148307051</v>
      </c>
      <c r="G67">
        <f t="shared" si="0"/>
        <v>1.3822456776881405E-17</v>
      </c>
      <c r="H67">
        <f t="shared" si="0"/>
        <v>1.570277266015654E-48</v>
      </c>
      <c r="Z67" s="1"/>
      <c r="AA67" s="1"/>
    </row>
    <row r="68" spans="1:34" x14ac:dyDescent="0.2">
      <c r="D68">
        <f>SUM(E68:AH68)</f>
        <v>9.1870206254898751E-2</v>
      </c>
      <c r="E68">
        <f>_xlfn.NORM.DIST(E69,$D$70,$D$69,FALSE)</f>
        <v>8.1377727317615958E-2</v>
      </c>
      <c r="F68">
        <f t="shared" ref="F68:AH68" si="1">_xlfn.NORM.DIST(F69,$D$70,$D$69,FALSE)</f>
        <v>1.0492478937282791E-2</v>
      </c>
      <c r="G68">
        <f t="shared" si="1"/>
        <v>1.2698719550415177E-18</v>
      </c>
      <c r="H68">
        <f t="shared" si="1"/>
        <v>1.4426169630623664E-49</v>
      </c>
      <c r="I68">
        <f t="shared" si="1"/>
        <v>1.5383367451366298E-95</v>
      </c>
      <c r="J68">
        <f t="shared" si="1"/>
        <v>1.5397884932284253E-156</v>
      </c>
      <c r="K68">
        <f t="shared" si="1"/>
        <v>1.4467050669543893E-232</v>
      </c>
      <c r="L68">
        <f t="shared" si="1"/>
        <v>0</v>
      </c>
      <c r="M68">
        <f t="shared" si="1"/>
        <v>0</v>
      </c>
      <c r="N68">
        <f t="shared" si="1"/>
        <v>0</v>
      </c>
      <c r="O68">
        <f t="shared" si="1"/>
        <v>0</v>
      </c>
      <c r="P68">
        <f t="shared" si="1"/>
        <v>0</v>
      </c>
      <c r="Q68">
        <f t="shared" si="1"/>
        <v>0</v>
      </c>
      <c r="R68">
        <f t="shared" si="1"/>
        <v>0</v>
      </c>
      <c r="S68">
        <f t="shared" si="1"/>
        <v>0</v>
      </c>
      <c r="T68">
        <f t="shared" si="1"/>
        <v>0</v>
      </c>
      <c r="U68">
        <f t="shared" si="1"/>
        <v>0</v>
      </c>
      <c r="V68">
        <f t="shared" si="1"/>
        <v>0</v>
      </c>
      <c r="W68">
        <f t="shared" si="1"/>
        <v>0</v>
      </c>
      <c r="X68">
        <f t="shared" si="1"/>
        <v>0</v>
      </c>
      <c r="Y68">
        <f t="shared" si="1"/>
        <v>0</v>
      </c>
      <c r="Z68">
        <f t="shared" si="1"/>
        <v>0</v>
      </c>
      <c r="AA68">
        <f t="shared" si="1"/>
        <v>0</v>
      </c>
      <c r="AB68">
        <f t="shared" si="1"/>
        <v>0</v>
      </c>
      <c r="AC68">
        <f t="shared" si="1"/>
        <v>0</v>
      </c>
      <c r="AD68">
        <f t="shared" si="1"/>
        <v>0</v>
      </c>
      <c r="AE68">
        <f t="shared" si="1"/>
        <v>0</v>
      </c>
      <c r="AF68">
        <f t="shared" si="1"/>
        <v>0</v>
      </c>
      <c r="AG68">
        <f t="shared" si="1"/>
        <v>0</v>
      </c>
      <c r="AH68">
        <f t="shared" si="1"/>
        <v>0</v>
      </c>
    </row>
    <row r="69" spans="1:34" x14ac:dyDescent="0.2">
      <c r="D69">
        <v>0.17</v>
      </c>
      <c r="E69">
        <v>16</v>
      </c>
      <c r="F69">
        <v>17</v>
      </c>
      <c r="G69">
        <v>18</v>
      </c>
      <c r="H69">
        <v>19</v>
      </c>
      <c r="I69">
        <v>20</v>
      </c>
      <c r="J69">
        <v>21</v>
      </c>
      <c r="K69">
        <v>22</v>
      </c>
      <c r="L69">
        <v>23</v>
      </c>
      <c r="M69">
        <v>24</v>
      </c>
      <c r="N69">
        <v>25</v>
      </c>
      <c r="O69">
        <v>26</v>
      </c>
      <c r="P69">
        <v>27</v>
      </c>
      <c r="Q69">
        <v>28</v>
      </c>
      <c r="R69">
        <v>29</v>
      </c>
      <c r="S69">
        <v>30</v>
      </c>
      <c r="T69">
        <v>31</v>
      </c>
      <c r="U69">
        <v>32</v>
      </c>
      <c r="V69">
        <v>33</v>
      </c>
      <c r="W69">
        <v>34</v>
      </c>
      <c r="X69">
        <v>35</v>
      </c>
      <c r="Y69">
        <v>36</v>
      </c>
      <c r="Z69">
        <v>37</v>
      </c>
      <c r="AA69">
        <v>38</v>
      </c>
      <c r="AB69">
        <v>39</v>
      </c>
      <c r="AC69">
        <v>40</v>
      </c>
      <c r="AD69">
        <v>41</v>
      </c>
      <c r="AE69">
        <v>42</v>
      </c>
      <c r="AF69">
        <v>43</v>
      </c>
      <c r="AG69">
        <v>44</v>
      </c>
      <c r="AH69">
        <v>45</v>
      </c>
    </row>
    <row r="70" spans="1:34" x14ac:dyDescent="0.2">
      <c r="A70">
        <f>D70</f>
        <v>16.440800000000003</v>
      </c>
      <c r="B70">
        <v>2</v>
      </c>
      <c r="C70">
        <f>D68/D70</f>
        <v>5.5879401400721826E-3</v>
      </c>
      <c r="D70">
        <f>SUMPRODUCT(E70:AH70,$E$69:$AH$69)</f>
        <v>16.440800000000003</v>
      </c>
      <c r="E70">
        <v>0.7631</v>
      </c>
      <c r="F70">
        <v>0.11459999999999999</v>
      </c>
      <c r="G70">
        <v>6.8699999999999997E-2</v>
      </c>
      <c r="H70">
        <v>3.3799999999999997E-2</v>
      </c>
      <c r="I70">
        <v>1.37E-2</v>
      </c>
      <c r="J70" s="1">
        <v>4.4999999999999997E-3</v>
      </c>
      <c r="K70" s="1">
        <v>1.1999999999999999E-3</v>
      </c>
      <c r="L70" s="1">
        <v>2.9999999999999997E-4</v>
      </c>
      <c r="M70">
        <v>1E-4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">
      <c r="A71" cm="1">
        <f t="array" ref="A71" xml:space="preserve"> Linf*(1-EXP(-K_coeff))+EXP(-K_coeff)*A70</f>
        <v>20.249106726268092</v>
      </c>
      <c r="B71">
        <f>B70+1</f>
        <v>3</v>
      </c>
      <c r="D71">
        <f t="shared" ref="D71:D97" si="2">SUMPRODUCT(E71:AH71,$E$69:$AH$69)</f>
        <v>19.296700000000001</v>
      </c>
      <c r="E71">
        <v>0.109</v>
      </c>
      <c r="F71">
        <v>0.1085</v>
      </c>
      <c r="G71">
        <v>0.15340000000000001</v>
      </c>
      <c r="H71">
        <v>0.17760000000000001</v>
      </c>
      <c r="I71">
        <v>0.16819999999999999</v>
      </c>
      <c r="J71">
        <v>0.13039999999999999</v>
      </c>
      <c r="K71">
        <v>8.2799999999999999E-2</v>
      </c>
      <c r="L71">
        <v>4.2999999999999997E-2</v>
      </c>
      <c r="M71">
        <v>1.83E-2</v>
      </c>
      <c r="N71" s="1">
        <v>6.4000000000000003E-3</v>
      </c>
      <c r="O71" s="1">
        <v>1.8E-3</v>
      </c>
      <c r="P71" s="1">
        <v>4.0000000000000002E-4</v>
      </c>
      <c r="Q71" s="1">
        <v>1E-4</v>
      </c>
      <c r="R71" s="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">
      <c r="A72" cm="1">
        <f t="array" ref="A72" xml:space="preserve"> Linf*(1-EXP(-K_coeff))+EXP(-K_coeff)*A71</f>
        <v>23.478529410367884</v>
      </c>
      <c r="B72">
        <f t="shared" ref="B72:B97" si="3">B71+1</f>
        <v>4</v>
      </c>
      <c r="D72">
        <f t="shared" si="2"/>
        <v>22.848999999999997</v>
      </c>
      <c r="E72" s="1">
        <v>2E-3</v>
      </c>
      <c r="F72" s="1">
        <v>5.5999999999999999E-3</v>
      </c>
      <c r="G72" s="1">
        <v>1.66E-2</v>
      </c>
      <c r="H72">
        <v>0.04</v>
      </c>
      <c r="I72">
        <v>7.8899999999999998E-2</v>
      </c>
      <c r="J72">
        <v>0.127</v>
      </c>
      <c r="K72">
        <v>0.16689999999999999</v>
      </c>
      <c r="L72">
        <v>0.1792</v>
      </c>
      <c r="M72">
        <v>0.15709999999999999</v>
      </c>
      <c r="N72">
        <v>0.1124</v>
      </c>
      <c r="O72">
        <v>6.5699999999999995E-2</v>
      </c>
      <c r="P72">
        <v>3.1300000000000001E-2</v>
      </c>
      <c r="Q72">
        <v>1.2200000000000001E-2</v>
      </c>
      <c r="R72" s="1">
        <v>3.8999999999999998E-3</v>
      </c>
      <c r="S72" s="1">
        <v>1E-3</v>
      </c>
      <c r="T72" s="1">
        <v>2.0000000000000001E-4</v>
      </c>
      <c r="U72" s="1">
        <v>0</v>
      </c>
      <c r="V72" s="1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">
      <c r="A73" cm="1">
        <f t="array" ref="A73" xml:space="preserve"> Linf*(1-EXP(-K_coeff))+EXP(-K_coeff)*A72</f>
        <v>26.217061682635322</v>
      </c>
      <c r="B73">
        <f t="shared" si="3"/>
        <v>5</v>
      </c>
      <c r="D73">
        <f t="shared" si="2"/>
        <v>25.873999999999999</v>
      </c>
      <c r="E73" s="1">
        <v>0</v>
      </c>
      <c r="F73" s="1">
        <v>1E-4</v>
      </c>
      <c r="G73" s="1">
        <v>2.9999999999999997E-4</v>
      </c>
      <c r="H73" s="1">
        <v>1.4E-3</v>
      </c>
      <c r="I73" s="1">
        <v>5.3E-3</v>
      </c>
      <c r="J73">
        <v>1.5900000000000001E-2</v>
      </c>
      <c r="K73">
        <v>3.8800000000000001E-2</v>
      </c>
      <c r="L73">
        <v>7.7499999999999999E-2</v>
      </c>
      <c r="M73">
        <v>0.126</v>
      </c>
      <c r="N73">
        <v>0.16689999999999999</v>
      </c>
      <c r="O73">
        <v>0.1802</v>
      </c>
      <c r="P73">
        <v>0.1585</v>
      </c>
      <c r="Q73">
        <v>0.1137</v>
      </c>
      <c r="R73">
        <v>6.6400000000000001E-2</v>
      </c>
      <c r="S73">
        <v>3.1600000000000003E-2</v>
      </c>
      <c r="T73">
        <v>1.23E-2</v>
      </c>
      <c r="U73" s="1">
        <v>3.8999999999999998E-3</v>
      </c>
      <c r="V73" s="1">
        <v>1E-3</v>
      </c>
      <c r="W73" s="1">
        <v>2.0000000000000001E-4</v>
      </c>
      <c r="X73" s="1">
        <v>0</v>
      </c>
      <c r="Y73" s="1">
        <v>0</v>
      </c>
      <c r="Z73" s="1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">
      <c r="A74" cm="1">
        <f t="array" ref="A74" xml:space="preserve"> Linf*(1-EXP(-K_coeff))+EXP(-K_coeff)*A73</f>
        <v>28.539321646676161</v>
      </c>
      <c r="B74">
        <f t="shared" si="3"/>
        <v>6</v>
      </c>
      <c r="D74">
        <f t="shared" si="2"/>
        <v>28.4039</v>
      </c>
      <c r="E74" s="1">
        <v>0</v>
      </c>
      <c r="F74" s="1">
        <v>0</v>
      </c>
      <c r="G74" s="1">
        <v>0</v>
      </c>
      <c r="H74" s="1">
        <v>0</v>
      </c>
      <c r="I74" s="1">
        <v>1E-4</v>
      </c>
      <c r="J74" s="1">
        <v>5.9999999999999995E-4</v>
      </c>
      <c r="K74" s="1">
        <v>2.5999999999999999E-3</v>
      </c>
      <c r="L74">
        <v>8.8999999999999999E-3</v>
      </c>
      <c r="M74">
        <v>2.46E-2</v>
      </c>
      <c r="N74">
        <v>5.4899999999999997E-2</v>
      </c>
      <c r="O74">
        <v>9.9900000000000003E-2</v>
      </c>
      <c r="P74">
        <v>0.1479</v>
      </c>
      <c r="Q74">
        <v>0.1782</v>
      </c>
      <c r="R74">
        <v>0.17460000000000001</v>
      </c>
      <c r="S74">
        <v>0.13930000000000001</v>
      </c>
      <c r="T74">
        <v>9.0399999999999994E-2</v>
      </c>
      <c r="U74">
        <v>4.7699999999999999E-2</v>
      </c>
      <c r="V74">
        <v>2.0500000000000001E-2</v>
      </c>
      <c r="W74">
        <v>7.1999999999999998E-3</v>
      </c>
      <c r="X74" s="1">
        <v>2E-3</v>
      </c>
      <c r="Y74" s="1">
        <v>5.0000000000000001E-4</v>
      </c>
      <c r="Z74" s="1">
        <v>1E-4</v>
      </c>
      <c r="AA74" s="1">
        <v>0</v>
      </c>
      <c r="AB74" s="1">
        <v>0</v>
      </c>
      <c r="AC74" s="1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">
      <c r="A75" cm="1">
        <f t="array" ref="A75" xml:space="preserve"> Linf*(1-EXP(-K_coeff))+EXP(-K_coeff)*A74</f>
        <v>30.508585034659454</v>
      </c>
      <c r="B75">
        <f t="shared" si="3"/>
        <v>7</v>
      </c>
      <c r="D75">
        <f t="shared" si="2"/>
        <v>30.508900000000001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1E-4</v>
      </c>
      <c r="L75" s="1">
        <v>5.0000000000000001E-4</v>
      </c>
      <c r="M75" s="1">
        <v>2.2000000000000001E-3</v>
      </c>
      <c r="N75">
        <v>7.7000000000000002E-3</v>
      </c>
      <c r="O75">
        <v>2.1899999999999999E-2</v>
      </c>
      <c r="P75">
        <v>5.04E-2</v>
      </c>
      <c r="Q75">
        <v>9.4299999999999995E-2</v>
      </c>
      <c r="R75">
        <v>0.14319999999999999</v>
      </c>
      <c r="S75">
        <v>0.17680000000000001</v>
      </c>
      <c r="T75">
        <v>0.1774</v>
      </c>
      <c r="U75">
        <v>0.14460000000000001</v>
      </c>
      <c r="V75">
        <v>9.5799999999999996E-2</v>
      </c>
      <c r="W75">
        <v>5.1499999999999997E-2</v>
      </c>
      <c r="X75">
        <v>2.2499999999999999E-2</v>
      </c>
      <c r="Y75">
        <v>8.0000000000000002E-3</v>
      </c>
      <c r="Z75" s="1">
        <v>2.3E-3</v>
      </c>
      <c r="AA75" s="1">
        <v>5.0000000000000001E-4</v>
      </c>
      <c r="AB75" s="1">
        <v>1E-4</v>
      </c>
      <c r="AC75" s="1">
        <v>0</v>
      </c>
      <c r="AD75" s="1">
        <v>0</v>
      </c>
      <c r="AE75" s="1">
        <v>0</v>
      </c>
      <c r="AF75" s="1">
        <v>0</v>
      </c>
      <c r="AG75">
        <v>0</v>
      </c>
      <c r="AH75">
        <v>0</v>
      </c>
    </row>
    <row r="76" spans="1:34" x14ac:dyDescent="0.2">
      <c r="A76" cm="1">
        <f t="array" ref="A76" xml:space="preserve"> Linf*(1-EXP(-K_coeff))+EXP(-K_coeff)*A75</f>
        <v>32.178509311570963</v>
      </c>
      <c r="B76">
        <f t="shared" si="3"/>
        <v>8</v>
      </c>
      <c r="D76">
        <f t="shared" si="2"/>
        <v>32.278099999999988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1E-4</v>
      </c>
      <c r="N76" s="1">
        <v>6.9999999999999999E-4</v>
      </c>
      <c r="O76">
        <v>3.0000000000000001E-3</v>
      </c>
      <c r="P76">
        <v>9.9000000000000008E-3</v>
      </c>
      <c r="Q76">
        <v>2.69E-2</v>
      </c>
      <c r="R76">
        <v>5.9299999999999999E-2</v>
      </c>
      <c r="S76">
        <v>0.10589999999999999</v>
      </c>
      <c r="T76">
        <v>0.15359999999999999</v>
      </c>
      <c r="U76">
        <v>0.18079999999999999</v>
      </c>
      <c r="V76">
        <v>0.17269999999999999</v>
      </c>
      <c r="W76">
        <v>0.13389999999999999</v>
      </c>
      <c r="X76">
        <v>8.4199999999999997E-2</v>
      </c>
      <c r="Y76">
        <v>4.2999999999999997E-2</v>
      </c>
      <c r="Z76">
        <v>1.78E-2</v>
      </c>
      <c r="AA76">
        <v>6.0000000000000001E-3</v>
      </c>
      <c r="AB76" s="1">
        <v>1.6000000000000001E-3</v>
      </c>
      <c r="AC76" s="1">
        <v>4.0000000000000002E-4</v>
      </c>
      <c r="AD76" s="1">
        <v>1E-4</v>
      </c>
      <c r="AE76" s="1">
        <v>0</v>
      </c>
      <c r="AF76" s="1">
        <v>0</v>
      </c>
      <c r="AG76" s="1">
        <v>0</v>
      </c>
      <c r="AH76" s="1">
        <v>0</v>
      </c>
    </row>
    <row r="77" spans="1:34" x14ac:dyDescent="0.2">
      <c r="A77" cm="1">
        <f t="array" ref="A77" xml:space="preserve"> Linf*(1-EXP(-K_coeff))+EXP(-K_coeff)*A76</f>
        <v>33.594595705922835</v>
      </c>
      <c r="B77">
        <f t="shared" si="3"/>
        <v>9</v>
      </c>
      <c r="D77">
        <f t="shared" si="2"/>
        <v>33.752199999999995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1E-4</v>
      </c>
      <c r="O77" s="1">
        <v>2.9999999999999997E-4</v>
      </c>
      <c r="P77">
        <v>1.5E-3</v>
      </c>
      <c r="Q77">
        <v>5.5999999999999999E-3</v>
      </c>
      <c r="R77">
        <v>1.7000000000000001E-2</v>
      </c>
      <c r="S77">
        <v>4.1599999999999998E-2</v>
      </c>
      <c r="T77">
        <v>8.2400000000000001E-2</v>
      </c>
      <c r="U77">
        <v>0.1323</v>
      </c>
      <c r="V77">
        <v>0.1721</v>
      </c>
      <c r="W77">
        <v>0.18160000000000001</v>
      </c>
      <c r="X77">
        <v>0.15540000000000001</v>
      </c>
      <c r="Y77">
        <v>0.1077</v>
      </c>
      <c r="Z77">
        <v>6.0600000000000001E-2</v>
      </c>
      <c r="AA77">
        <v>2.76E-2</v>
      </c>
      <c r="AB77">
        <v>1.0200000000000001E-2</v>
      </c>
      <c r="AC77">
        <v>3.0999999999999999E-3</v>
      </c>
      <c r="AD77" s="1">
        <v>6.9999999999999999E-4</v>
      </c>
      <c r="AE77" s="1">
        <v>1E-4</v>
      </c>
      <c r="AF77" s="1">
        <v>0</v>
      </c>
      <c r="AG77" s="1">
        <v>0</v>
      </c>
      <c r="AH77" s="1">
        <v>0</v>
      </c>
    </row>
    <row r="78" spans="1:34" x14ac:dyDescent="0.2">
      <c r="A78" cm="1">
        <f t="array" ref="A78" xml:space="preserve"> Linf*(1-EXP(-K_coeff))+EXP(-K_coeff)*A77</f>
        <v>34.795429003572274</v>
      </c>
      <c r="B78">
        <f t="shared" si="3"/>
        <v>10</v>
      </c>
      <c r="D78">
        <f t="shared" si="2"/>
        <v>34.988800000000012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2.0000000000000001E-4</v>
      </c>
      <c r="Q78">
        <v>1.1000000000000001E-3</v>
      </c>
      <c r="R78">
        <v>4.1999999999999997E-3</v>
      </c>
      <c r="S78">
        <v>1.3299999999999999E-2</v>
      </c>
      <c r="T78">
        <v>3.4200000000000001E-2</v>
      </c>
      <c r="U78">
        <v>7.1400000000000005E-2</v>
      </c>
      <c r="V78">
        <v>0.1207</v>
      </c>
      <c r="W78">
        <v>0.1653</v>
      </c>
      <c r="X78">
        <v>0.1832</v>
      </c>
      <c r="Y78">
        <v>0.16450000000000001</v>
      </c>
      <c r="Z78">
        <v>0.1196</v>
      </c>
      <c r="AA78">
        <v>7.0400000000000004E-2</v>
      </c>
      <c r="AB78">
        <v>3.3599999999999998E-2</v>
      </c>
      <c r="AC78">
        <v>1.2999999999999999E-2</v>
      </c>
      <c r="AD78">
        <v>4.1000000000000003E-3</v>
      </c>
      <c r="AE78" s="1">
        <v>1E-3</v>
      </c>
      <c r="AF78" s="1">
        <v>2.0000000000000001E-4</v>
      </c>
      <c r="AG78" s="1">
        <v>0</v>
      </c>
      <c r="AH78" s="1">
        <v>0</v>
      </c>
    </row>
    <row r="79" spans="1:34" x14ac:dyDescent="0.2">
      <c r="A79" cm="1">
        <f t="array" ref="A79" xml:space="preserve"> Linf*(1-EXP(-K_coeff))+EXP(-K_coeff)*A78</f>
        <v>35.813728885906499</v>
      </c>
      <c r="B79">
        <f t="shared" si="3"/>
        <v>11</v>
      </c>
      <c r="D79">
        <f t="shared" si="2"/>
        <v>36.023599999999995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2.0000000000000001E-4</v>
      </c>
      <c r="R79">
        <v>1E-3</v>
      </c>
      <c r="S79">
        <v>4.0000000000000001E-3</v>
      </c>
      <c r="T79">
        <v>1.2699999999999999E-2</v>
      </c>
      <c r="U79">
        <v>3.32E-2</v>
      </c>
      <c r="V79">
        <v>6.9900000000000004E-2</v>
      </c>
      <c r="W79">
        <v>0.1192</v>
      </c>
      <c r="X79">
        <v>0.16450000000000001</v>
      </c>
      <c r="Y79">
        <v>0.18360000000000001</v>
      </c>
      <c r="Z79">
        <v>0.1658</v>
      </c>
      <c r="AA79">
        <v>0.1212</v>
      </c>
      <c r="AB79">
        <v>7.17E-2</v>
      </c>
      <c r="AC79">
        <v>3.4299999999999997E-2</v>
      </c>
      <c r="AD79">
        <v>1.3299999999999999E-2</v>
      </c>
      <c r="AE79">
        <v>4.1999999999999997E-3</v>
      </c>
      <c r="AF79" s="1">
        <v>1.1000000000000001E-3</v>
      </c>
      <c r="AG79" s="1">
        <v>2.0000000000000001E-4</v>
      </c>
      <c r="AH79" s="1">
        <v>0</v>
      </c>
    </row>
    <row r="80" spans="1:34" x14ac:dyDescent="0.2">
      <c r="A80" cm="1">
        <f t="array" ref="A80" xml:space="preserve"> Linf*(1-EXP(-K_coeff))+EXP(-K_coeff)*A79</f>
        <v>36.677241458710441</v>
      </c>
      <c r="B80">
        <f t="shared" si="3"/>
        <v>12</v>
      </c>
      <c r="D80">
        <f t="shared" si="2"/>
        <v>36.876800000000003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2.0000000000000001E-4</v>
      </c>
      <c r="S80">
        <v>1.1999999999999999E-3</v>
      </c>
      <c r="T80">
        <v>4.7000000000000002E-3</v>
      </c>
      <c r="U80">
        <v>1.46E-2</v>
      </c>
      <c r="V80">
        <v>3.7100000000000001E-2</v>
      </c>
      <c r="W80">
        <v>7.6200000000000004E-2</v>
      </c>
      <c r="X80">
        <v>0.1263</v>
      </c>
      <c r="Y80">
        <v>0.1694</v>
      </c>
      <c r="Z80">
        <v>0.1837</v>
      </c>
      <c r="AA80">
        <v>0.161</v>
      </c>
      <c r="AB80">
        <v>0.11409999999999999</v>
      </c>
      <c r="AC80">
        <v>6.54E-2</v>
      </c>
      <c r="AD80">
        <v>3.0300000000000001E-2</v>
      </c>
      <c r="AE80">
        <v>1.1299999999999999E-2</v>
      </c>
      <c r="AF80">
        <v>3.3999999999999998E-3</v>
      </c>
      <c r="AG80" s="1">
        <v>8.0000000000000004E-4</v>
      </c>
      <c r="AH80" s="1">
        <v>2.0000000000000001E-4</v>
      </c>
    </row>
    <row r="81" spans="1:34" x14ac:dyDescent="0.2">
      <c r="A81" cm="1">
        <f t="array" ref="A81" xml:space="preserve"> Linf*(1-EXP(-K_coeff))+EXP(-K_coeff)*A80</f>
        <v>37.409495263632067</v>
      </c>
      <c r="B81">
        <f t="shared" si="3"/>
        <v>13</v>
      </c>
      <c r="D81">
        <f t="shared" si="2"/>
        <v>37.603200000000001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1E-4</v>
      </c>
      <c r="S81" s="1">
        <v>4.0000000000000002E-4</v>
      </c>
      <c r="T81">
        <v>1.8E-3</v>
      </c>
      <c r="U81">
        <v>6.4999999999999997E-3</v>
      </c>
      <c r="V81">
        <v>1.9300000000000001E-2</v>
      </c>
      <c r="W81">
        <v>4.6300000000000001E-2</v>
      </c>
      <c r="X81">
        <v>8.9599999999999999E-2</v>
      </c>
      <c r="Y81">
        <v>0.14019999999999999</v>
      </c>
      <c r="Z81">
        <v>0.17730000000000001</v>
      </c>
      <c r="AA81">
        <v>0.18110000000000001</v>
      </c>
      <c r="AB81">
        <v>0.14949999999999999</v>
      </c>
      <c r="AC81">
        <v>9.9699999999999997E-2</v>
      </c>
      <c r="AD81">
        <v>5.3699999999999998E-2</v>
      </c>
      <c r="AE81">
        <v>2.3400000000000001E-2</v>
      </c>
      <c r="AF81">
        <v>8.2000000000000007E-3</v>
      </c>
      <c r="AG81">
        <v>2.3E-3</v>
      </c>
      <c r="AH81" s="1">
        <v>6.9999999999999999E-4</v>
      </c>
    </row>
    <row r="82" spans="1:34" x14ac:dyDescent="0.2">
      <c r="A82" cm="1">
        <f t="array" ref="A82" xml:space="preserve"> Linf*(1-EXP(-K_coeff))+EXP(-K_coeff)*A81</f>
        <v>38.030442371652853</v>
      </c>
      <c r="B82">
        <f t="shared" si="3"/>
        <v>14</v>
      </c>
      <c r="D82">
        <f t="shared" si="2"/>
        <v>38.193400000000004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1E-4</v>
      </c>
      <c r="T82">
        <v>6.9999999999999999E-4</v>
      </c>
      <c r="U82">
        <v>3.0000000000000001E-3</v>
      </c>
      <c r="V82">
        <v>1.0200000000000001E-2</v>
      </c>
      <c r="W82">
        <v>2.7900000000000001E-2</v>
      </c>
      <c r="X82">
        <v>6.1600000000000002E-2</v>
      </c>
      <c r="Y82">
        <v>0.1099</v>
      </c>
      <c r="Z82">
        <v>0.15820000000000001</v>
      </c>
      <c r="AA82">
        <v>0.18379999999999999</v>
      </c>
      <c r="AB82">
        <v>0.1724</v>
      </c>
      <c r="AC82">
        <v>0.1305</v>
      </c>
      <c r="AD82">
        <v>7.9799999999999996E-2</v>
      </c>
      <c r="AE82">
        <v>3.9399999999999998E-2</v>
      </c>
      <c r="AF82">
        <v>1.5699999999999999E-2</v>
      </c>
      <c r="AG82">
        <v>5.0000000000000001E-3</v>
      </c>
      <c r="AH82">
        <v>1.6000000000000001E-3</v>
      </c>
    </row>
    <row r="83" spans="1:34" x14ac:dyDescent="0.2">
      <c r="A83" cm="1">
        <f t="array" ref="A83" xml:space="preserve"> Linf*(1-EXP(-K_coeff))+EXP(-K_coeff)*A82</f>
        <v>38.557002026744911</v>
      </c>
      <c r="B83">
        <f t="shared" si="3"/>
        <v>15</v>
      </c>
      <c r="D83">
        <f t="shared" si="2"/>
        <v>38.706899999999997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1E-4</v>
      </c>
      <c r="T83">
        <v>2.9999999999999997E-4</v>
      </c>
      <c r="U83">
        <v>1.5E-3</v>
      </c>
      <c r="V83">
        <v>5.5999999999999999E-3</v>
      </c>
      <c r="W83">
        <v>1.72E-2</v>
      </c>
      <c r="X83">
        <v>4.24E-2</v>
      </c>
      <c r="Y83">
        <v>8.43E-2</v>
      </c>
      <c r="Z83">
        <v>0.13539999999999999</v>
      </c>
      <c r="AA83">
        <v>0.17530000000000001</v>
      </c>
      <c r="AB83">
        <v>0.18310000000000001</v>
      </c>
      <c r="AC83">
        <v>0.15429999999999999</v>
      </c>
      <c r="AD83">
        <v>0.105</v>
      </c>
      <c r="AE83">
        <v>5.7599999999999998E-2</v>
      </c>
      <c r="AF83">
        <v>2.5499999999999998E-2</v>
      </c>
      <c r="AG83">
        <v>9.1000000000000004E-3</v>
      </c>
      <c r="AH83">
        <v>3.3999999999999998E-3</v>
      </c>
    </row>
    <row r="84" spans="1:34" x14ac:dyDescent="0.2">
      <c r="A84" cm="1">
        <f t="array" ref="A84" xml:space="preserve"> Linf*(1-EXP(-K_coeff))+EXP(-K_coeff)*A83</f>
        <v>39.003521652634504</v>
      </c>
      <c r="B84">
        <f t="shared" si="3"/>
        <v>16</v>
      </c>
      <c r="D84">
        <f t="shared" si="2"/>
        <v>39.124799999999993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2.0000000000000001E-4</v>
      </c>
      <c r="U84">
        <v>8.0000000000000004E-4</v>
      </c>
      <c r="V84">
        <v>3.3E-3</v>
      </c>
      <c r="W84">
        <v>1.0999999999999999E-2</v>
      </c>
      <c r="X84">
        <v>2.9700000000000001E-2</v>
      </c>
      <c r="Y84">
        <v>6.4799999999999996E-2</v>
      </c>
      <c r="Z84">
        <v>0.1139</v>
      </c>
      <c r="AA84">
        <v>0.16159999999999999</v>
      </c>
      <c r="AB84">
        <v>0.18479999999999999</v>
      </c>
      <c r="AC84">
        <v>0.1704</v>
      </c>
      <c r="AD84">
        <v>0.12670000000000001</v>
      </c>
      <c r="AE84">
        <v>7.5999999999999998E-2</v>
      </c>
      <c r="AF84">
        <v>3.6700000000000003E-2</v>
      </c>
      <c r="AG84">
        <v>1.43E-2</v>
      </c>
      <c r="AH84">
        <v>5.8999999999999999E-3</v>
      </c>
    </row>
    <row r="85" spans="1:34" x14ac:dyDescent="0.2">
      <c r="A85" cm="1">
        <f t="array" ref="A85" xml:space="preserve"> Linf*(1-EXP(-K_coeff))+EXP(-K_coeff)*A84</f>
        <v>39.382167783944595</v>
      </c>
      <c r="B85">
        <f t="shared" si="3"/>
        <v>17</v>
      </c>
      <c r="D85">
        <f t="shared" si="2"/>
        <v>39.47140000000001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1E-4</v>
      </c>
      <c r="U85" s="1">
        <v>4.0000000000000002E-4</v>
      </c>
      <c r="V85">
        <v>2E-3</v>
      </c>
      <c r="W85">
        <v>7.3000000000000001E-3</v>
      </c>
      <c r="X85">
        <v>2.1399999999999999E-2</v>
      </c>
      <c r="Y85">
        <v>5.04E-2</v>
      </c>
      <c r="Z85">
        <v>9.5699999999999993E-2</v>
      </c>
      <c r="AA85">
        <v>0.14660000000000001</v>
      </c>
      <c r="AB85">
        <v>0.18090000000000001</v>
      </c>
      <c r="AC85">
        <v>0.1799</v>
      </c>
      <c r="AD85">
        <v>0.14419999999999999</v>
      </c>
      <c r="AE85">
        <v>9.3100000000000002E-2</v>
      </c>
      <c r="AF85">
        <v>4.8500000000000001E-2</v>
      </c>
      <c r="AG85">
        <v>2.0299999999999999E-2</v>
      </c>
      <c r="AH85">
        <v>9.1999999999999998E-3</v>
      </c>
    </row>
    <row r="86" spans="1:34" x14ac:dyDescent="0.2">
      <c r="A86" cm="1">
        <f t="array" ref="A86" xml:space="preserve"> Linf*(1-EXP(-K_coeff))+EXP(-K_coeff)*A85</f>
        <v>39.703257573604922</v>
      </c>
      <c r="B86">
        <f t="shared" si="3"/>
        <v>18</v>
      </c>
      <c r="D86">
        <f t="shared" si="2"/>
        <v>39.763699999999993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>
        <v>2.9999999999999997E-4</v>
      </c>
      <c r="V86">
        <v>1.2999999999999999E-3</v>
      </c>
      <c r="W86">
        <v>5.1000000000000004E-3</v>
      </c>
      <c r="X86">
        <v>1.5900000000000001E-2</v>
      </c>
      <c r="Y86">
        <v>3.9899999999999998E-2</v>
      </c>
      <c r="Z86">
        <v>8.1000000000000003E-2</v>
      </c>
      <c r="AA86">
        <v>0.1323</v>
      </c>
      <c r="AB86">
        <v>0.1741</v>
      </c>
      <c r="AC86">
        <v>0.1845</v>
      </c>
      <c r="AD86">
        <v>0.1575</v>
      </c>
      <c r="AE86">
        <v>0.10829999999999999</v>
      </c>
      <c r="AF86">
        <v>5.9900000000000002E-2</v>
      </c>
      <c r="AG86">
        <v>2.6700000000000002E-2</v>
      </c>
      <c r="AH86">
        <v>1.32E-2</v>
      </c>
    </row>
    <row r="87" spans="1:34" x14ac:dyDescent="0.2">
      <c r="A87" cm="1">
        <f t="array" ref="A87" xml:space="preserve"> Linf*(1-EXP(-K_coeff))+EXP(-K_coeff)*A86</f>
        <v>39.975539909271205</v>
      </c>
      <c r="B87">
        <f t="shared" si="3"/>
        <v>19</v>
      </c>
      <c r="D87">
        <f t="shared" si="2"/>
        <v>40.006600000000006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2.0000000000000001E-4</v>
      </c>
      <c r="V87">
        <v>8.9999999999999998E-4</v>
      </c>
      <c r="W87">
        <v>3.7000000000000002E-3</v>
      </c>
      <c r="X87">
        <v>1.2200000000000001E-2</v>
      </c>
      <c r="Y87">
        <v>3.2399999999999998E-2</v>
      </c>
      <c r="Z87">
        <v>6.9400000000000003E-2</v>
      </c>
      <c r="AA87">
        <v>0.1197</v>
      </c>
      <c r="AB87">
        <v>0.16619999999999999</v>
      </c>
      <c r="AC87">
        <v>0.18579999999999999</v>
      </c>
      <c r="AD87">
        <v>0.16719999999999999</v>
      </c>
      <c r="AE87">
        <v>0.1211</v>
      </c>
      <c r="AF87">
        <v>7.0599999999999996E-2</v>
      </c>
      <c r="AG87">
        <v>3.3099999999999997E-2</v>
      </c>
      <c r="AH87">
        <v>1.7500000000000002E-2</v>
      </c>
    </row>
    <row r="88" spans="1:34" x14ac:dyDescent="0.2">
      <c r="A88" cm="1">
        <f t="array" ref="A88" xml:space="preserve"> Linf*(1-EXP(-K_coeff))+EXP(-K_coeff)*A87</f>
        <v>40.206433798467479</v>
      </c>
      <c r="B88">
        <f t="shared" si="3"/>
        <v>20</v>
      </c>
      <c r="D88">
        <f t="shared" si="2"/>
        <v>40.209899999999998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1E-4</v>
      </c>
      <c r="V88">
        <v>5.9999999999999995E-4</v>
      </c>
      <c r="W88">
        <v>2.8E-3</v>
      </c>
      <c r="X88">
        <v>9.5999999999999992E-3</v>
      </c>
      <c r="Y88" s="1">
        <v>2.69E-2</v>
      </c>
      <c r="Z88">
        <v>6.0400000000000002E-2</v>
      </c>
      <c r="AA88">
        <v>0.109</v>
      </c>
      <c r="AB88">
        <v>0.1583</v>
      </c>
      <c r="AC88">
        <v>0.18509999999999999</v>
      </c>
      <c r="AD88">
        <v>0.1741</v>
      </c>
      <c r="AE88">
        <v>0.13170000000000001</v>
      </c>
      <c r="AF88">
        <v>8.0199999999999994E-2</v>
      </c>
      <c r="AG88">
        <v>3.9300000000000002E-2</v>
      </c>
      <c r="AH88">
        <v>2.1899999999999999E-2</v>
      </c>
    </row>
    <row r="89" spans="1:34" x14ac:dyDescent="0.2">
      <c r="A89" cm="1">
        <f t="array" ref="A89" xml:space="preserve"> Linf*(1-EXP(-K_coeff))+EXP(-K_coeff)*A88</f>
        <v>40.402230517846007</v>
      </c>
      <c r="B89">
        <f t="shared" si="3"/>
        <v>21</v>
      </c>
      <c r="D89">
        <f t="shared" si="2"/>
        <v>40.382400000000004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1E-4</v>
      </c>
      <c r="V89">
        <v>5.0000000000000001E-4</v>
      </c>
      <c r="W89">
        <v>2.2000000000000001E-3</v>
      </c>
      <c r="X89">
        <v>7.9000000000000008E-3</v>
      </c>
      <c r="Y89">
        <v>2.2800000000000001E-2</v>
      </c>
      <c r="Z89" s="1">
        <v>5.33E-2</v>
      </c>
      <c r="AA89">
        <v>0.1</v>
      </c>
      <c r="AB89">
        <v>0.15090000000000001</v>
      </c>
      <c r="AC89">
        <v>0.1832</v>
      </c>
      <c r="AD89">
        <v>0.17879999999999999</v>
      </c>
      <c r="AE89">
        <v>0.1404</v>
      </c>
      <c r="AF89">
        <v>8.8599999999999998E-2</v>
      </c>
      <c r="AG89">
        <v>4.4999999999999998E-2</v>
      </c>
      <c r="AH89">
        <v>2.64E-2</v>
      </c>
    </row>
    <row r="90" spans="1:34" x14ac:dyDescent="0.2">
      <c r="A90" cm="1">
        <f t="array" ref="A90" xml:space="preserve"> Linf*(1-EXP(-K_coeff))+EXP(-K_coeff)*A89</f>
        <v>40.568265034622698</v>
      </c>
      <c r="B90">
        <f t="shared" si="3"/>
        <v>22</v>
      </c>
      <c r="D90">
        <f t="shared" si="2"/>
        <v>40.5182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1E-4</v>
      </c>
      <c r="V90">
        <v>4.0000000000000002E-4</v>
      </c>
      <c r="W90">
        <v>1.8E-3</v>
      </c>
      <c r="X90">
        <v>6.6E-3</v>
      </c>
      <c r="Y90">
        <v>1.9800000000000002E-2</v>
      </c>
      <c r="Z90">
        <v>4.7800000000000002E-2</v>
      </c>
      <c r="AA90" s="1">
        <v>9.2600000000000002E-2</v>
      </c>
      <c r="AB90">
        <v>0.14430000000000001</v>
      </c>
      <c r="AC90">
        <v>0.1807</v>
      </c>
      <c r="AD90">
        <v>0.182</v>
      </c>
      <c r="AE90">
        <v>0.14729999999999999</v>
      </c>
      <c r="AF90">
        <v>9.5899999999999999E-2</v>
      </c>
      <c r="AG90">
        <v>5.0099999999999999E-2</v>
      </c>
      <c r="AH90">
        <v>3.0599999999999999E-2</v>
      </c>
    </row>
    <row r="91" spans="1:34" x14ac:dyDescent="0.2">
      <c r="A91" cm="1">
        <f t="array" ref="A91" xml:space="preserve"> Linf*(1-EXP(-K_coeff))+EXP(-K_coeff)*A90</f>
        <v>40.709061370990185</v>
      </c>
      <c r="B91">
        <f t="shared" si="3"/>
        <v>23</v>
      </c>
      <c r="D91">
        <f t="shared" si="2"/>
        <v>40.635899999999999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1E-4</v>
      </c>
      <c r="V91">
        <v>2.9999999999999997E-4</v>
      </c>
      <c r="W91">
        <v>1.5E-3</v>
      </c>
      <c r="X91">
        <v>5.7000000000000002E-3</v>
      </c>
      <c r="Y91">
        <v>1.7500000000000002E-2</v>
      </c>
      <c r="Z91">
        <v>4.3400000000000001E-2</v>
      </c>
      <c r="AA91">
        <v>8.6499999999999994E-2</v>
      </c>
      <c r="AB91" s="1">
        <v>0.13850000000000001</v>
      </c>
      <c r="AC91">
        <v>0.17810000000000001</v>
      </c>
      <c r="AD91">
        <v>0.18410000000000001</v>
      </c>
      <c r="AE91">
        <v>0.15290000000000001</v>
      </c>
      <c r="AF91">
        <v>0.1021</v>
      </c>
      <c r="AG91">
        <v>5.4699999999999999E-2</v>
      </c>
      <c r="AH91">
        <v>3.4599999999999999E-2</v>
      </c>
    </row>
    <row r="92" spans="1:34" x14ac:dyDescent="0.2">
      <c r="A92" cm="1">
        <f t="array" ref="A92" xml:space="preserve"> Linf*(1-EXP(-K_coeff))+EXP(-K_coeff)*A91</f>
        <v>40.828455872322508</v>
      </c>
      <c r="B92">
        <f t="shared" si="3"/>
        <v>24</v>
      </c>
      <c r="D92">
        <f t="shared" si="2"/>
        <v>40.739000000000004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>
        <v>2.9999999999999997E-4</v>
      </c>
      <c r="W92">
        <v>1.2999999999999999E-3</v>
      </c>
      <c r="X92">
        <v>5.0000000000000001E-3</v>
      </c>
      <c r="Y92">
        <v>1.5699999999999999E-2</v>
      </c>
      <c r="Z92">
        <v>3.9899999999999998E-2</v>
      </c>
      <c r="AA92">
        <v>8.1500000000000003E-2</v>
      </c>
      <c r="AB92">
        <v>0.13350000000000001</v>
      </c>
      <c r="AC92">
        <v>0.17560000000000001</v>
      </c>
      <c r="AD92">
        <v>0.1855</v>
      </c>
      <c r="AE92">
        <v>0.15740000000000001</v>
      </c>
      <c r="AF92">
        <v>0.10730000000000001</v>
      </c>
      <c r="AG92">
        <v>5.8799999999999998E-2</v>
      </c>
      <c r="AH92">
        <v>3.8300000000000001E-2</v>
      </c>
    </row>
    <row r="93" spans="1:34" x14ac:dyDescent="0.2">
      <c r="A93" cm="1">
        <f t="array" ref="A93" xml:space="preserve"> Linf*(1-EXP(-K_coeff))+EXP(-K_coeff)*A92</f>
        <v>40.929701737919373</v>
      </c>
      <c r="B93">
        <f t="shared" si="3"/>
        <v>25</v>
      </c>
      <c r="D93">
        <f t="shared" si="2"/>
        <v>40.816800000000001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>
        <v>2.0000000000000001E-4</v>
      </c>
      <c r="W93">
        <v>1.1000000000000001E-3</v>
      </c>
      <c r="X93">
        <v>4.4000000000000003E-3</v>
      </c>
      <c r="Y93">
        <v>1.44E-2</v>
      </c>
      <c r="Z93">
        <v>3.7199999999999997E-2</v>
      </c>
      <c r="AA93">
        <v>7.7399999999999997E-2</v>
      </c>
      <c r="AB93">
        <v>0.12920000000000001</v>
      </c>
      <c r="AC93">
        <v>0.17319999999999999</v>
      </c>
      <c r="AD93">
        <v>0.18640000000000001</v>
      </c>
      <c r="AE93">
        <v>0.16109999999999999</v>
      </c>
      <c r="AF93">
        <v>0.11169999999999999</v>
      </c>
      <c r="AG93">
        <v>6.2199999999999998E-2</v>
      </c>
      <c r="AH93">
        <v>4.1500000000000002E-2</v>
      </c>
    </row>
    <row r="94" spans="1:34" x14ac:dyDescent="0.2">
      <c r="A94" cm="1">
        <f t="array" ref="A94" xml:space="preserve"> Linf*(1-EXP(-K_coeff))+EXP(-K_coeff)*A93</f>
        <v>41.015557662489357</v>
      </c>
      <c r="B94">
        <f t="shared" si="3"/>
        <v>26</v>
      </c>
      <c r="D94">
        <f t="shared" si="2"/>
        <v>40.885099999999994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s="1">
        <v>2.0000000000000001E-4</v>
      </c>
      <c r="W94">
        <v>1E-3</v>
      </c>
      <c r="X94">
        <v>4.0000000000000001E-3</v>
      </c>
      <c r="Y94">
        <v>1.3299999999999999E-2</v>
      </c>
      <c r="Z94">
        <v>3.5000000000000003E-2</v>
      </c>
      <c r="AA94">
        <v>7.3999999999999996E-2</v>
      </c>
      <c r="AB94">
        <v>0.1255</v>
      </c>
      <c r="AC94">
        <v>0.17100000000000001</v>
      </c>
      <c r="AD94">
        <v>0.18690000000000001</v>
      </c>
      <c r="AE94">
        <v>0.16400000000000001</v>
      </c>
      <c r="AF94">
        <v>0.11550000000000001</v>
      </c>
      <c r="AG94">
        <v>6.5199999999999994E-2</v>
      </c>
      <c r="AH94">
        <v>4.4400000000000002E-2</v>
      </c>
    </row>
    <row r="95" spans="1:34" x14ac:dyDescent="0.2">
      <c r="A95" cm="1">
        <f t="array" ref="A95" xml:space="preserve"> Linf*(1-EXP(-K_coeff))+EXP(-K_coeff)*A94</f>
        <v>41.088363003629084</v>
      </c>
      <c r="B95">
        <f t="shared" si="3"/>
        <v>27</v>
      </c>
      <c r="D95">
        <f t="shared" si="2"/>
        <v>40.946100000000001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s="1">
        <v>2.0000000000000001E-4</v>
      </c>
      <c r="W95" s="1">
        <v>8.9999999999999998E-4</v>
      </c>
      <c r="X95">
        <v>3.7000000000000002E-3</v>
      </c>
      <c r="Y95">
        <v>1.24E-2</v>
      </c>
      <c r="Z95">
        <v>3.32E-2</v>
      </c>
      <c r="AA95">
        <v>7.1199999999999999E-2</v>
      </c>
      <c r="AB95">
        <v>0.1225</v>
      </c>
      <c r="AC95">
        <v>0.1691</v>
      </c>
      <c r="AD95">
        <v>0.18720000000000001</v>
      </c>
      <c r="AE95">
        <v>0.16639999999999999</v>
      </c>
      <c r="AF95">
        <v>0.1186</v>
      </c>
      <c r="AG95">
        <v>6.7799999999999999E-2</v>
      </c>
      <c r="AH95">
        <v>4.6899999999999997E-2</v>
      </c>
    </row>
    <row r="96" spans="1:34" x14ac:dyDescent="0.2">
      <c r="A96" cm="1">
        <f t="array" ref="A96" xml:space="preserve"> Linf*(1-EXP(-K_coeff))+EXP(-K_coeff)*A95</f>
        <v>41.150101523422805</v>
      </c>
      <c r="B96">
        <f t="shared" si="3"/>
        <v>28</v>
      </c>
      <c r="D96">
        <f t="shared" si="2"/>
        <v>40.9938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s="1">
        <v>2.0000000000000001E-4</v>
      </c>
      <c r="W96" s="1">
        <v>8.0000000000000004E-4</v>
      </c>
      <c r="X96">
        <v>3.5000000000000001E-3</v>
      </c>
      <c r="Y96">
        <v>1.17E-2</v>
      </c>
      <c r="Z96">
        <v>3.1699999999999999E-2</v>
      </c>
      <c r="AA96">
        <v>6.8900000000000003E-2</v>
      </c>
      <c r="AB96">
        <v>0.11990000000000001</v>
      </c>
      <c r="AC96">
        <v>0.16739999999999999</v>
      </c>
      <c r="AD96">
        <v>0.18740000000000001</v>
      </c>
      <c r="AE96">
        <v>0.16830000000000001</v>
      </c>
      <c r="AF96">
        <v>0.1212</v>
      </c>
      <c r="AG96">
        <v>7.0000000000000007E-2</v>
      </c>
      <c r="AH96">
        <v>4.9099999999999998E-2</v>
      </c>
    </row>
    <row r="97" spans="1:34" x14ac:dyDescent="0.2">
      <c r="A97" cm="1">
        <f t="array" ref="A97" xml:space="preserve"> Linf*(1-EXP(-K_coeff))+EXP(-K_coeff)*A96</f>
        <v>41.202455440960314</v>
      </c>
      <c r="B97">
        <f t="shared" si="3"/>
        <v>29</v>
      </c>
      <c r="C97">
        <f>D98/D97</f>
        <v>5.1057994587852575E-2</v>
      </c>
      <c r="D97">
        <f t="shared" si="2"/>
        <v>41.1297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s="1">
        <v>1E-4</v>
      </c>
      <c r="W97" s="1">
        <v>6.9999999999999999E-4</v>
      </c>
      <c r="X97">
        <v>2.8E-3</v>
      </c>
      <c r="Y97">
        <v>9.9000000000000008E-3</v>
      </c>
      <c r="Z97">
        <v>2.7799999999999998E-2</v>
      </c>
      <c r="AA97">
        <v>6.2399999999999997E-2</v>
      </c>
      <c r="AB97">
        <v>0.11219999999999999</v>
      </c>
      <c r="AC97">
        <v>0.1618</v>
      </c>
      <c r="AD97">
        <v>0.18709999999999999</v>
      </c>
      <c r="AE97">
        <v>0.1734</v>
      </c>
      <c r="AF97">
        <v>0.1288</v>
      </c>
      <c r="AG97">
        <v>7.6700000000000004E-2</v>
      </c>
      <c r="AH97">
        <v>5.6300000000000003E-2</v>
      </c>
    </row>
    <row r="98" spans="1:34" x14ac:dyDescent="0.2">
      <c r="D98">
        <v>2.1</v>
      </c>
      <c r="E98">
        <f>_xlfn.NORM.DIST(E69,$D$97,$D$98,FALSE)</f>
        <v>1.5265359078735152E-32</v>
      </c>
      <c r="F98">
        <f t="shared" ref="F98:AH98" si="4">_xlfn.NORM.DIST(F69,$D$97,$D$98,FALSE)</f>
        <v>4.0665576540545469E-30</v>
      </c>
      <c r="G98">
        <f t="shared" si="4"/>
        <v>8.635099955237649E-28</v>
      </c>
      <c r="H98">
        <f t="shared" si="4"/>
        <v>1.4615993119161074E-25</v>
      </c>
      <c r="I98">
        <f t="shared" si="4"/>
        <v>1.9720131940840543E-23</v>
      </c>
      <c r="J98">
        <f t="shared" si="4"/>
        <v>2.1208591559299227E-21</v>
      </c>
      <c r="K98">
        <f t="shared" si="4"/>
        <v>1.8181694916722273E-19</v>
      </c>
      <c r="L98">
        <f t="shared" si="4"/>
        <v>1.2424457348522854E-17</v>
      </c>
      <c r="M98">
        <f t="shared" si="4"/>
        <v>6.7676987472334152E-16</v>
      </c>
      <c r="N98">
        <f t="shared" si="4"/>
        <v>2.9384961987308875E-14</v>
      </c>
      <c r="O98">
        <f t="shared" si="4"/>
        <v>1.0170206557548383E-12</v>
      </c>
      <c r="P98">
        <f t="shared" si="4"/>
        <v>2.8057885559781314E-11</v>
      </c>
      <c r="Q98">
        <f t="shared" si="4"/>
        <v>6.1702197442419132E-10</v>
      </c>
      <c r="R98">
        <f t="shared" si="4"/>
        <v>1.0816004228612512E-8</v>
      </c>
      <c r="S98">
        <f t="shared" si="4"/>
        <v>1.5113101228473377E-7</v>
      </c>
      <c r="T98">
        <f t="shared" si="4"/>
        <v>1.6832974279730477E-6</v>
      </c>
      <c r="U98">
        <f t="shared" si="4"/>
        <v>1.494474998592552E-5</v>
      </c>
      <c r="V98">
        <f t="shared" si="4"/>
        <v>1.0576378237420319E-4</v>
      </c>
      <c r="W98">
        <f t="shared" si="4"/>
        <v>5.9663100615607167E-4</v>
      </c>
      <c r="X98">
        <f t="shared" si="4"/>
        <v>2.6828425797796999E-3</v>
      </c>
      <c r="Y98">
        <f t="shared" si="4"/>
        <v>9.6162354260144398E-3</v>
      </c>
      <c r="Z98">
        <f t="shared" si="4"/>
        <v>2.7474861362774185E-2</v>
      </c>
      <c r="AA98">
        <f t="shared" si="4"/>
        <v>6.2572925141764574E-2</v>
      </c>
      <c r="AB98">
        <f t="shared" si="4"/>
        <v>0.11359466403956438</v>
      </c>
      <c r="AC98">
        <f t="shared" si="4"/>
        <v>0.16438036134734565</v>
      </c>
      <c r="AD98">
        <f t="shared" si="4"/>
        <v>0.1896105315841484</v>
      </c>
      <c r="AE98">
        <f t="shared" si="4"/>
        <v>0.17433938371903837</v>
      </c>
      <c r="AF98">
        <f t="shared" si="4"/>
        <v>0.12777593945672319</v>
      </c>
      <c r="AG98">
        <f t="shared" si="4"/>
        <v>7.4648860840336659E-2</v>
      </c>
      <c r="AH98">
        <f t="shared" si="4"/>
        <v>3.4763045132000958E-2</v>
      </c>
    </row>
    <row r="101" spans="1:34" x14ac:dyDescent="0.2">
      <c r="E101">
        <v>0.46062900000000001</v>
      </c>
      <c r="F101">
        <v>0.42631599999999997</v>
      </c>
      <c r="G101">
        <v>0.106048</v>
      </c>
      <c r="H101">
        <v>6.89384E-3</v>
      </c>
      <c r="I101">
        <v>1.12917E-4</v>
      </c>
      <c r="J101" s="1">
        <v>4.5197700000000002E-7</v>
      </c>
      <c r="K101" s="1">
        <v>4.3273299999999999E-10</v>
      </c>
      <c r="L101" s="1">
        <v>9.7708400000000005E-14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">
      <c r="E102">
        <v>1.05206E-4</v>
      </c>
      <c r="F102">
        <v>3.20441E-3</v>
      </c>
      <c r="G102">
        <v>3.8719999999999997E-2</v>
      </c>
      <c r="H102">
        <v>0.18765200000000001</v>
      </c>
      <c r="I102">
        <v>0.368176</v>
      </c>
      <c r="J102">
        <v>0.293821</v>
      </c>
      <c r="K102">
        <v>9.52205E-2</v>
      </c>
      <c r="L102">
        <v>1.24394E-2</v>
      </c>
      <c r="M102">
        <v>6.4822600000000001E-4</v>
      </c>
      <c r="N102" s="1">
        <v>1.33296E-5</v>
      </c>
      <c r="O102" s="1">
        <v>1.07127E-7</v>
      </c>
      <c r="P102" s="1">
        <v>3.33869E-10</v>
      </c>
      <c r="Q102" s="1">
        <v>4.0101299999999999E-13</v>
      </c>
      <c r="R102" s="1">
        <v>2.2204499999999999E-16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">
      <c r="E103" s="1">
        <v>1.3850000000000001E-9</v>
      </c>
      <c r="F103" s="1">
        <v>1.75356E-7</v>
      </c>
      <c r="G103" s="1">
        <v>1.09608E-5</v>
      </c>
      <c r="H103">
        <v>3.39554E-4</v>
      </c>
      <c r="I103">
        <v>5.2358999999999999E-3</v>
      </c>
      <c r="J103">
        <v>4.0369599999999999E-2</v>
      </c>
      <c r="K103">
        <v>0.15631</v>
      </c>
      <c r="L103">
        <v>0.30503000000000002</v>
      </c>
      <c r="M103">
        <v>0.30059000000000002</v>
      </c>
      <c r="N103">
        <v>0.14957699999999999</v>
      </c>
      <c r="O103">
        <v>3.7507899999999997E-2</v>
      </c>
      <c r="P103">
        <v>4.7225100000000001E-3</v>
      </c>
      <c r="Q103">
        <v>2.9724900000000003E-4</v>
      </c>
      <c r="R103" s="1">
        <v>9.3111199999999994E-6</v>
      </c>
      <c r="S103" s="1">
        <v>1.4452700000000001E-7</v>
      </c>
      <c r="T103" s="1">
        <v>1.10734E-9</v>
      </c>
      <c r="U103" s="1">
        <v>4.1739899999999997E-12</v>
      </c>
      <c r="V103" s="1">
        <v>7.7715599999999996E-15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">
      <c r="E104" s="1">
        <v>6.2183699999999996E-14</v>
      </c>
      <c r="F104" s="1">
        <v>1.46796E-11</v>
      </c>
      <c r="G104" s="1">
        <v>1.9574800000000002E-9</v>
      </c>
      <c r="H104" s="1">
        <v>1.4770300000000001E-7</v>
      </c>
      <c r="I104" s="1">
        <v>6.3190799999999996E-6</v>
      </c>
      <c r="J104">
        <v>1.5361800000000001E-4</v>
      </c>
      <c r="K104">
        <v>2.12692E-3</v>
      </c>
      <c r="L104">
        <v>1.6811E-2</v>
      </c>
      <c r="M104">
        <v>7.6020099999999993E-2</v>
      </c>
      <c r="N104">
        <v>0.19706499999999999</v>
      </c>
      <c r="O104">
        <v>0.29326200000000002</v>
      </c>
      <c r="P104">
        <v>0.25069200000000003</v>
      </c>
      <c r="Q104">
        <v>0.123071</v>
      </c>
      <c r="R104">
        <v>3.4659599999999999E-2</v>
      </c>
      <c r="S104">
        <v>5.5895099999999998E-3</v>
      </c>
      <c r="T104">
        <v>5.1508700000000001E-4</v>
      </c>
      <c r="U104" s="1">
        <v>2.7061400000000001E-5</v>
      </c>
      <c r="V104" s="1">
        <v>8.0867400000000001E-7</v>
      </c>
      <c r="W104" s="1">
        <v>1.3714299999999999E-8</v>
      </c>
      <c r="X104" s="1">
        <v>1.3171799999999999E-10</v>
      </c>
      <c r="Y104" s="1">
        <v>7.1509499999999999E-13</v>
      </c>
      <c r="Z104" s="1">
        <v>2.22045E-15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">
      <c r="E105" s="1">
        <v>1.64434E-17</v>
      </c>
      <c r="F105" s="1">
        <v>5.1514200000000004E-15</v>
      </c>
      <c r="G105" s="1">
        <v>9.9463199999999992E-13</v>
      </c>
      <c r="H105" s="1">
        <v>1.1847600000000001E-10</v>
      </c>
      <c r="I105" s="1">
        <v>8.7158899999999998E-9</v>
      </c>
      <c r="J105" s="1">
        <v>3.9650199999999999E-7</v>
      </c>
      <c r="K105" s="1">
        <v>1.1168900000000001E-5</v>
      </c>
      <c r="L105">
        <v>1.95078E-4</v>
      </c>
      <c r="M105">
        <v>2.11568E-3</v>
      </c>
      <c r="N105">
        <v>1.42668E-2</v>
      </c>
      <c r="O105">
        <v>5.9894200000000002E-2</v>
      </c>
      <c r="P105">
        <v>0.156718</v>
      </c>
      <c r="Q105">
        <v>0.25580599999999998</v>
      </c>
      <c r="R105">
        <v>0.26059199999999999</v>
      </c>
      <c r="S105">
        <v>0.165682</v>
      </c>
      <c r="T105">
        <v>6.5715800000000005E-2</v>
      </c>
      <c r="U105">
        <v>1.62471E-2</v>
      </c>
      <c r="V105">
        <v>2.50095E-3</v>
      </c>
      <c r="W105">
        <v>2.3939400000000001E-4</v>
      </c>
      <c r="X105" s="1">
        <v>1.42302E-5</v>
      </c>
      <c r="Y105" s="1">
        <v>5.2455899999999995E-7</v>
      </c>
      <c r="Z105" s="1">
        <v>1.19744E-8</v>
      </c>
      <c r="AA105" s="1">
        <v>1.69047E-10</v>
      </c>
      <c r="AB105" s="1">
        <v>1.47404E-12</v>
      </c>
      <c r="AC105" s="1">
        <v>7.9936099999999993E-15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">
      <c r="E106" s="1">
        <v>2.11767E-20</v>
      </c>
      <c r="F106" s="1">
        <v>7.5287899999999998E-18</v>
      </c>
      <c r="G106" s="1">
        <v>1.7507600000000001E-15</v>
      </c>
      <c r="H106" s="1">
        <v>2.6646599999999999E-13</v>
      </c>
      <c r="I106" s="1">
        <v>2.65636E-11</v>
      </c>
      <c r="J106" s="1">
        <v>1.7358199999999999E-9</v>
      </c>
      <c r="K106" s="1">
        <v>7.4416600000000002E-8</v>
      </c>
      <c r="L106" s="1">
        <v>2.09499E-6</v>
      </c>
      <c r="M106" s="1">
        <v>3.8766200000000002E-5</v>
      </c>
      <c r="N106">
        <v>4.7194799999999997E-4</v>
      </c>
      <c r="O106">
        <v>3.7835899999999999E-3</v>
      </c>
      <c r="P106">
        <v>1.99919E-2</v>
      </c>
      <c r="Q106">
        <v>6.9675600000000004E-2</v>
      </c>
      <c r="R106">
        <v>0.16028400000000001</v>
      </c>
      <c r="S106">
        <v>0.243507</v>
      </c>
      <c r="T106">
        <v>0.24437500000000001</v>
      </c>
      <c r="U106">
        <v>0.16200500000000001</v>
      </c>
      <c r="V106">
        <v>7.0927500000000004E-2</v>
      </c>
      <c r="W106">
        <v>2.0496799999999999E-2</v>
      </c>
      <c r="X106">
        <v>3.9069999999999999E-3</v>
      </c>
      <c r="Y106">
        <v>4.9084699999999998E-4</v>
      </c>
      <c r="Z106" s="1">
        <v>4.0609099999999997E-5</v>
      </c>
      <c r="AA106" s="1">
        <v>2.2104399999999999E-6</v>
      </c>
      <c r="AB106" s="1">
        <v>7.9085699999999995E-8</v>
      </c>
      <c r="AC106" s="1">
        <v>1.8581099999999999E-9</v>
      </c>
      <c r="AD106" s="1">
        <v>2.8641899999999999E-11</v>
      </c>
      <c r="AE106" s="1">
        <v>2.8943500000000002E-13</v>
      </c>
      <c r="AF106" s="1">
        <v>1.8873799999999999E-15</v>
      </c>
      <c r="AG106">
        <v>0</v>
      </c>
      <c r="AH106">
        <v>0</v>
      </c>
    </row>
    <row r="107" spans="1:34" x14ac:dyDescent="0.2">
      <c r="E107" s="1">
        <v>9.8777100000000004E-23</v>
      </c>
      <c r="F107" s="1">
        <v>3.6936700000000001E-20</v>
      </c>
      <c r="G107" s="1">
        <v>9.42525E-18</v>
      </c>
      <c r="H107" s="1">
        <v>1.64196E-15</v>
      </c>
      <c r="I107" s="1">
        <v>1.95386E-13</v>
      </c>
      <c r="J107" s="1">
        <v>1.5890099999999999E-11</v>
      </c>
      <c r="K107" s="1">
        <v>8.8375800000000004E-10</v>
      </c>
      <c r="L107" s="1">
        <v>3.3635299999999999E-8</v>
      </c>
      <c r="M107" s="1">
        <v>8.7661700000000005E-7</v>
      </c>
      <c r="N107" s="1">
        <v>1.5656100000000001E-5</v>
      </c>
      <c r="O107">
        <v>1.9174200000000001E-4</v>
      </c>
      <c r="P107">
        <v>1.6113900000000001E-3</v>
      </c>
      <c r="Q107">
        <v>9.2982099999999995E-3</v>
      </c>
      <c r="R107">
        <v>3.6860299999999999E-2</v>
      </c>
      <c r="S107">
        <v>0.100438</v>
      </c>
      <c r="T107">
        <v>0.18820000000000001</v>
      </c>
      <c r="U107">
        <v>0.24257200000000001</v>
      </c>
      <c r="V107">
        <v>0.215088</v>
      </c>
      <c r="W107">
        <v>0.13119700000000001</v>
      </c>
      <c r="X107">
        <v>5.5037700000000002E-2</v>
      </c>
      <c r="Y107">
        <v>1.5872799999999999E-2</v>
      </c>
      <c r="Z107">
        <v>3.1455099999999998E-3</v>
      </c>
      <c r="AA107">
        <v>4.2808800000000003E-4</v>
      </c>
      <c r="AB107" s="1">
        <v>3.9987300000000003E-5</v>
      </c>
      <c r="AC107" s="1">
        <v>2.5619800000000001E-6</v>
      </c>
      <c r="AD107" s="1">
        <v>1.12512E-7</v>
      </c>
      <c r="AE107" s="1">
        <v>3.3844E-9</v>
      </c>
      <c r="AF107" s="1">
        <v>6.9682900000000006E-11</v>
      </c>
      <c r="AG107" s="1">
        <v>9.8132599999999993E-13</v>
      </c>
      <c r="AH107" s="1">
        <v>9.4369E-15</v>
      </c>
    </row>
    <row r="108" spans="1:34" x14ac:dyDescent="0.2">
      <c r="E108" s="1">
        <v>1.27964E-24</v>
      </c>
      <c r="F108" s="1">
        <v>4.8461100000000001E-22</v>
      </c>
      <c r="G108" s="1">
        <v>1.2920499999999999E-19</v>
      </c>
      <c r="H108" s="1">
        <v>2.42608E-17</v>
      </c>
      <c r="I108" s="1">
        <v>3.2095200000000001E-15</v>
      </c>
      <c r="J108" s="1">
        <v>2.9927599999999998E-13</v>
      </c>
      <c r="K108" s="1">
        <v>1.9679100000000001E-11</v>
      </c>
      <c r="L108" s="1">
        <v>9.1296599999999997E-10</v>
      </c>
      <c r="M108" s="1">
        <v>2.9898699999999999E-8</v>
      </c>
      <c r="N108" s="1">
        <v>6.9156400000000004E-7</v>
      </c>
      <c r="O108" s="1">
        <v>1.1304100000000001E-5</v>
      </c>
      <c r="P108">
        <v>1.3064500000000001E-4</v>
      </c>
      <c r="Q108">
        <v>1.06813E-3</v>
      </c>
      <c r="R108">
        <v>6.1807099999999998E-3</v>
      </c>
      <c r="S108">
        <v>2.5322799999999999E-2</v>
      </c>
      <c r="T108">
        <v>7.3487499999999997E-2</v>
      </c>
      <c r="U108">
        <v>0.151112</v>
      </c>
      <c r="V108">
        <v>0.22023100000000001</v>
      </c>
      <c r="W108">
        <v>0.227518</v>
      </c>
      <c r="X108">
        <v>0.16661400000000001</v>
      </c>
      <c r="Y108">
        <v>8.6480399999999999E-2</v>
      </c>
      <c r="Z108">
        <v>3.1807799999999997E-2</v>
      </c>
      <c r="AA108">
        <v>8.2871999999999998E-3</v>
      </c>
      <c r="AB108">
        <v>1.52889E-3</v>
      </c>
      <c r="AC108">
        <v>1.99645E-4</v>
      </c>
      <c r="AD108" s="1">
        <v>1.8444099999999998E-5</v>
      </c>
      <c r="AE108" s="1">
        <v>1.20491E-6</v>
      </c>
      <c r="AF108" s="1">
        <v>5.5631200000000001E-8</v>
      </c>
      <c r="AG108" s="1">
        <v>1.8143099999999999E-9</v>
      </c>
      <c r="AH108" s="1">
        <v>4.1772900000000002E-11</v>
      </c>
    </row>
    <row r="109" spans="1:34" x14ac:dyDescent="0.2">
      <c r="E109" s="1">
        <v>3.7203099999999998E-26</v>
      </c>
      <c r="F109" s="1">
        <v>1.40038E-23</v>
      </c>
      <c r="G109" s="1">
        <v>3.7995999999999997E-21</v>
      </c>
      <c r="H109" s="1">
        <v>7.4332499999999995E-19</v>
      </c>
      <c r="I109" s="1">
        <v>1.04884E-16</v>
      </c>
      <c r="J109" s="1">
        <v>1.0677700000000001E-14</v>
      </c>
      <c r="K109" s="1">
        <v>7.84604E-13</v>
      </c>
      <c r="L109" s="1">
        <v>4.1629499999999998E-11</v>
      </c>
      <c r="M109" s="1">
        <v>1.5955699999999999E-9</v>
      </c>
      <c r="N109" s="1">
        <v>4.4196000000000001E-8</v>
      </c>
      <c r="O109" s="1">
        <v>8.8511799999999997E-7</v>
      </c>
      <c r="P109" s="1">
        <v>1.2822299999999999E-5</v>
      </c>
      <c r="Q109">
        <v>1.3441899999999999E-4</v>
      </c>
      <c r="R109">
        <v>1.0201399999999999E-3</v>
      </c>
      <c r="S109">
        <v>5.6069800000000001E-3</v>
      </c>
      <c r="T109">
        <v>2.2325600000000001E-2</v>
      </c>
      <c r="U109">
        <v>6.4419299999999999E-2</v>
      </c>
      <c r="V109">
        <v>0.134737</v>
      </c>
      <c r="W109">
        <v>0.204323</v>
      </c>
      <c r="X109">
        <v>0.22467300000000001</v>
      </c>
      <c r="Y109">
        <v>0.179146</v>
      </c>
      <c r="Z109">
        <v>0.103575</v>
      </c>
      <c r="AA109">
        <v>4.3413100000000003E-2</v>
      </c>
      <c r="AB109">
        <v>1.3188699999999999E-2</v>
      </c>
      <c r="AC109">
        <v>2.9031199999999999E-3</v>
      </c>
      <c r="AD109">
        <v>4.6289299999999997E-4</v>
      </c>
      <c r="AE109" s="1">
        <v>5.3443999999999999E-5</v>
      </c>
      <c r="AF109" s="1">
        <v>4.4663699999999997E-6</v>
      </c>
      <c r="AG109" s="1">
        <v>2.7006399999999998E-7</v>
      </c>
      <c r="AH109" s="1">
        <v>1.1809900000000001E-8</v>
      </c>
    </row>
    <row r="110" spans="1:34" x14ac:dyDescent="0.2">
      <c r="E110" s="1">
        <v>2.05605E-27</v>
      </c>
      <c r="F110" s="1">
        <v>7.62484E-25</v>
      </c>
      <c r="G110" s="1">
        <v>2.07565E-22</v>
      </c>
      <c r="H110" s="1">
        <v>4.14868E-20</v>
      </c>
      <c r="I110" s="1">
        <v>6.0899799999999997E-18</v>
      </c>
      <c r="J110" s="1">
        <v>6.56746E-16</v>
      </c>
      <c r="K110" s="1">
        <v>5.2046600000000003E-14</v>
      </c>
      <c r="L110" s="1">
        <v>3.0321199999999998E-12</v>
      </c>
      <c r="M110" s="1">
        <v>1.29902E-10</v>
      </c>
      <c r="N110" s="1">
        <v>4.0941300000000002E-9</v>
      </c>
      <c r="O110" s="1">
        <v>9.4961800000000003E-8</v>
      </c>
      <c r="P110" s="1">
        <v>1.6216000000000001E-6</v>
      </c>
      <c r="Q110" s="1">
        <v>2.0394399999999999E-5</v>
      </c>
      <c r="R110">
        <v>1.8897400000000001E-4</v>
      </c>
      <c r="S110">
        <v>1.2905E-3</v>
      </c>
      <c r="T110">
        <v>6.4969800000000003E-3</v>
      </c>
      <c r="U110">
        <v>2.4119600000000001E-2</v>
      </c>
      <c r="V110">
        <v>6.6044800000000001E-2</v>
      </c>
      <c r="W110">
        <v>0.13341900000000001</v>
      </c>
      <c r="X110">
        <v>0.198879</v>
      </c>
      <c r="Y110">
        <v>0.21876999999999999</v>
      </c>
      <c r="Z110">
        <v>0.177593</v>
      </c>
      <c r="AA110">
        <v>0.10638599999999999</v>
      </c>
      <c r="AB110">
        <v>4.7022599999999998E-2</v>
      </c>
      <c r="AC110">
        <v>1.5332200000000001E-2</v>
      </c>
      <c r="AD110">
        <v>3.6869899999999998E-3</v>
      </c>
      <c r="AE110">
        <v>6.5374400000000005E-4</v>
      </c>
      <c r="AF110" s="1">
        <v>8.5445900000000001E-5</v>
      </c>
      <c r="AG110" s="1">
        <v>8.2298200000000001E-6</v>
      </c>
      <c r="AH110" s="1">
        <v>5.8392700000000004E-7</v>
      </c>
    </row>
    <row r="111" spans="1:34" x14ac:dyDescent="0.2">
      <c r="E111" s="1">
        <v>1.8994199999999999E-28</v>
      </c>
      <c r="F111" s="1">
        <v>6.9151000000000002E-26</v>
      </c>
      <c r="G111" s="1">
        <v>1.87456E-23</v>
      </c>
      <c r="H111" s="1">
        <v>3.7846000000000003E-21</v>
      </c>
      <c r="I111" s="1">
        <v>5.6919299999999997E-19</v>
      </c>
      <c r="J111" s="1">
        <v>6.3786499999999999E-17</v>
      </c>
      <c r="K111" s="1">
        <v>5.3277700000000002E-15</v>
      </c>
      <c r="L111" s="1">
        <v>3.3177000000000001E-13</v>
      </c>
      <c r="M111" s="1">
        <v>1.5407699999999999E-11</v>
      </c>
      <c r="N111" s="1">
        <v>5.3381000000000004E-10</v>
      </c>
      <c r="O111" s="1">
        <v>1.38016E-8</v>
      </c>
      <c r="P111" s="1">
        <v>2.6638500000000001E-7</v>
      </c>
      <c r="Q111" s="1">
        <v>3.8394900000000004E-6</v>
      </c>
      <c r="R111" s="1">
        <v>4.1338899999999998E-5</v>
      </c>
      <c r="S111">
        <v>3.32579E-4</v>
      </c>
      <c r="T111">
        <v>1.9998500000000001E-3</v>
      </c>
      <c r="U111">
        <v>8.9901900000000003E-3</v>
      </c>
      <c r="V111">
        <v>3.0220500000000001E-2</v>
      </c>
      <c r="W111">
        <v>7.5977299999999998E-2</v>
      </c>
      <c r="X111">
        <v>0.14288799999999999</v>
      </c>
      <c r="Y111">
        <v>0.20104900000000001</v>
      </c>
      <c r="Z111">
        <v>0.21165500000000001</v>
      </c>
      <c r="AA111">
        <v>0.16671800000000001</v>
      </c>
      <c r="AB111">
        <v>9.8252300000000001E-2</v>
      </c>
      <c r="AC111">
        <v>4.3317099999999997E-2</v>
      </c>
      <c r="AD111">
        <v>1.42842E-2</v>
      </c>
      <c r="AE111">
        <v>3.52243E-3</v>
      </c>
      <c r="AF111">
        <v>6.4943100000000001E-4</v>
      </c>
      <c r="AG111" s="1">
        <v>8.9501100000000003E-5</v>
      </c>
      <c r="AH111" s="1">
        <v>9.2175799999999999E-6</v>
      </c>
    </row>
    <row r="112" spans="1:34" x14ac:dyDescent="0.2">
      <c r="E112" s="1">
        <v>2.6543099999999997E-29</v>
      </c>
      <c r="F112" s="1">
        <v>9.4791699999999997E-27</v>
      </c>
      <c r="G112" s="1">
        <v>2.5494200000000002E-24</v>
      </c>
      <c r="H112" s="1">
        <v>5.1647399999999999E-22</v>
      </c>
      <c r="I112" s="1">
        <v>7.8828299999999997E-20</v>
      </c>
      <c r="J112" s="1">
        <v>9.0665199999999997E-18</v>
      </c>
      <c r="K112" s="1">
        <v>7.8601199999999996E-16</v>
      </c>
      <c r="L112" s="1">
        <v>5.1375899999999998E-14</v>
      </c>
      <c r="M112" s="1">
        <v>2.5325100000000001E-12</v>
      </c>
      <c r="N112" s="1">
        <v>9.4173500000000001E-11</v>
      </c>
      <c r="O112" s="1">
        <v>2.64253E-9</v>
      </c>
      <c r="P112" s="1">
        <v>5.5970100000000003E-8</v>
      </c>
      <c r="Q112" s="1">
        <v>8.9508900000000003E-7</v>
      </c>
      <c r="R112" s="1">
        <v>1.0811299999999999E-5</v>
      </c>
      <c r="S112" s="1">
        <v>9.8652400000000004E-5</v>
      </c>
      <c r="T112">
        <v>6.8024600000000002E-4</v>
      </c>
      <c r="U112">
        <v>3.5452600000000002E-3</v>
      </c>
      <c r="V112">
        <v>1.39682E-2</v>
      </c>
      <c r="W112">
        <v>4.1611700000000001E-2</v>
      </c>
      <c r="X112">
        <v>9.3745499999999995E-2</v>
      </c>
      <c r="Y112">
        <v>0.15973999999999999</v>
      </c>
      <c r="Z112">
        <v>0.205898</v>
      </c>
      <c r="AA112">
        <v>0.200762</v>
      </c>
      <c r="AB112">
        <v>0.14808299999999999</v>
      </c>
      <c r="AC112">
        <v>8.2621399999999998E-2</v>
      </c>
      <c r="AD112">
        <v>3.4865800000000002E-2</v>
      </c>
      <c r="AE112">
        <v>1.11263E-2</v>
      </c>
      <c r="AF112">
        <v>2.6845800000000002E-3</v>
      </c>
      <c r="AG112">
        <v>4.8965800000000002E-4</v>
      </c>
      <c r="AH112" s="1">
        <v>6.7502299999999999E-5</v>
      </c>
    </row>
    <row r="113" spans="5:34" x14ac:dyDescent="0.2">
      <c r="E113" s="1">
        <v>5.1887499999999998E-30</v>
      </c>
      <c r="F113" s="1">
        <v>1.81891E-27</v>
      </c>
      <c r="G113" s="1">
        <v>4.8459100000000003E-25</v>
      </c>
      <c r="H113" s="1">
        <v>9.8135899999999997E-23</v>
      </c>
      <c r="I113" s="1">
        <v>1.5109599999999999E-20</v>
      </c>
      <c r="J113" s="1">
        <v>1.7690400000000001E-18</v>
      </c>
      <c r="K113" s="1">
        <v>1.57535E-16</v>
      </c>
      <c r="L113" s="1">
        <v>1.0672799999999999E-14</v>
      </c>
      <c r="M113" s="1">
        <v>5.5022599999999998E-13</v>
      </c>
      <c r="N113" s="1">
        <v>2.15915E-11</v>
      </c>
      <c r="O113" s="1">
        <v>6.45091E-10</v>
      </c>
      <c r="P113" s="1">
        <v>1.46782E-8</v>
      </c>
      <c r="Q113" s="1">
        <v>2.54423E-7</v>
      </c>
      <c r="R113" s="1">
        <v>3.3603900000000002E-6</v>
      </c>
      <c r="S113" s="1">
        <v>3.3828500000000003E-5</v>
      </c>
      <c r="T113">
        <v>2.5962000000000001E-4</v>
      </c>
      <c r="U113">
        <v>1.5193100000000001E-3</v>
      </c>
      <c r="V113">
        <v>6.7809200000000002E-3</v>
      </c>
      <c r="W113">
        <v>2.30852E-2</v>
      </c>
      <c r="X113">
        <v>5.9957900000000001E-2</v>
      </c>
      <c r="Y113">
        <v>0.118821</v>
      </c>
      <c r="Z113">
        <v>0.17969399999999999</v>
      </c>
      <c r="AA113">
        <v>0.20739199999999999</v>
      </c>
      <c r="AB113">
        <v>0.182675</v>
      </c>
      <c r="AC113">
        <v>0.122797</v>
      </c>
      <c r="AD113">
        <v>6.2992599999999996E-2</v>
      </c>
      <c r="AE113">
        <v>2.4656399999999998E-2</v>
      </c>
      <c r="AF113">
        <v>7.36281E-3</v>
      </c>
      <c r="AG113">
        <v>1.67712E-3</v>
      </c>
      <c r="AH113">
        <v>2.9135400000000002E-4</v>
      </c>
    </row>
    <row r="114" spans="5:34" x14ac:dyDescent="0.2">
      <c r="E114" s="1">
        <v>1.3339799999999999E-30</v>
      </c>
      <c r="F114" s="1">
        <v>4.5965299999999998E-28</v>
      </c>
      <c r="G114" s="1">
        <v>1.21265E-25</v>
      </c>
      <c r="H114" s="1">
        <v>2.4498200000000001E-23</v>
      </c>
      <c r="I114" s="1">
        <v>3.7905700000000003E-21</v>
      </c>
      <c r="J114" s="1">
        <v>4.4929200000000004E-19</v>
      </c>
      <c r="K114" s="1">
        <v>4.0803300000000002E-17</v>
      </c>
      <c r="L114" s="1">
        <v>2.8398500000000002E-15</v>
      </c>
      <c r="M114" s="1">
        <v>1.5150599999999999E-13</v>
      </c>
      <c r="N114" s="1">
        <v>6.19731E-12</v>
      </c>
      <c r="O114" s="1">
        <v>1.9441100000000001E-10</v>
      </c>
      <c r="P114" s="1">
        <v>4.67839E-9</v>
      </c>
      <c r="Q114" s="1">
        <v>8.6384599999999994E-8</v>
      </c>
      <c r="R114" s="1">
        <v>1.2242000000000001E-6</v>
      </c>
      <c r="S114" s="1">
        <v>1.3318200000000001E-5</v>
      </c>
      <c r="T114">
        <v>1.11254E-4</v>
      </c>
      <c r="U114">
        <v>7.1375300000000002E-4</v>
      </c>
      <c r="V114">
        <v>3.5173800000000001E-3</v>
      </c>
      <c r="W114">
        <v>1.3316700000000001E-2</v>
      </c>
      <c r="X114">
        <v>3.8738300000000003E-2</v>
      </c>
      <c r="Y114">
        <v>8.65982E-2</v>
      </c>
      <c r="Z114">
        <v>0.148786</v>
      </c>
      <c r="AA114">
        <v>0.19648699999999999</v>
      </c>
      <c r="AB114">
        <v>0.19945599999999999</v>
      </c>
      <c r="AC114">
        <v>0.15563299999999999</v>
      </c>
      <c r="AD114">
        <v>9.33422E-2</v>
      </c>
      <c r="AE114">
        <v>4.30274E-2</v>
      </c>
      <c r="AF114">
        <v>1.52421E-2</v>
      </c>
      <c r="AG114">
        <v>4.1487299999999998E-3</v>
      </c>
      <c r="AH114">
        <v>8.6755999999999997E-4</v>
      </c>
    </row>
    <row r="115" spans="5:34" x14ac:dyDescent="0.2">
      <c r="E115" s="1">
        <v>4.2943099999999996E-31</v>
      </c>
      <c r="F115" s="1">
        <v>1.4569E-28</v>
      </c>
      <c r="G115" s="1">
        <v>3.8072599999999998E-26</v>
      </c>
      <c r="H115" s="1">
        <v>7.6649500000000007E-24</v>
      </c>
      <c r="I115" s="1">
        <v>1.18903E-21</v>
      </c>
      <c r="J115" s="1">
        <v>1.42147E-19</v>
      </c>
      <c r="K115" s="1">
        <v>1.3098600000000001E-17</v>
      </c>
      <c r="L115" s="1">
        <v>9.3056399999999995E-16</v>
      </c>
      <c r="M115" s="1">
        <v>5.0978899999999997E-14</v>
      </c>
      <c r="N115" s="1">
        <v>2.1540500000000001E-12</v>
      </c>
      <c r="O115" s="1">
        <v>7.0217299999999996E-11</v>
      </c>
      <c r="P115" s="1">
        <v>1.7662699999999999E-9</v>
      </c>
      <c r="Q115" s="1">
        <v>3.4292300000000003E-8</v>
      </c>
      <c r="R115" s="1">
        <v>5.1400600000000003E-7</v>
      </c>
      <c r="S115" s="1">
        <v>5.9493400000000002E-6</v>
      </c>
      <c r="T115" s="1">
        <v>5.3185400000000001E-5</v>
      </c>
      <c r="U115">
        <v>3.67301E-4</v>
      </c>
      <c r="V115">
        <v>1.9598900000000002E-3</v>
      </c>
      <c r="W115">
        <v>8.0813800000000009E-3</v>
      </c>
      <c r="X115">
        <v>2.5753600000000001E-2</v>
      </c>
      <c r="Y115">
        <v>6.3437499999999994E-2</v>
      </c>
      <c r="Z115">
        <v>0.120799</v>
      </c>
      <c r="AA115">
        <v>0.177843</v>
      </c>
      <c r="AB115">
        <v>0.202435</v>
      </c>
      <c r="AC115">
        <v>0.17816499999999999</v>
      </c>
      <c r="AD115">
        <v>0.121238</v>
      </c>
      <c r="AE115">
        <v>6.3783300000000001E-2</v>
      </c>
      <c r="AF115">
        <v>2.5940999999999999E-2</v>
      </c>
      <c r="AG115">
        <v>8.1549599999999993E-3</v>
      </c>
      <c r="AH115">
        <v>1.9813299999999999E-3</v>
      </c>
    </row>
    <row r="116" spans="5:34" x14ac:dyDescent="0.2">
      <c r="E116" s="1">
        <v>1.66413E-31</v>
      </c>
      <c r="F116" s="1">
        <v>5.5684299999999999E-29</v>
      </c>
      <c r="G116" s="1">
        <v>1.4423899999999999E-26</v>
      </c>
      <c r="H116" s="1">
        <v>2.8926600000000001E-24</v>
      </c>
      <c r="I116" s="1">
        <v>4.4920800000000001E-22</v>
      </c>
      <c r="J116" s="1">
        <v>5.4025999999999999E-20</v>
      </c>
      <c r="K116" s="1">
        <v>5.0331700000000003E-18</v>
      </c>
      <c r="L116" s="1">
        <v>3.63285E-16</v>
      </c>
      <c r="M116" s="1">
        <v>2.0319200000000001E-14</v>
      </c>
      <c r="N116" s="1">
        <v>8.8086800000000002E-13</v>
      </c>
      <c r="O116" s="1">
        <v>2.96044E-11</v>
      </c>
      <c r="P116" s="1">
        <v>7.7150400000000001E-10</v>
      </c>
      <c r="Q116" s="1">
        <v>1.5594000000000001E-8</v>
      </c>
      <c r="R116" s="1">
        <v>2.4451699999999999E-7</v>
      </c>
      <c r="S116" s="1">
        <v>2.9750100000000002E-6</v>
      </c>
      <c r="T116" s="1">
        <v>2.8092199999999998E-5</v>
      </c>
      <c r="U116" s="1">
        <v>2.05911E-4</v>
      </c>
      <c r="V116">
        <v>1.1717800000000001E-3</v>
      </c>
      <c r="W116">
        <v>5.1777699999999999E-3</v>
      </c>
      <c r="X116">
        <v>1.7767499999999999E-2</v>
      </c>
      <c r="Y116">
        <v>4.7352699999999998E-2</v>
      </c>
      <c r="Z116">
        <v>9.8028100000000007E-2</v>
      </c>
      <c r="AA116">
        <v>0.15765000000000001</v>
      </c>
      <c r="AB116">
        <v>0.19697000000000001</v>
      </c>
      <c r="AC116">
        <v>0.19119700000000001</v>
      </c>
      <c r="AD116">
        <v>0.14419199999999999</v>
      </c>
      <c r="AE116">
        <v>8.4480700000000006E-2</v>
      </c>
      <c r="AF116">
        <v>3.8450400000000003E-2</v>
      </c>
      <c r="AG116">
        <v>1.35931E-2</v>
      </c>
      <c r="AH116">
        <v>3.7321699999999999E-3</v>
      </c>
    </row>
    <row r="117" spans="5:34" x14ac:dyDescent="0.2">
      <c r="E117" s="1">
        <v>7.5196900000000002E-32</v>
      </c>
      <c r="F117" s="1">
        <v>2.4859100000000001E-29</v>
      </c>
      <c r="G117" s="1">
        <v>6.3878699999999998E-27</v>
      </c>
      <c r="H117" s="1">
        <v>1.27606E-24</v>
      </c>
      <c r="I117" s="1">
        <v>1.9819400000000001E-22</v>
      </c>
      <c r="J117" s="1">
        <v>2.3938100000000001E-20</v>
      </c>
      <c r="K117" s="1">
        <v>2.2487500000000001E-18</v>
      </c>
      <c r="L117" s="1">
        <v>1.6433200000000001E-16</v>
      </c>
      <c r="M117" s="1">
        <v>9.3435999999999998E-15</v>
      </c>
      <c r="N117" s="1">
        <v>4.1343600000000002E-13</v>
      </c>
      <c r="O117" s="1">
        <v>1.42395E-11</v>
      </c>
      <c r="P117" s="1">
        <v>3.8182300000000001E-10</v>
      </c>
      <c r="Q117" s="1">
        <v>7.9727800000000007E-9</v>
      </c>
      <c r="R117" s="1">
        <v>1.2966699999999999E-7</v>
      </c>
      <c r="S117" s="1">
        <v>1.6428899999999999E-6</v>
      </c>
      <c r="T117" s="1">
        <v>1.62196E-5</v>
      </c>
      <c r="U117">
        <v>1.24795E-4</v>
      </c>
      <c r="V117">
        <v>7.4843000000000002E-4</v>
      </c>
      <c r="W117">
        <v>3.4991599999999999E-3</v>
      </c>
      <c r="X117">
        <v>1.27552E-2</v>
      </c>
      <c r="Y117">
        <v>3.6255000000000003E-2</v>
      </c>
      <c r="Z117">
        <v>8.0362699999999995E-2</v>
      </c>
      <c r="AA117">
        <v>0.13893</v>
      </c>
      <c r="AB117">
        <v>0.187336</v>
      </c>
      <c r="AC117">
        <v>0.19703899999999999</v>
      </c>
      <c r="AD117">
        <v>0.16165499999999999</v>
      </c>
      <c r="AE117">
        <v>0.103447</v>
      </c>
      <c r="AF117">
        <v>5.16321E-2</v>
      </c>
      <c r="AG117">
        <v>2.00977E-2</v>
      </c>
      <c r="AH117">
        <v>6.1002799999999996E-3</v>
      </c>
    </row>
    <row r="118" spans="5:34" x14ac:dyDescent="0.2">
      <c r="E118" s="1">
        <v>3.8606999999999999E-32</v>
      </c>
      <c r="F118" s="1">
        <v>1.2629E-29</v>
      </c>
      <c r="G118" s="1">
        <v>3.2220599999999998E-27</v>
      </c>
      <c r="H118" s="1">
        <v>6.4123200000000002E-25</v>
      </c>
      <c r="I118" s="1">
        <v>9.9558100000000001E-23</v>
      </c>
      <c r="J118" s="1">
        <v>1.2061E-20</v>
      </c>
      <c r="K118" s="1">
        <v>1.14028E-18</v>
      </c>
      <c r="L118" s="1">
        <v>8.4145100000000004E-17</v>
      </c>
      <c r="M118" s="1">
        <v>4.8475399999999999E-15</v>
      </c>
      <c r="N118" s="1">
        <v>2.1805699999999999E-13</v>
      </c>
      <c r="O118" s="1">
        <v>7.6605900000000006E-12</v>
      </c>
      <c r="P118" s="1">
        <v>2.1022700000000001E-10</v>
      </c>
      <c r="Q118" s="1">
        <v>4.5075199999999998E-9</v>
      </c>
      <c r="R118" s="1">
        <v>7.5526900000000006E-8</v>
      </c>
      <c r="S118" s="1">
        <v>9.8916099999999997E-7</v>
      </c>
      <c r="T118" s="1">
        <v>1.01279E-5</v>
      </c>
      <c r="U118" s="1">
        <v>8.1083399999999997E-5</v>
      </c>
      <c r="V118">
        <v>5.0766500000000003E-4</v>
      </c>
      <c r="W118">
        <v>2.4860699999999999E-3</v>
      </c>
      <c r="X118">
        <v>9.5233799999999997E-3</v>
      </c>
      <c r="Y118">
        <v>2.8540099999999999E-2</v>
      </c>
      <c r="Z118">
        <v>6.6919500000000007E-2</v>
      </c>
      <c r="AA118">
        <v>0.12278</v>
      </c>
      <c r="AB118">
        <v>0.176287</v>
      </c>
      <c r="AC118">
        <v>0.19808200000000001</v>
      </c>
      <c r="AD118">
        <v>0.17418600000000001</v>
      </c>
      <c r="AE118">
        <v>0.11987</v>
      </c>
      <c r="AF118">
        <v>6.4554399999999998E-2</v>
      </c>
      <c r="AG118">
        <v>2.7203000000000001E-2</v>
      </c>
      <c r="AH118">
        <v>8.9688700000000003E-3</v>
      </c>
    </row>
    <row r="119" spans="5:34" x14ac:dyDescent="0.2">
      <c r="E119" s="1">
        <v>2.20469E-32</v>
      </c>
      <c r="F119" s="1">
        <v>7.1463099999999999E-30</v>
      </c>
      <c r="G119" s="1">
        <v>1.8117800000000002E-27</v>
      </c>
      <c r="H119" s="1">
        <v>3.5931299999999998E-25</v>
      </c>
      <c r="I119" s="1">
        <v>5.5750100000000002E-23</v>
      </c>
      <c r="J119" s="1">
        <v>6.76844E-21</v>
      </c>
      <c r="K119" s="1">
        <v>6.4308599999999997E-19</v>
      </c>
      <c r="L119" s="1">
        <v>4.7825600000000002E-17</v>
      </c>
      <c r="M119" s="1">
        <v>2.7844599999999999E-15</v>
      </c>
      <c r="N119" s="1">
        <v>1.2693799999999999E-13</v>
      </c>
      <c r="O119" s="1">
        <v>4.5320400000000001E-12</v>
      </c>
      <c r="P119" s="1">
        <v>1.26747E-10</v>
      </c>
      <c r="Q119" s="1">
        <v>2.7771999999999999E-9</v>
      </c>
      <c r="R119" s="1">
        <v>4.7686299999999997E-8</v>
      </c>
      <c r="S119" s="1">
        <v>6.4177099999999998E-7</v>
      </c>
      <c r="T119" s="1">
        <v>6.7709400000000001E-6</v>
      </c>
      <c r="U119" s="1">
        <v>5.6011299999999997E-5</v>
      </c>
      <c r="V119">
        <v>3.63352E-4</v>
      </c>
      <c r="W119">
        <v>1.8486900000000001E-3</v>
      </c>
      <c r="X119">
        <v>7.3779099999999997E-3</v>
      </c>
      <c r="Y119" s="1">
        <v>2.3098299999999999E-2</v>
      </c>
      <c r="Z119">
        <v>5.6734699999999999E-2</v>
      </c>
      <c r="AA119">
        <v>0.10934099999999999</v>
      </c>
      <c r="AB119">
        <v>0.165356</v>
      </c>
      <c r="AC119">
        <v>0.196238</v>
      </c>
      <c r="AD119">
        <v>0.18276000000000001</v>
      </c>
      <c r="AE119">
        <v>0.13356999999999999</v>
      </c>
      <c r="AF119">
        <v>7.6604199999999997E-2</v>
      </c>
      <c r="AG119">
        <v>3.4472999999999997E-2</v>
      </c>
      <c r="AH119">
        <v>1.21715E-2</v>
      </c>
    </row>
    <row r="120" spans="5:34" x14ac:dyDescent="0.2">
      <c r="E120" s="1">
        <v>1.3760499999999999E-32</v>
      </c>
      <c r="F120" s="1">
        <v>4.4253099999999998E-30</v>
      </c>
      <c r="G120" s="1">
        <v>1.11576E-27</v>
      </c>
      <c r="H120" s="1">
        <v>2.2057900000000001E-25</v>
      </c>
      <c r="I120" s="1">
        <v>3.4196899999999998E-23</v>
      </c>
      <c r="J120" s="1">
        <v>4.1581399999999999E-21</v>
      </c>
      <c r="K120" s="1">
        <v>3.9661500000000002E-19</v>
      </c>
      <c r="L120" s="1">
        <v>2.9680199999999997E-17</v>
      </c>
      <c r="M120" s="1">
        <v>1.74288E-15</v>
      </c>
      <c r="N120" s="1">
        <v>8.0325000000000001E-14</v>
      </c>
      <c r="O120" s="1">
        <v>2.9060100000000001E-12</v>
      </c>
      <c r="P120" s="1">
        <v>8.2544999999999998E-11</v>
      </c>
      <c r="Q120" s="1">
        <v>1.84127E-9</v>
      </c>
      <c r="R120" s="1">
        <v>3.22599E-8</v>
      </c>
      <c r="S120" s="1">
        <v>4.4402799999999998E-7</v>
      </c>
      <c r="T120" s="1">
        <v>4.8021799999999998E-6</v>
      </c>
      <c r="U120" s="1">
        <v>4.0815300000000002E-5</v>
      </c>
      <c r="V120">
        <v>2.7266500000000001E-4</v>
      </c>
      <c r="W120">
        <v>1.4319199999999999E-3</v>
      </c>
      <c r="X120">
        <v>5.9119899999999998E-3</v>
      </c>
      <c r="Y120">
        <v>1.91921E-2</v>
      </c>
      <c r="Z120" s="1">
        <v>4.8992000000000001E-2</v>
      </c>
      <c r="AA120">
        <v>9.8352099999999998E-2</v>
      </c>
      <c r="AB120">
        <v>0.15528900000000001</v>
      </c>
      <c r="AC120">
        <v>0.19284799999999999</v>
      </c>
      <c r="AD120">
        <v>0.18837400000000001</v>
      </c>
      <c r="AE120">
        <v>0.144729</v>
      </c>
      <c r="AF120">
        <v>8.7459499999999996E-2</v>
      </c>
      <c r="AG120">
        <v>4.1567E-2</v>
      </c>
      <c r="AH120">
        <v>1.5535999999999999E-2</v>
      </c>
    </row>
    <row r="121" spans="5:34" x14ac:dyDescent="0.2">
      <c r="E121" s="1">
        <v>9.2518099999999994E-33</v>
      </c>
      <c r="F121" s="1">
        <v>2.95525E-30</v>
      </c>
      <c r="G121" s="1">
        <v>7.4154099999999996E-28</v>
      </c>
      <c r="H121" s="1">
        <v>1.46185E-25</v>
      </c>
      <c r="I121" s="1">
        <v>2.2644000000000001E-23</v>
      </c>
      <c r="J121" s="1">
        <v>2.75644E-21</v>
      </c>
      <c r="K121" s="1">
        <v>2.63727E-19</v>
      </c>
      <c r="L121" s="1">
        <v>1.9835300000000001E-17</v>
      </c>
      <c r="M121" s="1">
        <v>1.1729400000000001E-15</v>
      </c>
      <c r="N121" s="1">
        <v>5.45434E-14</v>
      </c>
      <c r="O121" s="1">
        <v>1.9948800000000001E-12</v>
      </c>
      <c r="P121" s="1">
        <v>5.73963E-11</v>
      </c>
      <c r="Q121" s="1">
        <v>1.29934E-9</v>
      </c>
      <c r="R121" s="1">
        <v>2.31485E-8</v>
      </c>
      <c r="S121" s="1">
        <v>3.2460999999999999E-7</v>
      </c>
      <c r="T121" s="1">
        <v>3.58359E-6</v>
      </c>
      <c r="U121" s="1">
        <v>3.11506E-5</v>
      </c>
      <c r="V121">
        <v>2.13241E-4</v>
      </c>
      <c r="W121">
        <v>1.1497199999999999E-3</v>
      </c>
      <c r="X121">
        <v>4.8828400000000003E-3</v>
      </c>
      <c r="Y121">
        <v>1.63366E-2</v>
      </c>
      <c r="Z121">
        <v>4.3061799999999997E-2</v>
      </c>
      <c r="AA121" s="1">
        <v>8.9435500000000001E-2</v>
      </c>
      <c r="AB121">
        <v>0.146371</v>
      </c>
      <c r="AC121">
        <v>0.188778</v>
      </c>
      <c r="AD121">
        <v>0.19187299999999999</v>
      </c>
      <c r="AE121">
        <v>0.15368799999999999</v>
      </c>
      <c r="AF121">
        <v>9.7010399999999997E-2</v>
      </c>
      <c r="AG121">
        <v>4.8253600000000001E-2</v>
      </c>
      <c r="AH121">
        <v>1.8911799999999999E-2</v>
      </c>
    </row>
    <row r="122" spans="5:34" x14ac:dyDescent="0.2">
      <c r="E122" s="1">
        <v>6.6206499999999997E-33</v>
      </c>
      <c r="F122" s="1">
        <v>2.1025400000000001E-30</v>
      </c>
      <c r="G122" s="1">
        <v>5.2539099999999997E-28</v>
      </c>
      <c r="H122" s="1">
        <v>1.03316E-25</v>
      </c>
      <c r="I122" s="1">
        <v>1.599E-23</v>
      </c>
      <c r="J122" s="1">
        <v>1.9480200000000001E-21</v>
      </c>
      <c r="K122" s="1">
        <v>1.86838E-19</v>
      </c>
      <c r="L122" s="1">
        <v>1.411E-17</v>
      </c>
      <c r="M122" s="1">
        <v>8.3917900000000004E-16</v>
      </c>
      <c r="N122" s="1">
        <v>3.9311700000000002E-14</v>
      </c>
      <c r="O122" s="1">
        <v>1.4508E-12</v>
      </c>
      <c r="P122" s="1">
        <v>4.2188299999999999E-11</v>
      </c>
      <c r="Q122" s="1">
        <v>9.6684300000000007E-10</v>
      </c>
      <c r="R122" s="1">
        <v>1.7465600000000001E-8</v>
      </c>
      <c r="S122" s="1">
        <v>2.4874399999999999E-7</v>
      </c>
      <c r="T122" s="1">
        <v>2.7934499999999999E-6</v>
      </c>
      <c r="U122" s="1">
        <v>2.47413E-5</v>
      </c>
      <c r="V122">
        <v>1.7284700000000001E-4</v>
      </c>
      <c r="W122">
        <v>9.5260600000000005E-4</v>
      </c>
      <c r="X122">
        <v>4.1421699999999997E-3</v>
      </c>
      <c r="Y122">
        <v>1.4211700000000001E-2</v>
      </c>
      <c r="Z122">
        <v>3.8477400000000002E-2</v>
      </c>
      <c r="AA122">
        <v>8.2214400000000007E-2</v>
      </c>
      <c r="AB122" s="1">
        <v>0.13864799999999999</v>
      </c>
      <c r="AC122">
        <v>0.184556</v>
      </c>
      <c r="AD122">
        <v>0.193912</v>
      </c>
      <c r="AE122">
        <v>0.16082299999999999</v>
      </c>
      <c r="AF122">
        <v>0.10528</v>
      </c>
      <c r="AG122">
        <v>5.4398099999999998E-2</v>
      </c>
      <c r="AH122">
        <v>2.2183000000000001E-2</v>
      </c>
    </row>
    <row r="123" spans="5:34" x14ac:dyDescent="0.2">
      <c r="E123" s="1">
        <v>4.9923599999999997E-33</v>
      </c>
      <c r="F123" s="1">
        <v>1.57758E-30</v>
      </c>
      <c r="G123" s="1">
        <v>3.9280299999999998E-28</v>
      </c>
      <c r="H123" s="1">
        <v>7.7073899999999999E-26</v>
      </c>
      <c r="I123" s="1">
        <v>1.19191E-23</v>
      </c>
      <c r="J123" s="1">
        <v>1.45292E-21</v>
      </c>
      <c r="K123" s="1">
        <v>1.3962600000000001E-19</v>
      </c>
      <c r="L123" s="1">
        <v>1.0580000000000001E-17</v>
      </c>
      <c r="M123" s="1">
        <v>6.3221499999999996E-16</v>
      </c>
      <c r="N123" s="1">
        <v>2.9797700000000001E-14</v>
      </c>
      <c r="O123" s="1">
        <v>1.1079299999999999E-12</v>
      </c>
      <c r="P123" s="1">
        <v>3.2504E-11</v>
      </c>
      <c r="Q123" s="1">
        <v>7.5254800000000004E-10</v>
      </c>
      <c r="R123" s="1">
        <v>1.3752600000000001E-8</v>
      </c>
      <c r="S123" s="1">
        <v>1.9841299999999999E-7</v>
      </c>
      <c r="T123" s="1">
        <v>2.2602899999999999E-6</v>
      </c>
      <c r="U123" s="1">
        <v>2.0334800000000001E-5</v>
      </c>
      <c r="V123">
        <v>1.44497E-4</v>
      </c>
      <c r="W123">
        <v>8.1111300000000002E-4</v>
      </c>
      <c r="X123">
        <v>3.5971000000000002E-3</v>
      </c>
      <c r="Y123">
        <v>1.2604199999999999E-2</v>
      </c>
      <c r="Z123">
        <v>3.4898400000000003E-2</v>
      </c>
      <c r="AA123">
        <v>7.6359399999999994E-2</v>
      </c>
      <c r="AB123">
        <v>0.132047</v>
      </c>
      <c r="AC123">
        <v>0.18048</v>
      </c>
      <c r="AD123">
        <v>0.19497500000000001</v>
      </c>
      <c r="AE123">
        <v>0.166488</v>
      </c>
      <c r="AF123">
        <v>0.11236500000000001</v>
      </c>
      <c r="AG123">
        <v>5.9939199999999998E-2</v>
      </c>
      <c r="AH123">
        <v>2.5268700000000002E-2</v>
      </c>
    </row>
    <row r="124" spans="5:34" x14ac:dyDescent="0.2">
      <c r="E124" s="1">
        <v>3.9338300000000001E-33</v>
      </c>
      <c r="F124" s="1">
        <v>1.23782E-30</v>
      </c>
      <c r="G124" s="1">
        <v>3.0725999999999999E-28</v>
      </c>
      <c r="H124" s="1">
        <v>6.0174099999999997E-26</v>
      </c>
      <c r="I124" s="1">
        <v>9.2987700000000001E-24</v>
      </c>
      <c r="J124" s="1">
        <v>1.13399E-21</v>
      </c>
      <c r="K124" s="1">
        <v>1.0914999999999999E-19</v>
      </c>
      <c r="L124" s="1">
        <v>8.2935099999999996E-18</v>
      </c>
      <c r="M124" s="1">
        <v>4.9752799999999999E-16</v>
      </c>
      <c r="N124" s="1">
        <v>2.3568700000000001E-14</v>
      </c>
      <c r="O124" s="1">
        <v>8.81798E-13</v>
      </c>
      <c r="P124" s="1">
        <v>2.6061299999999999E-11</v>
      </c>
      <c r="Q124" s="1">
        <v>6.0854700000000001E-10</v>
      </c>
      <c r="R124" s="1">
        <v>1.12291E-8</v>
      </c>
      <c r="S124" s="1">
        <v>1.6376700000000001E-7</v>
      </c>
      <c r="T124" s="1">
        <v>1.88804E-6</v>
      </c>
      <c r="U124" s="1">
        <v>1.7209699999999999E-5</v>
      </c>
      <c r="V124">
        <v>1.2404399999999999E-4</v>
      </c>
      <c r="W124">
        <v>7.0709199999999999E-4</v>
      </c>
      <c r="X124">
        <v>3.1880099999999998E-3</v>
      </c>
      <c r="Y124">
        <v>1.1369600000000001E-2</v>
      </c>
      <c r="Z124">
        <v>3.2077099999999997E-2</v>
      </c>
      <c r="AA124">
        <v>7.1598400000000006E-2</v>
      </c>
      <c r="AB124">
        <v>0.126448</v>
      </c>
      <c r="AC124">
        <v>0.176704</v>
      </c>
      <c r="AD124">
        <v>0.19540099999999999</v>
      </c>
      <c r="AE124">
        <v>0.170984</v>
      </c>
      <c r="AF124">
        <v>0.118393</v>
      </c>
      <c r="AG124">
        <v>6.4866699999999999E-2</v>
      </c>
      <c r="AH124">
        <v>2.81198E-2</v>
      </c>
    </row>
    <row r="125" spans="5:34" x14ac:dyDescent="0.2">
      <c r="V125" s="1"/>
    </row>
    <row r="126" spans="5:34" x14ac:dyDescent="0.2">
      <c r="W126" s="1"/>
    </row>
    <row r="127" spans="5:34" x14ac:dyDescent="0.2">
      <c r="X127" s="1"/>
    </row>
    <row r="128" spans="5:34" x14ac:dyDescent="0.2">
      <c r="Y128" s="1"/>
    </row>
    <row r="129" spans="11:34" x14ac:dyDescent="0.2">
      <c r="Z129" s="1"/>
    </row>
    <row r="130" spans="11:34" x14ac:dyDescent="0.2">
      <c r="Z130" s="1"/>
      <c r="AA130" s="1"/>
    </row>
    <row r="131" spans="11:34" x14ac:dyDescent="0.2">
      <c r="K131">
        <v>0</v>
      </c>
      <c r="L131">
        <v>0</v>
      </c>
      <c r="M131">
        <v>5.81395E-3</v>
      </c>
      <c r="N131">
        <v>8.72093E-3</v>
      </c>
      <c r="O131">
        <v>3.1007799999999999E-2</v>
      </c>
      <c r="P131">
        <v>5.81395E-3</v>
      </c>
      <c r="Q131">
        <v>5.6201599999999997E-2</v>
      </c>
      <c r="R131">
        <v>6.4922499999999994E-2</v>
      </c>
      <c r="S131">
        <v>0.126938</v>
      </c>
      <c r="T131">
        <v>0.10562000000000001</v>
      </c>
      <c r="U131">
        <v>4.8449600000000002E-2</v>
      </c>
      <c r="V131">
        <v>4.5542600000000003E-2</v>
      </c>
      <c r="W131">
        <v>3.5852700000000001E-2</v>
      </c>
      <c r="X131">
        <v>3.4883699999999997E-2</v>
      </c>
      <c r="Y131">
        <v>3.6821699999999999E-2</v>
      </c>
      <c r="Z131">
        <v>5.23256E-2</v>
      </c>
      <c r="AA131">
        <v>6.4922499999999994E-2</v>
      </c>
      <c r="AB131">
        <v>4.65116E-2</v>
      </c>
      <c r="AC131">
        <v>3.7790700000000003E-2</v>
      </c>
      <c r="AD131">
        <v>2.8100799999999999E-2</v>
      </c>
      <c r="AE131">
        <v>2.2286799999999999E-2</v>
      </c>
      <c r="AF131">
        <v>3.2945700000000001E-2</v>
      </c>
      <c r="AG131">
        <v>2.4224800000000001E-2</v>
      </c>
      <c r="AH131">
        <v>8.4302299999999997E-2</v>
      </c>
    </row>
  </sheetData>
  <conditionalFormatting sqref="E101:AH124">
    <cfRule type="colorScale" priority="2">
      <colorScale>
        <cfvo type="min"/>
        <cfvo type="max"/>
        <color rgb="FFFCFCFF"/>
        <color rgb="FFF8696B"/>
      </colorScale>
    </cfRule>
  </conditionalFormatting>
  <conditionalFormatting sqref="E70:AH93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K_coef</vt:lpstr>
      <vt:lpstr>K_coeff</vt:lpstr>
      <vt:lpstr>Linf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Ianelli</dc:creator>
  <cp:lastModifiedBy>Jim Ianelli</cp:lastModifiedBy>
  <dcterms:created xsi:type="dcterms:W3CDTF">2020-03-21T17:47:37Z</dcterms:created>
  <dcterms:modified xsi:type="dcterms:W3CDTF">2020-03-25T08:21:54Z</dcterms:modified>
</cp:coreProperties>
</file>