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_\OneDrive\Desktop\"/>
    </mc:Choice>
  </mc:AlternateContent>
  <xr:revisionPtr revIDLastSave="0" documentId="13_ncr:1_{CB5C6C4A-9FC6-4148-8DD9-F3183956EB23}" xr6:coauthVersionLast="47" xr6:coauthVersionMax="47" xr10:uidLastSave="{00000000-0000-0000-0000-000000000000}"/>
  <bookViews>
    <workbookView xWindow="-108" yWindow="-108" windowWidth="23256" windowHeight="12576" firstSheet="3" activeTab="6" xr2:uid="{F9974792-7466-46F6-92F8-2F8542C6A37A}"/>
  </bookViews>
  <sheets>
    <sheet name="Encontrar a" sheetId="1" r:id="rId1"/>
    <sheet name="Error del ° con a data sheet" sheetId="2" r:id="rId2"/>
    <sheet name="Error ° con a cal wolfram" sheetId="3" r:id="rId3"/>
    <sheet name="Error ° con a cal medias" sheetId="4" r:id="rId4"/>
    <sheet name="Errores valores grandes" sheetId="5" r:id="rId5"/>
    <sheet name="Datos val variados" sheetId="6" r:id="rId6"/>
    <sheet name="Hoja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7" l="1"/>
  <c r="J26" i="7" s="1"/>
  <c r="F26" i="7"/>
  <c r="G26" i="7" s="1"/>
  <c r="H25" i="7"/>
  <c r="J25" i="7" s="1"/>
  <c r="F25" i="7"/>
  <c r="G25" i="7" s="1"/>
  <c r="H24" i="7"/>
  <c r="I24" i="7" s="1"/>
  <c r="F24" i="7"/>
  <c r="G24" i="7" s="1"/>
  <c r="H23" i="7"/>
  <c r="J23" i="7" s="1"/>
  <c r="F23" i="7"/>
  <c r="G23" i="7" s="1"/>
  <c r="H22" i="7"/>
  <c r="F22" i="7"/>
  <c r="G22" i="7" s="1"/>
  <c r="H21" i="7"/>
  <c r="F21" i="7"/>
  <c r="G21" i="7" s="1"/>
  <c r="H20" i="7"/>
  <c r="J20" i="7" s="1"/>
  <c r="F20" i="7"/>
  <c r="G20" i="7" s="1"/>
  <c r="H19" i="7"/>
  <c r="J19" i="7" s="1"/>
  <c r="F19" i="7"/>
  <c r="G19" i="7" s="1"/>
  <c r="H18" i="7"/>
  <c r="J18" i="7" s="1"/>
  <c r="F18" i="7"/>
  <c r="G18" i="7" s="1"/>
  <c r="H17" i="7"/>
  <c r="J17" i="7" s="1"/>
  <c r="F17" i="7"/>
  <c r="G17" i="7" s="1"/>
  <c r="H16" i="7"/>
  <c r="J16" i="7" s="1"/>
  <c r="F16" i="7"/>
  <c r="G16" i="7" s="1"/>
  <c r="H15" i="7"/>
  <c r="J15" i="7" s="1"/>
  <c r="F15" i="7"/>
  <c r="G15" i="7" s="1"/>
  <c r="H14" i="7"/>
  <c r="J14" i="7" s="1"/>
  <c r="F14" i="7"/>
  <c r="G14" i="7" s="1"/>
  <c r="H13" i="7"/>
  <c r="J13" i="7" s="1"/>
  <c r="F13" i="7"/>
  <c r="G13" i="7" s="1"/>
  <c r="H12" i="7"/>
  <c r="J12" i="7" s="1"/>
  <c r="F12" i="7"/>
  <c r="G12" i="7" s="1"/>
  <c r="H11" i="7"/>
  <c r="J11" i="7" s="1"/>
  <c r="F11" i="7"/>
  <c r="G11" i="7" s="1"/>
  <c r="H10" i="7"/>
  <c r="F10" i="7"/>
  <c r="G10" i="7" s="1"/>
  <c r="H9" i="7"/>
  <c r="F9" i="7"/>
  <c r="G9" i="7" s="1"/>
  <c r="H8" i="7"/>
  <c r="J8" i="7" s="1"/>
  <c r="F8" i="7"/>
  <c r="G8" i="7" s="1"/>
  <c r="H7" i="7"/>
  <c r="J7" i="7" s="1"/>
  <c r="F7" i="7"/>
  <c r="G7" i="7" s="1"/>
  <c r="H6" i="7"/>
  <c r="J6" i="7" s="1"/>
  <c r="F6" i="7"/>
  <c r="G6" i="7" s="1"/>
  <c r="H5" i="7"/>
  <c r="J5" i="7" s="1"/>
  <c r="F5" i="7"/>
  <c r="G5" i="7" s="1"/>
  <c r="H4" i="7"/>
  <c r="J4" i="7" s="1"/>
  <c r="F4" i="7"/>
  <c r="G4" i="7" s="1"/>
  <c r="H3" i="7"/>
  <c r="J3" i="7" s="1"/>
  <c r="F3" i="7"/>
  <c r="G3" i="7" s="1"/>
  <c r="H2" i="7"/>
  <c r="J2" i="7" s="1"/>
  <c r="F2" i="7"/>
  <c r="G2" i="7" s="1"/>
  <c r="G20" i="6"/>
  <c r="H20" i="6"/>
  <c r="I20" i="6" s="1"/>
  <c r="J20" i="6"/>
  <c r="G21" i="6"/>
  <c r="H21" i="6"/>
  <c r="I21" i="6" s="1"/>
  <c r="J21" i="6"/>
  <c r="G22" i="6"/>
  <c r="H22" i="6"/>
  <c r="I22" i="6"/>
  <c r="J22" i="6"/>
  <c r="G23" i="6"/>
  <c r="H23" i="6"/>
  <c r="I23" i="6" s="1"/>
  <c r="J23" i="6"/>
  <c r="G24" i="6"/>
  <c r="H24" i="6"/>
  <c r="I24" i="6" s="1"/>
  <c r="J24" i="6"/>
  <c r="G25" i="6"/>
  <c r="H25" i="6"/>
  <c r="I25" i="6"/>
  <c r="J25" i="6"/>
  <c r="G26" i="6"/>
  <c r="H26" i="6"/>
  <c r="I26" i="6" s="1"/>
  <c r="J26" i="6"/>
  <c r="H19" i="6"/>
  <c r="J19" i="6" s="1"/>
  <c r="G19" i="6"/>
  <c r="J18" i="6"/>
  <c r="H18" i="6"/>
  <c r="I18" i="6" s="1"/>
  <c r="G18" i="6"/>
  <c r="H17" i="6"/>
  <c r="I17" i="6" s="1"/>
  <c r="G17" i="6"/>
  <c r="H16" i="6"/>
  <c r="J16" i="6" s="1"/>
  <c r="G16" i="6"/>
  <c r="J15" i="6"/>
  <c r="H15" i="6"/>
  <c r="I15" i="6" s="1"/>
  <c r="G15" i="6"/>
  <c r="H14" i="6"/>
  <c r="J14" i="6" s="1"/>
  <c r="G14" i="6"/>
  <c r="H13" i="6"/>
  <c r="J13" i="6" s="1"/>
  <c r="G13" i="6"/>
  <c r="J12" i="6"/>
  <c r="H12" i="6"/>
  <c r="I12" i="6" s="1"/>
  <c r="G12" i="6"/>
  <c r="H11" i="6"/>
  <c r="J11" i="6" s="1"/>
  <c r="G11" i="6"/>
  <c r="H10" i="6"/>
  <c r="J10" i="6" s="1"/>
  <c r="G10" i="6"/>
  <c r="J9" i="6"/>
  <c r="H9" i="6"/>
  <c r="I9" i="6" s="1"/>
  <c r="G9" i="6"/>
  <c r="H8" i="6"/>
  <c r="I8" i="6" s="1"/>
  <c r="G8" i="6"/>
  <c r="H7" i="6"/>
  <c r="J7" i="6" s="1"/>
  <c r="G7" i="6"/>
  <c r="J6" i="6"/>
  <c r="H6" i="6"/>
  <c r="I6" i="6" s="1"/>
  <c r="G6" i="6"/>
  <c r="H5" i="6"/>
  <c r="J5" i="6" s="1"/>
  <c r="G5" i="6"/>
  <c r="H4" i="6"/>
  <c r="J4" i="6" s="1"/>
  <c r="G4" i="6"/>
  <c r="J3" i="6"/>
  <c r="H3" i="6"/>
  <c r="I3" i="6" s="1"/>
  <c r="G3" i="6"/>
  <c r="H2" i="6"/>
  <c r="J2" i="6" s="1"/>
  <c r="G2" i="6"/>
  <c r="F2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H3" i="5"/>
  <c r="J3" i="5" s="1"/>
  <c r="H4" i="5"/>
  <c r="J4" i="5" s="1"/>
  <c r="H5" i="5"/>
  <c r="H6" i="5"/>
  <c r="J6" i="5" s="1"/>
  <c r="H7" i="5"/>
  <c r="J7" i="5" s="1"/>
  <c r="H8" i="5"/>
  <c r="J8" i="5" s="1"/>
  <c r="H9" i="5"/>
  <c r="H10" i="5"/>
  <c r="J10" i="5" s="1"/>
  <c r="H11" i="5"/>
  <c r="J11" i="5" s="1"/>
  <c r="H12" i="5"/>
  <c r="J12" i="5" s="1"/>
  <c r="H13" i="5"/>
  <c r="H14" i="5"/>
  <c r="H15" i="5"/>
  <c r="J15" i="5" s="1"/>
  <c r="H16" i="5"/>
  <c r="H17" i="5"/>
  <c r="J17" i="5" s="1"/>
  <c r="H18" i="5"/>
  <c r="J18" i="5" s="1"/>
  <c r="H19" i="5"/>
  <c r="J19" i="5" s="1"/>
  <c r="H2" i="5"/>
  <c r="J2" i="5" s="1"/>
  <c r="F11" i="3"/>
  <c r="F10" i="3"/>
  <c r="F9" i="3"/>
  <c r="F8" i="3"/>
  <c r="F7" i="3"/>
  <c r="F6" i="3"/>
  <c r="F5" i="3"/>
  <c r="F4" i="3"/>
  <c r="F3" i="3"/>
  <c r="F2" i="3"/>
  <c r="F3" i="6"/>
  <c r="F4" i="6"/>
  <c r="F5" i="6"/>
  <c r="F6" i="6"/>
  <c r="F7" i="6"/>
  <c r="F8" i="6"/>
  <c r="F9" i="6"/>
  <c r="F10" i="6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M8" i="1"/>
  <c r="G11" i="3"/>
  <c r="G10" i="3"/>
  <c r="G9" i="3"/>
  <c r="G8" i="3"/>
  <c r="G7" i="3"/>
  <c r="G6" i="3"/>
  <c r="G5" i="3"/>
  <c r="G4" i="3"/>
  <c r="G3" i="3"/>
  <c r="G2" i="3"/>
  <c r="G3" i="2"/>
  <c r="G4" i="2"/>
  <c r="G5" i="2"/>
  <c r="G6" i="2"/>
  <c r="G7" i="2"/>
  <c r="G8" i="2"/>
  <c r="G9" i="2"/>
  <c r="G10" i="2"/>
  <c r="G11" i="2"/>
  <c r="G2" i="2"/>
  <c r="I2" i="1"/>
  <c r="F3" i="2"/>
  <c r="F4" i="2"/>
  <c r="F5" i="2"/>
  <c r="F6" i="2"/>
  <c r="F7" i="2"/>
  <c r="F8" i="2"/>
  <c r="F9" i="2"/>
  <c r="F10" i="2"/>
  <c r="F11" i="2"/>
  <c r="F2" i="2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H2" i="1"/>
  <c r="F12" i="1"/>
  <c r="F4" i="1"/>
  <c r="F5" i="1"/>
  <c r="F6" i="1"/>
  <c r="F7" i="1"/>
  <c r="F8" i="1"/>
  <c r="F9" i="1"/>
  <c r="F10" i="1"/>
  <c r="F11" i="1"/>
  <c r="F2" i="1"/>
  <c r="F3" i="1"/>
  <c r="I16" i="5" l="1"/>
  <c r="I14" i="5"/>
  <c r="I9" i="5"/>
  <c r="I19" i="5"/>
  <c r="I13" i="5"/>
  <c r="I12" i="5"/>
  <c r="I11" i="5"/>
  <c r="I7" i="5"/>
  <c r="I5" i="5"/>
  <c r="J5" i="5"/>
  <c r="I10" i="5"/>
  <c r="J16" i="5"/>
  <c r="I2" i="5"/>
  <c r="I8" i="5"/>
  <c r="J14" i="5"/>
  <c r="J13" i="5"/>
  <c r="I17" i="5"/>
  <c r="I4" i="5"/>
  <c r="I18" i="5"/>
  <c r="I15" i="5"/>
  <c r="I3" i="5"/>
  <c r="J9" i="5"/>
  <c r="I6" i="5"/>
  <c r="I9" i="7"/>
  <c r="J9" i="7"/>
  <c r="I22" i="7"/>
  <c r="I12" i="7"/>
  <c r="I8" i="7"/>
  <c r="I10" i="7"/>
  <c r="I3" i="7"/>
  <c r="I15" i="7"/>
  <c r="I20" i="7"/>
  <c r="J24" i="7"/>
  <c r="I5" i="7"/>
  <c r="I21" i="7"/>
  <c r="I17" i="7"/>
  <c r="J21" i="7"/>
  <c r="J10" i="7"/>
  <c r="J22" i="7"/>
  <c r="I13" i="7"/>
  <c r="I25" i="7"/>
  <c r="I6" i="7"/>
  <c r="I18" i="7"/>
  <c r="I2" i="7"/>
  <c r="I14" i="7"/>
  <c r="I26" i="7"/>
  <c r="I7" i="7"/>
  <c r="I19" i="7"/>
  <c r="I11" i="7"/>
  <c r="I23" i="7"/>
  <c r="I4" i="7"/>
  <c r="I16" i="7"/>
  <c r="I4" i="6"/>
  <c r="I7" i="6"/>
  <c r="I10" i="6"/>
  <c r="I13" i="6"/>
  <c r="I16" i="6"/>
  <c r="I19" i="6"/>
  <c r="I2" i="6"/>
  <c r="I14" i="6"/>
  <c r="J8" i="6"/>
  <c r="J17" i="6"/>
  <c r="I5" i="6"/>
  <c r="I11" i="6"/>
</calcChain>
</file>

<file path=xl/sharedStrings.xml><?xml version="1.0" encoding="utf-8"?>
<sst xmlns="http://schemas.openxmlformats.org/spreadsheetml/2006/main" count="274" uniqueCount="92">
  <si>
    <t>Tx</t>
  </si>
  <si>
    <t>Rx</t>
  </si>
  <si>
    <t>Error</t>
  </si>
  <si>
    <t>00000028</t>
  </si>
  <si>
    <t>00000025</t>
  </si>
  <si>
    <t>Ángulo ingresado (°)</t>
  </si>
  <si>
    <t>00000050</t>
  </si>
  <si>
    <t>0000004D</t>
  </si>
  <si>
    <t>Valor Traducido Tx</t>
  </si>
  <si>
    <t>Valor Traducido Rx</t>
  </si>
  <si>
    <t>Valor de a Tx</t>
  </si>
  <si>
    <t>00000074</t>
  </si>
  <si>
    <t>00000077</t>
  </si>
  <si>
    <t>0000009F</t>
  </si>
  <si>
    <t>0000009D</t>
  </si>
  <si>
    <t>000000C7</t>
  </si>
  <si>
    <t>000000C5</t>
  </si>
  <si>
    <t>000000EF</t>
  </si>
  <si>
    <t>000000EC</t>
  </si>
  <si>
    <t>00000117</t>
  </si>
  <si>
    <t>00000115</t>
  </si>
  <si>
    <t>0000013F</t>
  </si>
  <si>
    <t>0000013E</t>
  </si>
  <si>
    <t>00000166</t>
  </si>
  <si>
    <t>00000164</t>
  </si>
  <si>
    <t>0000018C</t>
  </si>
  <si>
    <t>0000018E</t>
  </si>
  <si>
    <t>Val grad espeTx</t>
  </si>
  <si>
    <t>Val grados real Tx</t>
  </si>
  <si>
    <t>00000F8E</t>
  </si>
  <si>
    <t>00000F91</t>
  </si>
  <si>
    <t>00001F1C</t>
  </si>
  <si>
    <t>00002EAB</t>
  </si>
  <si>
    <t>00002EAD</t>
  </si>
  <si>
    <t>00003E39</t>
  </si>
  <si>
    <t>00003E3B</t>
  </si>
  <si>
    <t>00004DC7</t>
  </si>
  <si>
    <t>00004DC4</t>
  </si>
  <si>
    <t>00005D55</t>
  </si>
  <si>
    <t>00005D56</t>
  </si>
  <si>
    <t>00006CE4</t>
  </si>
  <si>
    <t>00006CE5</t>
  </si>
  <si>
    <t>00007C72</t>
  </si>
  <si>
    <t>00007C71</t>
  </si>
  <si>
    <t>00008C00</t>
  </si>
  <si>
    <t>00008BFF</t>
  </si>
  <si>
    <t>00009B8E</t>
  </si>
  <si>
    <t>00009B8C</t>
  </si>
  <si>
    <t>0000AB1C</t>
  </si>
  <si>
    <t>0000BAAB</t>
  </si>
  <si>
    <t>0000BAAC</t>
  </si>
  <si>
    <t>0000CA39</t>
  </si>
  <si>
    <t>0000CA3A</t>
  </si>
  <si>
    <t>0000D9C7</t>
  </si>
  <si>
    <t>0000D9C8</t>
  </si>
  <si>
    <t>0000E955</t>
  </si>
  <si>
    <t>0000E957</t>
  </si>
  <si>
    <t>0000F8E4</t>
  </si>
  <si>
    <t>0000F8E5</t>
  </si>
  <si>
    <t>00010872</t>
  </si>
  <si>
    <t>00010871</t>
  </si>
  <si>
    <t>00011800</t>
  </si>
  <si>
    <t>000117FE</t>
  </si>
  <si>
    <t>00000004</t>
  </si>
  <si>
    <t>00000003</t>
  </si>
  <si>
    <t>Val grados real Rx</t>
  </si>
  <si>
    <t>Error entre tx y Rx</t>
  </si>
  <si>
    <t>Error Rx  y el esperado</t>
  </si>
  <si>
    <t>00000008</t>
  </si>
  <si>
    <t>0000000C</t>
  </si>
  <si>
    <t>0000000F</t>
  </si>
  <si>
    <t>00000010</t>
  </si>
  <si>
    <t>0000000E</t>
  </si>
  <si>
    <t>00000014</t>
  </si>
  <si>
    <t>00000011</t>
  </si>
  <si>
    <t>00000018</t>
  </si>
  <si>
    <t>00000015</t>
  </si>
  <si>
    <t>0000001C</t>
  </si>
  <si>
    <t>00000019</t>
  </si>
  <si>
    <t>00000020</t>
  </si>
  <si>
    <t>0000001D</t>
  </si>
  <si>
    <t>00000024</t>
  </si>
  <si>
    <t>00000021</t>
  </si>
  <si>
    <t>0000018B</t>
  </si>
  <si>
    <t>000004AB</t>
  </si>
  <si>
    <t>000004A7</t>
  </si>
  <si>
    <t>000007C7</t>
  </si>
  <si>
    <t>000007C6</t>
  </si>
  <si>
    <t>00000E00</t>
  </si>
  <si>
    <t>Error TX y esperado</t>
  </si>
  <si>
    <t>Val grad espe</t>
  </si>
  <si>
    <t>4.38282 * 10 ^-5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</si>
</sst>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72" formatCode="0.00000"/>
    <numFmt numFmtId="175" formatCode="0.0"/>
    <numFmt numFmtId="179" formatCode="0.0%"/>
    <numFmt numFmtId="181" formatCode="0.0000000E+00"/>
    <numFmt numFmtId="185" formatCode="0.00000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0" borderId="0" xfId="0" applyNumberFormat="1"/>
    <xf numFmtId="172" fontId="0" fillId="0" borderId="0" xfId="0" applyNumberFormat="1"/>
    <xf numFmtId="175" fontId="0" fillId="0" borderId="0" xfId="0" applyNumberFormat="1"/>
    <xf numFmtId="10" fontId="0" fillId="0" borderId="0" xfId="0" applyNumberFormat="1"/>
    <xf numFmtId="179" fontId="0" fillId="0" borderId="0" xfId="1" applyNumberFormat="1" applyFont="1"/>
    <xf numFmtId="181" fontId="0" fillId="0" borderId="0" xfId="0" applyNumberFormat="1"/>
    <xf numFmtId="18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362A-D517-491E-B99E-367482ED24B4}">
  <dimension ref="A1:M15"/>
  <sheetViews>
    <sheetView zoomScale="85" zoomScaleNormal="85" workbookViewId="0">
      <selection activeCell="F12" sqref="F12"/>
    </sheetView>
  </sheetViews>
  <sheetFormatPr baseColWidth="10" defaultRowHeight="14.4" x14ac:dyDescent="0.3"/>
  <cols>
    <col min="3" max="3" width="17.33203125" customWidth="1"/>
    <col min="4" max="4" width="16.6640625" customWidth="1"/>
    <col min="5" max="5" width="17.5546875" customWidth="1"/>
    <col min="6" max="6" width="20.88671875" customWidth="1"/>
    <col min="7" max="7" width="16.44140625" customWidth="1"/>
  </cols>
  <sheetData>
    <row r="1" spans="1:13" x14ac:dyDescent="0.3">
      <c r="A1" s="1" t="s">
        <v>0</v>
      </c>
      <c r="B1" t="s">
        <v>1</v>
      </c>
      <c r="C1" t="s">
        <v>5</v>
      </c>
      <c r="D1" t="s">
        <v>8</v>
      </c>
      <c r="E1" t="s">
        <v>9</v>
      </c>
      <c r="F1" t="s">
        <v>10</v>
      </c>
    </row>
    <row r="2" spans="1:13" x14ac:dyDescent="0.3">
      <c r="A2" s="2" t="s">
        <v>3</v>
      </c>
      <c r="B2" s="2" t="s">
        <v>4</v>
      </c>
      <c r="C2">
        <v>0.1</v>
      </c>
      <c r="D2">
        <v>40</v>
      </c>
      <c r="E2">
        <v>37</v>
      </c>
      <c r="F2">
        <f>(C2*PI()/180)/D2</f>
        <v>4.3633231299858241E-5</v>
      </c>
      <c r="G2" s="3">
        <v>4.3000000000000002E-5</v>
      </c>
      <c r="H2" s="6">
        <f>(C2*PI()/180)/G2</f>
        <v>40.589052371961152</v>
      </c>
      <c r="I2" s="7">
        <f t="shared" ref="I2:I11" si="0">ABS(G2-F2)/G2</f>
        <v>1.4726309299028824E-2</v>
      </c>
    </row>
    <row r="3" spans="1:13" ht="15" customHeight="1" x14ac:dyDescent="0.3">
      <c r="A3" s="2" t="s">
        <v>6</v>
      </c>
      <c r="B3" s="2" t="s">
        <v>7</v>
      </c>
      <c r="C3">
        <v>0.2</v>
      </c>
      <c r="D3">
        <v>80</v>
      </c>
      <c r="E3">
        <v>77</v>
      </c>
      <c r="F3">
        <f>(C3*PI()/180)/D3</f>
        <v>4.3633231299858241E-5</v>
      </c>
      <c r="G3" s="3">
        <v>4.3000000000000002E-5</v>
      </c>
      <c r="H3" s="6">
        <f t="shared" ref="H3:H11" si="1">(C3*PI()/180)/G3</f>
        <v>81.178104743922304</v>
      </c>
      <c r="I3" s="7">
        <f t="shared" si="0"/>
        <v>1.4726309299028824E-2</v>
      </c>
    </row>
    <row r="4" spans="1:13" x14ac:dyDescent="0.3">
      <c r="A4" s="2" t="s">
        <v>12</v>
      </c>
      <c r="B4" s="2" t="s">
        <v>11</v>
      </c>
      <c r="C4">
        <v>0.3</v>
      </c>
      <c r="D4">
        <v>119</v>
      </c>
      <c r="E4">
        <v>116</v>
      </c>
      <c r="F4">
        <f t="shared" ref="F4:F11" si="2">(C4*PI()/180)/D4</f>
        <v>4.3999897109100741E-5</v>
      </c>
      <c r="G4" s="3">
        <v>4.3000000000000002E-5</v>
      </c>
      <c r="H4" s="6">
        <f t="shared" si="1"/>
        <v>121.76715711588344</v>
      </c>
      <c r="I4" s="7">
        <f t="shared" si="0"/>
        <v>2.3253421141877655E-2</v>
      </c>
    </row>
    <row r="5" spans="1:13" x14ac:dyDescent="0.3">
      <c r="A5" s="2" t="s">
        <v>13</v>
      </c>
      <c r="B5" s="2" t="s">
        <v>14</v>
      </c>
      <c r="C5">
        <v>0.4</v>
      </c>
      <c r="D5">
        <v>159</v>
      </c>
      <c r="E5">
        <v>157</v>
      </c>
      <c r="F5">
        <f t="shared" si="2"/>
        <v>4.390765413822213E-5</v>
      </c>
      <c r="G5" s="3">
        <v>4.3000000000000002E-5</v>
      </c>
      <c r="H5" s="6">
        <f t="shared" si="1"/>
        <v>162.35620948784461</v>
      </c>
      <c r="I5" s="7">
        <f t="shared" si="0"/>
        <v>2.1108235772607641E-2</v>
      </c>
    </row>
    <row r="6" spans="1:13" x14ac:dyDescent="0.3">
      <c r="A6" s="2" t="s">
        <v>15</v>
      </c>
      <c r="B6" s="2" t="s">
        <v>16</v>
      </c>
      <c r="C6">
        <v>0.5</v>
      </c>
      <c r="D6">
        <v>199</v>
      </c>
      <c r="E6">
        <v>197</v>
      </c>
      <c r="F6">
        <f t="shared" si="2"/>
        <v>4.3852493768701747E-5</v>
      </c>
      <c r="G6" s="3">
        <v>4.3000000000000002E-5</v>
      </c>
      <c r="H6" s="6">
        <f t="shared" si="1"/>
        <v>202.94526185980575</v>
      </c>
      <c r="I6" s="7">
        <f t="shared" si="0"/>
        <v>1.9825436481435948E-2</v>
      </c>
    </row>
    <row r="7" spans="1:13" x14ac:dyDescent="0.3">
      <c r="A7" s="2" t="s">
        <v>17</v>
      </c>
      <c r="B7" s="2" t="s">
        <v>18</v>
      </c>
      <c r="C7">
        <v>0.6</v>
      </c>
      <c r="D7">
        <v>239</v>
      </c>
      <c r="E7">
        <v>236</v>
      </c>
      <c r="F7">
        <f t="shared" si="2"/>
        <v>4.381579712119655E-5</v>
      </c>
      <c r="G7" s="3">
        <v>4.3000000000000002E-5</v>
      </c>
      <c r="H7" s="6">
        <f t="shared" si="1"/>
        <v>243.53431423176687</v>
      </c>
      <c r="I7" s="7">
        <f t="shared" si="0"/>
        <v>1.8972026074338344E-2</v>
      </c>
    </row>
    <row r="8" spans="1:13" x14ac:dyDescent="0.3">
      <c r="A8" s="2" t="s">
        <v>19</v>
      </c>
      <c r="B8" s="2" t="s">
        <v>20</v>
      </c>
      <c r="C8">
        <v>0.7</v>
      </c>
      <c r="D8">
        <v>279</v>
      </c>
      <c r="E8">
        <v>277</v>
      </c>
      <c r="F8">
        <f t="shared" si="2"/>
        <v>4.3789622809893573E-5</v>
      </c>
      <c r="G8" s="3">
        <v>4.3000000000000002E-5</v>
      </c>
      <c r="H8" s="6">
        <f t="shared" si="1"/>
        <v>284.12336660372807</v>
      </c>
      <c r="I8" s="7">
        <f t="shared" si="0"/>
        <v>1.8363321160315617E-2</v>
      </c>
      <c r="M8" s="3">
        <f>4294967294*180*G2/PI()</f>
        <v>10581590.460995724</v>
      </c>
    </row>
    <row r="9" spans="1:13" x14ac:dyDescent="0.3">
      <c r="A9" s="2" t="s">
        <v>21</v>
      </c>
      <c r="B9" s="2" t="s">
        <v>22</v>
      </c>
      <c r="C9">
        <v>0.8</v>
      </c>
      <c r="D9">
        <v>319</v>
      </c>
      <c r="E9">
        <v>318</v>
      </c>
      <c r="F9">
        <f t="shared" si="2"/>
        <v>4.3770012589199488E-5</v>
      </c>
      <c r="G9" s="3">
        <v>4.3000000000000002E-5</v>
      </c>
      <c r="H9" s="6">
        <f t="shared" si="1"/>
        <v>324.71241897568922</v>
      </c>
      <c r="I9" s="7">
        <f t="shared" si="0"/>
        <v>1.7907269516267126E-2</v>
      </c>
    </row>
    <row r="10" spans="1:13" x14ac:dyDescent="0.3">
      <c r="A10" s="2" t="s">
        <v>23</v>
      </c>
      <c r="B10" s="2" t="s">
        <v>24</v>
      </c>
      <c r="C10">
        <v>0.9</v>
      </c>
      <c r="D10">
        <v>358</v>
      </c>
      <c r="E10">
        <v>356</v>
      </c>
      <c r="F10">
        <f t="shared" si="2"/>
        <v>4.3876992368572535E-5</v>
      </c>
      <c r="G10" s="3">
        <v>4.3000000000000002E-5</v>
      </c>
      <c r="H10" s="6">
        <f t="shared" si="1"/>
        <v>365.30147134765036</v>
      </c>
      <c r="I10" s="7">
        <f t="shared" si="0"/>
        <v>2.0395171362151927E-2</v>
      </c>
    </row>
    <row r="11" spans="1:13" x14ac:dyDescent="0.3">
      <c r="A11" s="2" t="s">
        <v>26</v>
      </c>
      <c r="B11" s="2" t="s">
        <v>25</v>
      </c>
      <c r="C11">
        <v>1</v>
      </c>
      <c r="D11">
        <v>398</v>
      </c>
      <c r="E11">
        <v>396</v>
      </c>
      <c r="F11">
        <f t="shared" si="2"/>
        <v>4.3852493768701747E-5</v>
      </c>
      <c r="G11" s="3">
        <v>4.3000000000000002E-5</v>
      </c>
      <c r="H11" s="6">
        <f t="shared" si="1"/>
        <v>405.89052371961151</v>
      </c>
      <c r="I11" s="7">
        <f t="shared" si="0"/>
        <v>1.9825436481435948E-2</v>
      </c>
    </row>
    <row r="12" spans="1:13" x14ac:dyDescent="0.3">
      <c r="F12" s="10">
        <f>SUM(F2:F11)/10</f>
        <v>4.3813142627330501E-5</v>
      </c>
    </row>
    <row r="14" spans="1:13" x14ac:dyDescent="0.3">
      <c r="F14" s="9"/>
    </row>
    <row r="15" spans="1:13" x14ac:dyDescent="0.3">
      <c r="G15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5212-EB07-464F-B993-28889AFB02D4}">
  <dimension ref="A1:L11"/>
  <sheetViews>
    <sheetView topLeftCell="B1" workbookViewId="0">
      <selection activeCell="B2" sqref="B2:D2"/>
    </sheetView>
  </sheetViews>
  <sheetFormatPr baseColWidth="10" defaultRowHeight="14.4" x14ac:dyDescent="0.3"/>
  <cols>
    <col min="3" max="3" width="18.88671875" customWidth="1"/>
    <col min="4" max="4" width="17.5546875" customWidth="1"/>
    <col min="5" max="6" width="20.5546875" customWidth="1"/>
  </cols>
  <sheetData>
    <row r="1" spans="1:12" x14ac:dyDescent="0.3">
      <c r="A1" s="1" t="s">
        <v>0</v>
      </c>
      <c r="B1" t="s">
        <v>1</v>
      </c>
      <c r="C1" t="s">
        <v>8</v>
      </c>
      <c r="D1" t="s">
        <v>9</v>
      </c>
      <c r="E1" t="s">
        <v>27</v>
      </c>
      <c r="F1" t="s">
        <v>28</v>
      </c>
      <c r="G1" t="s">
        <v>2</v>
      </c>
      <c r="L1" s="3">
        <v>4.3000000000000002E-5</v>
      </c>
    </row>
    <row r="2" spans="1:12" x14ac:dyDescent="0.3">
      <c r="A2" s="2" t="s">
        <v>3</v>
      </c>
      <c r="B2" s="2" t="s">
        <v>4</v>
      </c>
      <c r="C2">
        <v>40</v>
      </c>
      <c r="D2">
        <v>37</v>
      </c>
      <c r="E2">
        <v>0.1</v>
      </c>
      <c r="F2" s="5">
        <f>(C2*180/PI())*$L$1</f>
        <v>9.8548740762501599E-2</v>
      </c>
      <c r="G2" s="8">
        <f>ABS(E2-F2)/E2</f>
        <v>1.4512592374984062E-2</v>
      </c>
    </row>
    <row r="3" spans="1:12" x14ac:dyDescent="0.3">
      <c r="A3" s="2" t="s">
        <v>6</v>
      </c>
      <c r="B3" s="2" t="s">
        <v>7</v>
      </c>
      <c r="C3">
        <v>80</v>
      </c>
      <c r="D3">
        <v>77</v>
      </c>
      <c r="E3">
        <v>0.2</v>
      </c>
      <c r="F3" s="5">
        <f t="shared" ref="F3:F11" si="0">(C3*180/PI())*$L$1</f>
        <v>0.1970974815250032</v>
      </c>
      <c r="G3" s="8">
        <f t="shared" ref="G3:G11" si="1">ABS(E3-F3)/E3</f>
        <v>1.4512592374984062E-2</v>
      </c>
      <c r="L3" s="3">
        <v>4.3813142627300001E-5</v>
      </c>
    </row>
    <row r="4" spans="1:12" x14ac:dyDescent="0.3">
      <c r="A4" s="2" t="s">
        <v>12</v>
      </c>
      <c r="B4" s="2" t="s">
        <v>11</v>
      </c>
      <c r="C4">
        <v>119</v>
      </c>
      <c r="D4">
        <v>116</v>
      </c>
      <c r="E4">
        <v>0.3</v>
      </c>
      <c r="F4" s="5">
        <f t="shared" si="0"/>
        <v>0.29318250376844229</v>
      </c>
      <c r="G4" s="8">
        <f t="shared" si="1"/>
        <v>2.2724987438525655E-2</v>
      </c>
    </row>
    <row r="5" spans="1:12" x14ac:dyDescent="0.3">
      <c r="A5" s="2" t="s">
        <v>13</v>
      </c>
      <c r="B5" s="2" t="s">
        <v>14</v>
      </c>
      <c r="C5">
        <v>159</v>
      </c>
      <c r="D5">
        <v>157</v>
      </c>
      <c r="E5">
        <v>0.4</v>
      </c>
      <c r="F5" s="5">
        <f t="shared" si="0"/>
        <v>0.39173124453094388</v>
      </c>
      <c r="G5" s="8">
        <f t="shared" si="1"/>
        <v>2.0671888672640359E-2</v>
      </c>
    </row>
    <row r="6" spans="1:12" x14ac:dyDescent="0.3">
      <c r="A6" s="2" t="s">
        <v>15</v>
      </c>
      <c r="B6" s="2" t="s">
        <v>16</v>
      </c>
      <c r="C6">
        <v>199</v>
      </c>
      <c r="D6">
        <v>197</v>
      </c>
      <c r="E6">
        <v>0.5</v>
      </c>
      <c r="F6" s="5">
        <f t="shared" si="0"/>
        <v>0.49027998529344546</v>
      </c>
      <c r="G6" s="8">
        <f t="shared" si="1"/>
        <v>1.9440029413109072E-2</v>
      </c>
    </row>
    <row r="7" spans="1:12" x14ac:dyDescent="0.3">
      <c r="A7" s="2" t="s">
        <v>17</v>
      </c>
      <c r="B7" s="2" t="s">
        <v>18</v>
      </c>
      <c r="C7">
        <v>239</v>
      </c>
      <c r="D7">
        <v>236</v>
      </c>
      <c r="E7">
        <v>0.6</v>
      </c>
      <c r="F7" s="5">
        <f t="shared" si="0"/>
        <v>0.58882872605594705</v>
      </c>
      <c r="G7" s="8">
        <f t="shared" si="1"/>
        <v>1.8618789906754883E-2</v>
      </c>
    </row>
    <row r="8" spans="1:12" x14ac:dyDescent="0.3">
      <c r="A8" s="2" t="s">
        <v>19</v>
      </c>
      <c r="B8" s="2" t="s">
        <v>20</v>
      </c>
      <c r="C8">
        <v>279</v>
      </c>
      <c r="D8">
        <v>277</v>
      </c>
      <c r="E8">
        <v>0.7</v>
      </c>
      <c r="F8" s="5">
        <f t="shared" si="0"/>
        <v>0.68737746681844858</v>
      </c>
      <c r="G8" s="8">
        <f t="shared" si="1"/>
        <v>1.8032190259359111E-2</v>
      </c>
    </row>
    <row r="9" spans="1:12" x14ac:dyDescent="0.3">
      <c r="A9" s="2" t="s">
        <v>21</v>
      </c>
      <c r="B9" s="2" t="s">
        <v>22</v>
      </c>
      <c r="C9">
        <v>319</v>
      </c>
      <c r="D9">
        <v>318</v>
      </c>
      <c r="E9">
        <v>0.8</v>
      </c>
      <c r="F9" s="5">
        <f t="shared" si="0"/>
        <v>0.78592620758095022</v>
      </c>
      <c r="G9" s="8">
        <f t="shared" si="1"/>
        <v>1.759224052381228E-2</v>
      </c>
    </row>
    <row r="10" spans="1:12" x14ac:dyDescent="0.3">
      <c r="A10" s="2" t="s">
        <v>23</v>
      </c>
      <c r="B10" s="2" t="s">
        <v>24</v>
      </c>
      <c r="C10">
        <v>358</v>
      </c>
      <c r="D10">
        <v>356</v>
      </c>
      <c r="E10">
        <v>0.9</v>
      </c>
      <c r="F10" s="5">
        <f t="shared" si="0"/>
        <v>0.88201122982438929</v>
      </c>
      <c r="G10" s="8">
        <f t="shared" si="1"/>
        <v>1.998752241734526E-2</v>
      </c>
    </row>
    <row r="11" spans="1:12" x14ac:dyDescent="0.3">
      <c r="A11" s="2" t="s">
        <v>26</v>
      </c>
      <c r="B11" s="2" t="s">
        <v>25</v>
      </c>
      <c r="C11">
        <v>398</v>
      </c>
      <c r="D11">
        <v>396</v>
      </c>
      <c r="E11">
        <v>1</v>
      </c>
      <c r="F11" s="5">
        <f t="shared" si="0"/>
        <v>0.98055997058689093</v>
      </c>
      <c r="G11" s="8">
        <f t="shared" si="1"/>
        <v>1.9440029413109072E-2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EF0B-134C-4D25-8763-F013FB59D3CF}">
  <dimension ref="A1:L11"/>
  <sheetViews>
    <sheetView workbookViewId="0">
      <selection activeCell="L1" sqref="L1"/>
    </sheetView>
  </sheetViews>
  <sheetFormatPr baseColWidth="10" defaultRowHeight="14.4" x14ac:dyDescent="0.3"/>
  <sheetData>
    <row r="1" spans="1:12" x14ac:dyDescent="0.3">
      <c r="A1" s="1" t="s">
        <v>0</v>
      </c>
      <c r="B1" t="s">
        <v>1</v>
      </c>
      <c r="C1" t="s">
        <v>5</v>
      </c>
      <c r="D1" t="s">
        <v>8</v>
      </c>
      <c r="E1" t="s">
        <v>9</v>
      </c>
      <c r="F1" t="s">
        <v>10</v>
      </c>
      <c r="G1" t="s">
        <v>2</v>
      </c>
      <c r="L1" s="3">
        <v>4.38458E-5</v>
      </c>
    </row>
    <row r="2" spans="1:12" x14ac:dyDescent="0.3">
      <c r="A2" s="2" t="s">
        <v>63</v>
      </c>
      <c r="B2" s="2" t="s">
        <v>64</v>
      </c>
      <c r="C2">
        <v>0.1</v>
      </c>
      <c r="D2">
        <v>40</v>
      </c>
      <c r="E2">
        <v>37</v>
      </c>
      <c r="F2">
        <f>(C2*PI()/180)/D2</f>
        <v>4.3633231299858241E-5</v>
      </c>
      <c r="G2" s="8">
        <f>ABS(E2-F2)/E2</f>
        <v>0.99999882072347834</v>
      </c>
    </row>
    <row r="3" spans="1:12" x14ac:dyDescent="0.3">
      <c r="A3" s="2" t="s">
        <v>6</v>
      </c>
      <c r="B3" s="2" t="s">
        <v>7</v>
      </c>
      <c r="C3">
        <v>0.2</v>
      </c>
      <c r="D3">
        <v>80</v>
      </c>
      <c r="E3">
        <v>77</v>
      </c>
      <c r="F3">
        <f>(C3*PI()/180)/D3</f>
        <v>4.3633231299858241E-5</v>
      </c>
      <c r="G3" s="8">
        <f t="shared" ref="G3:G11" si="0">ABS(E3-F3)/E3</f>
        <v>0.99999943333465846</v>
      </c>
    </row>
    <row r="4" spans="1:12" x14ac:dyDescent="0.3">
      <c r="A4" s="2" t="s">
        <v>12</v>
      </c>
      <c r="B4" s="2" t="s">
        <v>11</v>
      </c>
      <c r="C4">
        <v>0.3</v>
      </c>
      <c r="D4">
        <v>119</v>
      </c>
      <c r="E4">
        <v>116</v>
      </c>
      <c r="F4">
        <f t="shared" ref="F4:F11" si="1">(C4*PI()/180)/D4</f>
        <v>4.3999897109100741E-5</v>
      </c>
      <c r="G4" s="8">
        <f t="shared" si="0"/>
        <v>0.99999962069054216</v>
      </c>
    </row>
    <row r="5" spans="1:12" x14ac:dyDescent="0.3">
      <c r="A5" s="2" t="s">
        <v>13</v>
      </c>
      <c r="B5" s="2" t="s">
        <v>14</v>
      </c>
      <c r="C5">
        <v>0.4</v>
      </c>
      <c r="D5">
        <v>159</v>
      </c>
      <c r="E5">
        <v>157</v>
      </c>
      <c r="F5">
        <f t="shared" si="1"/>
        <v>4.390765413822213E-5</v>
      </c>
      <c r="G5" s="8">
        <f t="shared" si="0"/>
        <v>0.99999972033341311</v>
      </c>
    </row>
    <row r="6" spans="1:12" x14ac:dyDescent="0.3">
      <c r="A6" s="2" t="s">
        <v>15</v>
      </c>
      <c r="B6" s="2" t="s">
        <v>16</v>
      </c>
      <c r="C6">
        <v>0.5</v>
      </c>
      <c r="D6">
        <v>199</v>
      </c>
      <c r="E6">
        <v>197</v>
      </c>
      <c r="F6">
        <f t="shared" si="1"/>
        <v>4.3852493768701747E-5</v>
      </c>
      <c r="G6" s="8">
        <f t="shared" si="0"/>
        <v>0.99999977739850876</v>
      </c>
    </row>
    <row r="7" spans="1:12" x14ac:dyDescent="0.3">
      <c r="A7" s="2" t="s">
        <v>17</v>
      </c>
      <c r="B7" s="2" t="s">
        <v>18</v>
      </c>
      <c r="C7">
        <v>0.6</v>
      </c>
      <c r="D7">
        <v>239</v>
      </c>
      <c r="E7">
        <v>236</v>
      </c>
      <c r="F7">
        <f t="shared" si="1"/>
        <v>4.381579712119655E-5</v>
      </c>
      <c r="G7" s="8">
        <f t="shared" si="0"/>
        <v>0.99999981433984275</v>
      </c>
    </row>
    <row r="8" spans="1:12" x14ac:dyDescent="0.3">
      <c r="A8" s="2" t="s">
        <v>19</v>
      </c>
      <c r="B8" s="2" t="s">
        <v>20</v>
      </c>
      <c r="C8">
        <v>0.7</v>
      </c>
      <c r="D8">
        <v>279</v>
      </c>
      <c r="E8">
        <v>277</v>
      </c>
      <c r="F8">
        <f t="shared" si="1"/>
        <v>4.3789622809893573E-5</v>
      </c>
      <c r="G8" s="8">
        <f t="shared" si="0"/>
        <v>0.99999984191471913</v>
      </c>
    </row>
    <row r="9" spans="1:12" x14ac:dyDescent="0.3">
      <c r="A9" s="2" t="s">
        <v>21</v>
      </c>
      <c r="B9" s="2" t="s">
        <v>22</v>
      </c>
      <c r="C9">
        <v>0.8</v>
      </c>
      <c r="D9">
        <v>319</v>
      </c>
      <c r="E9">
        <v>318</v>
      </c>
      <c r="F9">
        <f t="shared" si="1"/>
        <v>4.3770012589199488E-5</v>
      </c>
      <c r="G9" s="8">
        <f t="shared" si="0"/>
        <v>0.99999986235845095</v>
      </c>
    </row>
    <row r="10" spans="1:12" x14ac:dyDescent="0.3">
      <c r="A10" s="2" t="s">
        <v>23</v>
      </c>
      <c r="B10" s="2" t="s">
        <v>24</v>
      </c>
      <c r="C10">
        <v>0.9</v>
      </c>
      <c r="D10">
        <v>358</v>
      </c>
      <c r="E10">
        <v>356</v>
      </c>
      <c r="F10">
        <f t="shared" si="1"/>
        <v>4.3876992368572535E-5</v>
      </c>
      <c r="G10" s="8">
        <f t="shared" si="0"/>
        <v>0.99999987675002144</v>
      </c>
    </row>
    <row r="11" spans="1:12" x14ac:dyDescent="0.3">
      <c r="A11" s="2" t="s">
        <v>26</v>
      </c>
      <c r="B11" s="2" t="s">
        <v>25</v>
      </c>
      <c r="C11">
        <v>1</v>
      </c>
      <c r="D11">
        <v>398</v>
      </c>
      <c r="E11">
        <v>396</v>
      </c>
      <c r="F11">
        <f t="shared" si="1"/>
        <v>4.3852493768701747E-5</v>
      </c>
      <c r="G11" s="8">
        <f t="shared" si="0"/>
        <v>0.99999988926137939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1FC6-F2F2-4077-AE8B-350574BE8283}">
  <dimension ref="A1:L21"/>
  <sheetViews>
    <sheetView workbookViewId="0">
      <selection activeCell="H29" sqref="H29"/>
    </sheetView>
  </sheetViews>
  <sheetFormatPr baseColWidth="10" defaultRowHeight="14.4" x14ac:dyDescent="0.3"/>
  <sheetData>
    <row r="1" spans="1:12" x14ac:dyDescent="0.3">
      <c r="A1" s="1" t="s">
        <v>0</v>
      </c>
      <c r="B1" t="s">
        <v>1</v>
      </c>
      <c r="C1" t="s">
        <v>8</v>
      </c>
      <c r="D1" t="s">
        <v>9</v>
      </c>
      <c r="E1" t="s">
        <v>27</v>
      </c>
      <c r="F1" t="s">
        <v>28</v>
      </c>
      <c r="G1" t="s">
        <v>2</v>
      </c>
      <c r="L1" s="3">
        <v>4.3813142627300001E-5</v>
      </c>
    </row>
    <row r="2" spans="1:12" x14ac:dyDescent="0.3">
      <c r="A2" s="2" t="s">
        <v>3</v>
      </c>
      <c r="B2" s="2" t="s">
        <v>4</v>
      </c>
      <c r="C2">
        <v>40</v>
      </c>
      <c r="D2">
        <v>37</v>
      </c>
      <c r="E2">
        <v>0.1</v>
      </c>
      <c r="F2" s="5">
        <f>(C2*180/PI())*$L$1</f>
        <v>0.10041232638996037</v>
      </c>
      <c r="G2" s="8">
        <f>ABS(E2-F2)/E2</f>
        <v>4.123263899603602E-3</v>
      </c>
    </row>
    <row r="3" spans="1:12" x14ac:dyDescent="0.3">
      <c r="A3" s="2" t="s">
        <v>6</v>
      </c>
      <c r="B3" s="2" t="s">
        <v>7</v>
      </c>
      <c r="C3">
        <v>80</v>
      </c>
      <c r="D3">
        <v>77</v>
      </c>
      <c r="E3">
        <v>0.2</v>
      </c>
      <c r="F3" s="5">
        <f t="shared" ref="F3:F11" si="0">(C3*180/PI())*$L$1</f>
        <v>0.20082465277992073</v>
      </c>
      <c r="G3" s="8">
        <f t="shared" ref="G3:G11" si="1">ABS(E3-F3)/E3</f>
        <v>4.123263899603602E-3</v>
      </c>
    </row>
    <row r="4" spans="1:12" x14ac:dyDescent="0.3">
      <c r="A4" s="2" t="s">
        <v>12</v>
      </c>
      <c r="B4" s="2" t="s">
        <v>11</v>
      </c>
      <c r="C4">
        <v>119</v>
      </c>
      <c r="D4">
        <v>116</v>
      </c>
      <c r="E4">
        <v>0.3</v>
      </c>
      <c r="F4" s="5">
        <f t="shared" si="0"/>
        <v>0.29872667101013212</v>
      </c>
      <c r="G4" s="8">
        <f t="shared" si="1"/>
        <v>4.2444299662262415E-3</v>
      </c>
    </row>
    <row r="5" spans="1:12" x14ac:dyDescent="0.3">
      <c r="A5" s="2" t="s">
        <v>13</v>
      </c>
      <c r="B5" s="2" t="s">
        <v>14</v>
      </c>
      <c r="C5">
        <v>159</v>
      </c>
      <c r="D5">
        <v>157</v>
      </c>
      <c r="E5">
        <v>0.4</v>
      </c>
      <c r="F5" s="5">
        <f t="shared" si="0"/>
        <v>0.39913899740009245</v>
      </c>
      <c r="G5" s="8">
        <f t="shared" si="1"/>
        <v>2.1525064997689192E-3</v>
      </c>
    </row>
    <row r="6" spans="1:12" x14ac:dyDescent="0.3">
      <c r="A6" s="2" t="s">
        <v>15</v>
      </c>
      <c r="B6" s="2" t="s">
        <v>16</v>
      </c>
      <c r="C6">
        <v>199</v>
      </c>
      <c r="D6">
        <v>197</v>
      </c>
      <c r="E6">
        <v>0.5</v>
      </c>
      <c r="F6" s="5">
        <f t="shared" si="0"/>
        <v>0.49955132379005285</v>
      </c>
      <c r="G6" s="8">
        <f t="shared" si="1"/>
        <v>8.9735241989430392E-4</v>
      </c>
    </row>
    <row r="7" spans="1:12" x14ac:dyDescent="0.3">
      <c r="A7" s="2" t="s">
        <v>17</v>
      </c>
      <c r="B7" s="2" t="s">
        <v>18</v>
      </c>
      <c r="C7">
        <v>239</v>
      </c>
      <c r="D7">
        <v>236</v>
      </c>
      <c r="E7">
        <v>0.6</v>
      </c>
      <c r="F7" s="5">
        <f t="shared" si="0"/>
        <v>0.59996365018001319</v>
      </c>
      <c r="G7" s="8">
        <f t="shared" si="1"/>
        <v>6.058303331131961E-5</v>
      </c>
    </row>
    <row r="8" spans="1:12" x14ac:dyDescent="0.3">
      <c r="A8" s="2" t="s">
        <v>19</v>
      </c>
      <c r="B8" s="2" t="s">
        <v>20</v>
      </c>
      <c r="C8">
        <v>279</v>
      </c>
      <c r="D8">
        <v>277</v>
      </c>
      <c r="E8">
        <v>0.7</v>
      </c>
      <c r="F8" s="5">
        <f t="shared" si="0"/>
        <v>0.70037597656997352</v>
      </c>
      <c r="G8" s="8">
        <f t="shared" si="1"/>
        <v>5.3710938567652633E-4</v>
      </c>
    </row>
    <row r="9" spans="1:12" x14ac:dyDescent="0.3">
      <c r="A9" s="2" t="s">
        <v>21</v>
      </c>
      <c r="B9" s="2" t="s">
        <v>22</v>
      </c>
      <c r="C9">
        <v>319</v>
      </c>
      <c r="D9">
        <v>318</v>
      </c>
      <c r="E9">
        <v>0.8</v>
      </c>
      <c r="F9" s="5">
        <f t="shared" si="0"/>
        <v>0.80078830295993397</v>
      </c>
      <c r="G9" s="8">
        <f t="shared" si="1"/>
        <v>9.8537869991741078E-4</v>
      </c>
    </row>
    <row r="10" spans="1:12" x14ac:dyDescent="0.3">
      <c r="A10" s="2" t="s">
        <v>23</v>
      </c>
      <c r="B10" s="2" t="s">
        <v>24</v>
      </c>
      <c r="C10">
        <v>358</v>
      </c>
      <c r="D10">
        <v>356</v>
      </c>
      <c r="E10">
        <v>0.9</v>
      </c>
      <c r="F10" s="5">
        <f t="shared" si="0"/>
        <v>0.89869032119014525</v>
      </c>
      <c r="G10" s="8">
        <f t="shared" si="1"/>
        <v>1.4551986776164167E-3</v>
      </c>
    </row>
    <row r="11" spans="1:12" x14ac:dyDescent="0.3">
      <c r="A11" s="2" t="s">
        <v>26</v>
      </c>
      <c r="B11" s="2" t="s">
        <v>25</v>
      </c>
      <c r="C11">
        <v>398</v>
      </c>
      <c r="D11">
        <v>396</v>
      </c>
      <c r="E11">
        <v>1</v>
      </c>
      <c r="F11" s="5">
        <f t="shared" si="0"/>
        <v>0.9991026475801057</v>
      </c>
      <c r="G11" s="8">
        <f t="shared" si="1"/>
        <v>8.9735241989430392E-4</v>
      </c>
    </row>
    <row r="17" spans="7:8" x14ac:dyDescent="0.3">
      <c r="G17" s="2"/>
      <c r="H17" s="2"/>
    </row>
    <row r="18" spans="7:8" x14ac:dyDescent="0.3">
      <c r="G18" s="2"/>
      <c r="H18" s="2"/>
    </row>
    <row r="19" spans="7:8" x14ac:dyDescent="0.3">
      <c r="G19" s="2"/>
      <c r="H19" s="2"/>
    </row>
    <row r="20" spans="7:8" x14ac:dyDescent="0.3">
      <c r="G20" s="2"/>
      <c r="H20" s="2"/>
    </row>
    <row r="21" spans="7:8" x14ac:dyDescent="0.3">
      <c r="G21" s="2"/>
      <c r="H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942F-E13E-4210-9B9A-4CD9AD33A33E}">
  <dimension ref="A1:L19"/>
  <sheetViews>
    <sheetView topLeftCell="E1" workbookViewId="0">
      <selection activeCell="L1" sqref="L1"/>
    </sheetView>
  </sheetViews>
  <sheetFormatPr baseColWidth="10" defaultRowHeight="14.4" x14ac:dyDescent="0.3"/>
  <cols>
    <col min="3" max="3" width="19.33203125" customWidth="1"/>
    <col min="4" max="4" width="23.109375" customWidth="1"/>
    <col min="5" max="5" width="19.33203125" customWidth="1"/>
    <col min="6" max="6" width="15.33203125" bestFit="1" customWidth="1"/>
    <col min="7" max="7" width="21.109375" customWidth="1"/>
    <col min="8" max="8" width="16.77734375" customWidth="1"/>
    <col min="9" max="9" width="18.21875" customWidth="1"/>
    <col min="10" max="10" width="19.109375" customWidth="1"/>
  </cols>
  <sheetData>
    <row r="1" spans="1:12" x14ac:dyDescent="0.3">
      <c r="A1" s="1" t="s">
        <v>0</v>
      </c>
      <c r="B1" t="s">
        <v>1</v>
      </c>
      <c r="C1" t="s">
        <v>8</v>
      </c>
      <c r="D1" t="s">
        <v>9</v>
      </c>
      <c r="E1" t="s">
        <v>90</v>
      </c>
      <c r="F1" t="s">
        <v>28</v>
      </c>
      <c r="G1" t="s">
        <v>89</v>
      </c>
      <c r="H1" t="s">
        <v>65</v>
      </c>
      <c r="I1" t="s">
        <v>66</v>
      </c>
      <c r="J1" t="s">
        <v>67</v>
      </c>
      <c r="L1" s="3">
        <v>4.38458E-5</v>
      </c>
    </row>
    <row r="2" spans="1:12" x14ac:dyDescent="0.3">
      <c r="A2" s="2" t="s">
        <v>29</v>
      </c>
      <c r="B2" s="2" t="s">
        <v>30</v>
      </c>
      <c r="C2">
        <v>3982</v>
      </c>
      <c r="D2">
        <v>3985</v>
      </c>
      <c r="E2">
        <v>10</v>
      </c>
      <c r="F2" s="5">
        <f>(C2*180/PI())*$L$1</f>
        <v>10.003497930290076</v>
      </c>
      <c r="G2" s="11">
        <f>ABS(E2-F2)/E2</f>
        <v>3.4979302900755015E-4</v>
      </c>
      <c r="H2" s="4">
        <f>(D2*180/PI())*$L$1</f>
        <v>10.011034468158199</v>
      </c>
      <c r="I2" s="11">
        <f>(H2-F2)/H2</f>
        <v>7.5282308657457966E-4</v>
      </c>
      <c r="J2" s="11">
        <f>ABS(E2-H2)/E2</f>
        <v>1.1034468158198862E-3</v>
      </c>
    </row>
    <row r="3" spans="1:12" x14ac:dyDescent="0.3">
      <c r="A3" s="2" t="s">
        <v>31</v>
      </c>
      <c r="B3" s="2" t="s">
        <v>31</v>
      </c>
      <c r="C3">
        <v>7964</v>
      </c>
      <c r="D3">
        <v>7964</v>
      </c>
      <c r="E3">
        <v>20</v>
      </c>
      <c r="F3" s="5">
        <f t="shared" ref="F3:F19" si="0">(C3*180/PI())*$L$1</f>
        <v>20.006995860580151</v>
      </c>
      <c r="G3" s="11">
        <f t="shared" ref="G3:G19" si="1">ABS(E3-F3)/E3</f>
        <v>3.4979302900755015E-4</v>
      </c>
      <c r="H3" s="4">
        <f t="shared" ref="H3:H19" si="2">(D3*180/PI())*$L$1</f>
        <v>20.006995860580151</v>
      </c>
      <c r="I3" s="11">
        <f t="shared" ref="I3:I19" si="3">(H3-F3)/H3</f>
        <v>0</v>
      </c>
      <c r="J3" s="11">
        <f t="shared" ref="J3:J19" si="4">ABS(E3-H3)/E3</f>
        <v>3.4979302900755015E-4</v>
      </c>
    </row>
    <row r="4" spans="1:12" x14ac:dyDescent="0.3">
      <c r="A4" s="2" t="s">
        <v>32</v>
      </c>
      <c r="B4" s="2" t="s">
        <v>33</v>
      </c>
      <c r="C4">
        <v>11947</v>
      </c>
      <c r="D4">
        <v>11949</v>
      </c>
      <c r="E4">
        <v>30</v>
      </c>
      <c r="F4" s="5">
        <f t="shared" si="0"/>
        <v>30.0130059701596</v>
      </c>
      <c r="G4" s="11">
        <f t="shared" si="1"/>
        <v>4.3353233865334553E-4</v>
      </c>
      <c r="H4" s="4">
        <f t="shared" si="2"/>
        <v>30.018030328738352</v>
      </c>
      <c r="I4" s="11">
        <f t="shared" si="3"/>
        <v>1.6737802326560739E-4</v>
      </c>
      <c r="J4" s="11">
        <f t="shared" si="4"/>
        <v>6.0101095794505468E-4</v>
      </c>
    </row>
    <row r="5" spans="1:12" x14ac:dyDescent="0.3">
      <c r="A5" s="2" t="s">
        <v>34</v>
      </c>
      <c r="B5" s="2" t="s">
        <v>35</v>
      </c>
      <c r="C5">
        <v>15929</v>
      </c>
      <c r="D5">
        <v>15931</v>
      </c>
      <c r="E5">
        <v>40</v>
      </c>
      <c r="F5" s="5">
        <f t="shared" si="0"/>
        <v>40.016503900449678</v>
      </c>
      <c r="G5" s="11">
        <f t="shared" si="1"/>
        <v>4.125975112419411E-4</v>
      </c>
      <c r="H5" s="4">
        <f t="shared" si="2"/>
        <v>40.021528259028422</v>
      </c>
      <c r="I5" s="11">
        <f t="shared" si="3"/>
        <v>1.2554139727562078E-4</v>
      </c>
      <c r="J5" s="11">
        <f t="shared" si="4"/>
        <v>5.3820647571054534E-4</v>
      </c>
    </row>
    <row r="6" spans="1:12" x14ac:dyDescent="0.3">
      <c r="A6" s="2" t="s">
        <v>36</v>
      </c>
      <c r="B6" s="2" t="s">
        <v>37</v>
      </c>
      <c r="C6">
        <v>19911</v>
      </c>
      <c r="D6">
        <v>19908</v>
      </c>
      <c r="E6">
        <v>50</v>
      </c>
      <c r="F6" s="5">
        <f t="shared" si="0"/>
        <v>50.020001830739751</v>
      </c>
      <c r="G6" s="11">
        <f t="shared" si="1"/>
        <v>4.0003661479502738E-4</v>
      </c>
      <c r="H6" s="4">
        <f t="shared" si="2"/>
        <v>50.012465292871624</v>
      </c>
      <c r="I6" s="11">
        <f t="shared" si="3"/>
        <v>-1.5069318866792818E-4</v>
      </c>
      <c r="J6" s="11">
        <f t="shared" si="4"/>
        <v>2.4930585743248912E-4</v>
      </c>
    </row>
    <row r="7" spans="1:12" x14ac:dyDescent="0.3">
      <c r="A7" s="2" t="s">
        <v>38</v>
      </c>
      <c r="B7" s="2" t="s">
        <v>39</v>
      </c>
      <c r="C7">
        <v>23893</v>
      </c>
      <c r="D7">
        <v>23894</v>
      </c>
      <c r="E7">
        <v>60</v>
      </c>
      <c r="F7" s="5">
        <f t="shared" si="0"/>
        <v>60.023499761029825</v>
      </c>
      <c r="G7" s="11">
        <f t="shared" si="1"/>
        <v>3.9166268383041827E-4</v>
      </c>
      <c r="H7" s="4">
        <f t="shared" si="2"/>
        <v>60.026011940319201</v>
      </c>
      <c r="I7" s="11">
        <f t="shared" si="3"/>
        <v>4.185151083955685E-5</v>
      </c>
      <c r="J7" s="11">
        <f t="shared" si="4"/>
        <v>4.3353233865334553E-4</v>
      </c>
    </row>
    <row r="8" spans="1:12" x14ac:dyDescent="0.3">
      <c r="A8" s="2" t="s">
        <v>40</v>
      </c>
      <c r="B8" s="2" t="s">
        <v>41</v>
      </c>
      <c r="C8">
        <v>27876</v>
      </c>
      <c r="D8">
        <v>27877</v>
      </c>
      <c r="E8">
        <v>70</v>
      </c>
      <c r="F8" s="5">
        <f t="shared" si="0"/>
        <v>70.029509870609274</v>
      </c>
      <c r="G8" s="11">
        <f t="shared" si="1"/>
        <v>4.2156958013249223E-4</v>
      </c>
      <c r="H8" s="4">
        <f t="shared" si="2"/>
        <v>70.032022049898643</v>
      </c>
      <c r="I8" s="11">
        <f t="shared" si="3"/>
        <v>3.5871865695646701E-5</v>
      </c>
      <c r="J8" s="11">
        <f t="shared" si="4"/>
        <v>4.5745785569489985E-4</v>
      </c>
    </row>
    <row r="9" spans="1:12" x14ac:dyDescent="0.3">
      <c r="A9" s="2" t="s">
        <v>42</v>
      </c>
      <c r="B9" s="2" t="s">
        <v>43</v>
      </c>
      <c r="C9">
        <v>31858</v>
      </c>
      <c r="D9">
        <v>31857</v>
      </c>
      <c r="E9">
        <v>80</v>
      </c>
      <c r="F9" s="5">
        <f t="shared" si="0"/>
        <v>80.033007800899355</v>
      </c>
      <c r="G9" s="11">
        <f t="shared" si="1"/>
        <v>4.125975112419411E-4</v>
      </c>
      <c r="H9" s="4">
        <f t="shared" si="2"/>
        <v>80.030495621609973</v>
      </c>
      <c r="I9" s="11">
        <f t="shared" si="3"/>
        <v>-3.1390275292814758E-5</v>
      </c>
      <c r="J9" s="11">
        <f t="shared" si="4"/>
        <v>3.8119527012465683E-4</v>
      </c>
    </row>
    <row r="10" spans="1:12" x14ac:dyDescent="0.3">
      <c r="A10" s="2" t="s">
        <v>44</v>
      </c>
      <c r="B10" s="2" t="s">
        <v>45</v>
      </c>
      <c r="C10">
        <v>35840</v>
      </c>
      <c r="D10">
        <v>35839</v>
      </c>
      <c r="E10">
        <v>90</v>
      </c>
      <c r="F10" s="5">
        <f t="shared" si="0"/>
        <v>90.036505731189422</v>
      </c>
      <c r="G10" s="11">
        <f t="shared" si="1"/>
        <v>4.056192354380212E-4</v>
      </c>
      <c r="H10" s="4">
        <f t="shared" si="2"/>
        <v>90.033993551900053</v>
      </c>
      <c r="I10" s="11">
        <f t="shared" si="3"/>
        <v>-2.7902564245585617E-5</v>
      </c>
      <c r="J10" s="11">
        <f t="shared" si="4"/>
        <v>3.7770613222281528E-4</v>
      </c>
    </row>
    <row r="11" spans="1:12" x14ac:dyDescent="0.3">
      <c r="A11" s="2" t="s">
        <v>46</v>
      </c>
      <c r="B11" s="2" t="s">
        <v>47</v>
      </c>
      <c r="C11">
        <v>39822</v>
      </c>
      <c r="D11">
        <v>39820</v>
      </c>
      <c r="E11">
        <v>100</v>
      </c>
      <c r="F11" s="5">
        <f t="shared" si="0"/>
        <v>100.0400036614795</v>
      </c>
      <c r="G11" s="11">
        <f t="shared" si="1"/>
        <v>4.0003661479502738E-4</v>
      </c>
      <c r="H11" s="4">
        <f t="shared" si="2"/>
        <v>100.03497930290074</v>
      </c>
      <c r="I11" s="11">
        <f t="shared" si="3"/>
        <v>-5.0226017077006526E-5</v>
      </c>
      <c r="J11" s="11">
        <f t="shared" si="4"/>
        <v>3.497930290073725E-4</v>
      </c>
    </row>
    <row r="12" spans="1:12" x14ac:dyDescent="0.3">
      <c r="A12" s="2" t="s">
        <v>48</v>
      </c>
      <c r="B12" t="s">
        <v>48</v>
      </c>
      <c r="C12">
        <v>43804</v>
      </c>
      <c r="D12">
        <v>43804</v>
      </c>
      <c r="E12">
        <v>110</v>
      </c>
      <c r="F12" s="5">
        <f t="shared" si="0"/>
        <v>110.04350159176957</v>
      </c>
      <c r="G12" s="11">
        <f t="shared" si="1"/>
        <v>3.9546901608699417E-4</v>
      </c>
      <c r="H12" s="4">
        <f t="shared" si="2"/>
        <v>110.04350159176957</v>
      </c>
      <c r="I12" s="11">
        <f t="shared" si="3"/>
        <v>0</v>
      </c>
      <c r="J12" s="11">
        <f t="shared" si="4"/>
        <v>3.9546901608699417E-4</v>
      </c>
    </row>
    <row r="13" spans="1:12" x14ac:dyDescent="0.3">
      <c r="A13" t="s">
        <v>49</v>
      </c>
      <c r="B13" t="s">
        <v>50</v>
      </c>
      <c r="C13">
        <v>47787</v>
      </c>
      <c r="D13">
        <v>47787</v>
      </c>
      <c r="E13">
        <v>120</v>
      </c>
      <c r="F13" s="5">
        <f t="shared" si="0"/>
        <v>120.04951170134903</v>
      </c>
      <c r="G13" s="11">
        <f t="shared" si="1"/>
        <v>4.125975112419411E-4</v>
      </c>
      <c r="H13" s="4">
        <f t="shared" si="2"/>
        <v>120.04951170134903</v>
      </c>
      <c r="I13" s="11">
        <f t="shared" si="3"/>
        <v>0</v>
      </c>
      <c r="J13" s="11">
        <f t="shared" si="4"/>
        <v>4.125975112419411E-4</v>
      </c>
    </row>
    <row r="14" spans="1:12" x14ac:dyDescent="0.3">
      <c r="A14" t="s">
        <v>51</v>
      </c>
      <c r="B14" t="s">
        <v>52</v>
      </c>
      <c r="C14">
        <v>51769</v>
      </c>
      <c r="D14">
        <v>51770</v>
      </c>
      <c r="E14">
        <v>130</v>
      </c>
      <c r="F14" s="5">
        <f t="shared" si="0"/>
        <v>130.0530096316391</v>
      </c>
      <c r="G14" s="11">
        <f t="shared" si="1"/>
        <v>4.0776639722384274E-4</v>
      </c>
      <c r="H14" s="4">
        <f t="shared" si="2"/>
        <v>130.05552181092847</v>
      </c>
      <c r="I14" s="11">
        <f t="shared" si="3"/>
        <v>1.9316206297035792E-5</v>
      </c>
      <c r="J14" s="11">
        <f t="shared" si="4"/>
        <v>4.2709085329590836E-4</v>
      </c>
    </row>
    <row r="15" spans="1:12" x14ac:dyDescent="0.3">
      <c r="A15" t="s">
        <v>53</v>
      </c>
      <c r="B15" t="s">
        <v>54</v>
      </c>
      <c r="C15">
        <v>55751</v>
      </c>
      <c r="D15">
        <v>55752</v>
      </c>
      <c r="E15">
        <v>140</v>
      </c>
      <c r="F15" s="5">
        <f t="shared" si="0"/>
        <v>140.05650756192918</v>
      </c>
      <c r="G15" s="11">
        <f t="shared" si="1"/>
        <v>4.0362544235128848E-4</v>
      </c>
      <c r="H15" s="4">
        <f t="shared" si="2"/>
        <v>140.05901974121855</v>
      </c>
      <c r="I15" s="11">
        <f t="shared" si="3"/>
        <v>1.7936576266278215E-5</v>
      </c>
      <c r="J15" s="11">
        <f t="shared" si="4"/>
        <v>4.2156958013249223E-4</v>
      </c>
    </row>
    <row r="16" spans="1:12" x14ac:dyDescent="0.3">
      <c r="A16" s="3" t="s">
        <v>55</v>
      </c>
      <c r="B16" s="3" t="s">
        <v>56</v>
      </c>
      <c r="C16">
        <v>59733</v>
      </c>
      <c r="D16">
        <v>59735</v>
      </c>
      <c r="E16">
        <v>150</v>
      </c>
      <c r="F16" s="5">
        <f t="shared" si="0"/>
        <v>150.06000549221923</v>
      </c>
      <c r="G16" s="11">
        <f t="shared" si="1"/>
        <v>4.0003661479488529E-4</v>
      </c>
      <c r="H16" s="4">
        <f t="shared" si="2"/>
        <v>150.065029850798</v>
      </c>
      <c r="I16" s="11">
        <f t="shared" si="3"/>
        <v>3.3481208671740179E-5</v>
      </c>
      <c r="J16" s="11">
        <f t="shared" si="4"/>
        <v>4.3353233865332184E-4</v>
      </c>
    </row>
    <row r="17" spans="1:10" x14ac:dyDescent="0.3">
      <c r="A17" t="s">
        <v>57</v>
      </c>
      <c r="B17" t="s">
        <v>58</v>
      </c>
      <c r="C17">
        <v>63716</v>
      </c>
      <c r="D17">
        <v>63717</v>
      </c>
      <c r="E17">
        <v>160</v>
      </c>
      <c r="F17" s="5">
        <f t="shared" si="0"/>
        <v>160.06601560179871</v>
      </c>
      <c r="G17" s="11">
        <f t="shared" si="1"/>
        <v>4.125975112419411E-4</v>
      </c>
      <c r="H17" s="4">
        <f t="shared" si="2"/>
        <v>160.06852778108808</v>
      </c>
      <c r="I17" s="11">
        <f t="shared" si="3"/>
        <v>1.5694398669076432E-5</v>
      </c>
      <c r="J17" s="11">
        <f t="shared" si="4"/>
        <v>4.2829863180049443E-4</v>
      </c>
    </row>
    <row r="18" spans="1:10" x14ac:dyDescent="0.3">
      <c r="A18" s="2" t="s">
        <v>59</v>
      </c>
      <c r="B18" s="2" t="s">
        <v>60</v>
      </c>
      <c r="C18">
        <v>67698</v>
      </c>
      <c r="D18">
        <v>67697</v>
      </c>
      <c r="E18">
        <v>170</v>
      </c>
      <c r="F18" s="5">
        <f t="shared" si="0"/>
        <v>170.06951353208876</v>
      </c>
      <c r="G18" s="11">
        <f t="shared" si="1"/>
        <v>4.0890312993389991E-4</v>
      </c>
      <c r="H18" s="4">
        <f t="shared" si="2"/>
        <v>170.06700135279939</v>
      </c>
      <c r="I18" s="11">
        <f t="shared" si="3"/>
        <v>-1.4771703325074124E-5</v>
      </c>
      <c r="J18" s="11">
        <f t="shared" si="4"/>
        <v>3.9412560470232033E-4</v>
      </c>
    </row>
    <row r="19" spans="1:10" x14ac:dyDescent="0.3">
      <c r="A19" s="2" t="s">
        <v>61</v>
      </c>
      <c r="B19" t="s">
        <v>62</v>
      </c>
      <c r="C19">
        <v>71680</v>
      </c>
      <c r="D19">
        <v>71678</v>
      </c>
      <c r="E19">
        <v>180</v>
      </c>
      <c r="F19" s="5">
        <f t="shared" si="0"/>
        <v>180.07301146237884</v>
      </c>
      <c r="G19" s="11">
        <f t="shared" si="1"/>
        <v>4.056192354380212E-4</v>
      </c>
      <c r="H19" s="4">
        <f t="shared" si="2"/>
        <v>180.06798710380011</v>
      </c>
      <c r="I19" s="11">
        <f t="shared" si="3"/>
        <v>-2.7902564245585617E-5</v>
      </c>
      <c r="J19" s="11">
        <f t="shared" si="4"/>
        <v>3.7770613222281528E-4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8F30-24AE-451B-BA85-F2F4B85C23D8}">
  <dimension ref="A1:L26"/>
  <sheetViews>
    <sheetView topLeftCell="E1" zoomScale="85" zoomScaleNormal="85" workbookViewId="0">
      <selection activeCell="L1" sqref="L1"/>
    </sheetView>
  </sheetViews>
  <sheetFormatPr baseColWidth="10" defaultRowHeight="14.4" x14ac:dyDescent="0.3"/>
  <cols>
    <col min="3" max="3" width="17.109375" customWidth="1"/>
    <col min="4" max="4" width="18" customWidth="1"/>
    <col min="5" max="5" width="33" customWidth="1"/>
    <col min="6" max="6" width="28.88671875" customWidth="1"/>
    <col min="7" max="7" width="21.77734375" customWidth="1"/>
    <col min="8" max="8" width="21.21875" customWidth="1"/>
    <col min="9" max="9" width="16.6640625" customWidth="1"/>
    <col min="10" max="10" width="24.33203125" customWidth="1"/>
  </cols>
  <sheetData>
    <row r="1" spans="1:12" x14ac:dyDescent="0.3">
      <c r="A1" s="1" t="s">
        <v>0</v>
      </c>
      <c r="B1" t="s">
        <v>1</v>
      </c>
      <c r="C1" t="s">
        <v>8</v>
      </c>
      <c r="D1" t="s">
        <v>9</v>
      </c>
      <c r="E1" t="s">
        <v>27</v>
      </c>
      <c r="F1" t="s">
        <v>28</v>
      </c>
      <c r="G1" t="s">
        <v>89</v>
      </c>
      <c r="H1" t="s">
        <v>65</v>
      </c>
      <c r="I1" t="s">
        <v>66</v>
      </c>
      <c r="J1" t="s">
        <v>67</v>
      </c>
      <c r="L1" s="3">
        <v>4.38458E-5</v>
      </c>
    </row>
    <row r="2" spans="1:12" x14ac:dyDescent="0.3">
      <c r="A2" s="2" t="s">
        <v>63</v>
      </c>
      <c r="B2" s="2" t="s">
        <v>63</v>
      </c>
      <c r="C2">
        <v>4</v>
      </c>
      <c r="D2">
        <v>4</v>
      </c>
      <c r="E2">
        <v>0.01</v>
      </c>
      <c r="F2" s="5">
        <f>(C2*180/PI())*$L$1</f>
        <v>1.004871715749882E-2</v>
      </c>
      <c r="G2" s="11">
        <f>ABS(E2-F2)/E2</f>
        <v>4.8717157498819746E-3</v>
      </c>
      <c r="H2" s="4">
        <f>(D2*180/PI())*$L$1</f>
        <v>1.004871715749882E-2</v>
      </c>
      <c r="I2" s="11">
        <f>(H2-F2)/H2</f>
        <v>0</v>
      </c>
      <c r="J2" s="11">
        <f>ABS(E2-H2)/E2</f>
        <v>4.8717157498819746E-3</v>
      </c>
    </row>
    <row r="3" spans="1:12" x14ac:dyDescent="0.3">
      <c r="A3" s="2" t="s">
        <v>68</v>
      </c>
      <c r="B3" s="2" t="s">
        <v>68</v>
      </c>
      <c r="C3">
        <v>8</v>
      </c>
      <c r="D3">
        <v>8</v>
      </c>
      <c r="E3">
        <v>0.02</v>
      </c>
      <c r="F3" s="5">
        <f t="shared" ref="F3:F12" si="0">(C3*180/PI())*$L$1</f>
        <v>2.009743431499764E-2</v>
      </c>
      <c r="G3" s="11">
        <f t="shared" ref="G3:G19" si="1">ABS(E3-F3)/E3</f>
        <v>4.8717157498819746E-3</v>
      </c>
      <c r="H3" s="4">
        <f t="shared" ref="H3:H19" si="2">(D3*180/PI())*$L$1</f>
        <v>2.009743431499764E-2</v>
      </c>
      <c r="I3" s="11">
        <f t="shared" ref="I3:I19" si="3">(H3-F3)/H3</f>
        <v>0</v>
      </c>
      <c r="J3" s="11">
        <f t="shared" ref="J3:J19" si="4">ABS(E3-H3)/E3</f>
        <v>4.8717157498819746E-3</v>
      </c>
    </row>
    <row r="4" spans="1:12" x14ac:dyDescent="0.3">
      <c r="A4" s="2" t="s">
        <v>69</v>
      </c>
      <c r="B4" s="2" t="s">
        <v>70</v>
      </c>
      <c r="C4">
        <v>12</v>
      </c>
      <c r="D4">
        <v>15</v>
      </c>
      <c r="E4">
        <v>0.03</v>
      </c>
      <c r="F4" s="5">
        <f t="shared" si="0"/>
        <v>3.0146151472496458E-2</v>
      </c>
      <c r="G4" s="11">
        <f t="shared" si="1"/>
        <v>4.8717157498819746E-3</v>
      </c>
      <c r="H4" s="4">
        <f t="shared" si="2"/>
        <v>3.7682689340620579E-2</v>
      </c>
      <c r="I4" s="11">
        <f t="shared" si="3"/>
        <v>0.20000000000000012</v>
      </c>
      <c r="J4" s="11">
        <f t="shared" si="4"/>
        <v>0.25608964468735268</v>
      </c>
    </row>
    <row r="5" spans="1:12" x14ac:dyDescent="0.3">
      <c r="A5" s="2" t="s">
        <v>71</v>
      </c>
      <c r="B5" s="2" t="s">
        <v>72</v>
      </c>
      <c r="C5">
        <v>16</v>
      </c>
      <c r="D5">
        <v>14</v>
      </c>
      <c r="E5">
        <v>0.04</v>
      </c>
      <c r="F5" s="5">
        <f t="shared" si="0"/>
        <v>4.019486862999528E-2</v>
      </c>
      <c r="G5" s="11">
        <f t="shared" si="1"/>
        <v>4.8717157498819746E-3</v>
      </c>
      <c r="H5" s="4">
        <f t="shared" si="2"/>
        <v>3.5170510051245871E-2</v>
      </c>
      <c r="I5" s="11">
        <f t="shared" si="3"/>
        <v>-0.14285714285714282</v>
      </c>
      <c r="J5" s="11">
        <f t="shared" si="4"/>
        <v>0.12073724871885325</v>
      </c>
    </row>
    <row r="6" spans="1:12" x14ac:dyDescent="0.3">
      <c r="A6" s="2" t="s">
        <v>73</v>
      </c>
      <c r="B6" s="2" t="s">
        <v>74</v>
      </c>
      <c r="C6">
        <v>20</v>
      </c>
      <c r="D6">
        <v>17</v>
      </c>
      <c r="E6">
        <v>0.05</v>
      </c>
      <c r="F6" s="5">
        <f t="shared" si="0"/>
        <v>5.0243585787494098E-2</v>
      </c>
      <c r="G6" s="11">
        <f t="shared" si="1"/>
        <v>4.8717157498819053E-3</v>
      </c>
      <c r="H6" s="4">
        <f t="shared" si="2"/>
        <v>4.2707047919369988E-2</v>
      </c>
      <c r="I6" s="11">
        <f t="shared" si="3"/>
        <v>-0.17647058823529399</v>
      </c>
      <c r="J6" s="11">
        <f t="shared" si="4"/>
        <v>0.1458590416126003</v>
      </c>
    </row>
    <row r="7" spans="1:12" x14ac:dyDescent="0.3">
      <c r="A7" s="2" t="s">
        <v>75</v>
      </c>
      <c r="B7" s="2" t="s">
        <v>76</v>
      </c>
      <c r="C7">
        <v>24</v>
      </c>
      <c r="D7">
        <v>21</v>
      </c>
      <c r="E7">
        <v>0.06</v>
      </c>
      <c r="F7" s="5">
        <f t="shared" si="0"/>
        <v>6.0292302944992916E-2</v>
      </c>
      <c r="G7" s="11">
        <f t="shared" si="1"/>
        <v>4.8717157498819746E-3</v>
      </c>
      <c r="H7" s="4">
        <f t="shared" si="2"/>
        <v>5.2755765076868806E-2</v>
      </c>
      <c r="I7" s="11">
        <f t="shared" si="3"/>
        <v>-0.14285714285714277</v>
      </c>
      <c r="J7" s="11">
        <f t="shared" si="4"/>
        <v>0.1207372487188532</v>
      </c>
    </row>
    <row r="8" spans="1:12" x14ac:dyDescent="0.3">
      <c r="A8" s="2" t="s">
        <v>77</v>
      </c>
      <c r="B8" s="2" t="s">
        <v>78</v>
      </c>
      <c r="C8">
        <v>28</v>
      </c>
      <c r="D8">
        <v>25</v>
      </c>
      <c r="E8">
        <v>7.0000000000000007E-2</v>
      </c>
      <c r="F8" s="5">
        <f t="shared" si="0"/>
        <v>7.0341020102491741E-2</v>
      </c>
      <c r="G8" s="11">
        <f t="shared" si="1"/>
        <v>4.8717157498819243E-3</v>
      </c>
      <c r="H8" s="4">
        <f t="shared" si="2"/>
        <v>6.2804482234367631E-2</v>
      </c>
      <c r="I8" s="11">
        <f t="shared" si="3"/>
        <v>-0.11999999999999991</v>
      </c>
      <c r="J8" s="11">
        <f t="shared" si="4"/>
        <v>0.10279311093760535</v>
      </c>
    </row>
    <row r="9" spans="1:12" x14ac:dyDescent="0.3">
      <c r="A9" s="2" t="s">
        <v>79</v>
      </c>
      <c r="B9" s="2" t="s">
        <v>80</v>
      </c>
      <c r="C9">
        <v>32</v>
      </c>
      <c r="D9">
        <v>29</v>
      </c>
      <c r="E9">
        <v>0.08</v>
      </c>
      <c r="F9" s="5">
        <f t="shared" si="0"/>
        <v>8.038973725999056E-2</v>
      </c>
      <c r="G9" s="11">
        <f t="shared" si="1"/>
        <v>4.8717157498819746E-3</v>
      </c>
      <c r="H9" s="4">
        <f t="shared" si="2"/>
        <v>7.2853199391866449E-2</v>
      </c>
      <c r="I9" s="11">
        <f t="shared" si="3"/>
        <v>-0.10344827586206889</v>
      </c>
      <c r="J9" s="11">
        <f t="shared" si="4"/>
        <v>8.9335007601669403E-2</v>
      </c>
    </row>
    <row r="10" spans="1:12" x14ac:dyDescent="0.3">
      <c r="A10" s="2" t="s">
        <v>81</v>
      </c>
      <c r="B10" s="2" t="s">
        <v>82</v>
      </c>
      <c r="C10">
        <v>36</v>
      </c>
      <c r="D10">
        <v>33</v>
      </c>
      <c r="E10">
        <v>0.09</v>
      </c>
      <c r="F10" s="5">
        <f t="shared" si="0"/>
        <v>9.0438454417489392E-2</v>
      </c>
      <c r="G10" s="11">
        <f t="shared" si="1"/>
        <v>4.8717157498821672E-3</v>
      </c>
      <c r="H10" s="4">
        <f t="shared" si="2"/>
        <v>8.2901916549365268E-2</v>
      </c>
      <c r="I10" s="11">
        <f t="shared" si="3"/>
        <v>-9.0909090909091009E-2</v>
      </c>
      <c r="J10" s="11">
        <f t="shared" si="4"/>
        <v>7.8867593895941432E-2</v>
      </c>
    </row>
    <row r="11" spans="1:12" x14ac:dyDescent="0.3">
      <c r="A11" s="2" t="s">
        <v>3</v>
      </c>
      <c r="B11" s="2" t="s">
        <v>4</v>
      </c>
      <c r="C11">
        <v>40</v>
      </c>
      <c r="D11">
        <v>37</v>
      </c>
      <c r="E11">
        <v>0.1</v>
      </c>
      <c r="F11" s="5">
        <f>(C11*180/PI())*$L$1</f>
        <v>0.1004871715749882</v>
      </c>
      <c r="G11" s="11">
        <f t="shared" si="1"/>
        <v>4.8717157498819053E-3</v>
      </c>
      <c r="H11" s="4">
        <f t="shared" si="2"/>
        <v>9.2950633706864072E-2</v>
      </c>
      <c r="I11" s="11">
        <f t="shared" si="3"/>
        <v>-8.1081081081081197E-2</v>
      </c>
      <c r="J11" s="11">
        <f t="shared" si="4"/>
        <v>7.0493662931359335E-2</v>
      </c>
    </row>
    <row r="12" spans="1:12" x14ac:dyDescent="0.3">
      <c r="A12" s="2" t="s">
        <v>12</v>
      </c>
      <c r="B12" s="2" t="s">
        <v>11</v>
      </c>
      <c r="C12">
        <v>119</v>
      </c>
      <c r="D12">
        <v>116</v>
      </c>
      <c r="E12">
        <v>0.3</v>
      </c>
      <c r="F12" s="5">
        <f t="shared" si="0"/>
        <v>0.29894933543558988</v>
      </c>
      <c r="G12" s="11">
        <f t="shared" si="1"/>
        <v>3.5022152147003625E-3</v>
      </c>
      <c r="H12" s="4">
        <f t="shared" si="2"/>
        <v>0.2914127975674658</v>
      </c>
      <c r="I12" s="11">
        <f t="shared" si="3"/>
        <v>-2.5862068965517127E-2</v>
      </c>
      <c r="J12" s="11">
        <f t="shared" si="4"/>
        <v>2.8624008108447306E-2</v>
      </c>
    </row>
    <row r="13" spans="1:12" x14ac:dyDescent="0.3">
      <c r="A13" s="2" t="s">
        <v>15</v>
      </c>
      <c r="B13" s="2" t="s">
        <v>16</v>
      </c>
      <c r="C13">
        <v>199</v>
      </c>
      <c r="D13">
        <v>197</v>
      </c>
      <c r="E13">
        <v>0.5</v>
      </c>
      <c r="F13" s="5">
        <f t="shared" ref="F13:F26" si="5">(C13*180/PI())*$L$1</f>
        <v>0.4999236785855663</v>
      </c>
      <c r="G13" s="11">
        <f t="shared" si="1"/>
        <v>1.5264282886739977E-4</v>
      </c>
      <c r="H13" s="4">
        <f t="shared" si="2"/>
        <v>0.49489932000681686</v>
      </c>
      <c r="I13" s="11">
        <f t="shared" si="3"/>
        <v>-1.0152284263959459E-2</v>
      </c>
      <c r="J13" s="11">
        <f t="shared" si="4"/>
        <v>1.0201359986366287E-2</v>
      </c>
    </row>
    <row r="14" spans="1:12" x14ac:dyDescent="0.3">
      <c r="A14" s="2" t="s">
        <v>19</v>
      </c>
      <c r="B14" s="2" t="s">
        <v>20</v>
      </c>
      <c r="C14">
        <v>279</v>
      </c>
      <c r="D14">
        <v>277</v>
      </c>
      <c r="E14">
        <v>0.7</v>
      </c>
      <c r="F14" s="5">
        <f t="shared" si="5"/>
        <v>0.70089802173554261</v>
      </c>
      <c r="G14" s="11">
        <f t="shared" si="1"/>
        <v>1.2828881936323621E-3</v>
      </c>
      <c r="H14" s="4">
        <f t="shared" si="2"/>
        <v>0.69587366315679322</v>
      </c>
      <c r="I14" s="11">
        <f t="shared" si="3"/>
        <v>-7.2202166064981648E-3</v>
      </c>
      <c r="J14" s="11">
        <f t="shared" si="4"/>
        <v>5.8947669188667649E-3</v>
      </c>
    </row>
    <row r="15" spans="1:12" x14ac:dyDescent="0.3">
      <c r="A15" s="2" t="s">
        <v>23</v>
      </c>
      <c r="B15" s="2" t="s">
        <v>24</v>
      </c>
      <c r="C15">
        <v>358</v>
      </c>
      <c r="D15">
        <v>356</v>
      </c>
      <c r="E15">
        <v>0.9</v>
      </c>
      <c r="F15" s="5">
        <f t="shared" si="5"/>
        <v>0.89936018559614428</v>
      </c>
      <c r="G15" s="11">
        <f t="shared" si="1"/>
        <v>7.1090489317304772E-4</v>
      </c>
      <c r="H15" s="4">
        <f t="shared" si="2"/>
        <v>0.89433582701739489</v>
      </c>
      <c r="I15" s="11">
        <f t="shared" si="3"/>
        <v>-5.6179775280898641E-3</v>
      </c>
      <c r="J15" s="11">
        <f t="shared" si="4"/>
        <v>6.2935255362279235E-3</v>
      </c>
    </row>
    <row r="16" spans="1:12" x14ac:dyDescent="0.3">
      <c r="A16" t="s">
        <v>26</v>
      </c>
      <c r="B16" t="s">
        <v>83</v>
      </c>
      <c r="C16">
        <v>398</v>
      </c>
      <c r="D16">
        <v>395</v>
      </c>
      <c r="E16">
        <v>1</v>
      </c>
      <c r="F16" s="5">
        <f t="shared" si="5"/>
        <v>0.9998473571711326</v>
      </c>
      <c r="G16" s="11">
        <f t="shared" si="1"/>
        <v>1.5264282886739977E-4</v>
      </c>
      <c r="H16" s="4">
        <f t="shared" si="2"/>
        <v>0.99231081930300846</v>
      </c>
      <c r="I16" s="11">
        <f t="shared" si="3"/>
        <v>-7.5949367088607826E-3</v>
      </c>
      <c r="J16" s="11">
        <f t="shared" si="4"/>
        <v>7.6891806969915377E-3</v>
      </c>
    </row>
    <row r="17" spans="1:10" x14ac:dyDescent="0.3">
      <c r="A17" t="s">
        <v>84</v>
      </c>
      <c r="B17" t="s">
        <v>85</v>
      </c>
      <c r="C17">
        <v>1195</v>
      </c>
      <c r="D17">
        <v>1191</v>
      </c>
      <c r="E17">
        <v>3</v>
      </c>
      <c r="F17" s="5">
        <f t="shared" si="5"/>
        <v>3.0020542508027721</v>
      </c>
      <c r="G17" s="11">
        <f t="shared" si="1"/>
        <v>6.8475026759070212E-4</v>
      </c>
      <c r="H17" s="4">
        <f t="shared" si="2"/>
        <v>2.9920055336452736</v>
      </c>
      <c r="I17" s="11">
        <f t="shared" si="3"/>
        <v>-3.3585222502098191E-3</v>
      </c>
      <c r="J17" s="11">
        <f t="shared" si="4"/>
        <v>2.6648221182421494E-3</v>
      </c>
    </row>
    <row r="18" spans="1:10" x14ac:dyDescent="0.3">
      <c r="A18" t="s">
        <v>86</v>
      </c>
      <c r="B18" t="s">
        <v>87</v>
      </c>
      <c r="C18">
        <v>1991</v>
      </c>
      <c r="D18">
        <v>1990</v>
      </c>
      <c r="E18">
        <v>5</v>
      </c>
      <c r="F18" s="5">
        <f t="shared" si="5"/>
        <v>5.0017489651450378</v>
      </c>
      <c r="G18" s="11">
        <f t="shared" si="1"/>
        <v>3.4979302900755015E-4</v>
      </c>
      <c r="H18" s="4">
        <f t="shared" si="2"/>
        <v>4.999236785855663</v>
      </c>
      <c r="I18" s="11">
        <f t="shared" si="3"/>
        <v>-5.0251256281407929E-4</v>
      </c>
      <c r="J18" s="11">
        <f t="shared" si="4"/>
        <v>1.5264282886739977E-4</v>
      </c>
    </row>
    <row r="19" spans="1:10" x14ac:dyDescent="0.3">
      <c r="A19" s="2" t="s">
        <v>88</v>
      </c>
      <c r="B19" s="2" t="s">
        <v>88</v>
      </c>
      <c r="C19">
        <v>3584</v>
      </c>
      <c r="D19">
        <v>3584</v>
      </c>
      <c r="E19">
        <v>9</v>
      </c>
      <c r="F19" s="5">
        <f t="shared" si="5"/>
        <v>9.0036505731189429</v>
      </c>
      <c r="G19" s="11">
        <f t="shared" si="1"/>
        <v>4.0561923543810013E-4</v>
      </c>
      <c r="H19" s="4">
        <f t="shared" si="2"/>
        <v>9.0036505731189429</v>
      </c>
      <c r="I19" s="11">
        <f t="shared" si="3"/>
        <v>0</v>
      </c>
      <c r="J19" s="11">
        <f t="shared" si="4"/>
        <v>4.0561923543810013E-4</v>
      </c>
    </row>
    <row r="20" spans="1:10" x14ac:dyDescent="0.3">
      <c r="A20" s="2" t="s">
        <v>29</v>
      </c>
      <c r="B20" s="2" t="s">
        <v>30</v>
      </c>
      <c r="C20">
        <v>3982</v>
      </c>
      <c r="D20">
        <v>3985</v>
      </c>
      <c r="E20">
        <v>10</v>
      </c>
      <c r="F20" s="5">
        <f t="shared" si="5"/>
        <v>10.003497930290076</v>
      </c>
      <c r="G20" s="11">
        <f>ABS(E20-F20)/E20</f>
        <v>3.4979302900755015E-4</v>
      </c>
      <c r="H20" s="4">
        <f>(D20*180/PI())*$L$1</f>
        <v>10.011034468158199</v>
      </c>
      <c r="I20" s="11">
        <f>(H20-F20)/H20</f>
        <v>7.5282308657457966E-4</v>
      </c>
      <c r="J20" s="11">
        <f>ABS(E20-H20)/E20</f>
        <v>1.1034468158198862E-3</v>
      </c>
    </row>
    <row r="21" spans="1:10" x14ac:dyDescent="0.3">
      <c r="A21" s="2" t="s">
        <v>31</v>
      </c>
      <c r="B21" s="2" t="s">
        <v>31</v>
      </c>
      <c r="C21">
        <v>7964</v>
      </c>
      <c r="D21">
        <v>7964</v>
      </c>
      <c r="E21">
        <v>20</v>
      </c>
      <c r="F21" s="5">
        <f t="shared" si="5"/>
        <v>20.006995860580151</v>
      </c>
      <c r="G21" s="11">
        <f t="shared" ref="G21:G26" si="6">ABS(E21-F21)/E21</f>
        <v>3.4979302900755015E-4</v>
      </c>
      <c r="H21" s="4">
        <f t="shared" ref="H21:H26" si="7">(D21*180/PI())*$L$1</f>
        <v>20.006995860580151</v>
      </c>
      <c r="I21" s="11">
        <f t="shared" ref="I21:I26" si="8">(H21-F21)/H21</f>
        <v>0</v>
      </c>
      <c r="J21" s="11">
        <f t="shared" ref="J21:J26" si="9">ABS(E21-H21)/E21</f>
        <v>3.4979302900755015E-4</v>
      </c>
    </row>
    <row r="22" spans="1:10" x14ac:dyDescent="0.3">
      <c r="A22" s="2" t="s">
        <v>32</v>
      </c>
      <c r="B22" s="2" t="s">
        <v>33</v>
      </c>
      <c r="C22">
        <v>11947</v>
      </c>
      <c r="D22">
        <v>11949</v>
      </c>
      <c r="E22">
        <v>30</v>
      </c>
      <c r="F22" s="5">
        <f t="shared" si="5"/>
        <v>30.0130059701596</v>
      </c>
      <c r="G22" s="11">
        <f t="shared" si="6"/>
        <v>4.3353233865334553E-4</v>
      </c>
      <c r="H22" s="4">
        <f t="shared" si="7"/>
        <v>30.018030328738352</v>
      </c>
      <c r="I22" s="11">
        <f t="shared" si="8"/>
        <v>1.6737802326560739E-4</v>
      </c>
      <c r="J22" s="11">
        <f t="shared" si="9"/>
        <v>6.0101095794505468E-4</v>
      </c>
    </row>
    <row r="23" spans="1:10" x14ac:dyDescent="0.3">
      <c r="A23" s="2" t="s">
        <v>34</v>
      </c>
      <c r="B23" s="2" t="s">
        <v>35</v>
      </c>
      <c r="C23">
        <v>15929</v>
      </c>
      <c r="D23">
        <v>15931</v>
      </c>
      <c r="E23">
        <v>40</v>
      </c>
      <c r="F23" s="5">
        <f t="shared" si="5"/>
        <v>40.016503900449678</v>
      </c>
      <c r="G23" s="11">
        <f t="shared" si="6"/>
        <v>4.125975112419411E-4</v>
      </c>
      <c r="H23" s="4">
        <f t="shared" si="7"/>
        <v>40.021528259028422</v>
      </c>
      <c r="I23" s="11">
        <f t="shared" si="8"/>
        <v>1.2554139727562078E-4</v>
      </c>
      <c r="J23" s="11">
        <f t="shared" si="9"/>
        <v>5.3820647571054534E-4</v>
      </c>
    </row>
    <row r="24" spans="1:10" x14ac:dyDescent="0.3">
      <c r="A24" s="2" t="s">
        <v>36</v>
      </c>
      <c r="B24" s="2" t="s">
        <v>37</v>
      </c>
      <c r="C24">
        <v>19911</v>
      </c>
      <c r="D24">
        <v>19908</v>
      </c>
      <c r="E24">
        <v>50</v>
      </c>
      <c r="F24" s="5">
        <f t="shared" si="5"/>
        <v>50.020001830739751</v>
      </c>
      <c r="G24" s="11">
        <f t="shared" si="6"/>
        <v>4.0003661479502738E-4</v>
      </c>
      <c r="H24" s="4">
        <f t="shared" si="7"/>
        <v>50.012465292871624</v>
      </c>
      <c r="I24" s="11">
        <f t="shared" si="8"/>
        <v>-1.5069318866792818E-4</v>
      </c>
      <c r="J24" s="11">
        <f t="shared" si="9"/>
        <v>2.4930585743248912E-4</v>
      </c>
    </row>
    <row r="25" spans="1:10" x14ac:dyDescent="0.3">
      <c r="A25" s="2" t="s">
        <v>46</v>
      </c>
      <c r="B25" s="2" t="s">
        <v>47</v>
      </c>
      <c r="C25">
        <v>39822</v>
      </c>
      <c r="D25">
        <v>39820</v>
      </c>
      <c r="E25">
        <v>100</v>
      </c>
      <c r="F25" s="5">
        <f t="shared" si="5"/>
        <v>100.0400036614795</v>
      </c>
      <c r="G25" s="11">
        <f t="shared" si="6"/>
        <v>4.0003661479502738E-4</v>
      </c>
      <c r="H25" s="4">
        <f t="shared" si="7"/>
        <v>100.03497930290074</v>
      </c>
      <c r="I25" s="11">
        <f t="shared" si="8"/>
        <v>-5.0226017077006526E-5</v>
      </c>
      <c r="J25" s="11">
        <f t="shared" si="9"/>
        <v>3.497930290073725E-4</v>
      </c>
    </row>
    <row r="26" spans="1:10" x14ac:dyDescent="0.3">
      <c r="A26" s="3" t="s">
        <v>55</v>
      </c>
      <c r="B26" s="3" t="s">
        <v>56</v>
      </c>
      <c r="C26">
        <v>59733</v>
      </c>
      <c r="D26">
        <v>59735</v>
      </c>
      <c r="E26">
        <v>150</v>
      </c>
      <c r="F26" s="5">
        <f t="shared" si="5"/>
        <v>150.06000549221923</v>
      </c>
      <c r="G26" s="11">
        <f t="shared" si="6"/>
        <v>4.0003661479488529E-4</v>
      </c>
      <c r="H26" s="4">
        <f t="shared" si="7"/>
        <v>150.065029850798</v>
      </c>
      <c r="I26" s="11">
        <f t="shared" si="8"/>
        <v>3.3481208671740179E-5</v>
      </c>
      <c r="J26" s="11">
        <f t="shared" si="9"/>
        <v>4.3353233865332184E-4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EF74-3D01-44D8-8A79-FE0108D23A4F}">
  <dimension ref="A1:M26"/>
  <sheetViews>
    <sheetView tabSelected="1" workbookViewId="0">
      <selection activeCell="G16" sqref="G16"/>
    </sheetView>
  </sheetViews>
  <sheetFormatPr baseColWidth="10" defaultRowHeight="14.4" x14ac:dyDescent="0.3"/>
  <sheetData>
    <row r="1" spans="1:13" x14ac:dyDescent="0.3">
      <c r="A1" s="1" t="s">
        <v>0</v>
      </c>
      <c r="B1" t="s">
        <v>1</v>
      </c>
      <c r="C1" t="s">
        <v>8</v>
      </c>
      <c r="D1" t="s">
        <v>9</v>
      </c>
      <c r="E1" t="s">
        <v>27</v>
      </c>
      <c r="F1" t="s">
        <v>28</v>
      </c>
      <c r="G1" t="s">
        <v>89</v>
      </c>
      <c r="H1" t="s">
        <v>65</v>
      </c>
      <c r="I1" t="s">
        <v>66</v>
      </c>
      <c r="J1" t="s">
        <v>67</v>
      </c>
      <c r="L1" s="3">
        <v>4.3828200000000002E-5</v>
      </c>
    </row>
    <row r="2" spans="1:13" x14ac:dyDescent="0.3">
      <c r="A2" s="2" t="s">
        <v>63</v>
      </c>
      <c r="B2" s="2" t="s">
        <v>63</v>
      </c>
      <c r="C2">
        <v>4</v>
      </c>
      <c r="D2">
        <v>4</v>
      </c>
      <c r="E2">
        <v>0.01</v>
      </c>
      <c r="F2" s="5">
        <f>(C2*180/PI())*$L$1</f>
        <v>1.00446835346211E-2</v>
      </c>
      <c r="G2" s="11">
        <f>ABS(E2-F2)/E2</f>
        <v>4.4683534621099349E-3</v>
      </c>
      <c r="H2" s="4">
        <f>(D2*180/PI())*$L$1</f>
        <v>1.00446835346211E-2</v>
      </c>
      <c r="I2" s="11">
        <f>(H2-F2)/H2</f>
        <v>0</v>
      </c>
      <c r="J2" s="11">
        <f>ABS(E2-H2)/E2</f>
        <v>4.4683534621099349E-3</v>
      </c>
    </row>
    <row r="3" spans="1:13" x14ac:dyDescent="0.3">
      <c r="A3" s="2" t="s">
        <v>68</v>
      </c>
      <c r="B3" s="2" t="s">
        <v>68</v>
      </c>
      <c r="C3">
        <v>8</v>
      </c>
      <c r="D3">
        <v>8</v>
      </c>
      <c r="E3">
        <v>0.02</v>
      </c>
      <c r="F3" s="5">
        <f t="shared" ref="F3:F26" si="0">(C3*180/PI())*$L$1</f>
        <v>2.0089367069242199E-2</v>
      </c>
      <c r="G3" s="11">
        <f t="shared" ref="G3:G19" si="1">ABS(E3-F3)/E3</f>
        <v>4.4683534621099349E-3</v>
      </c>
      <c r="H3" s="4">
        <f t="shared" ref="H3:H19" si="2">(D3*180/PI())*$L$1</f>
        <v>2.0089367069242199E-2</v>
      </c>
      <c r="I3" s="11">
        <f t="shared" ref="I3:I19" si="3">(H3-F3)/H3</f>
        <v>0</v>
      </c>
      <c r="J3" s="11">
        <f t="shared" ref="J3:J19" si="4">ABS(E3-H3)/E3</f>
        <v>4.4683534621099349E-3</v>
      </c>
    </row>
    <row r="4" spans="1:13" x14ac:dyDescent="0.3">
      <c r="A4" s="2" t="s">
        <v>69</v>
      </c>
      <c r="B4" s="2" t="s">
        <v>70</v>
      </c>
      <c r="C4">
        <v>12</v>
      </c>
      <c r="D4">
        <v>15</v>
      </c>
      <c r="E4">
        <v>0.03</v>
      </c>
      <c r="F4" s="5">
        <f t="shared" si="0"/>
        <v>3.0134050603863299E-2</v>
      </c>
      <c r="G4" s="11">
        <f t="shared" si="1"/>
        <v>4.4683534621099931E-3</v>
      </c>
      <c r="H4" s="4">
        <f t="shared" si="2"/>
        <v>3.7667563254829124E-2</v>
      </c>
      <c r="I4" s="11">
        <f t="shared" si="3"/>
        <v>0.2</v>
      </c>
      <c r="J4" s="11">
        <f t="shared" si="4"/>
        <v>0.25558544182763754</v>
      </c>
    </row>
    <row r="5" spans="1:13" x14ac:dyDescent="0.3">
      <c r="A5" s="2" t="s">
        <v>71</v>
      </c>
      <c r="B5" s="2" t="s">
        <v>72</v>
      </c>
      <c r="C5">
        <v>16</v>
      </c>
      <c r="D5">
        <v>14</v>
      </c>
      <c r="E5">
        <v>0.04</v>
      </c>
      <c r="F5" s="5">
        <f t="shared" si="0"/>
        <v>4.0178734138484398E-2</v>
      </c>
      <c r="G5" s="11">
        <f t="shared" si="1"/>
        <v>4.4683534621099349E-3</v>
      </c>
      <c r="H5" s="4">
        <f t="shared" si="2"/>
        <v>3.5156392371173843E-2</v>
      </c>
      <c r="I5" s="11">
        <f t="shared" si="3"/>
        <v>-0.14285714285714302</v>
      </c>
      <c r="J5" s="11">
        <f t="shared" si="4"/>
        <v>0.12109019072065394</v>
      </c>
    </row>
    <row r="6" spans="1:13" x14ac:dyDescent="0.3">
      <c r="A6" s="2" t="s">
        <v>73</v>
      </c>
      <c r="B6" s="2" t="s">
        <v>74</v>
      </c>
      <c r="C6">
        <v>20</v>
      </c>
      <c r="D6">
        <v>17</v>
      </c>
      <c r="E6">
        <v>0.05</v>
      </c>
      <c r="F6" s="5">
        <f t="shared" si="0"/>
        <v>5.0223417673105494E-2</v>
      </c>
      <c r="G6" s="11">
        <f t="shared" si="1"/>
        <v>4.4683534621098309E-3</v>
      </c>
      <c r="H6" s="4">
        <f t="shared" si="2"/>
        <v>4.2689905022139672E-2</v>
      </c>
      <c r="I6" s="11">
        <f t="shared" si="3"/>
        <v>-0.17647058823529407</v>
      </c>
      <c r="J6" s="11">
        <f t="shared" si="4"/>
        <v>0.14620189955720661</v>
      </c>
      <c r="M6" t="s">
        <v>91</v>
      </c>
    </row>
    <row r="7" spans="1:13" x14ac:dyDescent="0.3">
      <c r="A7" s="2" t="s">
        <v>75</v>
      </c>
      <c r="B7" s="2" t="s">
        <v>76</v>
      </c>
      <c r="C7">
        <v>24</v>
      </c>
      <c r="D7">
        <v>21</v>
      </c>
      <c r="E7">
        <v>0.06</v>
      </c>
      <c r="F7" s="5">
        <f t="shared" si="0"/>
        <v>6.0268101207726597E-2</v>
      </c>
      <c r="G7" s="11">
        <f t="shared" si="1"/>
        <v>4.4683534621099931E-3</v>
      </c>
      <c r="H7" s="4">
        <f t="shared" si="2"/>
        <v>5.2734588556760775E-2</v>
      </c>
      <c r="I7" s="11">
        <f t="shared" si="3"/>
        <v>-0.14285714285714279</v>
      </c>
      <c r="J7" s="11">
        <f t="shared" si="4"/>
        <v>0.12109019072065372</v>
      </c>
    </row>
    <row r="8" spans="1:13" x14ac:dyDescent="0.3">
      <c r="A8" s="2" t="s">
        <v>77</v>
      </c>
      <c r="B8" s="2" t="s">
        <v>78</v>
      </c>
      <c r="C8">
        <v>28</v>
      </c>
      <c r="D8">
        <v>25</v>
      </c>
      <c r="E8">
        <v>7.0000000000000007E-2</v>
      </c>
      <c r="F8" s="5">
        <f t="shared" si="0"/>
        <v>7.0312784742347686E-2</v>
      </c>
      <c r="G8" s="11">
        <f t="shared" si="1"/>
        <v>4.4683534621097112E-3</v>
      </c>
      <c r="H8" s="4">
        <f t="shared" si="2"/>
        <v>6.2779272091381871E-2</v>
      </c>
      <c r="I8" s="11">
        <f t="shared" si="3"/>
        <v>-0.11999999999999984</v>
      </c>
      <c r="J8" s="11">
        <f t="shared" si="4"/>
        <v>0.10315325583740192</v>
      </c>
    </row>
    <row r="9" spans="1:13" x14ac:dyDescent="0.3">
      <c r="A9" s="2" t="s">
        <v>79</v>
      </c>
      <c r="B9" s="2" t="s">
        <v>80</v>
      </c>
      <c r="C9">
        <v>32</v>
      </c>
      <c r="D9">
        <v>29</v>
      </c>
      <c r="E9">
        <v>0.08</v>
      </c>
      <c r="F9" s="5">
        <f t="shared" si="0"/>
        <v>8.0357468276968796E-2</v>
      </c>
      <c r="G9" s="11">
        <f t="shared" si="1"/>
        <v>4.4683534621099349E-3</v>
      </c>
      <c r="H9" s="4">
        <f t="shared" si="2"/>
        <v>7.2823955626002967E-2</v>
      </c>
      <c r="I9" s="11">
        <f t="shared" si="3"/>
        <v>-0.10344827586206903</v>
      </c>
      <c r="J9" s="11">
        <f t="shared" si="4"/>
        <v>8.9700554674962921E-2</v>
      </c>
    </row>
    <row r="10" spans="1:13" x14ac:dyDescent="0.3">
      <c r="A10" s="2" t="s">
        <v>81</v>
      </c>
      <c r="B10" s="2" t="s">
        <v>82</v>
      </c>
      <c r="C10">
        <v>36</v>
      </c>
      <c r="D10">
        <v>33</v>
      </c>
      <c r="E10">
        <v>0.09</v>
      </c>
      <c r="F10" s="5">
        <f t="shared" si="0"/>
        <v>9.0402151811589906E-2</v>
      </c>
      <c r="G10" s="11">
        <f t="shared" si="1"/>
        <v>4.4683534621101084E-3</v>
      </c>
      <c r="H10" s="4">
        <f t="shared" si="2"/>
        <v>8.2868639160624064E-2</v>
      </c>
      <c r="I10" s="11">
        <f t="shared" si="3"/>
        <v>-9.0909090909091134E-2</v>
      </c>
      <c r="J10" s="11">
        <f t="shared" si="4"/>
        <v>7.923734265973259E-2</v>
      </c>
    </row>
    <row r="11" spans="1:13" x14ac:dyDescent="0.3">
      <c r="A11" s="2" t="s">
        <v>3</v>
      </c>
      <c r="B11" s="2" t="s">
        <v>4</v>
      </c>
      <c r="C11">
        <v>40</v>
      </c>
      <c r="D11">
        <v>37</v>
      </c>
      <c r="E11">
        <v>0.1</v>
      </c>
      <c r="F11" s="5">
        <f>(C11*180/PI())*$L$1</f>
        <v>0.10044683534621099</v>
      </c>
      <c r="G11" s="11">
        <f t="shared" si="1"/>
        <v>4.4683534621098309E-3</v>
      </c>
      <c r="H11" s="4">
        <f t="shared" si="2"/>
        <v>9.291332269524516E-2</v>
      </c>
      <c r="I11" s="11">
        <f t="shared" si="3"/>
        <v>-8.1081081081081141E-2</v>
      </c>
      <c r="J11" s="11">
        <f t="shared" si="4"/>
        <v>7.0866773047548459E-2</v>
      </c>
    </row>
    <row r="12" spans="1:13" x14ac:dyDescent="0.3">
      <c r="A12" s="2" t="s">
        <v>12</v>
      </c>
      <c r="B12" s="2" t="s">
        <v>11</v>
      </c>
      <c r="C12">
        <v>119</v>
      </c>
      <c r="D12">
        <v>116</v>
      </c>
      <c r="E12">
        <v>0.3</v>
      </c>
      <c r="F12" s="5">
        <f t="shared" si="0"/>
        <v>0.29882933515497773</v>
      </c>
      <c r="G12" s="11">
        <f t="shared" si="1"/>
        <v>3.9022161500742079E-3</v>
      </c>
      <c r="H12" s="4">
        <f t="shared" si="2"/>
        <v>0.29129582250401187</v>
      </c>
      <c r="I12" s="11">
        <f t="shared" si="3"/>
        <v>-2.5862068965517352E-2</v>
      </c>
      <c r="J12" s="11">
        <f t="shared" si="4"/>
        <v>2.9013924986627065E-2</v>
      </c>
    </row>
    <row r="13" spans="1:13" x14ac:dyDescent="0.3">
      <c r="A13" s="2" t="s">
        <v>15</v>
      </c>
      <c r="B13" s="2" t="s">
        <v>16</v>
      </c>
      <c r="C13">
        <v>199</v>
      </c>
      <c r="D13">
        <v>197</v>
      </c>
      <c r="E13">
        <v>0.5</v>
      </c>
      <c r="F13" s="5">
        <f t="shared" si="0"/>
        <v>0.4997230058473997</v>
      </c>
      <c r="G13" s="11">
        <f t="shared" si="1"/>
        <v>5.5398830520059228E-4</v>
      </c>
      <c r="H13" s="4">
        <f t="shared" si="2"/>
        <v>0.49470066408008911</v>
      </c>
      <c r="I13" s="11">
        <f t="shared" si="3"/>
        <v>-1.0152284263959472E-2</v>
      </c>
      <c r="J13" s="11">
        <f t="shared" si="4"/>
        <v>1.0598671839821772E-2</v>
      </c>
    </row>
    <row r="14" spans="1:13" x14ac:dyDescent="0.3">
      <c r="A14" s="2" t="s">
        <v>19</v>
      </c>
      <c r="B14" s="2" t="s">
        <v>20</v>
      </c>
      <c r="C14">
        <v>279</v>
      </c>
      <c r="D14">
        <v>277</v>
      </c>
      <c r="E14">
        <v>0.7</v>
      </c>
      <c r="F14" s="5">
        <f t="shared" si="0"/>
        <v>0.70061667653982163</v>
      </c>
      <c r="G14" s="11">
        <f t="shared" si="1"/>
        <v>8.8096648545952865E-4</v>
      </c>
      <c r="H14" s="4">
        <f t="shared" si="2"/>
        <v>0.69559433477251109</v>
      </c>
      <c r="I14" s="11">
        <f t="shared" si="3"/>
        <v>-7.2202166064981727E-3</v>
      </c>
      <c r="J14" s="11">
        <f t="shared" si="4"/>
        <v>6.2938074678412347E-3</v>
      </c>
    </row>
    <row r="15" spans="1:13" x14ac:dyDescent="0.3">
      <c r="A15" s="2" t="s">
        <v>23</v>
      </c>
      <c r="B15" s="2" t="s">
        <v>24</v>
      </c>
      <c r="C15">
        <v>358</v>
      </c>
      <c r="D15">
        <v>356</v>
      </c>
      <c r="E15">
        <v>0.9</v>
      </c>
      <c r="F15" s="5">
        <f t="shared" si="0"/>
        <v>0.89899917634858828</v>
      </c>
      <c r="G15" s="11">
        <f t="shared" si="1"/>
        <v>1.1120262793463799E-3</v>
      </c>
      <c r="H15" s="4">
        <f t="shared" si="2"/>
        <v>0.89397683458127775</v>
      </c>
      <c r="I15" s="11">
        <f t="shared" si="3"/>
        <v>-5.617977528089871E-3</v>
      </c>
      <c r="J15" s="11">
        <f t="shared" si="4"/>
        <v>6.6924060208025287E-3</v>
      </c>
    </row>
    <row r="16" spans="1:13" x14ac:dyDescent="0.3">
      <c r="A16" t="s">
        <v>26</v>
      </c>
      <c r="B16" t="s">
        <v>83</v>
      </c>
      <c r="C16">
        <v>398</v>
      </c>
      <c r="D16">
        <v>395</v>
      </c>
      <c r="E16">
        <v>1</v>
      </c>
      <c r="F16" s="5">
        <f t="shared" si="0"/>
        <v>0.99944601169479941</v>
      </c>
      <c r="G16" s="11">
        <f t="shared" si="1"/>
        <v>5.5398830520059228E-4</v>
      </c>
      <c r="H16" s="4">
        <f t="shared" si="2"/>
        <v>0.99191249904383361</v>
      </c>
      <c r="I16" s="11">
        <f t="shared" si="3"/>
        <v>-7.5949367088607358E-3</v>
      </c>
      <c r="J16" s="11">
        <f t="shared" si="4"/>
        <v>8.0875009561663935E-3</v>
      </c>
    </row>
    <row r="17" spans="1:10" x14ac:dyDescent="0.3">
      <c r="A17" t="s">
        <v>84</v>
      </c>
      <c r="B17" t="s">
        <v>85</v>
      </c>
      <c r="C17">
        <v>1195</v>
      </c>
      <c r="D17">
        <v>1191</v>
      </c>
      <c r="E17">
        <v>3</v>
      </c>
      <c r="F17" s="5">
        <f t="shared" si="0"/>
        <v>3.0008492059680534</v>
      </c>
      <c r="G17" s="11">
        <f t="shared" si="1"/>
        <v>2.8306865601779307E-4</v>
      </c>
      <c r="H17" s="4">
        <f t="shared" si="2"/>
        <v>2.9908045224334323</v>
      </c>
      <c r="I17" s="11">
        <f t="shared" si="3"/>
        <v>-3.3585222502098971E-3</v>
      </c>
      <c r="J17" s="11">
        <f t="shared" si="4"/>
        <v>3.0651591888558962E-3</v>
      </c>
    </row>
    <row r="18" spans="1:10" x14ac:dyDescent="0.3">
      <c r="A18" t="s">
        <v>86</v>
      </c>
      <c r="B18" t="s">
        <v>87</v>
      </c>
      <c r="C18">
        <v>1991</v>
      </c>
      <c r="D18">
        <v>1990</v>
      </c>
      <c r="E18">
        <v>5</v>
      </c>
      <c r="F18" s="5">
        <f t="shared" si="0"/>
        <v>4.9997412293576522</v>
      </c>
      <c r="G18" s="11">
        <f t="shared" si="1"/>
        <v>5.1754128469561066E-5</v>
      </c>
      <c r="H18" s="4">
        <f t="shared" si="2"/>
        <v>4.9972300584739973</v>
      </c>
      <c r="I18" s="11">
        <f t="shared" si="3"/>
        <v>-5.025125628140021E-4</v>
      </c>
      <c r="J18" s="11">
        <f t="shared" si="4"/>
        <v>5.5398830520054783E-4</v>
      </c>
    </row>
    <row r="19" spans="1:10" x14ac:dyDescent="0.3">
      <c r="A19" s="2" t="s">
        <v>88</v>
      </c>
      <c r="B19" s="2" t="s">
        <v>88</v>
      </c>
      <c r="C19">
        <v>3584</v>
      </c>
      <c r="D19">
        <v>3584</v>
      </c>
      <c r="E19">
        <v>9</v>
      </c>
      <c r="F19" s="5">
        <f t="shared" si="0"/>
        <v>9.0000364470205039</v>
      </c>
      <c r="G19" s="11">
        <f t="shared" si="1"/>
        <v>4.0496689448745983E-6</v>
      </c>
      <c r="H19" s="4">
        <f t="shared" si="2"/>
        <v>9.0000364470205039</v>
      </c>
      <c r="I19" s="11">
        <f t="shared" si="3"/>
        <v>0</v>
      </c>
      <c r="J19" s="11">
        <f t="shared" si="4"/>
        <v>4.0496689448745983E-6</v>
      </c>
    </row>
    <row r="20" spans="1:10" x14ac:dyDescent="0.3">
      <c r="A20" s="2" t="s">
        <v>29</v>
      </c>
      <c r="B20" s="2" t="s">
        <v>30</v>
      </c>
      <c r="C20">
        <v>3982</v>
      </c>
      <c r="D20">
        <v>3985</v>
      </c>
      <c r="E20">
        <v>10</v>
      </c>
      <c r="F20" s="5">
        <f t="shared" si="0"/>
        <v>9.9994824587153044</v>
      </c>
      <c r="G20" s="11">
        <f>ABS(E20-F20)/E20</f>
        <v>5.1754128469561066E-5</v>
      </c>
      <c r="H20" s="4">
        <f>(D20*180/PI())*$L$1</f>
        <v>10.00701597136627</v>
      </c>
      <c r="I20" s="11">
        <f>(H20-F20)/H20</f>
        <v>7.5282308657464157E-4</v>
      </c>
      <c r="J20" s="11">
        <f>ABS(E20-H20)/E20</f>
        <v>7.0159713662700798E-4</v>
      </c>
    </row>
    <row r="21" spans="1:10" x14ac:dyDescent="0.3">
      <c r="A21" s="2" t="s">
        <v>31</v>
      </c>
      <c r="B21" s="2" t="s">
        <v>31</v>
      </c>
      <c r="C21">
        <v>7964</v>
      </c>
      <c r="D21">
        <v>7964</v>
      </c>
      <c r="E21">
        <v>20</v>
      </c>
      <c r="F21" s="5">
        <f t="shared" si="0"/>
        <v>19.998964917430609</v>
      </c>
      <c r="G21" s="11">
        <f t="shared" ref="G21:G26" si="5">ABS(E21-F21)/E21</f>
        <v>5.1754128469561066E-5</v>
      </c>
      <c r="H21" s="4">
        <f t="shared" ref="H21:H26" si="6">(D21*180/PI())*$L$1</f>
        <v>19.998964917430609</v>
      </c>
      <c r="I21" s="11">
        <f t="shared" ref="I21:I26" si="7">(H21-F21)/H21</f>
        <v>0</v>
      </c>
      <c r="J21" s="11">
        <f t="shared" ref="J21:J26" si="8">ABS(E21-H21)/E21</f>
        <v>5.1754128469561066E-5</v>
      </c>
    </row>
    <row r="22" spans="1:10" x14ac:dyDescent="0.3">
      <c r="A22" s="2" t="s">
        <v>32</v>
      </c>
      <c r="B22" s="2" t="s">
        <v>33</v>
      </c>
      <c r="C22">
        <v>11947</v>
      </c>
      <c r="D22">
        <v>11949</v>
      </c>
      <c r="E22">
        <v>30</v>
      </c>
      <c r="F22" s="5">
        <f t="shared" si="0"/>
        <v>30.000958547029569</v>
      </c>
      <c r="G22" s="11">
        <f t="shared" si="5"/>
        <v>3.195156765229967E-5</v>
      </c>
      <c r="H22" s="4">
        <f t="shared" si="6"/>
        <v>30.005980888796881</v>
      </c>
      <c r="I22" s="11">
        <f t="shared" si="7"/>
        <v>1.6737802326558172E-4</v>
      </c>
      <c r="J22" s="11">
        <f t="shared" si="8"/>
        <v>1.9936295989602114E-4</v>
      </c>
    </row>
    <row r="23" spans="1:10" x14ac:dyDescent="0.3">
      <c r="A23" s="2" t="s">
        <v>34</v>
      </c>
      <c r="B23" s="2" t="s">
        <v>35</v>
      </c>
      <c r="C23">
        <v>15929</v>
      </c>
      <c r="D23">
        <v>15931</v>
      </c>
      <c r="E23">
        <v>40</v>
      </c>
      <c r="F23" s="5">
        <f t="shared" si="0"/>
        <v>40.000441005744868</v>
      </c>
      <c r="G23" s="11">
        <f t="shared" si="5"/>
        <v>1.1025143621701261E-5</v>
      </c>
      <c r="H23" s="4">
        <f t="shared" si="6"/>
        <v>40.005463347512183</v>
      </c>
      <c r="I23" s="11">
        <f t="shared" si="7"/>
        <v>1.2554139727586784E-4</v>
      </c>
      <c r="J23" s="11">
        <f t="shared" si="8"/>
        <v>1.3658368780458118E-4</v>
      </c>
    </row>
    <row r="24" spans="1:10" x14ac:dyDescent="0.3">
      <c r="A24" s="2" t="s">
        <v>36</v>
      </c>
      <c r="B24" s="2" t="s">
        <v>37</v>
      </c>
      <c r="C24">
        <v>19911</v>
      </c>
      <c r="D24">
        <v>19908</v>
      </c>
      <c r="E24">
        <v>50</v>
      </c>
      <c r="F24" s="5">
        <f t="shared" si="0"/>
        <v>49.999923464460181</v>
      </c>
      <c r="G24" s="11">
        <f t="shared" si="5"/>
        <v>1.5307107963735688E-6</v>
      </c>
      <c r="H24" s="4">
        <f t="shared" si="6"/>
        <v>49.992389951809209</v>
      </c>
      <c r="I24" s="11">
        <f t="shared" si="7"/>
        <v>-1.5069318866801166E-4</v>
      </c>
      <c r="J24" s="11">
        <f t="shared" si="8"/>
        <v>1.5220096381582949E-4</v>
      </c>
    </row>
    <row r="25" spans="1:10" x14ac:dyDescent="0.3">
      <c r="A25" s="2" t="s">
        <v>46</v>
      </c>
      <c r="B25" s="2" t="s">
        <v>47</v>
      </c>
      <c r="C25">
        <v>39822</v>
      </c>
      <c r="D25">
        <v>39820</v>
      </c>
      <c r="E25">
        <v>100</v>
      </c>
      <c r="F25" s="5">
        <f t="shared" si="0"/>
        <v>99.999846928920363</v>
      </c>
      <c r="G25" s="11">
        <f t="shared" si="5"/>
        <v>1.5307107963735688E-6</v>
      </c>
      <c r="H25" s="4">
        <f t="shared" si="6"/>
        <v>99.994824587153033</v>
      </c>
      <c r="I25" s="11">
        <f t="shared" si="7"/>
        <v>-5.0226017077034404E-5</v>
      </c>
      <c r="J25" s="11">
        <f t="shared" si="8"/>
        <v>5.175412846966765E-5</v>
      </c>
    </row>
    <row r="26" spans="1:10" x14ac:dyDescent="0.3">
      <c r="A26" s="3" t="s">
        <v>55</v>
      </c>
      <c r="B26" s="3" t="s">
        <v>56</v>
      </c>
      <c r="C26">
        <v>59733</v>
      </c>
      <c r="D26">
        <v>59735</v>
      </c>
      <c r="E26">
        <v>150</v>
      </c>
      <c r="F26" s="5">
        <f t="shared" si="0"/>
        <v>149.99977039338052</v>
      </c>
      <c r="G26" s="11">
        <f t="shared" si="5"/>
        <v>1.5307107965630469E-6</v>
      </c>
      <c r="H26" s="4">
        <f t="shared" si="6"/>
        <v>150.00479273514784</v>
      </c>
      <c r="I26" s="11">
        <f t="shared" si="7"/>
        <v>3.3481208671758767E-5</v>
      </c>
      <c r="J26" s="11">
        <f t="shared" si="8"/>
        <v>3.195156765229967E-5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Encontrar a</vt:lpstr>
      <vt:lpstr>Error del ° con a data sheet</vt:lpstr>
      <vt:lpstr>Error ° con a cal wolfram</vt:lpstr>
      <vt:lpstr>Error ° con a cal medias</vt:lpstr>
      <vt:lpstr>Errores valores grandes</vt:lpstr>
      <vt:lpstr>Datos val variados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NORIEGA</dc:creator>
  <cp:lastModifiedBy>NICOLAS NORIEGA</cp:lastModifiedBy>
  <dcterms:created xsi:type="dcterms:W3CDTF">2023-01-19T15:07:39Z</dcterms:created>
  <dcterms:modified xsi:type="dcterms:W3CDTF">2023-01-19T19:37:15Z</dcterms:modified>
</cp:coreProperties>
</file>