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0"/>
  <workbookPr codeName="ThisWorkbook" defaultThemeVersion="124226"/>
  <mc:AlternateContent xmlns:mc="http://schemas.openxmlformats.org/markup-compatibility/2006">
    <mc:Choice Requires="x15">
      <x15ac:absPath xmlns:x15ac="http://schemas.microsoft.com/office/spreadsheetml/2010/11/ac" url="/Users/james.makela/git_repos/OilDatabase/oil_db/oil_database/test/test_importing/example_data/"/>
    </mc:Choice>
  </mc:AlternateContent>
  <xr:revisionPtr revIDLastSave="0" documentId="13_ncr:1_{AB26F1C9-04E6-6C46-B8E1-BCBD9906F1B8}" xr6:coauthVersionLast="36" xr6:coauthVersionMax="36" xr10:uidLastSave="{00000000-0000-0000-0000-000000000000}"/>
  <bookViews>
    <workbookView xWindow="36600" yWindow="1240" windowWidth="23960" windowHeight="19320" xr2:uid="{00000000-000D-0000-FFFF-FFFF00000000}"/>
  </bookViews>
  <sheets>
    <sheet name="Database" sheetId="1" r:id="rId1"/>
    <sheet name="References" sheetId="5" r:id="rId2"/>
  </sheets>
  <calcPr calcId="181029"/>
  <fileRecoveryPr repairLoad="1"/>
</workbook>
</file>

<file path=xl/calcChain.xml><?xml version="1.0" encoding="utf-8"?>
<calcChain xmlns="http://schemas.openxmlformats.org/spreadsheetml/2006/main">
  <c r="U187" i="1" l="1"/>
  <c r="T187" i="1"/>
  <c r="S187" i="1"/>
  <c r="R187" i="1"/>
  <c r="U186" i="1"/>
  <c r="T186" i="1"/>
  <c r="S186" i="1"/>
  <c r="R186" i="1"/>
  <c r="L224" i="1" l="1"/>
  <c r="L223" i="1"/>
  <c r="M15" i="1"/>
  <c r="L15" i="1"/>
</calcChain>
</file>

<file path=xl/sharedStrings.xml><?xml version="1.0" encoding="utf-8"?>
<sst xmlns="http://schemas.openxmlformats.org/spreadsheetml/2006/main" count="596" uniqueCount="407">
  <si>
    <t>Oil</t>
  </si>
  <si>
    <t xml:space="preserve">Access West Winter Blend </t>
  </si>
  <si>
    <t>Source:</t>
  </si>
  <si>
    <t>Alberta, Canada</t>
  </si>
  <si>
    <t>Date Sample Received:</t>
  </si>
  <si>
    <t>Comments:</t>
  </si>
  <si>
    <t>Via  CanmetENERGY, Natural Resources Canada</t>
  </si>
  <si>
    <t>2234.1.1 A</t>
  </si>
  <si>
    <t xml:space="preserve">2234.1.4.1 </t>
  </si>
  <si>
    <t xml:space="preserve">2234.1.3.1 </t>
  </si>
  <si>
    <t xml:space="preserve">2234.1.2.1 </t>
  </si>
  <si>
    <t xml:space="preserve">2234.1.5.1 </t>
  </si>
  <si>
    <t>Weathered %:</t>
  </si>
  <si>
    <t>Reference:</t>
  </si>
  <si>
    <t>Density 15 ̊C (g/mL)</t>
  </si>
  <si>
    <t>Standard deviation</t>
  </si>
  <si>
    <t>Replicates</t>
  </si>
  <si>
    <t>Density 0 ̊C (g/mL)</t>
  </si>
  <si>
    <t>Density 5 ̊C (g/mL)</t>
  </si>
  <si>
    <t>API Gravity:</t>
  </si>
  <si>
    <t>Calculated API Gravity</t>
  </si>
  <si>
    <t>Viscosity at 15 ̊C (mPa.s):</t>
  </si>
  <si>
    <t>Viscosity at 15 ̊C (mPa.s)</t>
  </si>
  <si>
    <t>Viscosity at 0/5 ̊C (mPa.s):</t>
  </si>
  <si>
    <t>Viscosity at 0 ̊C (mPa.s)</t>
  </si>
  <si>
    <t>&gt;1E+8</t>
  </si>
  <si>
    <t>Viscosity at 5 ̊C (mPa.s)</t>
  </si>
  <si>
    <t>Method</t>
  </si>
  <si>
    <t>ESTS 2001</t>
  </si>
  <si>
    <t>ESTS 2003</t>
  </si>
  <si>
    <t>Surface/Interfacial Tension at 15 ̊C (mN/m or dynes/cm):</t>
  </si>
  <si>
    <t>Surface tension 15 ̊C (oil - air)</t>
  </si>
  <si>
    <t>Too Viscous</t>
  </si>
  <si>
    <t xml:space="preserve">Standard deviation </t>
  </si>
  <si>
    <t>Interfacial tension 15 ̊C (oil - water)</t>
  </si>
  <si>
    <t>Interfacial tension 15 ̊C (oil - salt water 3.3% NaCl)</t>
  </si>
  <si>
    <t>ESTS 2008</t>
  </si>
  <si>
    <t>Surface/Interfacial Tension at 0/5 ̊C (mN/m or dynes/cm):</t>
  </si>
  <si>
    <t>Surface tension 0 ̊C (oil - air)</t>
  </si>
  <si>
    <t>Surface tension 5 ̊C (oil - air)</t>
  </si>
  <si>
    <t>Interfacial tension 0 ̊C (oil - water)</t>
  </si>
  <si>
    <t>Interfacial tension 5 ̊C (oil - water)</t>
  </si>
  <si>
    <t>Interfacial tension 0 ̊C (oil - salt water, 3.3% NaCl)</t>
  </si>
  <si>
    <t>Interfacial tension 5 ̊C (oil - salt water, 3.3% NaCl)</t>
  </si>
  <si>
    <t>Flash Point (̊C):</t>
  </si>
  <si>
    <t>&lt; -5</t>
  </si>
  <si>
    <t>ASTM D7094</t>
  </si>
  <si>
    <t>Pour Point (̊C):</t>
  </si>
  <si>
    <t>Pour point</t>
  </si>
  <si>
    <t>&lt; -25</t>
  </si>
  <si>
    <t>ASTM D97</t>
  </si>
  <si>
    <t>Boiling Point: Distribution, Temperature (̊C)</t>
  </si>
  <si>
    <t>Initial Boiling Point</t>
  </si>
  <si>
    <t>FBP</t>
  </si>
  <si>
    <t xml:space="preserve"> Boiling Point: Cumulative Weight Fraction (%)</t>
  </si>
  <si>
    <t>Temperature (̊C)</t>
  </si>
  <si>
    <t>Adhesion</t>
  </si>
  <si>
    <t>A for %Ev = (A +BT) ln t</t>
  </si>
  <si>
    <t>B for %Ev = (A +BT) ln t</t>
  </si>
  <si>
    <t>Parameters for Evaporation Equation (Mass Loss):</t>
  </si>
  <si>
    <t>A for %Ev= A+ B ln (t+C)</t>
  </si>
  <si>
    <t>B for %Ev= A+ B ln (t+C)</t>
  </si>
  <si>
    <t>C for %Ev= A+ B ln (t+C)</t>
  </si>
  <si>
    <t>Visual stability</t>
  </si>
  <si>
    <t>Entrained</t>
  </si>
  <si>
    <t>Did not form</t>
  </si>
  <si>
    <t>Complex Modulus (Pa)</t>
  </si>
  <si>
    <t>Storage Modulus (Pa)</t>
  </si>
  <si>
    <t>Loss Modulus (Pa)</t>
  </si>
  <si>
    <t>tan delta (V/E)</t>
  </si>
  <si>
    <t xml:space="preserve">Complex viscosity (Pa.s) </t>
  </si>
  <si>
    <t xml:space="preserve">Water content (%w/w) </t>
  </si>
  <si>
    <t>Chemical Dispersibility With Corexit 9500 Dispersant (Swirling Flask Test) (ASTM F2059):</t>
  </si>
  <si>
    <t>Dispersant effectiveness (%)</t>
  </si>
  <si>
    <t>&lt;10</t>
  </si>
  <si>
    <t>Water Content (%)  (ASTM E203):</t>
  </si>
  <si>
    <t>Water content (%)</t>
  </si>
  <si>
    <t>&lt;0.1</t>
  </si>
  <si>
    <t>Benzene</t>
  </si>
  <si>
    <t>Toluene</t>
  </si>
  <si>
    <t>Ethylbenzene</t>
  </si>
  <si>
    <t>m&amp;p-Xylene</t>
  </si>
  <si>
    <t>o-Xylene</t>
  </si>
  <si>
    <t>Isopropylbenzene</t>
  </si>
  <si>
    <t>Propylebenzene</t>
  </si>
  <si>
    <t>3&amp;4-Ethyltoluene</t>
  </si>
  <si>
    <t>1,3,5-Trimethylbenzene</t>
  </si>
  <si>
    <t>2-Ethyltoluene</t>
  </si>
  <si>
    <t>1,2,4-Trimethylbenzene</t>
  </si>
  <si>
    <t>1,2,3-Trimethylbenzene</t>
  </si>
  <si>
    <t>Isobutylbenzene</t>
  </si>
  <si>
    <t>1-Methyl-2-isopropylbenzene</t>
  </si>
  <si>
    <t>1,2-Dimethyl-4-ethylbenzene</t>
  </si>
  <si>
    <t>Amylbenzene</t>
  </si>
  <si>
    <t>n-Hexylbenzene</t>
  </si>
  <si>
    <t xml:space="preserve">n-C5 </t>
  </si>
  <si>
    <t xml:space="preserve">n-C6 </t>
  </si>
  <si>
    <t xml:space="preserve">n-C7 </t>
  </si>
  <si>
    <t xml:space="preserve">n-C8 </t>
  </si>
  <si>
    <t xml:space="preserve">C5 group </t>
  </si>
  <si>
    <t xml:space="preserve">C6 group </t>
  </si>
  <si>
    <t xml:space="preserve">C7 group </t>
  </si>
  <si>
    <t>GC-TSH/GC-TPH (%)</t>
  </si>
  <si>
    <t>GC-TAH/GC-TPH (%)</t>
  </si>
  <si>
    <t>Resolved Peaks/TPH (%)</t>
  </si>
  <si>
    <t>CCME F1</t>
  </si>
  <si>
    <t xml:space="preserve">CCME F2 </t>
  </si>
  <si>
    <t xml:space="preserve">CCME F3 </t>
  </si>
  <si>
    <t xml:space="preserve">CCME F4 </t>
  </si>
  <si>
    <t>n-C8 to n-C10</t>
  </si>
  <si>
    <t>n-C10 to n-C12</t>
  </si>
  <si>
    <t>n-C12 to n-C16</t>
  </si>
  <si>
    <t>n-C16 to n-C20</t>
  </si>
  <si>
    <t>n-C20 to n-C24</t>
  </si>
  <si>
    <t>n-C24 to n-C28</t>
  </si>
  <si>
    <t>n-C28 to n-C34</t>
  </si>
  <si>
    <t>n-C34+</t>
  </si>
  <si>
    <t>TOTAL TPH (GC detected TPH + undetected TPH)</t>
  </si>
  <si>
    <t>Hydrocarbon Group Content :</t>
  </si>
  <si>
    <t>Saturates (%)</t>
  </si>
  <si>
    <t xml:space="preserve">Aromatics (%) </t>
  </si>
  <si>
    <t>Resin (%)</t>
  </si>
  <si>
    <t>Wax Content (ESTS 1994):</t>
  </si>
  <si>
    <t>Waxes (%)</t>
  </si>
  <si>
    <t>C8</t>
  </si>
  <si>
    <t>C9</t>
  </si>
  <si>
    <t>C10</t>
  </si>
  <si>
    <t>C11</t>
  </si>
  <si>
    <t>C12</t>
  </si>
  <si>
    <t>C13</t>
  </si>
  <si>
    <t>C14</t>
  </si>
  <si>
    <t>C15</t>
  </si>
  <si>
    <t>C16</t>
  </si>
  <si>
    <t>C17</t>
  </si>
  <si>
    <t>Pristane</t>
  </si>
  <si>
    <t>C18</t>
  </si>
  <si>
    <t>Phytane</t>
  </si>
  <si>
    <t>C19</t>
  </si>
  <si>
    <t>C20</t>
  </si>
  <si>
    <t>C21</t>
  </si>
  <si>
    <t>C22</t>
  </si>
  <si>
    <t>C23</t>
  </si>
  <si>
    <t>C24</t>
  </si>
  <si>
    <t>C25</t>
  </si>
  <si>
    <t>C26</t>
  </si>
  <si>
    <t>C27</t>
  </si>
  <si>
    <t>C28</t>
  </si>
  <si>
    <t>C29</t>
  </si>
  <si>
    <t>C30</t>
  </si>
  <si>
    <t>C31</t>
  </si>
  <si>
    <t>C32</t>
  </si>
  <si>
    <t>C33</t>
  </si>
  <si>
    <t>C34</t>
  </si>
  <si>
    <t>C35</t>
  </si>
  <si>
    <t>C36</t>
  </si>
  <si>
    <t>C37</t>
  </si>
  <si>
    <t>C38</t>
  </si>
  <si>
    <t>C39</t>
  </si>
  <si>
    <t>C40</t>
  </si>
  <si>
    <t>C41</t>
  </si>
  <si>
    <t>C42</t>
  </si>
  <si>
    <t>C43</t>
  </si>
  <si>
    <t>C44</t>
  </si>
  <si>
    <t>C0-N</t>
  </si>
  <si>
    <t>C1-N</t>
  </si>
  <si>
    <t>C2-N</t>
  </si>
  <si>
    <t>C3-N</t>
  </si>
  <si>
    <t>C4-N</t>
  </si>
  <si>
    <t>C0-P</t>
  </si>
  <si>
    <t>C1-P</t>
  </si>
  <si>
    <t>C2-P</t>
  </si>
  <si>
    <t>C3-P</t>
  </si>
  <si>
    <t>C4-P</t>
  </si>
  <si>
    <t>C0-D</t>
  </si>
  <si>
    <t>C1-D</t>
  </si>
  <si>
    <t>C2-D</t>
  </si>
  <si>
    <t>C3-D</t>
  </si>
  <si>
    <t>C0-F</t>
  </si>
  <si>
    <t>C1-F</t>
  </si>
  <si>
    <t>C2-F</t>
  </si>
  <si>
    <t>C3-F</t>
  </si>
  <si>
    <t>C0-B</t>
  </si>
  <si>
    <t>C1-B</t>
  </si>
  <si>
    <t>C2-B</t>
  </si>
  <si>
    <t>C3-B</t>
  </si>
  <si>
    <t>C4-B</t>
  </si>
  <si>
    <t>C0-C</t>
  </si>
  <si>
    <t>C1-C</t>
  </si>
  <si>
    <t>C2-C</t>
  </si>
  <si>
    <t>C3-C</t>
  </si>
  <si>
    <t>Other Priority PAHs (µg/g oil):</t>
  </si>
  <si>
    <t>Biphenyl (Bph)</t>
  </si>
  <si>
    <t>Acenaphthylene (Acl)</t>
  </si>
  <si>
    <t>Acenaphthene (Ace)</t>
  </si>
  <si>
    <t>Anthracene (An)</t>
  </si>
  <si>
    <t>Fluoranthene (Fl)</t>
  </si>
  <si>
    <t>Pyrene (Py)</t>
  </si>
  <si>
    <t>Benz(a)anthracene (BaA)</t>
  </si>
  <si>
    <t>Benzo(b)fluoranthene (BbF)</t>
  </si>
  <si>
    <t>Benzo(k)fluoranthene (BkF)</t>
  </si>
  <si>
    <t>Benzo(e)pyrene (BeP)</t>
  </si>
  <si>
    <t>Benzo(a)pyrene (BaP)</t>
  </si>
  <si>
    <t>Perylene (Pe)</t>
  </si>
  <si>
    <t>Indeno(1,2,3-cd)pyrene (IP)</t>
  </si>
  <si>
    <t>Dibenzo(ah)anthracene (DA)</t>
  </si>
  <si>
    <t>Benzo(ghi)perylene (BgP)</t>
  </si>
  <si>
    <r>
      <t>Adhesion (g/cm</t>
    </r>
    <r>
      <rPr>
        <vertAlign val="superscript"/>
        <sz val="8"/>
        <color theme="1"/>
        <rFont val="Times New Roman"/>
        <family val="1"/>
      </rPr>
      <t>2</t>
    </r>
    <r>
      <rPr>
        <sz val="8"/>
        <color theme="1"/>
        <rFont val="Times New Roman"/>
        <family val="1"/>
      </rPr>
      <t>)
 (ESTS 1996):</t>
    </r>
  </si>
  <si>
    <t xml:space="preserve">Flash point </t>
  </si>
  <si>
    <t>Asphaltene (%)</t>
  </si>
  <si>
    <t>C21 tricyclic terpane (C21T)</t>
  </si>
  <si>
    <t>C22 tricyclic terpane (C22T)</t>
  </si>
  <si>
    <t>C23 tricyclic terpane (C23T)</t>
  </si>
  <si>
    <t>C24 tricyclic terpane (C24T)</t>
  </si>
  <si>
    <t>30-Homohopane-22S(H31S)</t>
  </si>
  <si>
    <t>30-Homohopane-22R(H31R)</t>
  </si>
  <si>
    <t>30,31-Bishomohopane-22S(H32S)</t>
  </si>
  <si>
    <t>30,31-Bishomohopane-22R(H32R)</t>
  </si>
  <si>
    <t>30,31-Trishomohopane-22S(H33S)</t>
  </si>
  <si>
    <t>30,31-Trishomohopane-22R(H33R)</t>
  </si>
  <si>
    <t>Tetrakishomohopane-22S(H34S)</t>
  </si>
  <si>
    <t>Tetrakishomohopane-22R(H34R)</t>
  </si>
  <si>
    <t>Pentakishomohopane-22S(H35S)</t>
  </si>
  <si>
    <t>Pentakishomohopane-22R(H35R)</t>
  </si>
  <si>
    <t>18α,22,29,30-trisnorneohopane (C27Ts)</t>
  </si>
  <si>
    <t>17α(H)-22,29,30-Trisnorhopane (C27Tm)</t>
  </si>
  <si>
    <t>14ß(H),17ß(H)-20-Cholestane(C27αßß)</t>
  </si>
  <si>
    <t>14ß(H),17ß(H)-20-Ethylcholestane(C29αßß)</t>
  </si>
  <si>
    <t>30-Norhopane(H29)</t>
  </si>
  <si>
    <t>Hopane (H30)</t>
  </si>
  <si>
    <t>ESTS (Emergencies Sciences and Technologies) code:</t>
  </si>
  <si>
    <t>Naphthalenes:</t>
  </si>
  <si>
    <t>Phenanthrenes:</t>
  </si>
  <si>
    <t>Dibenzothiophenes:</t>
  </si>
  <si>
    <t>Fluorenes:</t>
  </si>
  <si>
    <t>Chrysenes:</t>
  </si>
  <si>
    <t>Density at 15 ̊C (g/mL) (ASTM D5002):</t>
  </si>
  <si>
    <t>Density at 0/5 ̊C (g/mL) (ASTM D5002):</t>
  </si>
  <si>
    <t>ASTM D7169</t>
  </si>
  <si>
    <t>Emulsion at 15 °C (One Week After Formation) (ESTS 1998b):</t>
  </si>
  <si>
    <t>Evaporation (ESTS 1998-1):</t>
  </si>
  <si>
    <t>Emulsion at 15 °C (On the Day of Formation)  (ESTS 1998-2):</t>
  </si>
  <si>
    <t>Benzene and Alkynated Benzene (ESTS 2002b)</t>
  </si>
  <si>
    <t>BTEX group (µg/g) (ESTS 2002b)</t>
  </si>
  <si>
    <t>C4-C6 Alkyl Benzenes (µg/g) (ESTS 2002b):</t>
  </si>
  <si>
    <t>Headspace Analysis (mg/g oil) (ESTS 2002b):</t>
  </si>
  <si>
    <t>GC-TPH (mg/g Oil) (ESTS 2002a):</t>
  </si>
  <si>
    <t>GC-TSH (mg/g Oil) (ESTS 2002a):</t>
  </si>
  <si>
    <t>GC-TAH (mg/g Oil) (ESTS 2002a):</t>
  </si>
  <si>
    <t>n-Alkanes (µg/g oil) (ESTS 2002a):</t>
  </si>
  <si>
    <t>Biomarkers (µg/g) (ESTS 2002a):</t>
  </si>
  <si>
    <t>Sulfur Content (%) (ASTM D4294):</t>
  </si>
  <si>
    <t>Hydrocarbon Content Ratio (ESTS 2002a):</t>
  </si>
  <si>
    <t>CCME Fractions (mg/g oil) (ESTS 2002a):</t>
  </si>
  <si>
    <t>Saturates (F1)(ESTS 2002a):</t>
  </si>
  <si>
    <t>Aromatics (F2)(ESTS 2002a):</t>
  </si>
  <si>
    <t>GC-TPH (F1 +F2) (ESTS 2002a):</t>
  </si>
  <si>
    <t>Sulfur content (%)</t>
  </si>
  <si>
    <t>Gas Chromatography-Total satuare hydrocarbon (GC-TSH)</t>
  </si>
  <si>
    <t>Gas Chromatography-Total petroleum hydrocarbon (GC-TPH)</t>
  </si>
  <si>
    <t>Gas Chromatography-Total aromatic hydrocarbon (GC-TAH)</t>
  </si>
  <si>
    <t>Citation</t>
  </si>
  <si>
    <t>Reference</t>
  </si>
  <si>
    <t>Report No/ID</t>
  </si>
  <si>
    <t>File Name</t>
  </si>
  <si>
    <t>File Location</t>
  </si>
  <si>
    <t>DOI</t>
  </si>
  <si>
    <t>oil</t>
  </si>
  <si>
    <t>10.1016/S0025-326X(03)00212-1</t>
  </si>
  <si>
    <t>&gt;300 Oils (emulsions)</t>
  </si>
  <si>
    <t>all weathering:</t>
  </si>
  <si>
    <t>ANS 2002, arabian light, arabian medium, ASMB $=#5, Genesis, MARS, mississipi canyon block 8074, sockeye (690), south lousiana, west texas</t>
  </si>
  <si>
    <t>only fresh:</t>
  </si>
  <si>
    <t>Bunker C 1987</t>
  </si>
  <si>
    <t>Fieldhouse &amp; Fingas, 2004</t>
  </si>
  <si>
    <t>10.1016/j.jhazmat.2003.11.008</t>
  </si>
  <si>
    <t>ANS 2002, arabian light, arabian medium, ASMB $=#5, dos cuadras, Genesis, MARS, mississipi canyon block 8074, sockeye (690), south lousiana, west texas</t>
  </si>
  <si>
    <t>Fieldhouse &amp; Fingas, 2012</t>
  </si>
  <si>
    <t>10.1016/j.marpolbul.2011.11.019</t>
  </si>
  <si>
    <t>&gt;300 Oils (emulsion testing)</t>
  </si>
  <si>
    <t xml:space="preserve">Hebron M4 (except for fresh fraction), fuel oil#5, Neptun 2009, Gail E019 (only W3, 24%), green canyon blook 200 (only 30.7%), Mars TLP(all except for fresh),  west texas (21 and 31% only)sockeye ( w0 and W1 onlu)Morpeth (15 and 24% only)Mississippi Canyon Block, 807, </t>
  </si>
  <si>
    <t>only fresh</t>
  </si>
  <si>
    <t>Albian hevy synthetic, arabian light 2002</t>
  </si>
  <si>
    <t>Fieldhouse, 2013</t>
  </si>
  <si>
    <t xml:space="preserve">
MMS Project No. 0010004128</t>
  </si>
  <si>
    <t>Hollebone &amp; Yang, 2015</t>
  </si>
  <si>
    <t>2015-10-29_MV Manolis_3072</t>
  </si>
  <si>
    <t>2015_10-29-Rep_MV Manolis_3072</t>
  </si>
  <si>
    <t>Hollebone et al., 2014</t>
  </si>
  <si>
    <t>2014-10-29-Bunker C [MV Manolis L]</t>
  </si>
  <si>
    <t>2014-Rep No. 2014-10-29-Bunker C [MV Manolis L]</t>
  </si>
  <si>
    <t>Hollebone et al., 2015</t>
  </si>
  <si>
    <t>2015-08-Bunker C [MV Manolis L]</t>
  </si>
  <si>
    <t>2015-08_Rep  Bunker C MV Manolis</t>
  </si>
  <si>
    <t>Hollebone, 2013</t>
  </si>
  <si>
    <t>2013-01-PWSRCAC</t>
  </si>
  <si>
    <t>2013-01-PWSRCAC - Report</t>
  </si>
  <si>
    <t>Hollebone, 2016</t>
  </si>
  <si>
    <t>PWSRCAC Alaska North Slope [2015] (draft final)</t>
  </si>
  <si>
    <t>PWSRCAC ANS [2015] Final Report 05-Feb-16</t>
  </si>
  <si>
    <t>Wang et al., 2003</t>
  </si>
  <si>
    <t>EPA/600/R-03/072.</t>
  </si>
  <si>
    <t>EPA-600-R03-072-OilComposition</t>
  </si>
  <si>
    <t>10.1016/j.chroma.2004.03.004</t>
  </si>
  <si>
    <t>Detroit River water samples</t>
  </si>
  <si>
    <t>Wang et al., 2005</t>
  </si>
  <si>
    <t>10.1021/es051371o</t>
  </si>
  <si>
    <t xml:space="preserve">Alaska North Slope, West Texas, California, Arabian Light, Scotia Light, Kerosene, Jet-A, Diesel-Stinson, IFO-180, Heavy fuel oil, Orimulsions and Orinoco Bitumne, Platform Elly, Prudhoe Bay, Maya, Arabian Heavy, Mars TLP, WTI, Green Canyon, South Louisiana, Cook Inlet, Petronius. </t>
  </si>
  <si>
    <t>Wang et al., 2007</t>
  </si>
  <si>
    <t>10.1016/j.chroma.2006.10.085</t>
  </si>
  <si>
    <t>Six samples were collected from the Pneu Lavoie facility, on the downwind side of the building.</t>
  </si>
  <si>
    <t>Wang et al., 2009</t>
  </si>
  <si>
    <t>10.1016/j.chroma.2008.12.036</t>
  </si>
  <si>
    <t>Soil and sediment samples</t>
  </si>
  <si>
    <t>Wang et al., 2011</t>
  </si>
  <si>
    <t>10.1039/c1em10620a</t>
  </si>
  <si>
    <t>Oil-contaminated water and emulsion samples taken from MENASHA vessel oil spill in Sarnia</t>
  </si>
  <si>
    <t>Wang et al., 2012</t>
  </si>
  <si>
    <t>10.1039/C2EM30339F</t>
  </si>
  <si>
    <t>soil samples</t>
  </si>
  <si>
    <t>Wang et al., 2014</t>
  </si>
  <si>
    <t>10.1016/j.jhazmat.2014.02.021</t>
  </si>
  <si>
    <t xml:space="preserve">Athabasca River and tributary (Steepbank, Ells, Firebag Rivers) oil sands water, snowmelt water, and sediment samples. </t>
  </si>
  <si>
    <t>Yang et al., 2006</t>
  </si>
  <si>
    <t>10.1080/15275920600996396</t>
  </si>
  <si>
    <r>
      <rPr>
        <b/>
        <sz val="11"/>
        <color theme="1"/>
        <rFont val="Times New Roman"/>
        <family val="1"/>
      </rPr>
      <t xml:space="preserve">Crude oils: </t>
    </r>
    <r>
      <rPr>
        <sz val="11"/>
        <color theme="1"/>
        <rFont val="Times New Roman"/>
        <family val="1"/>
      </rPr>
      <t xml:space="preserve">Orinoco bitumen, Cold Lake bitumen, Federated, Platform Elly, Maya, Prudhoe Bay, Mars TLP, Arabian Heavy, Mississippi Canyon, Troll, West Delta Canyon, Alaska North Slope, Cook Inlet, South Louisiana. </t>
    </r>
    <r>
      <rPr>
        <b/>
        <sz val="11"/>
        <color theme="1"/>
        <rFont val="Times New Roman"/>
        <family val="1"/>
      </rPr>
      <t xml:space="preserve">Light distillates: </t>
    </r>
    <r>
      <rPr>
        <sz val="11"/>
        <color theme="1"/>
        <rFont val="Times New Roman"/>
        <family val="1"/>
      </rPr>
      <t>Kerosene, Aviation gasoline</t>
    </r>
    <r>
      <rPr>
        <b/>
        <sz val="11"/>
        <color theme="1"/>
        <rFont val="Times New Roman"/>
        <family val="1"/>
      </rPr>
      <t xml:space="preserve"> Mid range distillates: </t>
    </r>
    <r>
      <rPr>
        <sz val="11"/>
        <color theme="1"/>
        <rFont val="Times New Roman"/>
        <family val="1"/>
      </rPr>
      <t xml:space="preserve">Jet-A, Diesel-Pioneer, Diesel-Shell, Diesel-Ottawa, Diesel (Environment Canada), Diesel weather for Mobile Burn, Korea diesel #1, Korea diesel #2, Korea diesel #3, Fuel #4 (Ottawa, Canada), </t>
    </r>
    <r>
      <rPr>
        <b/>
        <sz val="11"/>
        <color theme="1"/>
        <rFont val="Times New Roman"/>
        <family val="1"/>
      </rPr>
      <t xml:space="preserve">Heavy Residual Fuels: </t>
    </r>
    <r>
      <rPr>
        <sz val="11"/>
        <color theme="1"/>
        <rFont val="Times New Roman"/>
        <family val="1"/>
      </rPr>
      <t xml:space="preserve">IFO-180, Fuel #5 (Bunker B), Bunker C. </t>
    </r>
    <r>
      <rPr>
        <b/>
        <sz val="11"/>
        <color theme="1"/>
        <rFont val="Times New Roman"/>
        <family val="1"/>
      </rPr>
      <t xml:space="preserve">Lube Oils: </t>
    </r>
    <r>
      <rPr>
        <sz val="11"/>
        <color theme="1"/>
        <rFont val="Times New Roman"/>
        <family val="1"/>
      </rPr>
      <t xml:space="preserve">Valvoline-10W-30, Pennzoil synthetic-10W-30, Extreme pressure gear. </t>
    </r>
  </si>
  <si>
    <t>Yang et al., 2009</t>
  </si>
  <si>
    <t>10.1016/j.chroma.2009.03.024</t>
  </si>
  <si>
    <r>
      <rPr>
        <b/>
        <sz val="11"/>
        <color theme="1"/>
        <rFont val="Times New Roman"/>
        <family val="1"/>
      </rPr>
      <t xml:space="preserve">Crude oils: </t>
    </r>
    <r>
      <rPr>
        <sz val="11"/>
        <color theme="1"/>
        <rFont val="Times New Roman"/>
        <family val="1"/>
      </rPr>
      <t xml:space="preserve">Orinoco bitumen, Cold Lake bitumen, Federated, Platform Elly, Maya, Prudhoe Bay, Mars TLP, Arabian Heavy, Mississippi Canyon, Troll, West Delta Canyon, Alaska North Slope, Cook Inlet, South Louisiana. </t>
    </r>
    <r>
      <rPr>
        <b/>
        <sz val="11"/>
        <color theme="1"/>
        <rFont val="Times New Roman"/>
        <family val="1"/>
      </rPr>
      <t xml:space="preserve">Light distillates: </t>
    </r>
    <r>
      <rPr>
        <sz val="11"/>
        <color theme="1"/>
        <rFont val="Times New Roman"/>
        <family val="1"/>
      </rPr>
      <t>Winter gasoline, kerosene, Aviation gasoline</t>
    </r>
    <r>
      <rPr>
        <b/>
        <sz val="11"/>
        <color theme="1"/>
        <rFont val="Times New Roman"/>
        <family val="1"/>
      </rPr>
      <t xml:space="preserve"> Mid range distillates: </t>
    </r>
    <r>
      <rPr>
        <sz val="11"/>
        <color theme="1"/>
        <rFont val="Times New Roman"/>
        <family val="1"/>
      </rPr>
      <t xml:space="preserve">Jet-A, Diesel-Pioneer, Diesel-Shell, Diesel-Stinson, Diesel-Ottawa, Korea diesel #1, Korea diesel #2, Korea diesel #3, Fuel #4 (Ottawa, Canada), </t>
    </r>
    <r>
      <rPr>
        <b/>
        <sz val="11"/>
        <color theme="1"/>
        <rFont val="Times New Roman"/>
        <family val="1"/>
      </rPr>
      <t xml:space="preserve">Heavy Residual Fuels: </t>
    </r>
    <r>
      <rPr>
        <sz val="11"/>
        <color theme="1"/>
        <rFont val="Times New Roman"/>
        <family val="1"/>
      </rPr>
      <t xml:space="preserve">IFO-180, Fuel #5 (Bunker B), Bunker C. </t>
    </r>
    <r>
      <rPr>
        <b/>
        <sz val="11"/>
        <color theme="1"/>
        <rFont val="Times New Roman"/>
        <family val="1"/>
      </rPr>
      <t xml:space="preserve">Lube Oils: </t>
    </r>
    <r>
      <rPr>
        <sz val="11"/>
        <color theme="1"/>
        <rFont val="Times New Roman"/>
        <family val="1"/>
      </rPr>
      <t xml:space="preserve">Valvoline-10W-30, Pennzoil synthetic-10W-30, Extreme pressure gear. </t>
    </r>
  </si>
  <si>
    <t>Yang et al., 2011a</t>
  </si>
  <si>
    <t>10.1080/15275922.2011.574312</t>
  </si>
  <si>
    <t>Alberta Oil Samples (AOS), a diluted crude oil sands bitumen (DOB, diluted with diluents), Albian Heavy Synthetic (AHS), and Alberta Sweet Mixed Blend (ASMB)</t>
  </si>
  <si>
    <t>Yang et al., 2011b</t>
  </si>
  <si>
    <t>10.1080/15275922.2010.522218</t>
  </si>
  <si>
    <t>Water samples</t>
  </si>
  <si>
    <t>Yang et al., 2012</t>
  </si>
  <si>
    <t>10.1080/15275922.2012.730114</t>
  </si>
  <si>
    <t>Water samples from "Spill #1" and "Spill #2" collected from an oil-contimainted site (Ontario, Canada) were received in 2008</t>
  </si>
  <si>
    <t>Yang et al., 2013</t>
  </si>
  <si>
    <t>10.1080/15275922.2013.814180</t>
  </si>
  <si>
    <t>Soil samples, and oil-contaminated soil and plant samples collected from various sources between 2008 to 2010 (Wang et al., 2011:  Fingerprinting of oil hydrocarbons and other biogenic organic compounds (BOC) in Canadian oil contaminated samples (II)).</t>
  </si>
  <si>
    <t>Yang et al., 2014</t>
  </si>
  <si>
    <t xml:space="preserve">10.1039/C4AY01393J </t>
  </si>
  <si>
    <t>Purchased standards only</t>
  </si>
  <si>
    <t>Yang et al., 2016</t>
  </si>
  <si>
    <t>ASMB#5, Cold Lake Winter Blend (2015), AWB</t>
  </si>
  <si>
    <t>Alkylated Total Aromatic Hydrocarbons (PAHs) (µg/g oil) (ESTS 2002a):</t>
  </si>
  <si>
    <t>A for %Ev = (A + BT) sqrt (t)</t>
  </si>
  <si>
    <t>B for  %Ev = (A + BT) sqrt (t)</t>
  </si>
  <si>
    <t>Fingas M. and Fieldhouse B. "Studies of the formation process of water-in-oil emulsions", Marine pollution bulletin, 2003.</t>
  </si>
  <si>
    <t>Fingas M. and Fieldhouse B. "Formation of water-in-oil emulsions and application to oil spill modelling", Journal of hazardous materials, 2004 - Elsevier.</t>
  </si>
  <si>
    <t>Fingas M. and Fieldhouse B. "Studies on water-in-oil products from crude oils and petroleum products", Marine pollution bulletin, 2012 - Elsevier.</t>
  </si>
  <si>
    <t>Fieldhouse B. and Khelifa A. "Validation of the Two Models Developed to Predict the Window of Oppurtunity for Dispersant Use in the Gulf of Mexico", BSEE Project No. 0010004128, Submitted to Bureau of Safety and Environmental Enforcement, 2013.</t>
  </si>
  <si>
    <t>Hollebone B. and Yang Z. "Fingerprinting Analyses of MV Manolis oil [2015-10-29]", Environment Canada, Ottawa, Canada, November 2015.</t>
  </si>
  <si>
    <t>Hollebone B.,Yang Z., Mirnaghi F., Hua Y., and Fieldhouse B. "Oil Composition and Properties of Bunker C [MC Manolis L] oil samples", Environment Canada, Ottawa, Ontario, Canada, October 2014.</t>
  </si>
  <si>
    <t>Hollebone B., Yang Z., Mirnaghi F., Hua Y., and Fieldhouse B. "Oil Composition and Properties of Bunker C [MC Manolis L] oil samples", Environment Canada, Ottawa, Ontario, Canada, August 2015.</t>
  </si>
  <si>
    <t>Hollebone B. "Physical Properties and Behaviour Measurements of Alaskan North Slope [2013] Crude Oil", Environment Canada, Ottawa, Ontario, Canada, May 2013.</t>
  </si>
  <si>
    <t>Hollebone B, "Physical Properties, Behaviour and Composition of Alaskan North Slope [2015] Crude Oil", Environment Canada, Ottawa, Ontario, Canada, February 2016.</t>
  </si>
  <si>
    <t>Wang Z.D., Hollebone B., Fingas M., Fieldhouse B., Sigouin L, Landriault M., Smith P., Noonan J., and Thouin G. "Characteristics of Spilled Oils, Fuels, and Petroleum Products: 1. Composition and Properties of Selected Oils", Environment Canada, Ottawa, Ontario, Canada, July 2003.</t>
  </si>
  <si>
    <t>Wang et al., 2004</t>
  </si>
  <si>
    <t>Wang Z.D., Fingas M., Lambert P., Zeng G., Yang C. and Hollebone B. "Characterization and identification of Detroit River mystery oil spill (2002)" Journal of Chromatography A. 1038: 201-214, 2004.</t>
  </si>
  <si>
    <t>Wang Z.D., Yang C., Fingas M., Hollebone B., Peng X.Z., Hansen A.B. and Christensen J.H. "Characterization, weathering, and application of sesquiterpanes to source identification of spilled lighter petroleum products" Environmental Sciences and Technology. 39(22): 8700-8707, 2005.</t>
  </si>
  <si>
    <t>Wang Z.D., Li K., Lambert P. and Yang C. "Identification, characterization and quantitation of pyrogenic polycylic aromatic hydrocarbons and other organic compounds in tire fire products" Journal of Chromatography A. 1139: 14-26, 2007.</t>
  </si>
  <si>
    <t>Wang Z.D., Yang C., Kelly-Hooper F., Hollebone B.P., Peng X., Brown C.E., Landriault M., Sun J. and Yang Z. "Forensic differentiation of biogenic organic compounds from petroleum hydrocarbons in biogenic and petrogenic compounds cross-contaminated soils and sediments" Journal of Chromatography A. 1216: 1174-1191, 2009.</t>
  </si>
  <si>
    <t>Wang Z.D., Yang C., Yang Z.Y., Sun J., Hollebone B., Brown C.E. and Landriault M. "Forensic fingerprinting and source identification of the 2009 Sarnia (Ontario) oil spill. Journal of Environmental Monitoring. 13: 3004-3017, 2011.</t>
  </si>
  <si>
    <t>Wang Z.D., Yang C., Yang Z.Y., Hollebone B., Brown C. E., Landriault M., et al. "Fingerprinting of petroleum hydrocarbons (PHC) and other biogenic organic compounds (BOC) in oil-contaminated and paired background soil samples" Journal of Environmental Monitoring. 14: 2367-2381, 2012.</t>
  </si>
  <si>
    <t>Wang Z.D., Yang C., Parrott J.L., Frank R.A., Yang Z., Brown C.E., Hollebone B.P., Landriault M., Fieldhouse B., Liu Y., Zhang G. and Hewitt L.M. "Forensic source differentiation of petrogenic, pyrogenic, and biogenic hydrocarbons in Canadian oil sands environmental samples" Journal of Hazardous Materials. 271: 166-177, 2014.</t>
  </si>
  <si>
    <t>Yang C., Wang Z.D., Hollebone B., Peng X., Fingas M. and Landriault M. "GC/MS quantitation analysis of diamondoid compounds in crude oils and petroleum products. Environmental Forensics" 7(4):377-390, 2006.</t>
  </si>
  <si>
    <t>Yang C., Wang Z.D., Hollebone B.P., Brown C.E. and Landriault M. "Characteristics of bicyclic sesquiterpanes in crude oils and petroleum products" Journal of Chromatography A. 1216: 4475-4484, 2009.</t>
  </si>
  <si>
    <t>Yang C., Wang Z.D., Yang Z.Y., Hollebone B., Brown C.E., Landriault M. and Fieldhouse B. "Chemical fingerprints of Alberta oil sands bitumen and related petroleum products" Environmental Forensics. 12(2): 173-188, 2011.</t>
  </si>
  <si>
    <t>Yang C., Peng X., Wang Z.D., Hollebone B., Brown C.E., Yang Z.Y. and Landriault M. "Fingerprinting analysis and characterization of hydrocarbons in sediment cores from the Pearl River Estuary, China" Environmental Forensics. 12(1): 49-62, 2011.</t>
  </si>
  <si>
    <t>Yang C., Wang Z.D., Hollebone B., Brown C.E., Landriault M. and Fieldhouse B. "Application of light petroleum biomarkers for forensic characterization and source identification of spilled light refined oils" Environmental Forensics. 13(4): 298-311, 2012.</t>
  </si>
  <si>
    <t>Yang Z.Y., Wang Z., Yang C., Hollebone B. P., Brown C.E. and Landriault M. "Evaluation of total petroleum hydrocarbons (TPH) measurement methods for assessing oil contamination in soil" Environmental Forensics. 14(3): 193-203, 2013.</t>
  </si>
  <si>
    <t>Yang C., Zhang G., Wang Z.D., Yang Z., Hollebone B., Landriault M., Shah K. and Brown C.E. "Development of methodology for accurate quantitation of alkylated polycyclic aromatic hydrocarbons in petroleum and oil contaminated environmental samples" Analytical Methods. 6(19): 7760-7771, 2014.</t>
  </si>
  <si>
    <t>Yang Z.Y., Hollebone B.P., Brown C.E., Yang C., Wang Z.D., Zhang G., Lambert P., Landriault M. and Shah K. "The photolytic behavior of diluted bitumen in simulated seawater by exposed to the natural sunlight" Fuel. 186: 128-139, 2016.</t>
  </si>
  <si>
    <t>Fieldhouse &amp; Fingas, 2003</t>
  </si>
  <si>
    <t>Benzonaphthothiophenes:</t>
  </si>
  <si>
    <t>14ß(H),17ß(H)-20-Methylcholestane(C28αßß)</t>
  </si>
  <si>
    <t>Alaska North Slope [2015]</t>
  </si>
  <si>
    <t>Alaska, USA</t>
  </si>
  <si>
    <t>2713.2.3</t>
  </si>
  <si>
    <t>2713.2.2</t>
  </si>
  <si>
    <t>2713.2.1</t>
  </si>
  <si>
    <t xml:space="preserve">Hollebone, 2016. </t>
  </si>
  <si>
    <t>ASTM 7042</t>
  </si>
  <si>
    <t>ASTM 7042/
ESTS 2003</t>
  </si>
  <si>
    <t>No Flash</t>
  </si>
  <si>
    <t>ASTM 7094</t>
  </si>
  <si>
    <t>&gt;720</t>
  </si>
  <si>
    <t>Merged ASTM D6730 Modified and ASTM D7169</t>
  </si>
  <si>
    <t>Unstable</t>
  </si>
  <si>
    <t>Meso-stable</t>
  </si>
  <si>
    <t>ESTS 2014</t>
  </si>
  <si>
    <t>Bunker C - IFO-300 [1994]</t>
  </si>
  <si>
    <t>540.3.4.1</t>
  </si>
  <si>
    <t xml:space="preserve"> </t>
  </si>
  <si>
    <t>ASTM D5949</t>
  </si>
  <si>
    <t>Alaminos Canyon Block 25</t>
  </si>
  <si>
    <t xml:space="preserve">Gulf of Mexico, USA </t>
  </si>
  <si>
    <t xml:space="preserve"> 26/06/2002</t>
  </si>
  <si>
    <t>Via Exxon -Mobil</t>
  </si>
  <si>
    <t>Wang et al., 2003.</t>
  </si>
  <si>
    <t>ASTM D971 mod.</t>
  </si>
  <si>
    <t>&gt;0</t>
  </si>
  <si>
    <t>&gt;0.1</t>
  </si>
  <si>
    <t>Cook Inlet [2003]</t>
  </si>
  <si>
    <t>Via Cook Inlet Regional Advisory Council</t>
  </si>
  <si>
    <t>Wang et al., 2004; Yang et al., 2006; Yang et al., 2009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</si>
</sst>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E+00"/>
    <numFmt numFmtId="165" formatCode="0.0"/>
    <numFmt numFmtId="166" formatCode="0.0%"/>
    <numFmt numFmtId="167" formatCode="0.0000"/>
    <numFmt numFmtId="168" formatCode="0.000"/>
  </numFmts>
  <fonts count="18">
    <font>
      <sz val="12"/>
      <color theme="1"/>
      <name val="Arial"/>
      <family val="2"/>
    </font>
    <font>
      <b/>
      <sz val="8"/>
      <color theme="1"/>
      <name val="Times New Roman"/>
      <family val="1"/>
    </font>
    <font>
      <b/>
      <sz val="8"/>
      <name val="Times New Roman"/>
      <family val="1"/>
    </font>
    <font>
      <sz val="11"/>
      <color theme="1"/>
      <name val="Times New Roman"/>
      <family val="1"/>
    </font>
    <font>
      <sz val="8"/>
      <name val="Times New Roman"/>
      <family val="1"/>
    </font>
    <font>
      <sz val="10"/>
      <name val="Arial"/>
      <family val="2"/>
    </font>
    <font>
      <sz val="8"/>
      <name val="Arial"/>
      <family val="2"/>
    </font>
    <font>
      <sz val="11"/>
      <name val="Georgia"/>
      <family val="1"/>
    </font>
    <font>
      <sz val="8"/>
      <color theme="1"/>
      <name val="Times New Roman"/>
      <family val="1"/>
    </font>
    <font>
      <sz val="11"/>
      <name val="Times New Roman"/>
      <family val="1"/>
    </font>
    <font>
      <sz val="12"/>
      <name val="Arial"/>
      <family val="2"/>
    </font>
    <font>
      <i/>
      <u/>
      <sz val="8"/>
      <name val="Times New Roman"/>
      <family val="1"/>
    </font>
    <font>
      <vertAlign val="superscript"/>
      <sz val="8"/>
      <color theme="1"/>
      <name val="Times New Roman"/>
      <family val="1"/>
    </font>
    <font>
      <sz val="8"/>
      <color indexed="8"/>
      <name val="Times New Roman"/>
      <family val="1"/>
    </font>
    <font>
      <b/>
      <sz val="11"/>
      <name val="Times New Roman"/>
      <family val="1"/>
    </font>
    <font>
      <b/>
      <sz val="11"/>
      <color theme="1"/>
      <name val="Times New Roman"/>
      <family val="1"/>
    </font>
    <font>
      <sz val="11"/>
      <color indexed="8"/>
      <name val="Times New Roman"/>
      <family val="1"/>
    </font>
    <font>
      <sz val="12"/>
      <name val="宋体"/>
      <charset val="134"/>
    </font>
  </fonts>
  <fills count="21">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2" tint="-0.249977111117893"/>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CC99"/>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rgb="FFFFFF99"/>
        <bgColor indexed="64"/>
      </patternFill>
    </fill>
  </fills>
  <borders count="52">
    <border>
      <left/>
      <right/>
      <top/>
      <bottom/>
      <diagonal/>
    </border>
    <border>
      <left style="thin">
        <color indexed="64"/>
      </left>
      <right style="thin">
        <color indexed="64"/>
      </right>
      <top style="thin">
        <color indexed="64"/>
      </top>
      <bottom/>
      <diagonal/>
    </border>
    <border>
      <left/>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bottom style="thin">
        <color indexed="64"/>
      </bottom>
      <diagonal/>
    </border>
    <border>
      <left/>
      <right style="thin">
        <color indexed="64"/>
      </right>
      <top/>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right style="medium">
        <color indexed="64"/>
      </right>
      <top style="thin">
        <color indexed="64"/>
      </top>
      <bottom/>
      <diagonal/>
    </border>
    <border>
      <left/>
      <right/>
      <top/>
      <bottom style="thin">
        <color indexed="64"/>
      </bottom>
      <diagonal/>
    </border>
    <border>
      <left/>
      <right style="thin">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top/>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s>
  <cellStyleXfs count="21">
    <xf numFmtId="0" fontId="0" fillId="0" borderId="0"/>
    <xf numFmtId="0" fontId="5" fillId="0" borderId="0"/>
    <xf numFmtId="0" fontId="6" fillId="0" borderId="0"/>
    <xf numFmtId="0" fontId="5" fillId="0" borderId="0"/>
    <xf numFmtId="0" fontId="7" fillId="0" borderId="0"/>
    <xf numFmtId="0" fontId="5" fillId="0" borderId="0"/>
    <xf numFmtId="0" fontId="5" fillId="0" borderId="0"/>
    <xf numFmtId="0" fontId="5" fillId="0" borderId="0"/>
    <xf numFmtId="0" fontId="5" fillId="0" borderId="0"/>
    <xf numFmtId="0" fontId="7" fillId="0" borderId="0"/>
    <xf numFmtId="0" fontId="5" fillId="0" borderId="0"/>
    <xf numFmtId="0" fontId="5" fillId="0" borderId="0"/>
    <xf numFmtId="0" fontId="5" fillId="0" borderId="0"/>
    <xf numFmtId="0" fontId="5" fillId="0" borderId="0"/>
    <xf numFmtId="0" fontId="5" fillId="0" borderId="0"/>
    <xf numFmtId="0" fontId="10" fillId="0" borderId="0"/>
    <xf numFmtId="0" fontId="7" fillId="0" borderId="0"/>
    <xf numFmtId="0" fontId="7" fillId="0" borderId="0"/>
    <xf numFmtId="0" fontId="7" fillId="0" borderId="0"/>
    <xf numFmtId="0" fontId="17" fillId="0" borderId="0">
      <alignment vertical="center"/>
    </xf>
    <xf numFmtId="0" fontId="5" fillId="0" borderId="0"/>
  </cellStyleXfs>
  <cellXfs count="493">
    <xf numFmtId="0" fontId="0" fillId="0" borderId="0" xfId="0"/>
    <xf numFmtId="0" fontId="1" fillId="2" borderId="1" xfId="0" applyFont="1" applyFill="1" applyBorder="1" applyAlignment="1">
      <alignment horizontal="center" vertical="center"/>
    </xf>
    <xf numFmtId="0" fontId="2" fillId="3" borderId="2" xfId="0" applyFont="1" applyFill="1" applyBorder="1" applyAlignment="1">
      <alignment horizontal="left"/>
    </xf>
    <xf numFmtId="0" fontId="3" fillId="0" borderId="0" xfId="0" applyFont="1" applyAlignment="1">
      <alignment horizontal="center"/>
    </xf>
    <xf numFmtId="0" fontId="1" fillId="2" borderId="9" xfId="0" applyFont="1" applyFill="1" applyBorder="1" applyAlignment="1">
      <alignment horizontal="center" vertical="center"/>
    </xf>
    <xf numFmtId="0" fontId="2" fillId="2" borderId="10" xfId="0" applyFont="1" applyFill="1" applyBorder="1" applyAlignment="1">
      <alignment horizontal="left"/>
    </xf>
    <xf numFmtId="0" fontId="2" fillId="2" borderId="15" xfId="1" applyFont="1" applyFill="1" applyBorder="1" applyAlignment="1">
      <alignment horizontal="center" wrapText="1"/>
    </xf>
    <xf numFmtId="0" fontId="2" fillId="2" borderId="16" xfId="1" applyFont="1" applyFill="1" applyBorder="1" applyAlignment="1">
      <alignment horizontal="center" wrapText="1"/>
    </xf>
    <xf numFmtId="0" fontId="2" fillId="2" borderId="10" xfId="1" applyFont="1" applyFill="1" applyBorder="1" applyAlignment="1">
      <alignment horizontal="center" wrapText="1"/>
    </xf>
    <xf numFmtId="0" fontId="1" fillId="2" borderId="9" xfId="0" applyFont="1" applyFill="1" applyBorder="1" applyAlignment="1">
      <alignment horizontal="center"/>
    </xf>
    <xf numFmtId="166" fontId="2" fillId="2" borderId="10" xfId="0" applyNumberFormat="1" applyFont="1" applyFill="1" applyBorder="1" applyAlignment="1">
      <alignment horizontal="left"/>
    </xf>
    <xf numFmtId="166" fontId="2" fillId="2" borderId="15" xfId="0" applyNumberFormat="1" applyFont="1" applyFill="1" applyBorder="1" applyAlignment="1">
      <alignment horizontal="center"/>
    </xf>
    <xf numFmtId="166" fontId="2" fillId="2" borderId="16" xfId="1" applyNumberFormat="1" applyFont="1" applyFill="1" applyBorder="1" applyAlignment="1">
      <alignment horizontal="center" wrapText="1"/>
    </xf>
    <xf numFmtId="166" fontId="2" fillId="2" borderId="10" xfId="1" applyNumberFormat="1" applyFont="1" applyFill="1" applyBorder="1" applyAlignment="1">
      <alignment horizontal="center" wrapText="1"/>
    </xf>
    <xf numFmtId="166" fontId="3" fillId="0" borderId="0" xfId="0" applyNumberFormat="1" applyFont="1" applyAlignment="1">
      <alignment horizontal="center"/>
    </xf>
    <xf numFmtId="0" fontId="1" fillId="2" borderId="22" xfId="0" applyFont="1" applyFill="1" applyBorder="1" applyAlignment="1">
      <alignment horizontal="center" vertical="center"/>
    </xf>
    <xf numFmtId="167" fontId="4" fillId="4" borderId="10" xfId="0" applyNumberFormat="1" applyFont="1" applyFill="1" applyBorder="1" applyAlignment="1">
      <alignment horizontal="left"/>
    </xf>
    <xf numFmtId="167" fontId="4" fillId="2" borderId="15" xfId="3" applyNumberFormat="1" applyFont="1" applyFill="1" applyBorder="1" applyAlignment="1">
      <alignment horizontal="center"/>
    </xf>
    <xf numFmtId="167" fontId="4" fillId="2" borderId="16" xfId="3" applyNumberFormat="1" applyFont="1" applyFill="1" applyBorder="1" applyAlignment="1">
      <alignment horizontal="center"/>
    </xf>
    <xf numFmtId="167" fontId="4" fillId="2" borderId="10" xfId="3" applyNumberFormat="1" applyFont="1" applyFill="1" applyBorder="1" applyAlignment="1">
      <alignment horizontal="center"/>
    </xf>
    <xf numFmtId="0" fontId="4" fillId="2" borderId="15" xfId="0" applyFont="1" applyFill="1" applyBorder="1" applyAlignment="1">
      <alignment horizontal="center"/>
    </xf>
    <xf numFmtId="0" fontId="4" fillId="2" borderId="16" xfId="0" applyFont="1" applyFill="1" applyBorder="1" applyAlignment="1">
      <alignment horizontal="center"/>
    </xf>
    <xf numFmtId="0" fontId="4" fillId="2" borderId="10" xfId="0" applyFont="1" applyFill="1" applyBorder="1" applyAlignment="1">
      <alignment horizontal="center"/>
    </xf>
    <xf numFmtId="0" fontId="3" fillId="0" borderId="0" xfId="0" applyFont="1"/>
    <xf numFmtId="0" fontId="4" fillId="4" borderId="10" xfId="0" applyFont="1" applyFill="1" applyBorder="1" applyAlignment="1">
      <alignment horizontal="left"/>
    </xf>
    <xf numFmtId="0" fontId="4" fillId="2" borderId="17" xfId="0" applyFont="1" applyFill="1" applyBorder="1" applyAlignment="1">
      <alignment horizontal="center"/>
    </xf>
    <xf numFmtId="165" fontId="8" fillId="2" borderId="16" xfId="0" applyNumberFormat="1" applyFont="1" applyFill="1" applyBorder="1" applyAlignment="1">
      <alignment horizontal="center" vertical="center"/>
    </xf>
    <xf numFmtId="165" fontId="4" fillId="4" borderId="10" xfId="0" applyNumberFormat="1" applyFont="1" applyFill="1" applyBorder="1" applyAlignment="1">
      <alignment horizontal="left"/>
    </xf>
    <xf numFmtId="165" fontId="4" fillId="2" borderId="16" xfId="0" applyNumberFormat="1" applyFont="1" applyFill="1" applyBorder="1" applyAlignment="1">
      <alignment horizontal="center"/>
    </xf>
    <xf numFmtId="165" fontId="4" fillId="2" borderId="10" xfId="0" applyNumberFormat="1" applyFont="1" applyFill="1" applyBorder="1" applyAlignment="1">
      <alignment horizontal="center"/>
    </xf>
    <xf numFmtId="165" fontId="4" fillId="2" borderId="2" xfId="0" applyNumberFormat="1" applyFont="1" applyFill="1" applyBorder="1" applyAlignment="1">
      <alignment horizontal="center"/>
    </xf>
    <xf numFmtId="165" fontId="4" fillId="2" borderId="15" xfId="3" applyNumberFormat="1" applyFont="1" applyFill="1" applyBorder="1" applyAlignment="1">
      <alignment horizontal="center"/>
    </xf>
    <xf numFmtId="165" fontId="4" fillId="2" borderId="16" xfId="3" applyNumberFormat="1" applyFont="1" applyFill="1" applyBorder="1" applyAlignment="1">
      <alignment horizontal="center"/>
    </xf>
    <xf numFmtId="165" fontId="3" fillId="0" borderId="0" xfId="0" applyNumberFormat="1" applyFont="1"/>
    <xf numFmtId="0" fontId="4" fillId="4" borderId="20" xfId="0" applyFont="1" applyFill="1" applyBorder="1" applyAlignment="1">
      <alignment horizontal="left"/>
    </xf>
    <xf numFmtId="0" fontId="4" fillId="2" borderId="1" xfId="0" applyFont="1" applyFill="1" applyBorder="1" applyAlignment="1">
      <alignment horizontal="center"/>
    </xf>
    <xf numFmtId="0" fontId="4" fillId="2" borderId="20" xfId="0" applyFont="1" applyFill="1" applyBorder="1" applyAlignment="1">
      <alignment horizontal="center"/>
    </xf>
    <xf numFmtId="0" fontId="3" fillId="2" borderId="27" xfId="0" applyFont="1" applyFill="1" applyBorder="1" applyAlignment="1">
      <alignment vertical="center"/>
    </xf>
    <xf numFmtId="0" fontId="9" fillId="0" borderId="0" xfId="0" applyFont="1"/>
    <xf numFmtId="0" fontId="3" fillId="0" borderId="27" xfId="0" applyFont="1" applyBorder="1" applyAlignment="1">
      <alignment vertical="center"/>
    </xf>
    <xf numFmtId="1" fontId="3" fillId="0" borderId="0" xfId="0" applyNumberFormat="1" applyFont="1"/>
    <xf numFmtId="0" fontId="9" fillId="0" borderId="27" xfId="0" applyFont="1" applyBorder="1" applyAlignment="1"/>
    <xf numFmtId="0" fontId="3" fillId="0" borderId="0" xfId="0" applyFont="1" applyAlignment="1">
      <alignment vertical="center"/>
    </xf>
    <xf numFmtId="0" fontId="3" fillId="0" borderId="27" xfId="0" applyFont="1" applyBorder="1" applyAlignment="1"/>
    <xf numFmtId="1" fontId="3" fillId="0" borderId="27" xfId="0" applyNumberFormat="1" applyFont="1" applyBorder="1" applyAlignment="1"/>
    <xf numFmtId="1" fontId="9" fillId="0" borderId="0" xfId="0" applyNumberFormat="1" applyFont="1"/>
    <xf numFmtId="0" fontId="8" fillId="2" borderId="26" xfId="0" applyFont="1" applyFill="1" applyBorder="1" applyAlignment="1">
      <alignment vertical="center"/>
    </xf>
    <xf numFmtId="0" fontId="8" fillId="2" borderId="27" xfId="0" applyFont="1" applyFill="1" applyBorder="1" applyAlignment="1">
      <alignment vertical="center"/>
    </xf>
    <xf numFmtId="11" fontId="4" fillId="5" borderId="28" xfId="0" applyNumberFormat="1" applyFont="1" applyFill="1" applyBorder="1" applyAlignment="1">
      <alignment horizontal="left"/>
    </xf>
    <xf numFmtId="1" fontId="4" fillId="2" borderId="19" xfId="10" applyNumberFormat="1" applyFont="1" applyFill="1" applyBorder="1" applyAlignment="1">
      <alignment horizontal="center"/>
    </xf>
    <xf numFmtId="1" fontId="4" fillId="2" borderId="22" xfId="10" applyNumberFormat="1" applyFont="1" applyFill="1" applyBorder="1" applyAlignment="1">
      <alignment horizontal="center"/>
    </xf>
    <xf numFmtId="11" fontId="4" fillId="2" borderId="22" xfId="10" applyNumberFormat="1" applyFont="1" applyFill="1" applyBorder="1" applyAlignment="1">
      <alignment horizontal="center"/>
    </xf>
    <xf numFmtId="164" fontId="4" fillId="2" borderId="22" xfId="10" applyNumberFormat="1" applyFont="1" applyFill="1" applyBorder="1" applyAlignment="1">
      <alignment horizontal="center"/>
    </xf>
    <xf numFmtId="164" fontId="4" fillId="2" borderId="28" xfId="10" applyNumberFormat="1" applyFont="1" applyFill="1" applyBorder="1" applyAlignment="1">
      <alignment horizontal="center"/>
    </xf>
    <xf numFmtId="165" fontId="4" fillId="2" borderId="19" xfId="3" applyNumberFormat="1" applyFont="1" applyFill="1" applyBorder="1" applyAlignment="1">
      <alignment horizontal="center"/>
    </xf>
    <xf numFmtId="165" fontId="4" fillId="2" borderId="22" xfId="3" applyNumberFormat="1" applyFont="1" applyFill="1" applyBorder="1" applyAlignment="1">
      <alignment horizontal="center"/>
    </xf>
    <xf numFmtId="0" fontId="4" fillId="2" borderId="22" xfId="0" applyFont="1" applyFill="1" applyBorder="1" applyAlignment="1">
      <alignment horizontal="center"/>
    </xf>
    <xf numFmtId="1" fontId="4" fillId="2" borderId="19" xfId="0" applyNumberFormat="1" applyFont="1" applyFill="1" applyBorder="1" applyAlignment="1">
      <alignment horizontal="center"/>
    </xf>
    <xf numFmtId="1" fontId="4" fillId="2" borderId="28" xfId="0" applyNumberFormat="1" applyFont="1" applyFill="1" applyBorder="1" applyAlignment="1">
      <alignment horizontal="center"/>
    </xf>
    <xf numFmtId="1" fontId="4" fillId="2" borderId="22" xfId="0" applyNumberFormat="1" applyFont="1" applyFill="1" applyBorder="1" applyAlignment="1">
      <alignment horizontal="center"/>
    </xf>
    <xf numFmtId="11" fontId="4" fillId="5" borderId="10" xfId="0" applyNumberFormat="1" applyFont="1" applyFill="1" applyBorder="1" applyAlignment="1">
      <alignment horizontal="left"/>
    </xf>
    <xf numFmtId="165" fontId="4" fillId="2" borderId="15" xfId="10" applyNumberFormat="1" applyFont="1" applyFill="1" applyBorder="1" applyAlignment="1">
      <alignment horizontal="center"/>
    </xf>
    <xf numFmtId="165" fontId="4" fillId="2" borderId="16" xfId="10" applyNumberFormat="1" applyFont="1" applyFill="1" applyBorder="1" applyAlignment="1">
      <alignment horizontal="center"/>
    </xf>
    <xf numFmtId="1" fontId="4" fillId="2" borderId="16" xfId="10" applyNumberFormat="1" applyFont="1" applyFill="1" applyBorder="1" applyAlignment="1">
      <alignment horizontal="center"/>
    </xf>
    <xf numFmtId="164" fontId="4" fillId="2" borderId="16" xfId="10" applyNumberFormat="1" applyFont="1" applyFill="1" applyBorder="1" applyAlignment="1">
      <alignment horizontal="center"/>
    </xf>
    <xf numFmtId="164" fontId="4" fillId="2" borderId="10" xfId="10" applyNumberFormat="1" applyFont="1" applyFill="1" applyBorder="1" applyAlignment="1">
      <alignment horizontal="center"/>
    </xf>
    <xf numFmtId="2" fontId="4" fillId="2" borderId="16" xfId="3" applyNumberFormat="1" applyFont="1" applyFill="1" applyBorder="1" applyAlignment="1">
      <alignment horizontal="center"/>
    </xf>
    <xf numFmtId="1" fontId="4" fillId="2" borderId="16" xfId="3" applyNumberFormat="1" applyFont="1" applyFill="1" applyBorder="1" applyAlignment="1">
      <alignment horizontal="center"/>
    </xf>
    <xf numFmtId="1" fontId="4" fillId="2" borderId="10" xfId="0" applyNumberFormat="1" applyFont="1" applyFill="1" applyBorder="1" applyAlignment="1">
      <alignment horizontal="center"/>
    </xf>
    <xf numFmtId="1" fontId="4" fillId="2" borderId="17" xfId="0" applyNumberFormat="1" applyFont="1" applyFill="1" applyBorder="1" applyAlignment="1">
      <alignment horizontal="center"/>
    </xf>
    <xf numFmtId="11" fontId="4" fillId="2" borderId="10" xfId="0" applyNumberFormat="1" applyFont="1" applyFill="1" applyBorder="1" applyAlignment="1">
      <alignment horizontal="center"/>
    </xf>
    <xf numFmtId="1" fontId="4" fillId="2" borderId="15" xfId="0" applyNumberFormat="1" applyFont="1" applyFill="1" applyBorder="1" applyAlignment="1">
      <alignment horizontal="center"/>
    </xf>
    <xf numFmtId="1" fontId="4" fillId="2" borderId="15" xfId="3" applyNumberFormat="1" applyFont="1" applyFill="1" applyBorder="1" applyAlignment="1">
      <alignment horizontal="center"/>
    </xf>
    <xf numFmtId="1" fontId="4" fillId="2" borderId="16" xfId="0" applyNumberFormat="1" applyFont="1" applyFill="1" applyBorder="1" applyAlignment="1">
      <alignment horizontal="center"/>
    </xf>
    <xf numFmtId="1" fontId="4" fillId="5" borderId="10" xfId="0" applyNumberFormat="1" applyFont="1" applyFill="1" applyBorder="1" applyAlignment="1">
      <alignment horizontal="left"/>
    </xf>
    <xf numFmtId="1" fontId="4" fillId="2" borderId="15" xfId="10" applyNumberFormat="1" applyFont="1" applyFill="1" applyBorder="1" applyAlignment="1">
      <alignment horizontal="center"/>
    </xf>
    <xf numFmtId="11" fontId="4" fillId="2" borderId="16" xfId="10" applyNumberFormat="1" applyFont="1" applyFill="1" applyBorder="1" applyAlignment="1">
      <alignment horizontal="center"/>
    </xf>
    <xf numFmtId="11" fontId="4" fillId="2" borderId="10" xfId="10" applyNumberFormat="1" applyFont="1" applyFill="1" applyBorder="1" applyAlignment="1">
      <alignment horizontal="center"/>
    </xf>
    <xf numFmtId="11" fontId="4" fillId="2" borderId="15" xfId="10" applyNumberFormat="1" applyFont="1" applyFill="1" applyBorder="1" applyAlignment="1">
      <alignment horizontal="center"/>
    </xf>
    <xf numFmtId="0" fontId="4" fillId="2" borderId="1" xfId="0" applyFont="1" applyFill="1" applyBorder="1" applyAlignment="1">
      <alignment horizontal="left" vertical="center"/>
    </xf>
    <xf numFmtId="0" fontId="4" fillId="5" borderId="20" xfId="0" applyFont="1" applyFill="1" applyBorder="1" applyAlignment="1">
      <alignment horizontal="left"/>
    </xf>
    <xf numFmtId="0" fontId="8" fillId="0" borderId="26" xfId="0" applyFont="1" applyBorder="1" applyAlignment="1">
      <alignment vertical="center"/>
    </xf>
    <xf numFmtId="0" fontId="8" fillId="0" borderId="27" xfId="0" applyFont="1" applyBorder="1" applyAlignment="1">
      <alignment vertical="center"/>
    </xf>
    <xf numFmtId="165" fontId="4" fillId="6" borderId="28" xfId="0" applyNumberFormat="1" applyFont="1" applyFill="1" applyBorder="1" applyAlignment="1">
      <alignment horizontal="left"/>
    </xf>
    <xf numFmtId="165" fontId="4" fillId="2" borderId="19" xfId="5" applyNumberFormat="1" applyFont="1" applyFill="1" applyBorder="1" applyAlignment="1">
      <alignment horizontal="center"/>
    </xf>
    <xf numFmtId="165" fontId="4" fillId="2" borderId="22" xfId="5" applyNumberFormat="1" applyFont="1" applyFill="1" applyBorder="1" applyAlignment="1">
      <alignment horizontal="center"/>
    </xf>
    <xf numFmtId="165" fontId="4" fillId="2" borderId="28" xfId="5" applyNumberFormat="1" applyFont="1" applyFill="1" applyBorder="1" applyAlignment="1">
      <alignment horizontal="center"/>
    </xf>
    <xf numFmtId="0" fontId="4" fillId="2" borderId="19" xfId="0" applyFont="1" applyFill="1" applyBorder="1" applyAlignment="1">
      <alignment horizontal="center"/>
    </xf>
    <xf numFmtId="0" fontId="4" fillId="2" borderId="28" xfId="0" applyFont="1" applyFill="1" applyBorder="1" applyAlignment="1">
      <alignment horizontal="center"/>
    </xf>
    <xf numFmtId="165" fontId="4" fillId="6" borderId="10" xfId="0" applyNumberFormat="1" applyFont="1" applyFill="1" applyBorder="1" applyAlignment="1">
      <alignment horizontal="left"/>
    </xf>
    <xf numFmtId="165" fontId="4" fillId="6" borderId="10" xfId="0" applyNumberFormat="1" applyFont="1" applyFill="1" applyBorder="1" applyAlignment="1">
      <alignment horizontal="left" wrapText="1"/>
    </xf>
    <xf numFmtId="165" fontId="4" fillId="6" borderId="20" xfId="0" applyNumberFormat="1" applyFont="1" applyFill="1" applyBorder="1" applyAlignment="1">
      <alignment horizontal="left"/>
    </xf>
    <xf numFmtId="1" fontId="4" fillId="7" borderId="28" xfId="0" applyNumberFormat="1" applyFont="1" applyFill="1" applyBorder="1" applyAlignment="1">
      <alignment horizontal="left"/>
    </xf>
    <xf numFmtId="1" fontId="4" fillId="2" borderId="19" xfId="0" applyNumberFormat="1" applyFont="1" applyFill="1" applyBorder="1" applyAlignment="1">
      <alignment horizontal="center" vertical="center" wrapText="1"/>
    </xf>
    <xf numFmtId="1" fontId="4" fillId="2" borderId="22" xfId="0" applyNumberFormat="1" applyFont="1" applyFill="1" applyBorder="1" applyAlignment="1">
      <alignment horizontal="center" vertical="center" wrapText="1"/>
    </xf>
    <xf numFmtId="1" fontId="4" fillId="2" borderId="28" xfId="0" applyNumberFormat="1" applyFont="1" applyFill="1" applyBorder="1" applyAlignment="1">
      <alignment horizontal="center" vertical="center" wrapText="1"/>
    </xf>
    <xf numFmtId="0" fontId="4" fillId="7" borderId="10" xfId="0" applyFont="1" applyFill="1" applyBorder="1" applyAlignment="1">
      <alignment horizontal="left"/>
    </xf>
    <xf numFmtId="0" fontId="4" fillId="2" borderId="16" xfId="3" applyFont="1" applyFill="1" applyBorder="1" applyAlignment="1">
      <alignment horizontal="center"/>
    </xf>
    <xf numFmtId="0" fontId="4" fillId="2" borderId="15" xfId="3" applyFont="1" applyFill="1" applyBorder="1" applyAlignment="1">
      <alignment horizontal="center"/>
    </xf>
    <xf numFmtId="1" fontId="4" fillId="7" borderId="10" xfId="0" applyNumberFormat="1" applyFont="1" applyFill="1" applyBorder="1" applyAlignment="1">
      <alignment horizontal="left"/>
    </xf>
    <xf numFmtId="1" fontId="4" fillId="2" borderId="15" xfId="0" applyNumberFormat="1" applyFont="1" applyFill="1" applyBorder="1" applyAlignment="1">
      <alignment horizontal="center" vertical="center" wrapText="1"/>
    </xf>
    <xf numFmtId="1" fontId="4" fillId="2" borderId="16" xfId="0" applyNumberFormat="1" applyFont="1" applyFill="1" applyBorder="1" applyAlignment="1">
      <alignment horizontal="center" vertical="center" wrapText="1"/>
    </xf>
    <xf numFmtId="1" fontId="4" fillId="2" borderId="10" xfId="0" applyNumberFormat="1" applyFont="1" applyFill="1" applyBorder="1" applyAlignment="1">
      <alignment horizontal="center" vertical="center" wrapText="1"/>
    </xf>
    <xf numFmtId="0" fontId="4" fillId="7" borderId="20" xfId="0" applyFont="1" applyFill="1" applyBorder="1" applyAlignment="1">
      <alignment horizontal="left"/>
    </xf>
    <xf numFmtId="1" fontId="4" fillId="8" borderId="28" xfId="0" applyNumberFormat="1" applyFont="1" applyFill="1" applyBorder="1" applyAlignment="1">
      <alignment horizontal="left"/>
    </xf>
    <xf numFmtId="0" fontId="4" fillId="8" borderId="10" xfId="0" applyFont="1" applyFill="1" applyBorder="1" applyAlignment="1">
      <alignment horizontal="left"/>
    </xf>
    <xf numFmtId="0" fontId="4" fillId="2" borderId="15" xfId="0" applyFont="1" applyFill="1" applyBorder="1" applyAlignment="1">
      <alignment horizontal="center" vertical="center" wrapText="1"/>
    </xf>
    <xf numFmtId="0" fontId="4" fillId="8" borderId="20" xfId="0" applyFont="1" applyFill="1" applyBorder="1" applyAlignment="1">
      <alignment horizontal="left"/>
    </xf>
    <xf numFmtId="0" fontId="8" fillId="9" borderId="28" xfId="0" applyFont="1" applyFill="1" applyBorder="1" applyAlignment="1">
      <alignment horizontal="left" vertical="center" wrapText="1"/>
    </xf>
    <xf numFmtId="9" fontId="8" fillId="9" borderId="10" xfId="0" applyNumberFormat="1" applyFont="1" applyFill="1" applyBorder="1" applyAlignment="1">
      <alignment horizontal="left" vertical="center" wrapText="1"/>
    </xf>
    <xf numFmtId="0" fontId="8" fillId="9" borderId="10" xfId="0" applyFont="1" applyFill="1" applyBorder="1" applyAlignment="1">
      <alignment horizontal="left" vertical="center" wrapText="1"/>
    </xf>
    <xf numFmtId="1" fontId="11" fillId="2" borderId="15" xfId="0" applyNumberFormat="1" applyFont="1" applyFill="1" applyBorder="1" applyAlignment="1">
      <alignment horizontal="center" vertical="center" wrapText="1"/>
    </xf>
    <xf numFmtId="1" fontId="11" fillId="2" borderId="16" xfId="0" applyNumberFormat="1" applyFont="1" applyFill="1" applyBorder="1" applyAlignment="1">
      <alignment horizontal="center" vertical="center" wrapText="1"/>
    </xf>
    <xf numFmtId="1" fontId="11" fillId="2" borderId="10" xfId="0" applyNumberFormat="1" applyFont="1" applyFill="1" applyBorder="1" applyAlignment="1">
      <alignment horizontal="center" vertical="center" wrapText="1"/>
    </xf>
    <xf numFmtId="165" fontId="4" fillId="2" borderId="10" xfId="0" applyNumberFormat="1" applyFont="1" applyFill="1" applyBorder="1" applyAlignment="1">
      <alignment horizontal="center" vertical="center" wrapText="1"/>
    </xf>
    <xf numFmtId="0" fontId="8" fillId="0" borderId="1" xfId="0" applyFont="1" applyBorder="1" applyAlignment="1">
      <alignment horizontal="left"/>
    </xf>
    <xf numFmtId="0" fontId="4" fillId="9" borderId="20" xfId="3" applyFont="1" applyFill="1" applyBorder="1" applyAlignment="1">
      <alignment horizontal="left"/>
    </xf>
    <xf numFmtId="0" fontId="8" fillId="10" borderId="28" xfId="0" applyFont="1" applyFill="1" applyBorder="1" applyAlignment="1">
      <alignment horizontal="left"/>
    </xf>
    <xf numFmtId="0" fontId="4" fillId="2" borderId="19" xfId="0" applyFont="1" applyFill="1" applyBorder="1" applyAlignment="1">
      <alignment horizontal="center" vertical="center" wrapText="1"/>
    </xf>
    <xf numFmtId="0" fontId="4" fillId="2" borderId="22" xfId="0" applyFont="1" applyFill="1" applyBorder="1" applyAlignment="1">
      <alignment horizontal="center" vertical="center" wrapText="1"/>
    </xf>
    <xf numFmtId="0" fontId="4" fillId="2" borderId="28" xfId="0" applyFont="1" applyFill="1" applyBorder="1" applyAlignment="1">
      <alignment horizontal="center" vertical="center" wrapText="1"/>
    </xf>
    <xf numFmtId="0" fontId="4" fillId="10" borderId="10" xfId="0" applyFont="1" applyFill="1" applyBorder="1" applyAlignment="1">
      <alignment horizontal="left"/>
    </xf>
    <xf numFmtId="0" fontId="4" fillId="11" borderId="33" xfId="0" applyFont="1" applyFill="1" applyBorder="1" applyAlignment="1">
      <alignment horizontal="left"/>
    </xf>
    <xf numFmtId="0" fontId="4" fillId="11" borderId="12" xfId="0" applyFont="1" applyFill="1" applyBorder="1" applyAlignment="1">
      <alignment horizontal="left"/>
    </xf>
    <xf numFmtId="0" fontId="4" fillId="11" borderId="10" xfId="0" applyFont="1" applyFill="1" applyBorder="1" applyAlignment="1">
      <alignment horizontal="left"/>
    </xf>
    <xf numFmtId="0" fontId="4" fillId="11" borderId="20" xfId="0" applyFont="1" applyFill="1" applyBorder="1" applyAlignment="1">
      <alignment horizontal="left"/>
    </xf>
    <xf numFmtId="0" fontId="4" fillId="0" borderId="26" xfId="0" applyFont="1" applyBorder="1" applyAlignment="1"/>
    <xf numFmtId="0" fontId="4" fillId="0" borderId="27" xfId="0" applyFont="1" applyBorder="1" applyAlignment="1"/>
    <xf numFmtId="0" fontId="4" fillId="4" borderId="28" xfId="0" applyFont="1" applyFill="1" applyBorder="1" applyAlignment="1">
      <alignment horizontal="left" vertical="center"/>
    </xf>
    <xf numFmtId="0" fontId="4" fillId="4" borderId="10" xfId="3" applyFont="1" applyFill="1" applyBorder="1" applyAlignment="1">
      <alignment horizontal="left"/>
    </xf>
    <xf numFmtId="0" fontId="4" fillId="2" borderId="10" xfId="0" applyFont="1" applyFill="1" applyBorder="1" applyAlignment="1">
      <alignment horizontal="center" vertical="center" wrapText="1"/>
    </xf>
    <xf numFmtId="0" fontId="4" fillId="2" borderId="16" xfId="0" applyFont="1" applyFill="1" applyBorder="1" applyAlignment="1">
      <alignment horizontal="center" vertical="center" wrapText="1"/>
    </xf>
    <xf numFmtId="2" fontId="4" fillId="2" borderId="15" xfId="5" applyNumberFormat="1" applyFont="1" applyFill="1" applyBorder="1" applyAlignment="1">
      <alignment horizontal="center"/>
    </xf>
    <xf numFmtId="165" fontId="4" fillId="4" borderId="10" xfId="5" applyNumberFormat="1" applyFont="1" applyFill="1" applyBorder="1" applyAlignment="1">
      <alignment horizontal="left"/>
    </xf>
    <xf numFmtId="2" fontId="4" fillId="2" borderId="16" xfId="5" applyNumberFormat="1" applyFont="1" applyFill="1" applyBorder="1" applyAlignment="1">
      <alignment horizontal="center"/>
    </xf>
    <xf numFmtId="1" fontId="4" fillId="2" borderId="1" xfId="0" applyNumberFormat="1" applyFont="1" applyFill="1" applyBorder="1" applyAlignment="1">
      <alignment horizontal="center"/>
    </xf>
    <xf numFmtId="1" fontId="4" fillId="2" borderId="20" xfId="0" applyNumberFormat="1" applyFont="1" applyFill="1" applyBorder="1" applyAlignment="1">
      <alignment horizontal="center"/>
    </xf>
    <xf numFmtId="1" fontId="4" fillId="2" borderId="17" xfId="0" applyNumberFormat="1" applyFont="1" applyFill="1" applyBorder="1" applyAlignment="1">
      <alignment horizontal="center" vertical="center" wrapText="1"/>
    </xf>
    <xf numFmtId="1" fontId="4" fillId="2" borderId="1" xfId="0" applyNumberFormat="1" applyFont="1" applyFill="1" applyBorder="1" applyAlignment="1">
      <alignment horizontal="center" vertical="center" wrapText="1"/>
    </xf>
    <xf numFmtId="1" fontId="4" fillId="6" borderId="28" xfId="0" applyNumberFormat="1" applyFont="1" applyFill="1" applyBorder="1" applyAlignment="1">
      <alignment horizontal="left"/>
    </xf>
    <xf numFmtId="1" fontId="4" fillId="2" borderId="19" xfId="15" applyNumberFormat="1" applyFont="1" applyFill="1" applyBorder="1" applyAlignment="1">
      <alignment horizontal="center"/>
    </xf>
    <xf numFmtId="1" fontId="4" fillId="2" borderId="22" xfId="15" applyNumberFormat="1" applyFont="1" applyFill="1" applyBorder="1" applyAlignment="1">
      <alignment horizontal="center"/>
    </xf>
    <xf numFmtId="165" fontId="4" fillId="2" borderId="15" xfId="15" applyNumberFormat="1" applyFont="1" applyFill="1" applyBorder="1" applyAlignment="1">
      <alignment horizontal="center"/>
    </xf>
    <xf numFmtId="165" fontId="4" fillId="2" borderId="16" xfId="15" applyNumberFormat="1" applyFont="1" applyFill="1" applyBorder="1" applyAlignment="1">
      <alignment horizontal="center"/>
    </xf>
    <xf numFmtId="0" fontId="4" fillId="6" borderId="20" xfId="0" applyFont="1" applyFill="1" applyBorder="1" applyAlignment="1">
      <alignment horizontal="left"/>
    </xf>
    <xf numFmtId="165" fontId="4" fillId="12" borderId="28" xfId="0" applyNumberFormat="1" applyFont="1" applyFill="1" applyBorder="1" applyAlignment="1">
      <alignment horizontal="left"/>
    </xf>
    <xf numFmtId="165" fontId="4" fillId="2" borderId="19" xfId="0" applyNumberFormat="1" applyFont="1" applyFill="1" applyBorder="1" applyAlignment="1">
      <alignment horizontal="center" vertical="center" wrapText="1"/>
    </xf>
    <xf numFmtId="165" fontId="4" fillId="2" borderId="22" xfId="0" applyNumberFormat="1" applyFont="1" applyFill="1" applyBorder="1" applyAlignment="1">
      <alignment horizontal="center" vertical="center" wrapText="1"/>
    </xf>
    <xf numFmtId="165" fontId="4" fillId="2" borderId="28" xfId="0" applyNumberFormat="1" applyFont="1" applyFill="1" applyBorder="1" applyAlignment="1">
      <alignment horizontal="center" vertical="center" wrapText="1"/>
    </xf>
    <xf numFmtId="0" fontId="4" fillId="12" borderId="10" xfId="0" applyFont="1" applyFill="1" applyBorder="1" applyAlignment="1">
      <alignment horizontal="left"/>
    </xf>
    <xf numFmtId="0" fontId="4" fillId="12" borderId="20" xfId="0" applyFont="1" applyFill="1" applyBorder="1" applyAlignment="1">
      <alignment horizontal="left"/>
    </xf>
    <xf numFmtId="165" fontId="4" fillId="5" borderId="28" xfId="0" applyNumberFormat="1" applyFont="1" applyFill="1" applyBorder="1" applyAlignment="1">
      <alignment horizontal="left"/>
    </xf>
    <xf numFmtId="0" fontId="4" fillId="5" borderId="10" xfId="0" applyFont="1" applyFill="1" applyBorder="1" applyAlignment="1">
      <alignment horizontal="left"/>
    </xf>
    <xf numFmtId="2" fontId="4" fillId="2" borderId="10" xfId="5" applyNumberFormat="1" applyFont="1" applyFill="1" applyBorder="1" applyAlignment="1">
      <alignment horizontal="center"/>
    </xf>
    <xf numFmtId="1" fontId="4" fillId="5" borderId="20" xfId="0" applyNumberFormat="1" applyFont="1" applyFill="1" applyBorder="1" applyAlignment="1">
      <alignment horizontal="left"/>
    </xf>
    <xf numFmtId="0" fontId="8" fillId="0" borderId="26" xfId="0" applyFont="1" applyBorder="1" applyAlignment="1"/>
    <xf numFmtId="0" fontId="8" fillId="0" borderId="27" xfId="0" applyFont="1" applyBorder="1" applyAlignment="1"/>
    <xf numFmtId="1" fontId="8" fillId="2" borderId="22" xfId="0" applyNumberFormat="1" applyFont="1" applyFill="1" applyBorder="1" applyAlignment="1">
      <alignment horizontal="center" vertical="center" wrapText="1"/>
    </xf>
    <xf numFmtId="1" fontId="4" fillId="13" borderId="28" xfId="0" applyNumberFormat="1" applyFont="1" applyFill="1" applyBorder="1" applyAlignment="1">
      <alignment horizontal="left"/>
    </xf>
    <xf numFmtId="1" fontId="4" fillId="13" borderId="10" xfId="0" applyNumberFormat="1" applyFont="1" applyFill="1" applyBorder="1" applyAlignment="1">
      <alignment horizontal="left"/>
    </xf>
    <xf numFmtId="1" fontId="4" fillId="13" borderId="10" xfId="3" applyNumberFormat="1" applyFont="1" applyFill="1" applyBorder="1" applyAlignment="1">
      <alignment horizontal="left"/>
    </xf>
    <xf numFmtId="1" fontId="4" fillId="2" borderId="15" xfId="1" applyNumberFormat="1" applyFont="1" applyFill="1" applyBorder="1" applyAlignment="1">
      <alignment horizontal="center"/>
    </xf>
    <xf numFmtId="1" fontId="4" fillId="2" borderId="10" xfId="1" applyNumberFormat="1" applyFont="1" applyFill="1" applyBorder="1" applyAlignment="1">
      <alignment horizontal="center"/>
    </xf>
    <xf numFmtId="1" fontId="4" fillId="13" borderId="10" xfId="1" applyNumberFormat="1" applyFont="1" applyFill="1" applyBorder="1" applyAlignment="1">
      <alignment horizontal="left"/>
    </xf>
    <xf numFmtId="1" fontId="4" fillId="13" borderId="20" xfId="1" applyNumberFormat="1" applyFont="1" applyFill="1" applyBorder="1" applyAlignment="1">
      <alignment horizontal="left"/>
    </xf>
    <xf numFmtId="0" fontId="4" fillId="14" borderId="28" xfId="3" applyFont="1" applyFill="1" applyBorder="1" applyAlignment="1">
      <alignment horizontal="left"/>
    </xf>
    <xf numFmtId="0" fontId="4" fillId="14" borderId="10" xfId="3" applyFont="1" applyFill="1" applyBorder="1" applyAlignment="1">
      <alignment horizontal="left"/>
    </xf>
    <xf numFmtId="0" fontId="4" fillId="14" borderId="20" xfId="3" applyFont="1" applyFill="1" applyBorder="1" applyAlignment="1">
      <alignment horizontal="left"/>
    </xf>
    <xf numFmtId="1" fontId="4" fillId="2" borderId="19" xfId="1" applyNumberFormat="1" applyFont="1" applyFill="1" applyBorder="1" applyAlignment="1">
      <alignment horizontal="center"/>
    </xf>
    <xf numFmtId="1" fontId="4" fillId="2" borderId="22" xfId="1" applyNumberFormat="1" applyFont="1" applyFill="1" applyBorder="1" applyAlignment="1">
      <alignment horizontal="center"/>
    </xf>
    <xf numFmtId="1" fontId="4" fillId="2" borderId="16" xfId="1" applyNumberFormat="1" applyFont="1" applyFill="1" applyBorder="1" applyAlignment="1">
      <alignment horizontal="center"/>
    </xf>
    <xf numFmtId="1" fontId="13" fillId="18" borderId="28" xfId="1" applyNumberFormat="1" applyFont="1" applyFill="1" applyBorder="1" applyAlignment="1">
      <alignment horizontal="left"/>
    </xf>
    <xf numFmtId="1" fontId="13" fillId="18" borderId="10" xfId="1" applyNumberFormat="1" applyFont="1" applyFill="1" applyBorder="1" applyAlignment="1">
      <alignment horizontal="left"/>
    </xf>
    <xf numFmtId="1" fontId="13" fillId="18" borderId="20" xfId="1" applyNumberFormat="1" applyFont="1" applyFill="1" applyBorder="1" applyAlignment="1">
      <alignment horizontal="left"/>
    </xf>
    <xf numFmtId="1" fontId="8" fillId="0" borderId="26" xfId="0" applyNumberFormat="1" applyFont="1" applyBorder="1" applyAlignment="1"/>
    <xf numFmtId="1" fontId="8" fillId="0" borderId="27" xfId="0" applyNumberFormat="1" applyFont="1" applyBorder="1" applyAlignment="1"/>
    <xf numFmtId="1" fontId="4" fillId="8" borderId="10" xfId="0" applyNumberFormat="1" applyFont="1" applyFill="1" applyBorder="1" applyAlignment="1">
      <alignment horizontal="left"/>
    </xf>
    <xf numFmtId="10" fontId="4" fillId="13" borderId="28" xfId="0" applyNumberFormat="1" applyFont="1" applyFill="1" applyBorder="1" applyAlignment="1">
      <alignment horizontal="left"/>
    </xf>
    <xf numFmtId="10" fontId="4" fillId="13" borderId="10" xfId="0" applyNumberFormat="1" applyFont="1" applyFill="1" applyBorder="1" applyAlignment="1">
      <alignment horizontal="left"/>
    </xf>
    <xf numFmtId="0" fontId="4" fillId="13" borderId="10" xfId="0" applyFont="1" applyFill="1" applyBorder="1" applyAlignment="1">
      <alignment horizontal="left"/>
    </xf>
    <xf numFmtId="0" fontId="4" fillId="13" borderId="20" xfId="0" applyFont="1" applyFill="1" applyBorder="1" applyAlignment="1">
      <alignment horizontal="left"/>
    </xf>
    <xf numFmtId="0" fontId="8" fillId="19" borderId="28" xfId="0" applyFont="1" applyFill="1" applyBorder="1" applyAlignment="1">
      <alignment horizontal="left"/>
    </xf>
    <xf numFmtId="0" fontId="4" fillId="19" borderId="10" xfId="0" applyFont="1" applyFill="1" applyBorder="1" applyAlignment="1">
      <alignment horizontal="left"/>
    </xf>
    <xf numFmtId="1" fontId="4" fillId="19" borderId="20" xfId="0" applyNumberFormat="1" applyFont="1" applyFill="1" applyBorder="1" applyAlignment="1">
      <alignment horizontal="left"/>
    </xf>
    <xf numFmtId="1" fontId="4" fillId="20" borderId="28" xfId="1" applyNumberFormat="1" applyFont="1" applyFill="1" applyBorder="1" applyAlignment="1">
      <alignment horizontal="left"/>
    </xf>
    <xf numFmtId="1" fontId="4" fillId="20" borderId="10" xfId="1" applyNumberFormat="1" applyFont="1" applyFill="1" applyBorder="1" applyAlignment="1">
      <alignment horizontal="left"/>
    </xf>
    <xf numFmtId="1" fontId="4" fillId="20" borderId="20" xfId="1" applyNumberFormat="1" applyFont="1" applyFill="1" applyBorder="1" applyAlignment="1">
      <alignment horizontal="left"/>
    </xf>
    <xf numFmtId="0" fontId="8" fillId="2" borderId="22" xfId="0" applyFont="1" applyFill="1" applyBorder="1" applyAlignment="1">
      <alignment horizontal="center" vertical="center" wrapText="1"/>
    </xf>
    <xf numFmtId="0" fontId="4" fillId="18" borderId="28" xfId="1" applyFont="1" applyFill="1" applyBorder="1" applyAlignment="1">
      <alignment horizontal="left"/>
    </xf>
    <xf numFmtId="1" fontId="4" fillId="18" borderId="10" xfId="1" applyNumberFormat="1" applyFont="1" applyFill="1" applyBorder="1" applyAlignment="1">
      <alignment horizontal="left"/>
    </xf>
    <xf numFmtId="1" fontId="4" fillId="19" borderId="10" xfId="1" applyNumberFormat="1" applyFont="1" applyFill="1" applyBorder="1" applyAlignment="1">
      <alignment horizontal="left"/>
    </xf>
    <xf numFmtId="1" fontId="4" fillId="19" borderId="20" xfId="1" applyNumberFormat="1" applyFont="1" applyFill="1" applyBorder="1" applyAlignment="1">
      <alignment horizontal="left"/>
    </xf>
    <xf numFmtId="0" fontId="8" fillId="0" borderId="6" xfId="0" applyFont="1" applyBorder="1" applyAlignment="1">
      <alignment vertical="center"/>
    </xf>
    <xf numFmtId="0" fontId="8" fillId="0" borderId="7" xfId="0" applyFont="1" applyBorder="1" applyAlignment="1">
      <alignment vertical="center"/>
    </xf>
    <xf numFmtId="1" fontId="4" fillId="11" borderId="10" xfId="1" applyNumberFormat="1" applyFont="1" applyFill="1" applyBorder="1" applyAlignment="1">
      <alignment horizontal="left"/>
    </xf>
    <xf numFmtId="0" fontId="8" fillId="0" borderId="0" xfId="0" applyFont="1"/>
    <xf numFmtId="165" fontId="4" fillId="2" borderId="15" xfId="0" applyNumberFormat="1" applyFont="1" applyFill="1" applyBorder="1" applyAlignment="1">
      <alignment horizontal="center"/>
    </xf>
    <xf numFmtId="165" fontId="4" fillId="2" borderId="16" xfId="0" applyNumberFormat="1" applyFont="1" applyFill="1" applyBorder="1" applyAlignment="1">
      <alignment horizontal="center"/>
    </xf>
    <xf numFmtId="1" fontId="8" fillId="8" borderId="20" xfId="0" applyNumberFormat="1" applyFont="1" applyFill="1" applyBorder="1" applyAlignment="1">
      <alignment horizontal="left" wrapText="1"/>
    </xf>
    <xf numFmtId="1" fontId="8" fillId="9" borderId="10" xfId="0" applyNumberFormat="1" applyFont="1" applyFill="1" applyBorder="1" applyAlignment="1">
      <alignment horizontal="left" vertical="center" wrapText="1"/>
    </xf>
    <xf numFmtId="1" fontId="4" fillId="15" borderId="33" xfId="0" applyNumberFormat="1" applyFont="1" applyFill="1" applyBorder="1" applyAlignment="1">
      <alignment horizontal="left"/>
    </xf>
    <xf numFmtId="1" fontId="4" fillId="16" borderId="12" xfId="0" applyNumberFormat="1" applyFont="1" applyFill="1" applyBorder="1" applyAlignment="1">
      <alignment horizontal="left"/>
    </xf>
    <xf numFmtId="1" fontId="4" fillId="17" borderId="12" xfId="0" applyNumberFormat="1" applyFont="1" applyFill="1" applyBorder="1" applyAlignment="1">
      <alignment horizontal="left"/>
    </xf>
    <xf numFmtId="1" fontId="4" fillId="17" borderId="2" xfId="0" applyNumberFormat="1" applyFont="1" applyFill="1" applyBorder="1" applyAlignment="1">
      <alignment horizontal="left"/>
    </xf>
    <xf numFmtId="1" fontId="8" fillId="2" borderId="35" xfId="0" applyNumberFormat="1" applyFont="1" applyFill="1" applyBorder="1" applyAlignment="1">
      <alignment horizontal="left" vertical="center"/>
    </xf>
    <xf numFmtId="1" fontId="8" fillId="2" borderId="36" xfId="0" applyNumberFormat="1" applyFont="1" applyFill="1" applyBorder="1" applyAlignment="1">
      <alignment horizontal="left" vertical="center"/>
    </xf>
    <xf numFmtId="1" fontId="8" fillId="2" borderId="36" xfId="0" applyNumberFormat="1" applyFont="1" applyFill="1" applyBorder="1" applyAlignment="1">
      <alignment vertical="center"/>
    </xf>
    <xf numFmtId="1" fontId="4" fillId="2" borderId="30" xfId="1" applyNumberFormat="1" applyFont="1" applyFill="1" applyBorder="1" applyAlignment="1">
      <alignment horizontal="center"/>
    </xf>
    <xf numFmtId="1" fontId="4" fillId="2" borderId="21" xfId="1" applyNumberFormat="1" applyFont="1" applyFill="1" applyBorder="1" applyAlignment="1">
      <alignment horizontal="center"/>
    </xf>
    <xf numFmtId="1" fontId="4" fillId="2" borderId="40" xfId="1" applyNumberFormat="1" applyFont="1" applyFill="1" applyBorder="1" applyAlignment="1">
      <alignment horizontal="center"/>
    </xf>
    <xf numFmtId="1" fontId="4" fillId="2" borderId="41" xfId="1" applyNumberFormat="1" applyFont="1" applyFill="1" applyBorder="1" applyAlignment="1">
      <alignment horizontal="center"/>
    </xf>
    <xf numFmtId="1" fontId="4" fillId="2" borderId="42" xfId="1" applyNumberFormat="1" applyFont="1" applyFill="1" applyBorder="1" applyAlignment="1">
      <alignment horizontal="center"/>
    </xf>
    <xf numFmtId="166" fontId="14" fillId="2" borderId="43" xfId="0" applyNumberFormat="1" applyFont="1" applyFill="1" applyBorder="1" applyAlignment="1">
      <alignment horizontal="center" vertical="center"/>
    </xf>
    <xf numFmtId="0" fontId="15" fillId="0" borderId="43" xfId="0" applyFont="1" applyBorder="1"/>
    <xf numFmtId="0" fontId="3" fillId="0" borderId="43" xfId="0" applyFont="1" applyBorder="1" applyAlignment="1">
      <alignment wrapText="1"/>
    </xf>
    <xf numFmtId="0" fontId="3" fillId="0" borderId="43" xfId="0" applyFont="1" applyBorder="1"/>
    <xf numFmtId="0" fontId="3" fillId="0" borderId="43" xfId="0" applyFont="1" applyBorder="1" applyAlignment="1">
      <alignment horizontal="center" vertical="center"/>
    </xf>
    <xf numFmtId="0" fontId="3" fillId="2" borderId="43" xfId="0" applyFont="1" applyFill="1" applyBorder="1" applyAlignment="1">
      <alignment wrapText="1"/>
    </xf>
    <xf numFmtId="0" fontId="3" fillId="0" borderId="44" xfId="0" applyFont="1" applyBorder="1"/>
    <xf numFmtId="166" fontId="9" fillId="2" borderId="43" xfId="0" applyNumberFormat="1" applyFont="1" applyFill="1" applyBorder="1" applyAlignment="1">
      <alignment horizontal="center" vertical="center"/>
    </xf>
    <xf numFmtId="166" fontId="9" fillId="2" borderId="43" xfId="0" applyNumberFormat="1" applyFont="1" applyFill="1" applyBorder="1" applyAlignment="1">
      <alignment horizontal="left" vertical="center" wrapText="1"/>
    </xf>
    <xf numFmtId="0" fontId="3" fillId="0" borderId="43" xfId="0" applyFont="1" applyBorder="1" applyAlignment="1">
      <alignment horizontal="left" wrapText="1"/>
    </xf>
    <xf numFmtId="166" fontId="9" fillId="2" borderId="43" xfId="0" applyNumberFormat="1" applyFont="1" applyFill="1" applyBorder="1" applyAlignment="1">
      <alignment horizontal="center" vertical="center" wrapText="1"/>
    </xf>
    <xf numFmtId="166" fontId="9" fillId="2" borderId="0" xfId="0" applyNumberFormat="1" applyFont="1" applyFill="1" applyBorder="1" applyAlignment="1">
      <alignment horizontal="left" vertical="center" wrapText="1"/>
    </xf>
    <xf numFmtId="166" fontId="16" fillId="2" borderId="43" xfId="1" applyNumberFormat="1" applyFont="1" applyFill="1" applyBorder="1" applyAlignment="1">
      <alignment horizontal="center" vertical="center" wrapText="1"/>
    </xf>
    <xf numFmtId="0" fontId="3" fillId="2" borderId="0" xfId="0" applyFont="1" applyFill="1" applyBorder="1" applyAlignment="1">
      <alignment vertical="center" wrapText="1"/>
    </xf>
    <xf numFmtId="0" fontId="3" fillId="2" borderId="43" xfId="0" applyFont="1" applyFill="1" applyBorder="1" applyAlignment="1">
      <alignment horizontal="center" vertical="center"/>
    </xf>
    <xf numFmtId="0" fontId="3" fillId="2" borderId="43" xfId="0" applyFont="1" applyFill="1" applyBorder="1" applyAlignment="1">
      <alignment vertical="center" wrapText="1"/>
    </xf>
    <xf numFmtId="0" fontId="3" fillId="0" borderId="43" xfId="0" applyFont="1" applyFill="1" applyBorder="1" applyAlignment="1">
      <alignment wrapText="1"/>
    </xf>
    <xf numFmtId="0" fontId="3" fillId="0" borderId="0" xfId="0" applyFont="1" applyBorder="1"/>
    <xf numFmtId="0" fontId="3" fillId="0" borderId="0" xfId="0" applyFont="1" applyFill="1" applyBorder="1" applyAlignment="1">
      <alignment wrapText="1"/>
    </xf>
    <xf numFmtId="0" fontId="3" fillId="2" borderId="0" xfId="0" applyFont="1" applyFill="1" applyBorder="1" applyAlignment="1">
      <alignment horizontal="center" vertical="center"/>
    </xf>
    <xf numFmtId="0" fontId="3" fillId="0" borderId="0" xfId="0" applyFont="1" applyBorder="1" applyAlignment="1">
      <alignment wrapText="1"/>
    </xf>
    <xf numFmtId="0" fontId="3" fillId="2" borderId="43" xfId="0" applyFont="1" applyFill="1" applyBorder="1"/>
    <xf numFmtId="166" fontId="14" fillId="2" borderId="43" xfId="0" applyNumberFormat="1" applyFont="1" applyFill="1" applyBorder="1" applyAlignment="1">
      <alignment horizontal="left" vertical="center" wrapText="1"/>
    </xf>
    <xf numFmtId="0" fontId="3" fillId="0" borderId="43" xfId="0" applyFont="1" applyBorder="1" applyAlignment="1">
      <alignment horizontal="center" vertical="center" wrapText="1"/>
    </xf>
    <xf numFmtId="0" fontId="15" fillId="0" borderId="43" xfId="0" applyFont="1" applyBorder="1" applyAlignment="1">
      <alignment wrapText="1"/>
    </xf>
    <xf numFmtId="0" fontId="3" fillId="2" borderId="26" xfId="0" applyFont="1" applyFill="1" applyBorder="1" applyAlignment="1">
      <alignment vertical="center"/>
    </xf>
    <xf numFmtId="0" fontId="4" fillId="2" borderId="2" xfId="0" applyFont="1" applyFill="1" applyBorder="1" applyAlignment="1">
      <alignment horizontal="center"/>
    </xf>
    <xf numFmtId="165" fontId="4" fillId="2" borderId="2" xfId="0" applyNumberFormat="1" applyFont="1" applyFill="1" applyBorder="1" applyAlignment="1">
      <alignment horizontal="center"/>
    </xf>
    <xf numFmtId="165" fontId="4" fillId="2" borderId="18" xfId="0" applyNumberFormat="1" applyFont="1" applyFill="1" applyBorder="1" applyAlignment="1">
      <alignment horizontal="center"/>
    </xf>
    <xf numFmtId="0" fontId="4" fillId="2" borderId="14" xfId="0" applyFont="1" applyFill="1" applyBorder="1" applyAlignment="1">
      <alignment horizontal="center"/>
    </xf>
    <xf numFmtId="0" fontId="2" fillId="2" borderId="17" xfId="0" applyFont="1" applyFill="1" applyBorder="1" applyAlignment="1">
      <alignment horizontal="center"/>
    </xf>
    <xf numFmtId="0" fontId="2" fillId="2" borderId="18" xfId="0" applyFont="1" applyFill="1" applyBorder="1" applyAlignment="1">
      <alignment horizontal="center"/>
    </xf>
    <xf numFmtId="0" fontId="2" fillId="2" borderId="2" xfId="0" applyFont="1" applyFill="1" applyBorder="1" applyAlignment="1">
      <alignment horizontal="center"/>
    </xf>
    <xf numFmtId="166" fontId="2" fillId="2" borderId="16" xfId="0" applyNumberFormat="1" applyFont="1" applyFill="1" applyBorder="1" applyAlignment="1">
      <alignment horizontal="center"/>
    </xf>
    <xf numFmtId="166" fontId="2" fillId="2" borderId="10" xfId="0" applyNumberFormat="1" applyFont="1" applyFill="1" applyBorder="1" applyAlignment="1">
      <alignment horizontal="center"/>
    </xf>
    <xf numFmtId="167" fontId="4" fillId="2" borderId="17" xfId="0" applyNumberFormat="1" applyFont="1" applyFill="1" applyBorder="1" applyAlignment="1">
      <alignment horizontal="center"/>
    </xf>
    <xf numFmtId="167" fontId="4" fillId="2" borderId="18" xfId="0" applyNumberFormat="1" applyFont="1" applyFill="1" applyBorder="1" applyAlignment="1">
      <alignment horizontal="center"/>
    </xf>
    <xf numFmtId="167" fontId="4" fillId="2" borderId="2" xfId="0" applyNumberFormat="1" applyFont="1" applyFill="1" applyBorder="1" applyAlignment="1">
      <alignment horizontal="center"/>
    </xf>
    <xf numFmtId="0" fontId="4" fillId="2" borderId="18" xfId="0" applyFont="1" applyFill="1" applyBorder="1" applyAlignment="1">
      <alignment horizontal="center"/>
    </xf>
    <xf numFmtId="165" fontId="4" fillId="2" borderId="17" xfId="0" applyNumberFormat="1" applyFont="1" applyFill="1" applyBorder="1" applyAlignment="1">
      <alignment horizontal="center"/>
    </xf>
    <xf numFmtId="2" fontId="4" fillId="2" borderId="46" xfId="0" applyNumberFormat="1" applyFont="1" applyFill="1" applyBorder="1" applyAlignment="1">
      <alignment horizontal="center"/>
    </xf>
    <xf numFmtId="165" fontId="4" fillId="2" borderId="29" xfId="0" applyNumberFormat="1" applyFont="1" applyFill="1" applyBorder="1" applyAlignment="1">
      <alignment horizontal="center"/>
    </xf>
    <xf numFmtId="1" fontId="4" fillId="2" borderId="29" xfId="0" applyNumberFormat="1" applyFont="1" applyFill="1" applyBorder="1" applyAlignment="1">
      <alignment horizontal="center"/>
    </xf>
    <xf numFmtId="1" fontId="4" fillId="2" borderId="0" xfId="0" applyNumberFormat="1" applyFont="1" applyFill="1" applyBorder="1" applyAlignment="1">
      <alignment horizontal="center"/>
    </xf>
    <xf numFmtId="2" fontId="4" fillId="2" borderId="17" xfId="0" applyNumberFormat="1" applyFont="1" applyFill="1" applyBorder="1" applyAlignment="1">
      <alignment horizontal="center"/>
    </xf>
    <xf numFmtId="1" fontId="4" fillId="2" borderId="18" xfId="0" applyNumberFormat="1" applyFont="1" applyFill="1" applyBorder="1" applyAlignment="1">
      <alignment horizontal="center"/>
    </xf>
    <xf numFmtId="1" fontId="4" fillId="2" borderId="2" xfId="0" applyNumberFormat="1" applyFont="1" applyFill="1" applyBorder="1" applyAlignment="1">
      <alignment horizontal="center"/>
    </xf>
    <xf numFmtId="11" fontId="4" fillId="2" borderId="17" xfId="0" applyNumberFormat="1" applyFont="1" applyFill="1" applyBorder="1" applyAlignment="1">
      <alignment horizontal="center"/>
    </xf>
    <xf numFmtId="11" fontId="4" fillId="2" borderId="18" xfId="0" applyNumberFormat="1" applyFont="1" applyFill="1" applyBorder="1" applyAlignment="1">
      <alignment horizontal="center"/>
    </xf>
    <xf numFmtId="11" fontId="4" fillId="2" borderId="2" xfId="0" applyNumberFormat="1" applyFont="1" applyFill="1" applyBorder="1" applyAlignment="1">
      <alignment horizontal="center"/>
    </xf>
    <xf numFmtId="168" fontId="4" fillId="2" borderId="17" xfId="0" applyNumberFormat="1" applyFont="1" applyFill="1" applyBorder="1" applyAlignment="1">
      <alignment horizontal="center"/>
    </xf>
    <xf numFmtId="0" fontId="4" fillId="2" borderId="20" xfId="0" applyFont="1" applyFill="1" applyBorder="1" applyAlignment="1">
      <alignment horizontal="center" wrapText="1"/>
    </xf>
    <xf numFmtId="165" fontId="4" fillId="2" borderId="46" xfId="0" applyNumberFormat="1" applyFont="1" applyFill="1" applyBorder="1" applyAlignment="1">
      <alignment horizontal="center"/>
    </xf>
    <xf numFmtId="165" fontId="4" fillId="2" borderId="0" xfId="0" applyNumberFormat="1" applyFont="1" applyFill="1" applyBorder="1" applyAlignment="1">
      <alignment horizontal="center"/>
    </xf>
    <xf numFmtId="1" fontId="4" fillId="2" borderId="46" xfId="0" applyNumberFormat="1" applyFont="1" applyFill="1" applyBorder="1" applyAlignment="1">
      <alignment horizontal="center"/>
    </xf>
    <xf numFmtId="0" fontId="4" fillId="2" borderId="46" xfId="0" applyFont="1" applyFill="1" applyBorder="1" applyAlignment="1">
      <alignment horizontal="center" vertical="center"/>
    </xf>
    <xf numFmtId="0" fontId="4" fillId="2" borderId="29" xfId="0" applyFont="1" applyFill="1" applyBorder="1" applyAlignment="1">
      <alignment horizontal="center" vertical="center"/>
    </xf>
    <xf numFmtId="0" fontId="4" fillId="2" borderId="0" xfId="0" applyFont="1" applyFill="1" applyBorder="1" applyAlignment="1">
      <alignment horizontal="center" vertical="center"/>
    </xf>
    <xf numFmtId="2" fontId="4" fillId="2" borderId="18" xfId="0" applyNumberFormat="1" applyFont="1" applyFill="1" applyBorder="1" applyAlignment="1">
      <alignment horizontal="center"/>
    </xf>
    <xf numFmtId="168" fontId="4" fillId="2" borderId="18" xfId="0" applyNumberFormat="1" applyFont="1" applyFill="1" applyBorder="1" applyAlignment="1">
      <alignment horizontal="center"/>
    </xf>
    <xf numFmtId="2" fontId="4" fillId="2" borderId="2" xfId="0" applyNumberFormat="1" applyFont="1" applyFill="1" applyBorder="1" applyAlignment="1">
      <alignment horizontal="center"/>
    </xf>
    <xf numFmtId="165" fontId="4" fillId="2" borderId="19" xfId="0" applyNumberFormat="1" applyFont="1" applyFill="1" applyBorder="1" applyAlignment="1">
      <alignment horizontal="center"/>
    </xf>
    <xf numFmtId="165" fontId="4" fillId="2" borderId="22" xfId="0" applyNumberFormat="1" applyFont="1" applyFill="1" applyBorder="1" applyAlignment="1">
      <alignment horizontal="center"/>
    </xf>
    <xf numFmtId="0" fontId="2" fillId="2" borderId="15" xfId="0" applyFont="1" applyFill="1" applyBorder="1" applyAlignment="1">
      <alignment horizontal="center"/>
    </xf>
    <xf numFmtId="0" fontId="2" fillId="2" borderId="10" xfId="0" applyFont="1" applyFill="1" applyBorder="1" applyAlignment="1">
      <alignment horizontal="center"/>
    </xf>
    <xf numFmtId="167" fontId="4" fillId="2" borderId="15" xfId="8" applyNumberFormat="1" applyFont="1" applyFill="1" applyBorder="1" applyAlignment="1">
      <alignment horizontal="center"/>
    </xf>
    <xf numFmtId="167" fontId="4" fillId="2" borderId="10" xfId="8" applyNumberFormat="1" applyFont="1" applyFill="1" applyBorder="1" applyAlignment="1">
      <alignment horizontal="center"/>
    </xf>
    <xf numFmtId="167" fontId="4" fillId="2" borderId="15" xfId="0" applyNumberFormat="1" applyFont="1" applyFill="1" applyBorder="1" applyAlignment="1">
      <alignment horizontal="center"/>
    </xf>
    <xf numFmtId="167" fontId="4" fillId="2" borderId="10" xfId="0" applyNumberFormat="1" applyFont="1" applyFill="1" applyBorder="1" applyAlignment="1">
      <alignment horizontal="center"/>
    </xf>
    <xf numFmtId="11" fontId="4" fillId="2" borderId="19" xfId="12" applyNumberFormat="1" applyFont="1" applyFill="1" applyBorder="1" applyAlignment="1">
      <alignment horizontal="center"/>
    </xf>
    <xf numFmtId="11" fontId="4" fillId="2" borderId="28" xfId="12" applyNumberFormat="1" applyFont="1" applyFill="1" applyBorder="1" applyAlignment="1">
      <alignment horizontal="center"/>
    </xf>
    <xf numFmtId="1" fontId="4" fillId="2" borderId="15" xfId="12" applyNumberFormat="1" applyFont="1" applyFill="1" applyBorder="1" applyAlignment="1">
      <alignment horizontal="center"/>
    </xf>
    <xf numFmtId="1" fontId="4" fillId="2" borderId="10" xfId="12" applyNumberFormat="1" applyFont="1" applyFill="1" applyBorder="1" applyAlignment="1">
      <alignment horizontal="center"/>
    </xf>
    <xf numFmtId="11" fontId="4" fillId="2" borderId="15" xfId="12" applyNumberFormat="1" applyFont="1" applyFill="1" applyBorder="1" applyAlignment="1">
      <alignment horizontal="center"/>
    </xf>
    <xf numFmtId="11" fontId="4" fillId="2" borderId="10" xfId="12" applyNumberFormat="1" applyFont="1" applyFill="1" applyBorder="1" applyAlignment="1">
      <alignment horizontal="center"/>
    </xf>
    <xf numFmtId="11" fontId="4" fillId="2" borderId="15" xfId="0" applyNumberFormat="1" applyFont="1" applyFill="1" applyBorder="1" applyAlignment="1">
      <alignment horizontal="center"/>
    </xf>
    <xf numFmtId="165" fontId="4" fillId="2" borderId="28" xfId="0" applyNumberFormat="1" applyFont="1" applyFill="1" applyBorder="1" applyAlignment="1">
      <alignment horizontal="center"/>
    </xf>
    <xf numFmtId="0" fontId="4" fillId="2" borderId="17" xfId="0" applyFont="1" applyFill="1" applyBorder="1" applyAlignment="1">
      <alignment horizontal="center"/>
    </xf>
    <xf numFmtId="1" fontId="4" fillId="2" borderId="49" xfId="0" applyNumberFormat="1" applyFont="1" applyFill="1" applyBorder="1" applyAlignment="1">
      <alignment horizontal="center"/>
    </xf>
    <xf numFmtId="0" fontId="4" fillId="2" borderId="17" xfId="0" applyFont="1" applyFill="1" applyBorder="1" applyAlignment="1">
      <alignment horizontal="left"/>
    </xf>
    <xf numFmtId="0" fontId="4" fillId="2" borderId="20" xfId="0" applyFont="1" applyFill="1" applyBorder="1" applyAlignment="1">
      <alignment horizontal="center" vertical="center" wrapText="1"/>
    </xf>
    <xf numFmtId="0" fontId="4" fillId="2" borderId="19" xfId="0" applyFont="1" applyFill="1" applyBorder="1" applyAlignment="1">
      <alignment horizontal="center" vertical="center"/>
    </xf>
    <xf numFmtId="0" fontId="4" fillId="2" borderId="28" xfId="0" applyFont="1" applyFill="1" applyBorder="1" applyAlignment="1">
      <alignment horizontal="center" vertical="center"/>
    </xf>
    <xf numFmtId="1" fontId="4" fillId="2" borderId="15" xfId="8" applyNumberFormat="1" applyFont="1" applyFill="1" applyBorder="1" applyAlignment="1">
      <alignment horizontal="center"/>
    </xf>
    <xf numFmtId="1" fontId="4" fillId="2" borderId="10" xfId="8" applyNumberFormat="1" applyFont="1" applyFill="1" applyBorder="1" applyAlignment="1">
      <alignment horizontal="center"/>
    </xf>
    <xf numFmtId="165" fontId="4" fillId="2" borderId="10" xfId="8" applyNumberFormat="1" applyFont="1" applyFill="1" applyBorder="1" applyAlignment="1">
      <alignment horizontal="center"/>
    </xf>
    <xf numFmtId="165" fontId="4" fillId="2" borderId="15" xfId="8" applyNumberFormat="1" applyFont="1" applyFill="1" applyBorder="1" applyAlignment="1">
      <alignment horizontal="center"/>
    </xf>
    <xf numFmtId="0" fontId="4" fillId="2" borderId="10" xfId="0" applyFont="1" applyFill="1" applyBorder="1" applyAlignment="1">
      <alignment horizontal="center" vertical="center"/>
    </xf>
    <xf numFmtId="2" fontId="4" fillId="2" borderId="15" xfId="0" applyNumberFormat="1" applyFont="1" applyFill="1" applyBorder="1" applyAlignment="1">
      <alignment horizontal="center"/>
    </xf>
    <xf numFmtId="2" fontId="4" fillId="2" borderId="10" xfId="0" applyNumberFormat="1" applyFont="1" applyFill="1" applyBorder="1" applyAlignment="1">
      <alignment horizontal="center"/>
    </xf>
    <xf numFmtId="1" fontId="4" fillId="2" borderId="10" xfId="3" applyNumberFormat="1" applyFont="1" applyFill="1" applyBorder="1" applyAlignment="1">
      <alignment horizontal="center"/>
    </xf>
    <xf numFmtId="1" fontId="4" fillId="2" borderId="17" xfId="1" applyNumberFormat="1" applyFont="1" applyFill="1" applyBorder="1" applyAlignment="1">
      <alignment horizontal="center"/>
    </xf>
    <xf numFmtId="1" fontId="4" fillId="2" borderId="20" xfId="1" applyNumberFormat="1" applyFont="1" applyFill="1" applyBorder="1" applyAlignment="1">
      <alignment horizontal="center"/>
    </xf>
    <xf numFmtId="0" fontId="4" fillId="2" borderId="19" xfId="3" applyFont="1" applyFill="1" applyBorder="1" applyAlignment="1">
      <alignment horizontal="center"/>
    </xf>
    <xf numFmtId="0" fontId="4" fillId="2" borderId="28" xfId="3" applyFont="1" applyFill="1" applyBorder="1" applyAlignment="1">
      <alignment horizontal="center"/>
    </xf>
    <xf numFmtId="0" fontId="4" fillId="2" borderId="10" xfId="3" applyFont="1" applyFill="1" applyBorder="1" applyAlignment="1">
      <alignment horizontal="center"/>
    </xf>
    <xf numFmtId="0" fontId="4" fillId="2" borderId="0" xfId="0" applyFont="1" applyFill="1" applyBorder="1" applyAlignment="1">
      <alignment horizontal="center"/>
    </xf>
    <xf numFmtId="1" fontId="4" fillId="2" borderId="28" xfId="1" applyNumberFormat="1" applyFont="1" applyFill="1" applyBorder="1" applyAlignment="1">
      <alignment horizontal="center"/>
    </xf>
    <xf numFmtId="0" fontId="4" fillId="2" borderId="19" xfId="1" applyFont="1" applyFill="1" applyBorder="1" applyAlignment="1">
      <alignment horizontal="center"/>
    </xf>
    <xf numFmtId="0" fontId="4" fillId="2" borderId="28" xfId="1" applyFont="1" applyFill="1" applyBorder="1" applyAlignment="1">
      <alignment horizontal="center"/>
    </xf>
    <xf numFmtId="0" fontId="4" fillId="2" borderId="23" xfId="0" applyFont="1" applyFill="1" applyBorder="1" applyAlignment="1">
      <alignment horizontal="center"/>
    </xf>
    <xf numFmtId="0" fontId="4" fillId="2" borderId="24" xfId="0" applyFont="1" applyFill="1" applyBorder="1" applyAlignment="1">
      <alignment horizontal="center"/>
    </xf>
    <xf numFmtId="0" fontId="4" fillId="2" borderId="25" xfId="0" applyFont="1" applyFill="1" applyBorder="1" applyAlignment="1">
      <alignment horizontal="center"/>
    </xf>
    <xf numFmtId="0" fontId="2" fillId="2" borderId="3" xfId="0" applyFont="1" applyFill="1" applyBorder="1" applyAlignment="1">
      <alignment horizontal="center" wrapText="1"/>
    </xf>
    <xf numFmtId="0" fontId="2" fillId="2" borderId="5" xfId="0" applyFont="1" applyFill="1" applyBorder="1" applyAlignment="1">
      <alignment horizontal="center" wrapText="1"/>
    </xf>
    <xf numFmtId="0" fontId="2" fillId="2" borderId="11" xfId="0" applyFont="1" applyFill="1" applyBorder="1" applyAlignment="1">
      <alignment horizontal="center"/>
    </xf>
    <xf numFmtId="0" fontId="2" fillId="2" borderId="13" xfId="0" applyFont="1" applyFill="1" applyBorder="1" applyAlignment="1">
      <alignment horizontal="center"/>
    </xf>
    <xf numFmtId="14" fontId="2" fillId="2" borderId="11" xfId="0" applyNumberFormat="1" applyFont="1" applyFill="1" applyBorder="1" applyAlignment="1">
      <alignment horizontal="center"/>
    </xf>
    <xf numFmtId="14" fontId="2" fillId="2" borderId="13" xfId="0" applyNumberFormat="1" applyFont="1" applyFill="1" applyBorder="1" applyAlignment="1">
      <alignment horizontal="center"/>
    </xf>
    <xf numFmtId="166" fontId="2" fillId="0" borderId="11" xfId="0" applyNumberFormat="1" applyFont="1" applyFill="1" applyBorder="1" applyAlignment="1">
      <alignment horizontal="center" wrapText="1"/>
    </xf>
    <xf numFmtId="166" fontId="2" fillId="0" borderId="13" xfId="0" applyNumberFormat="1" applyFont="1" applyFill="1" applyBorder="1" applyAlignment="1">
      <alignment horizontal="center" wrapText="1"/>
    </xf>
    <xf numFmtId="165" fontId="4" fillId="2" borderId="11" xfId="0" applyNumberFormat="1" applyFont="1" applyFill="1" applyBorder="1" applyAlignment="1">
      <alignment horizontal="center"/>
    </xf>
    <xf numFmtId="165" fontId="4" fillId="2" borderId="13" xfId="0" applyNumberFormat="1" applyFont="1" applyFill="1" applyBorder="1" applyAlignment="1">
      <alignment horizontal="center"/>
    </xf>
    <xf numFmtId="165" fontId="4" fillId="2" borderId="14" xfId="0" applyNumberFormat="1" applyFont="1" applyFill="1" applyBorder="1" applyAlignment="1">
      <alignment horizontal="center"/>
    </xf>
    <xf numFmtId="165" fontId="4" fillId="2" borderId="32" xfId="0" applyNumberFormat="1" applyFont="1" applyFill="1" applyBorder="1" applyAlignment="1">
      <alignment horizontal="center"/>
    </xf>
    <xf numFmtId="0" fontId="4" fillId="2" borderId="14" xfId="0" applyFont="1" applyFill="1" applyBorder="1" applyAlignment="1">
      <alignment horizontal="center"/>
    </xf>
    <xf numFmtId="0" fontId="4" fillId="2" borderId="32" xfId="0" applyFont="1" applyFill="1" applyBorder="1" applyAlignment="1">
      <alignment horizontal="center"/>
    </xf>
    <xf numFmtId="0" fontId="4" fillId="2" borderId="17" xfId="0" applyFont="1" applyFill="1" applyBorder="1" applyAlignment="1">
      <alignment horizontal="center"/>
    </xf>
    <xf numFmtId="0" fontId="4" fillId="2" borderId="48" xfId="0" applyFont="1" applyFill="1" applyBorder="1" applyAlignment="1">
      <alignment horizontal="center"/>
    </xf>
    <xf numFmtId="0" fontId="4" fillId="2" borderId="47" xfId="0" applyFont="1" applyFill="1" applyBorder="1" applyAlignment="1">
      <alignment horizontal="center"/>
    </xf>
    <xf numFmtId="165" fontId="4" fillId="2" borderId="12" xfId="0" applyNumberFormat="1" applyFont="1" applyFill="1" applyBorder="1" applyAlignment="1">
      <alignment horizontal="center"/>
    </xf>
    <xf numFmtId="165" fontId="4" fillId="2" borderId="2" xfId="0" applyNumberFormat="1" applyFont="1" applyFill="1" applyBorder="1" applyAlignment="1">
      <alignment horizontal="center"/>
    </xf>
    <xf numFmtId="0" fontId="4" fillId="2" borderId="23" xfId="0" applyFont="1" applyFill="1" applyBorder="1" applyAlignment="1"/>
    <xf numFmtId="0" fontId="4" fillId="2" borderId="24" xfId="0" applyFont="1" applyFill="1" applyBorder="1" applyAlignment="1"/>
    <xf numFmtId="0" fontId="4" fillId="2" borderId="25" xfId="0" applyFont="1" applyFill="1" applyBorder="1" applyAlignment="1"/>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2" borderId="5" xfId="0" applyFont="1" applyFill="1" applyBorder="1" applyAlignment="1">
      <alignment horizontal="center"/>
    </xf>
    <xf numFmtId="0" fontId="2" fillId="2" borderId="12" xfId="0" applyFont="1" applyFill="1" applyBorder="1" applyAlignment="1">
      <alignment horizontal="center"/>
    </xf>
    <xf numFmtId="14" fontId="2" fillId="2" borderId="12" xfId="0" applyNumberFormat="1" applyFont="1" applyFill="1" applyBorder="1" applyAlignment="1">
      <alignment horizontal="center"/>
    </xf>
    <xf numFmtId="166" fontId="2" fillId="0" borderId="12" xfId="0" applyNumberFormat="1" applyFont="1" applyFill="1" applyBorder="1" applyAlignment="1">
      <alignment horizontal="center" wrapText="1"/>
    </xf>
    <xf numFmtId="0" fontId="4" fillId="0" borderId="1" xfId="0" applyFont="1" applyBorder="1" applyAlignment="1">
      <alignment horizontal="center" vertical="center" wrapText="1"/>
    </xf>
    <xf numFmtId="0" fontId="4" fillId="0" borderId="9" xfId="0" applyFont="1" applyBorder="1" applyAlignment="1">
      <alignment horizontal="center" vertical="center" wrapText="1"/>
    </xf>
    <xf numFmtId="0" fontId="4" fillId="0" borderId="22" xfId="0" applyFont="1" applyBorder="1" applyAlignment="1">
      <alignment horizontal="center" vertical="center" wrapText="1"/>
    </xf>
    <xf numFmtId="0" fontId="8" fillId="0" borderId="1" xfId="0" applyFont="1" applyBorder="1" applyAlignment="1">
      <alignment horizontal="center" vertical="center" wrapText="1"/>
    </xf>
    <xf numFmtId="0" fontId="8" fillId="0" borderId="9" xfId="0" applyFont="1" applyBorder="1" applyAlignment="1">
      <alignment horizontal="center" vertical="center" wrapText="1"/>
    </xf>
    <xf numFmtId="0" fontId="8" fillId="0" borderId="22" xfId="0" applyFont="1" applyBorder="1" applyAlignment="1">
      <alignment horizontal="center" vertical="center" wrapText="1"/>
    </xf>
    <xf numFmtId="1" fontId="8" fillId="0" borderId="1" xfId="0" applyNumberFormat="1" applyFont="1" applyBorder="1" applyAlignment="1">
      <alignment horizontal="center" vertical="center" wrapText="1"/>
    </xf>
    <xf numFmtId="1" fontId="8" fillId="0" borderId="9" xfId="0" applyNumberFormat="1" applyFont="1" applyBorder="1" applyAlignment="1">
      <alignment horizontal="center" vertical="center" wrapText="1"/>
    </xf>
    <xf numFmtId="1" fontId="8" fillId="0" borderId="22" xfId="0" applyNumberFormat="1" applyFont="1" applyBorder="1" applyAlignment="1">
      <alignment horizontal="center" vertical="center" wrapText="1"/>
    </xf>
    <xf numFmtId="1" fontId="8" fillId="0" borderId="37" xfId="0" applyNumberFormat="1" applyFont="1" applyBorder="1" applyAlignment="1">
      <alignment horizontal="center" vertical="center" wrapText="1"/>
    </xf>
    <xf numFmtId="1" fontId="8" fillId="0" borderId="38" xfId="0" applyNumberFormat="1" applyFont="1" applyBorder="1" applyAlignment="1">
      <alignment horizontal="center" vertical="center" wrapText="1"/>
    </xf>
    <xf numFmtId="1" fontId="8" fillId="0" borderId="39" xfId="0" applyNumberFormat="1" applyFont="1" applyBorder="1" applyAlignment="1">
      <alignment horizontal="center" vertical="center" wrapText="1"/>
    </xf>
    <xf numFmtId="1" fontId="8" fillId="2" borderId="8" xfId="0" applyNumberFormat="1" applyFont="1" applyFill="1" applyBorder="1" applyAlignment="1">
      <alignment horizontal="center" vertical="center" wrapText="1"/>
    </xf>
    <xf numFmtId="1" fontId="8" fillId="2" borderId="9" xfId="0" applyNumberFormat="1" applyFont="1" applyFill="1" applyBorder="1" applyAlignment="1">
      <alignment horizontal="center" vertical="center" wrapText="1"/>
    </xf>
    <xf numFmtId="1" fontId="8" fillId="2" borderId="45" xfId="0" applyNumberFormat="1" applyFont="1" applyFill="1" applyBorder="1" applyAlignment="1">
      <alignment horizontal="center" vertical="center" wrapText="1"/>
    </xf>
    <xf numFmtId="1" fontId="8" fillId="0" borderId="1" xfId="0" applyNumberFormat="1" applyFont="1" applyBorder="1" applyAlignment="1">
      <alignment horizontal="center" vertical="center"/>
    </xf>
    <xf numFmtId="1" fontId="8" fillId="0" borderId="9" xfId="0" applyNumberFormat="1" applyFont="1" applyBorder="1" applyAlignment="1">
      <alignment horizontal="center" vertical="center"/>
    </xf>
    <xf numFmtId="1" fontId="8" fillId="0" borderId="22" xfId="0" applyNumberFormat="1" applyFont="1" applyBorder="1" applyAlignment="1">
      <alignment horizontal="center" vertical="center"/>
    </xf>
    <xf numFmtId="1" fontId="8" fillId="0" borderId="45" xfId="0" applyNumberFormat="1" applyFont="1" applyBorder="1" applyAlignment="1">
      <alignment horizontal="center" vertical="center" wrapText="1"/>
    </xf>
    <xf numFmtId="1" fontId="4" fillId="0" borderId="1" xfId="1" applyNumberFormat="1" applyFont="1" applyBorder="1" applyAlignment="1">
      <alignment horizontal="center" vertical="center" wrapText="1"/>
    </xf>
    <xf numFmtId="1" fontId="4" fillId="0" borderId="9" xfId="1" applyNumberFormat="1" applyFont="1" applyBorder="1" applyAlignment="1">
      <alignment horizontal="center" vertical="center" wrapText="1"/>
    </xf>
    <xf numFmtId="1" fontId="4" fillId="0" borderId="22" xfId="1" applyNumberFormat="1" applyFont="1" applyBorder="1" applyAlignment="1">
      <alignment horizontal="center" vertical="center" wrapText="1"/>
    </xf>
    <xf numFmtId="1" fontId="4" fillId="2" borderId="1" xfId="1" applyNumberFormat="1" applyFont="1" applyFill="1" applyBorder="1" applyAlignment="1">
      <alignment horizontal="center" vertical="center"/>
    </xf>
    <xf numFmtId="1" fontId="4" fillId="2" borderId="9" xfId="1" applyNumberFormat="1" applyFont="1" applyFill="1" applyBorder="1" applyAlignment="1">
      <alignment horizontal="center" vertical="center"/>
    </xf>
    <xf numFmtId="1" fontId="4" fillId="2" borderId="22" xfId="1" applyNumberFormat="1" applyFont="1" applyFill="1" applyBorder="1" applyAlignment="1">
      <alignment horizontal="center" vertical="center"/>
    </xf>
    <xf numFmtId="1" fontId="4" fillId="2" borderId="1" xfId="1" applyNumberFormat="1" applyFont="1" applyFill="1" applyBorder="1" applyAlignment="1">
      <alignment horizontal="center" vertical="center" wrapText="1"/>
    </xf>
    <xf numFmtId="1" fontId="4" fillId="2" borderId="9" xfId="1" applyNumberFormat="1" applyFont="1" applyFill="1" applyBorder="1" applyAlignment="1">
      <alignment horizontal="center" vertical="center" wrapText="1"/>
    </xf>
    <xf numFmtId="1" fontId="4" fillId="2" borderId="22" xfId="1" applyNumberFormat="1" applyFont="1" applyFill="1" applyBorder="1" applyAlignment="1">
      <alignment horizontal="center" vertical="center" wrapText="1"/>
    </xf>
    <xf numFmtId="1" fontId="13" fillId="0" borderId="1" xfId="1" applyNumberFormat="1" applyFont="1" applyBorder="1" applyAlignment="1">
      <alignment horizontal="center" vertical="center" wrapText="1"/>
    </xf>
    <xf numFmtId="1" fontId="13" fillId="0" borderId="9" xfId="1" applyNumberFormat="1" applyFont="1" applyBorder="1" applyAlignment="1">
      <alignment horizontal="center" vertical="center" wrapText="1"/>
    </xf>
    <xf numFmtId="1" fontId="13" fillId="0" borderId="22" xfId="1" applyNumberFormat="1" applyFont="1" applyBorder="1" applyAlignment="1">
      <alignment horizontal="center" vertical="center" wrapText="1"/>
    </xf>
    <xf numFmtId="1" fontId="4" fillId="0" borderId="1" xfId="1" applyNumberFormat="1" applyFont="1" applyBorder="1" applyAlignment="1">
      <alignment horizontal="center" vertical="center"/>
    </xf>
    <xf numFmtId="1" fontId="4" fillId="0" borderId="9" xfId="1" applyNumberFormat="1" applyFont="1" applyBorder="1" applyAlignment="1">
      <alignment horizontal="center" vertical="center"/>
    </xf>
    <xf numFmtId="1" fontId="4" fillId="0" borderId="22" xfId="1" applyNumberFormat="1" applyFont="1" applyBorder="1" applyAlignment="1">
      <alignment horizontal="center" vertical="center"/>
    </xf>
    <xf numFmtId="0" fontId="8" fillId="2" borderId="1" xfId="0" applyFont="1" applyFill="1" applyBorder="1" applyAlignment="1">
      <alignment horizontal="center" vertical="center" wrapText="1"/>
    </xf>
    <xf numFmtId="0" fontId="8" fillId="2" borderId="9" xfId="0" applyFont="1" applyFill="1" applyBorder="1" applyAlignment="1">
      <alignment horizontal="center" vertical="center" wrapText="1"/>
    </xf>
    <xf numFmtId="0" fontId="8" fillId="2" borderId="22" xfId="0" applyFont="1" applyFill="1" applyBorder="1" applyAlignment="1">
      <alignment horizontal="center" vertical="center" wrapText="1"/>
    </xf>
    <xf numFmtId="1" fontId="8" fillId="2" borderId="1" xfId="0" applyNumberFormat="1" applyFont="1" applyFill="1" applyBorder="1" applyAlignment="1">
      <alignment horizontal="center" vertical="center" wrapText="1"/>
    </xf>
    <xf numFmtId="1" fontId="8" fillId="2" borderId="22" xfId="0" applyNumberFormat="1" applyFont="1" applyFill="1" applyBorder="1" applyAlignment="1">
      <alignment horizontal="center" vertical="center" wrapText="1"/>
    </xf>
    <xf numFmtId="0" fontId="4" fillId="2" borderId="2" xfId="0" applyFont="1" applyFill="1" applyBorder="1" applyAlignment="1">
      <alignment horizontal="center"/>
    </xf>
    <xf numFmtId="0" fontId="8" fillId="0" borderId="1" xfId="0" applyFont="1" applyBorder="1" applyAlignment="1">
      <alignment horizontal="center" vertical="center"/>
    </xf>
    <xf numFmtId="0" fontId="8" fillId="0" borderId="9" xfId="0" applyFont="1" applyBorder="1" applyAlignment="1">
      <alignment horizontal="center" vertical="center"/>
    </xf>
    <xf numFmtId="0" fontId="8" fillId="0" borderId="22" xfId="0" applyFont="1" applyBorder="1" applyAlignment="1">
      <alignment horizontal="center" vertical="center"/>
    </xf>
    <xf numFmtId="0" fontId="8" fillId="0" borderId="1" xfId="0" applyFont="1" applyBorder="1" applyAlignment="1">
      <alignment horizontal="center" wrapText="1"/>
    </xf>
    <xf numFmtId="0" fontId="8" fillId="0" borderId="9" xfId="0" applyFont="1" applyBorder="1" applyAlignment="1">
      <alignment horizontal="center" wrapText="1"/>
    </xf>
    <xf numFmtId="1" fontId="4" fillId="0" borderId="18" xfId="1" applyNumberFormat="1" applyFont="1" applyFill="1" applyBorder="1" applyAlignment="1">
      <alignment horizontal="center" vertical="center" wrapText="1"/>
    </xf>
    <xf numFmtId="1" fontId="4" fillId="0" borderId="29" xfId="1" applyNumberFormat="1" applyFont="1" applyFill="1" applyBorder="1" applyAlignment="1">
      <alignment horizontal="center" vertical="center" wrapText="1"/>
    </xf>
    <xf numFmtId="1" fontId="4" fillId="0" borderId="34" xfId="1" applyNumberFormat="1" applyFont="1" applyFill="1" applyBorder="1" applyAlignment="1">
      <alignment horizontal="center" vertical="center" wrapText="1"/>
    </xf>
    <xf numFmtId="11" fontId="8" fillId="2" borderId="18" xfId="0" applyNumberFormat="1" applyFont="1" applyFill="1" applyBorder="1" applyAlignment="1">
      <alignment horizontal="center" vertical="center" wrapText="1"/>
    </xf>
    <xf numFmtId="11" fontId="8" fillId="2" borderId="29" xfId="0" applyNumberFormat="1" applyFont="1" applyFill="1" applyBorder="1" applyAlignment="1">
      <alignment horizontal="center" vertical="center" wrapText="1"/>
    </xf>
    <xf numFmtId="11" fontId="8" fillId="2" borderId="31" xfId="0" applyNumberFormat="1" applyFont="1" applyFill="1" applyBorder="1" applyAlignment="1">
      <alignment horizontal="center" vertical="center" wrapText="1"/>
    </xf>
    <xf numFmtId="166" fontId="1" fillId="2" borderId="11" xfId="0" applyNumberFormat="1" applyFont="1" applyFill="1" applyBorder="1" applyAlignment="1">
      <alignment horizontal="center" wrapText="1"/>
    </xf>
    <xf numFmtId="166" fontId="1" fillId="2" borderId="12" xfId="0" applyNumberFormat="1" applyFont="1" applyFill="1" applyBorder="1" applyAlignment="1">
      <alignment horizontal="center" wrapText="1"/>
    </xf>
    <xf numFmtId="166" fontId="1" fillId="2" borderId="13" xfId="0" applyNumberFormat="1" applyFont="1" applyFill="1" applyBorder="1" applyAlignment="1">
      <alignment horizontal="center" wrapText="1"/>
    </xf>
    <xf numFmtId="165" fontId="8" fillId="2" borderId="1" xfId="0" applyNumberFormat="1" applyFont="1" applyFill="1" applyBorder="1" applyAlignment="1">
      <alignment horizontal="center" vertical="center" wrapText="1"/>
    </xf>
    <xf numFmtId="165" fontId="8" fillId="2" borderId="9" xfId="0" applyNumberFormat="1" applyFont="1" applyFill="1" applyBorder="1" applyAlignment="1">
      <alignment horizontal="center" vertical="center" wrapText="1"/>
    </xf>
    <xf numFmtId="165" fontId="8" fillId="2" borderId="22" xfId="0" applyNumberFormat="1" applyFont="1" applyFill="1" applyBorder="1" applyAlignment="1">
      <alignment horizontal="center" vertical="center" wrapText="1"/>
    </xf>
    <xf numFmtId="165" fontId="4" fillId="2" borderId="18" xfId="0" applyNumberFormat="1" applyFont="1" applyFill="1" applyBorder="1" applyAlignment="1">
      <alignment horizontal="center"/>
    </xf>
    <xf numFmtId="0" fontId="8" fillId="2" borderId="1" xfId="0" applyFont="1" applyFill="1" applyBorder="1" applyAlignment="1">
      <alignment horizontal="center" vertical="center"/>
    </xf>
    <xf numFmtId="0" fontId="8" fillId="2" borderId="9" xfId="0" applyFont="1" applyFill="1" applyBorder="1" applyAlignment="1">
      <alignment horizontal="center" vertical="center"/>
    </xf>
    <xf numFmtId="0" fontId="8" fillId="2" borderId="22" xfId="0" applyFont="1" applyFill="1" applyBorder="1" applyAlignment="1">
      <alignment horizontal="center" vertical="center"/>
    </xf>
    <xf numFmtId="0" fontId="2" fillId="2" borderId="16" xfId="0" applyFont="1" applyFill="1" applyBorder="1" applyAlignment="1">
      <alignment horizontal="center"/>
    </xf>
    <xf numFmtId="166" fontId="2" fillId="2" borderId="15" xfId="4" applyNumberFormat="1" applyFont="1" applyFill="1" applyBorder="1" applyAlignment="1">
      <alignment horizontal="center"/>
    </xf>
    <xf numFmtId="166" fontId="2" fillId="2" borderId="16" xfId="4" applyNumberFormat="1" applyFont="1" applyFill="1" applyBorder="1" applyAlignment="1">
      <alignment horizontal="center"/>
    </xf>
    <xf numFmtId="166" fontId="2" fillId="2" borderId="10" xfId="4" applyNumberFormat="1" applyFont="1" applyFill="1" applyBorder="1" applyAlignment="1">
      <alignment horizontal="center"/>
    </xf>
    <xf numFmtId="166" fontId="2" fillId="0" borderId="11" xfId="4" applyNumberFormat="1" applyFont="1" applyFill="1" applyBorder="1" applyAlignment="1">
      <alignment horizontal="center" wrapText="1"/>
    </xf>
    <xf numFmtId="166" fontId="2" fillId="0" borderId="12" xfId="4" applyNumberFormat="1" applyFont="1" applyFill="1" applyBorder="1" applyAlignment="1">
      <alignment horizontal="center" wrapText="1"/>
    </xf>
    <xf numFmtId="166" fontId="2" fillId="0" borderId="13" xfId="4" applyNumberFormat="1" applyFont="1" applyFill="1" applyBorder="1" applyAlignment="1">
      <alignment horizontal="center" wrapText="1"/>
    </xf>
    <xf numFmtId="167" fontId="4" fillId="2" borderId="15" xfId="5" applyNumberFormat="1" applyFont="1" applyFill="1" applyBorder="1" applyAlignment="1">
      <alignment horizontal="center"/>
    </xf>
    <xf numFmtId="167" fontId="4" fillId="2" borderId="16" xfId="5" applyNumberFormat="1" applyFont="1" applyFill="1" applyBorder="1" applyAlignment="1">
      <alignment horizontal="center"/>
    </xf>
    <xf numFmtId="167" fontId="4" fillId="2" borderId="10" xfId="5" applyNumberFormat="1" applyFont="1" applyFill="1" applyBorder="1" applyAlignment="1">
      <alignment horizontal="center"/>
    </xf>
    <xf numFmtId="165" fontId="4" fillId="2" borderId="22" xfId="10" applyNumberFormat="1" applyFont="1" applyFill="1" applyBorder="1" applyAlignment="1">
      <alignment horizontal="center"/>
    </xf>
    <xf numFmtId="1" fontId="4" fillId="2" borderId="28" xfId="10" applyNumberFormat="1" applyFont="1" applyFill="1" applyBorder="1" applyAlignment="1">
      <alignment horizontal="center"/>
    </xf>
    <xf numFmtId="165" fontId="4" fillId="2" borderId="10" xfId="10" applyNumberFormat="1" applyFont="1" applyFill="1" applyBorder="1" applyAlignment="1">
      <alignment horizontal="center"/>
    </xf>
    <xf numFmtId="1" fontId="4" fillId="2" borderId="10" xfId="10" applyNumberFormat="1" applyFont="1" applyFill="1" applyBorder="1" applyAlignment="1">
      <alignment horizontal="center"/>
    </xf>
    <xf numFmtId="165" fontId="4" fillId="2" borderId="19" xfId="4" applyNumberFormat="1" applyFont="1" applyFill="1" applyBorder="1" applyAlignment="1">
      <alignment horizontal="center"/>
    </xf>
    <xf numFmtId="165" fontId="4" fillId="2" borderId="22" xfId="4" applyNumberFormat="1" applyFont="1" applyFill="1" applyBorder="1" applyAlignment="1">
      <alignment horizontal="center"/>
    </xf>
    <xf numFmtId="165" fontId="4" fillId="2" borderId="28" xfId="4" applyNumberFormat="1" applyFont="1" applyFill="1" applyBorder="1" applyAlignment="1">
      <alignment horizontal="center"/>
    </xf>
    <xf numFmtId="165" fontId="4" fillId="2" borderId="10" xfId="3" applyNumberFormat="1" applyFont="1" applyFill="1" applyBorder="1" applyAlignment="1">
      <alignment horizontal="center"/>
    </xf>
    <xf numFmtId="165" fontId="4" fillId="2" borderId="15" xfId="4" applyNumberFormat="1" applyFont="1" applyFill="1" applyBorder="1" applyAlignment="1">
      <alignment horizontal="center"/>
    </xf>
    <xf numFmtId="165" fontId="4" fillId="2" borderId="16" xfId="4" applyNumberFormat="1" applyFont="1" applyFill="1" applyBorder="1" applyAlignment="1">
      <alignment horizontal="center"/>
    </xf>
    <xf numFmtId="165" fontId="4" fillId="2" borderId="10" xfId="4" applyNumberFormat="1" applyFont="1" applyFill="1" applyBorder="1" applyAlignment="1">
      <alignment horizontal="center"/>
    </xf>
    <xf numFmtId="1" fontId="4" fillId="2" borderId="19" xfId="4" applyNumberFormat="1" applyFont="1" applyFill="1" applyBorder="1" applyAlignment="1">
      <alignment horizontal="center"/>
    </xf>
    <xf numFmtId="1" fontId="4" fillId="2" borderId="22" xfId="4" applyNumberFormat="1" applyFont="1" applyFill="1" applyBorder="1" applyAlignment="1">
      <alignment horizontal="center"/>
    </xf>
    <xf numFmtId="1" fontId="4" fillId="2" borderId="28" xfId="4" applyNumberFormat="1" applyFont="1" applyFill="1" applyBorder="1" applyAlignment="1">
      <alignment horizontal="center"/>
    </xf>
    <xf numFmtId="1" fontId="4" fillId="2" borderId="19" xfId="5" applyNumberFormat="1" applyFont="1" applyFill="1" applyBorder="1" applyAlignment="1">
      <alignment horizontal="center"/>
    </xf>
    <xf numFmtId="1" fontId="4" fillId="2" borderId="22" xfId="5" applyNumberFormat="1" applyFont="1" applyFill="1" applyBorder="1" applyAlignment="1">
      <alignment horizontal="center"/>
    </xf>
    <xf numFmtId="1" fontId="4" fillId="2" borderId="28" xfId="5" applyNumberFormat="1" applyFont="1" applyFill="1" applyBorder="1" applyAlignment="1">
      <alignment horizontal="center"/>
    </xf>
    <xf numFmtId="165" fontId="4" fillId="2" borderId="15" xfId="5" applyNumberFormat="1" applyFont="1" applyFill="1" applyBorder="1" applyAlignment="1">
      <alignment horizontal="center"/>
    </xf>
    <xf numFmtId="165" fontId="4" fillId="2" borderId="16" xfId="5" applyNumberFormat="1" applyFont="1" applyFill="1" applyBorder="1" applyAlignment="1">
      <alignment horizontal="center"/>
    </xf>
    <xf numFmtId="165" fontId="4" fillId="2" borderId="10" xfId="5" applyNumberFormat="1" applyFont="1" applyFill="1" applyBorder="1" applyAlignment="1">
      <alignment horizontal="center"/>
    </xf>
    <xf numFmtId="0" fontId="4" fillId="2" borderId="19" xfId="4" applyFont="1" applyFill="1" applyBorder="1" applyAlignment="1">
      <alignment horizontal="center" vertical="center"/>
    </xf>
    <xf numFmtId="0" fontId="4" fillId="2" borderId="22" xfId="4" applyFont="1" applyFill="1" applyBorder="1" applyAlignment="1">
      <alignment horizontal="center" vertical="center"/>
    </xf>
    <xf numFmtId="0" fontId="4" fillId="2" borderId="28" xfId="4" applyFont="1" applyFill="1" applyBorder="1" applyAlignment="1">
      <alignment horizontal="center" vertical="center"/>
    </xf>
    <xf numFmtId="165" fontId="4" fillId="2" borderId="28" xfId="3" applyNumberFormat="1" applyFont="1" applyFill="1" applyBorder="1" applyAlignment="1">
      <alignment horizontal="center"/>
    </xf>
    <xf numFmtId="2" fontId="4" fillId="2" borderId="15" xfId="3" applyNumberFormat="1" applyFont="1" applyFill="1" applyBorder="1" applyAlignment="1">
      <alignment horizontal="center"/>
    </xf>
    <xf numFmtId="2" fontId="4" fillId="2" borderId="10" xfId="3" applyNumberFormat="1" applyFont="1" applyFill="1" applyBorder="1" applyAlignment="1">
      <alignment horizontal="center"/>
    </xf>
    <xf numFmtId="1" fontId="4" fillId="2" borderId="31" xfId="3" applyNumberFormat="1" applyFont="1" applyFill="1" applyBorder="1" applyAlignment="1">
      <alignment horizontal="center"/>
    </xf>
    <xf numFmtId="1" fontId="4" fillId="2" borderId="22" xfId="3" applyNumberFormat="1" applyFont="1" applyFill="1" applyBorder="1" applyAlignment="1">
      <alignment horizontal="center"/>
    </xf>
    <xf numFmtId="1" fontId="4" fillId="2" borderId="28" xfId="3" applyNumberFormat="1" applyFont="1" applyFill="1" applyBorder="1" applyAlignment="1">
      <alignment horizontal="center"/>
    </xf>
    <xf numFmtId="1" fontId="4" fillId="2" borderId="50" xfId="3" applyNumberFormat="1" applyFont="1" applyFill="1" applyBorder="1" applyAlignment="1">
      <alignment horizontal="center"/>
    </xf>
    <xf numFmtId="1" fontId="4" fillId="2" borderId="15" xfId="4" applyNumberFormat="1" applyFont="1" applyFill="1" applyBorder="1" applyAlignment="1">
      <alignment horizontal="center"/>
    </xf>
    <xf numFmtId="1" fontId="4" fillId="2" borderId="16" xfId="4" applyNumberFormat="1" applyFont="1" applyFill="1" applyBorder="1" applyAlignment="1">
      <alignment horizontal="center"/>
    </xf>
    <xf numFmtId="1" fontId="4" fillId="2" borderId="10" xfId="4" applyNumberFormat="1" applyFont="1" applyFill="1" applyBorder="1" applyAlignment="1">
      <alignment horizontal="center"/>
    </xf>
    <xf numFmtId="2" fontId="4" fillId="2" borderId="15" xfId="4" applyNumberFormat="1" applyFont="1" applyFill="1" applyBorder="1" applyAlignment="1">
      <alignment horizontal="center"/>
    </xf>
    <xf numFmtId="2" fontId="4" fillId="2" borderId="16" xfId="4" applyNumberFormat="1" applyFont="1" applyFill="1" applyBorder="1" applyAlignment="1">
      <alignment horizontal="center"/>
    </xf>
    <xf numFmtId="2" fontId="4" fillId="2" borderId="10" xfId="4" applyNumberFormat="1" applyFont="1" applyFill="1" applyBorder="1" applyAlignment="1">
      <alignment horizontal="center"/>
    </xf>
    <xf numFmtId="1" fontId="4" fillId="2" borderId="17" xfId="3" applyNumberFormat="1" applyFont="1" applyFill="1" applyBorder="1" applyAlignment="1">
      <alignment horizontal="center"/>
    </xf>
    <xf numFmtId="1" fontId="4" fillId="2" borderId="1" xfId="3" applyNumberFormat="1" applyFont="1" applyFill="1" applyBorder="1" applyAlignment="1">
      <alignment horizontal="center"/>
    </xf>
    <xf numFmtId="1" fontId="4" fillId="2" borderId="20" xfId="3" applyNumberFormat="1" applyFont="1" applyFill="1" applyBorder="1" applyAlignment="1">
      <alignment horizontal="center"/>
    </xf>
    <xf numFmtId="166" fontId="1" fillId="0" borderId="11" xfId="0" applyNumberFormat="1" applyFont="1" applyFill="1" applyBorder="1" applyAlignment="1">
      <alignment horizontal="center" wrapText="1"/>
    </xf>
    <xf numFmtId="166" fontId="1" fillId="0" borderId="12" xfId="0" applyNumberFormat="1" applyFont="1" applyFill="1" applyBorder="1" applyAlignment="1">
      <alignment horizontal="center" wrapText="1"/>
    </xf>
    <xf numFmtId="166" fontId="1" fillId="0" borderId="13" xfId="0" applyNumberFormat="1" applyFont="1" applyFill="1" applyBorder="1" applyAlignment="1">
      <alignment horizontal="center" wrapText="1"/>
    </xf>
    <xf numFmtId="167" fontId="4" fillId="2" borderId="16" xfId="0" applyNumberFormat="1" applyFont="1" applyFill="1" applyBorder="1" applyAlignment="1">
      <alignment horizontal="center"/>
    </xf>
    <xf numFmtId="1" fontId="4" fillId="2" borderId="19" xfId="3" applyNumberFormat="1" applyFont="1" applyFill="1" applyBorder="1" applyAlignment="1">
      <alignment horizontal="center"/>
    </xf>
    <xf numFmtId="11" fontId="4" fillId="2" borderId="16" xfId="0" applyNumberFormat="1" applyFont="1" applyFill="1" applyBorder="1" applyAlignment="1">
      <alignment horizontal="center"/>
    </xf>
    <xf numFmtId="165" fontId="4" fillId="2" borderId="16" xfId="9" applyNumberFormat="1" applyFont="1" applyFill="1" applyBorder="1" applyAlignment="1">
      <alignment horizontal="center"/>
    </xf>
    <xf numFmtId="0" fontId="4" fillId="2" borderId="51" xfId="0" applyFont="1" applyFill="1" applyBorder="1" applyAlignment="1">
      <alignment horizontal="center"/>
    </xf>
    <xf numFmtId="0" fontId="4" fillId="2" borderId="22" xfId="0" applyFont="1" applyFill="1" applyBorder="1" applyAlignment="1">
      <alignment horizontal="center" vertical="center"/>
    </xf>
    <xf numFmtId="2" fontId="4" fillId="2" borderId="16" xfId="0" applyNumberFormat="1" applyFont="1" applyFill="1" applyBorder="1" applyAlignment="1">
      <alignment horizontal="center"/>
    </xf>
    <xf numFmtId="1" fontId="4" fillId="2" borderId="19" xfId="9" applyNumberFormat="1" applyFont="1" applyFill="1" applyBorder="1" applyAlignment="1">
      <alignment horizontal="center"/>
    </xf>
    <xf numFmtId="1" fontId="4" fillId="2" borderId="22" xfId="9" applyNumberFormat="1" applyFont="1" applyFill="1" applyBorder="1" applyAlignment="1">
      <alignment horizontal="center"/>
    </xf>
    <xf numFmtId="1" fontId="4" fillId="2" borderId="28" xfId="9" applyNumberFormat="1" applyFont="1" applyFill="1" applyBorder="1" applyAlignment="1">
      <alignment horizontal="center"/>
    </xf>
    <xf numFmtId="1" fontId="4" fillId="2" borderId="15" xfId="9" applyNumberFormat="1" applyFont="1" applyFill="1" applyBorder="1" applyAlignment="1">
      <alignment horizontal="center"/>
    </xf>
    <xf numFmtId="1" fontId="4" fillId="2" borderId="16" xfId="9" applyNumberFormat="1" applyFont="1" applyFill="1" applyBorder="1" applyAlignment="1">
      <alignment horizontal="center"/>
    </xf>
    <xf numFmtId="1" fontId="4" fillId="2" borderId="10" xfId="9" applyNumberFormat="1" applyFont="1" applyFill="1" applyBorder="1" applyAlignment="1">
      <alignment horizontal="center"/>
    </xf>
    <xf numFmtId="0" fontId="2" fillId="2" borderId="11" xfId="0" applyFont="1" applyFill="1" applyBorder="1" applyAlignment="1">
      <alignment horizontal="center" wrapText="1"/>
    </xf>
    <xf numFmtId="0" fontId="2" fillId="2" borderId="12" xfId="0" applyFont="1" applyFill="1" applyBorder="1" applyAlignment="1">
      <alignment horizontal="center" wrapText="1"/>
    </xf>
    <xf numFmtId="0" fontId="2" fillId="2" borderId="13" xfId="0" applyFont="1" applyFill="1" applyBorder="1" applyAlignment="1">
      <alignment horizontal="center" wrapText="1"/>
    </xf>
    <xf numFmtId="166" fontId="2" fillId="2" borderId="10" xfId="3" applyNumberFormat="1" applyFont="1" applyFill="1" applyBorder="1" applyAlignment="1">
      <alignment horizontal="center"/>
    </xf>
    <xf numFmtId="167" fontId="4" fillId="2" borderId="15" xfId="9" applyNumberFormat="1" applyFont="1" applyFill="1" applyBorder="1" applyAlignment="1">
      <alignment horizontal="center"/>
    </xf>
    <xf numFmtId="167" fontId="4" fillId="2" borderId="16" xfId="9" applyNumberFormat="1" applyFont="1" applyFill="1" applyBorder="1" applyAlignment="1">
      <alignment horizontal="center"/>
    </xf>
    <xf numFmtId="167" fontId="4" fillId="2" borderId="10" xfId="9" applyNumberFormat="1" applyFont="1" applyFill="1" applyBorder="1" applyAlignment="1">
      <alignment horizontal="center"/>
    </xf>
    <xf numFmtId="165" fontId="4" fillId="2" borderId="19" xfId="10" applyNumberFormat="1" applyFont="1" applyFill="1" applyBorder="1" applyAlignment="1">
      <alignment horizontal="center"/>
    </xf>
    <xf numFmtId="2" fontId="4" fillId="2" borderId="15" xfId="10" applyNumberFormat="1" applyFont="1" applyFill="1" applyBorder="1" applyAlignment="1">
      <alignment horizontal="center"/>
    </xf>
    <xf numFmtId="2" fontId="4" fillId="2" borderId="16" xfId="10" applyNumberFormat="1" applyFont="1" applyFill="1" applyBorder="1" applyAlignment="1">
      <alignment horizontal="center"/>
    </xf>
    <xf numFmtId="0" fontId="4" fillId="2" borderId="49" xfId="0" applyFont="1" applyFill="1" applyBorder="1"/>
    <xf numFmtId="2" fontId="4" fillId="2" borderId="22" xfId="3" applyNumberFormat="1" applyFont="1" applyFill="1" applyBorder="1" applyAlignment="1">
      <alignment horizontal="center"/>
    </xf>
    <xf numFmtId="165" fontId="4" fillId="2" borderId="17" xfId="3" applyNumberFormat="1" applyFont="1" applyFill="1" applyBorder="1" applyAlignment="1">
      <alignment horizontal="center"/>
    </xf>
    <xf numFmtId="165" fontId="4" fillId="2" borderId="1" xfId="3" applyNumberFormat="1" applyFont="1" applyFill="1" applyBorder="1" applyAlignment="1">
      <alignment horizontal="center"/>
    </xf>
    <xf numFmtId="2" fontId="4" fillId="2" borderId="1" xfId="3" applyNumberFormat="1" applyFont="1" applyFill="1" applyBorder="1" applyAlignment="1">
      <alignment horizontal="center"/>
    </xf>
    <xf numFmtId="165" fontId="4" fillId="2" borderId="20" xfId="3" applyNumberFormat="1" applyFont="1" applyFill="1" applyBorder="1" applyAlignment="1">
      <alignment horizontal="center"/>
    </xf>
    <xf numFmtId="165" fontId="4" fillId="2" borderId="15" xfId="9" applyNumberFormat="1" applyFont="1" applyFill="1" applyBorder="1" applyAlignment="1">
      <alignment horizontal="center"/>
    </xf>
    <xf numFmtId="165" fontId="4" fillId="2" borderId="10" xfId="9" applyNumberFormat="1" applyFont="1" applyFill="1" applyBorder="1" applyAlignment="1">
      <alignment horizontal="center"/>
    </xf>
    <xf numFmtId="168" fontId="4" fillId="2" borderId="14" xfId="0" applyNumberFormat="1" applyFont="1" applyFill="1" applyBorder="1" applyAlignment="1">
      <alignment horizontal="center"/>
    </xf>
    <xf numFmtId="168" fontId="4" fillId="2" borderId="2" xfId="0" applyNumberFormat="1" applyFont="1" applyFill="1" applyBorder="1" applyAlignment="1">
      <alignment horizontal="center"/>
    </xf>
    <xf numFmtId="168" fontId="4" fillId="2" borderId="32" xfId="0" applyNumberFormat="1" applyFont="1" applyFill="1" applyBorder="1" applyAlignment="1">
      <alignment horizontal="center"/>
    </xf>
    <xf numFmtId="165" fontId="4" fillId="2" borderId="19" xfId="9" applyNumberFormat="1" applyFont="1" applyFill="1" applyBorder="1" applyAlignment="1">
      <alignment horizontal="center"/>
    </xf>
    <xf numFmtId="165" fontId="4" fillId="2" borderId="22" xfId="9" applyNumberFormat="1" applyFont="1" applyFill="1" applyBorder="1" applyAlignment="1">
      <alignment horizontal="center"/>
    </xf>
    <xf numFmtId="165" fontId="4" fillId="2" borderId="28" xfId="9" applyNumberFormat="1" applyFont="1" applyFill="1" applyBorder="1" applyAlignment="1">
      <alignment horizontal="center"/>
    </xf>
  </cellXfs>
  <cellStyles count="21">
    <cellStyle name="Normal" xfId="0" builtinId="0"/>
    <cellStyle name="Normal 10" xfId="17" xr:uid="{00000000-0005-0000-0000-000001000000}"/>
    <cellStyle name="Normal 10 2" xfId="18" xr:uid="{00000000-0005-0000-0000-000002000000}"/>
    <cellStyle name="Normal 11 2" xfId="6" xr:uid="{00000000-0005-0000-0000-000003000000}"/>
    <cellStyle name="Normal 12 2" xfId="11" xr:uid="{00000000-0005-0000-0000-000004000000}"/>
    <cellStyle name="Normal 13" xfId="8" xr:uid="{00000000-0005-0000-0000-000005000000}"/>
    <cellStyle name="Normal 13 2" xfId="12" xr:uid="{00000000-0005-0000-0000-000006000000}"/>
    <cellStyle name="Normal 16" xfId="19" xr:uid="{00000000-0005-0000-0000-000007000000}"/>
    <cellStyle name="Normal 2" xfId="3" xr:uid="{00000000-0005-0000-0000-000008000000}"/>
    <cellStyle name="Normal 2 3" xfId="13" xr:uid="{00000000-0005-0000-0000-000009000000}"/>
    <cellStyle name="Normal 3" xfId="20" xr:uid="{00000000-0005-0000-0000-00000A000000}"/>
    <cellStyle name="Normal 3 2" xfId="1" xr:uid="{00000000-0005-0000-0000-00000B000000}"/>
    <cellStyle name="Normal 4" xfId="5" xr:uid="{00000000-0005-0000-0000-00000C000000}"/>
    <cellStyle name="Normal 4 2" xfId="10" xr:uid="{00000000-0005-0000-0000-00000D000000}"/>
    <cellStyle name="Normal 5 2 2" xfId="4" xr:uid="{00000000-0005-0000-0000-00000E000000}"/>
    <cellStyle name="Normal 6" xfId="15" xr:uid="{00000000-0005-0000-0000-00000F000000}"/>
    <cellStyle name="Normal 7" xfId="9" xr:uid="{00000000-0005-0000-0000-000010000000}"/>
    <cellStyle name="Normal 7 2" xfId="16" xr:uid="{00000000-0005-0000-0000-000011000000}"/>
    <cellStyle name="Normal 8" xfId="2" xr:uid="{00000000-0005-0000-0000-000012000000}"/>
    <cellStyle name="Normal 9" xfId="7" xr:uid="{00000000-0005-0000-0000-000013000000}"/>
    <cellStyle name="Normal 9 2" xfId="14" xr:uid="{00000000-0005-0000-0000-000014000000}"/>
  </cellStyles>
  <dxfs count="10">
    <dxf>
      <numFmt numFmtId="164" formatCode="0.0E+00"/>
    </dxf>
    <dxf>
      <numFmt numFmtId="164" formatCode="0.0E+00"/>
    </dxf>
    <dxf>
      <numFmt numFmtId="164" formatCode="0.0E+00"/>
    </dxf>
    <dxf>
      <numFmt numFmtId="164" formatCode="0.0E+00"/>
    </dxf>
    <dxf>
      <numFmt numFmtId="164" formatCode="0.0E+00"/>
    </dxf>
    <dxf>
      <numFmt numFmtId="164" formatCode="0.0E+00"/>
    </dxf>
    <dxf>
      <numFmt numFmtId="164" formatCode="0.0E+00"/>
    </dxf>
    <dxf>
      <font>
        <condense val="0"/>
        <extend val="0"/>
        <color indexed="20"/>
      </font>
    </dxf>
    <dxf>
      <font>
        <condense val="0"/>
        <extend val="0"/>
        <color indexed="18"/>
      </font>
    </dxf>
    <dxf>
      <font>
        <condense val="0"/>
        <extend val="0"/>
        <color indexed="16"/>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U342"/>
  <sheetViews>
    <sheetView tabSelected="1" zoomScale="150" zoomScaleNormal="150" workbookViewId="0">
      <pane xSplit="2" ySplit="6" topLeftCell="Q7" activePane="bottomRight" state="frozen"/>
      <selection pane="topRight" activeCell="C1" sqref="C1"/>
      <selection pane="bottomLeft" activeCell="A7" sqref="A7"/>
      <selection pane="bottomRight" activeCell="R5" sqref="R1:U1048576"/>
    </sheetView>
  </sheetViews>
  <sheetFormatPr baseColWidth="10" defaultColWidth="8.7109375" defaultRowHeight="16"/>
  <cols>
    <col min="1" max="1" width="17.85546875" style="195" customWidth="1"/>
    <col min="2" max="2" width="31" style="195" customWidth="1"/>
    <col min="3" max="21" width="6.42578125" style="195" customWidth="1"/>
  </cols>
  <sheetData>
    <row r="1" spans="1:21" s="3" customFormat="1" ht="45" customHeight="1">
      <c r="A1" s="1"/>
      <c r="B1" s="2" t="s">
        <v>0</v>
      </c>
      <c r="C1" s="337" t="s">
        <v>1</v>
      </c>
      <c r="D1" s="338"/>
      <c r="E1" s="338"/>
      <c r="F1" s="338"/>
      <c r="G1" s="339"/>
      <c r="H1" s="337" t="s">
        <v>377</v>
      </c>
      <c r="I1" s="338"/>
      <c r="J1" s="338"/>
      <c r="K1" s="339"/>
      <c r="L1" s="315" t="s">
        <v>392</v>
      </c>
      <c r="M1" s="316"/>
      <c r="N1" s="337" t="s">
        <v>396</v>
      </c>
      <c r="O1" s="338"/>
      <c r="P1" s="338"/>
      <c r="Q1" s="339"/>
      <c r="R1" s="337" t="s">
        <v>404</v>
      </c>
      <c r="S1" s="338"/>
      <c r="T1" s="338"/>
      <c r="U1" s="339"/>
    </row>
    <row r="2" spans="1:21" s="3" customFormat="1" ht="31.5" customHeight="1">
      <c r="A2" s="4"/>
      <c r="B2" s="5" t="s">
        <v>2</v>
      </c>
      <c r="C2" s="317" t="s">
        <v>3</v>
      </c>
      <c r="D2" s="340"/>
      <c r="E2" s="340"/>
      <c r="F2" s="340"/>
      <c r="G2" s="318"/>
      <c r="H2" s="317" t="s">
        <v>378</v>
      </c>
      <c r="I2" s="340"/>
      <c r="J2" s="340"/>
      <c r="K2" s="318"/>
      <c r="L2" s="317"/>
      <c r="M2" s="318"/>
      <c r="N2" s="317" t="s">
        <v>397</v>
      </c>
      <c r="O2" s="340"/>
      <c r="P2" s="340"/>
      <c r="Q2" s="318"/>
      <c r="R2" s="317" t="s">
        <v>378</v>
      </c>
      <c r="S2" s="340"/>
      <c r="T2" s="340"/>
      <c r="U2" s="318"/>
    </row>
    <row r="3" spans="1:21" s="3" customFormat="1" ht="15.75" customHeight="1">
      <c r="A3" s="4"/>
      <c r="B3" s="5" t="s">
        <v>4</v>
      </c>
      <c r="C3" s="319">
        <v>41372</v>
      </c>
      <c r="D3" s="341"/>
      <c r="E3" s="341"/>
      <c r="F3" s="341"/>
      <c r="G3" s="320"/>
      <c r="H3" s="319">
        <v>42085</v>
      </c>
      <c r="I3" s="341"/>
      <c r="J3" s="341"/>
      <c r="K3" s="320"/>
      <c r="L3" s="319">
        <v>34561</v>
      </c>
      <c r="M3" s="320"/>
      <c r="N3" s="317" t="s">
        <v>398</v>
      </c>
      <c r="O3" s="340"/>
      <c r="P3" s="340"/>
      <c r="Q3" s="318"/>
      <c r="R3" s="319">
        <v>37946</v>
      </c>
      <c r="S3" s="341"/>
      <c r="T3" s="341"/>
      <c r="U3" s="320"/>
    </row>
    <row r="4" spans="1:21" s="3" customFormat="1" ht="35.25" customHeight="1">
      <c r="A4" s="4"/>
      <c r="B4" s="5" t="s">
        <v>5</v>
      </c>
      <c r="C4" s="317" t="s">
        <v>6</v>
      </c>
      <c r="D4" s="340"/>
      <c r="E4" s="340"/>
      <c r="F4" s="340"/>
      <c r="G4" s="318"/>
      <c r="H4" s="319"/>
      <c r="I4" s="341"/>
      <c r="J4" s="341"/>
      <c r="K4" s="320"/>
      <c r="L4" s="319"/>
      <c r="M4" s="320"/>
      <c r="N4" s="319" t="s">
        <v>399</v>
      </c>
      <c r="O4" s="341"/>
      <c r="P4" s="341"/>
      <c r="Q4" s="320"/>
      <c r="R4" s="469" t="s">
        <v>405</v>
      </c>
      <c r="S4" s="470"/>
      <c r="T4" s="470"/>
      <c r="U4" s="471"/>
    </row>
    <row r="5" spans="1:21" s="3" customFormat="1" ht="14">
      <c r="A5" s="4"/>
      <c r="B5" s="5" t="s">
        <v>229</v>
      </c>
      <c r="C5" s="6" t="s">
        <v>7</v>
      </c>
      <c r="D5" s="7" t="s">
        <v>8</v>
      </c>
      <c r="E5" s="7" t="s">
        <v>9</v>
      </c>
      <c r="F5" s="7" t="s">
        <v>10</v>
      </c>
      <c r="G5" s="8" t="s">
        <v>11</v>
      </c>
      <c r="H5" s="242">
        <v>2713.1</v>
      </c>
      <c r="I5" s="243" t="s">
        <v>379</v>
      </c>
      <c r="J5" s="243" t="s">
        <v>380</v>
      </c>
      <c r="K5" s="244" t="s">
        <v>381</v>
      </c>
      <c r="L5" s="275">
        <v>540.29999999999995</v>
      </c>
      <c r="M5" s="276" t="s">
        <v>393</v>
      </c>
      <c r="N5" s="275">
        <v>506.2</v>
      </c>
      <c r="O5" s="404">
        <v>506.3</v>
      </c>
      <c r="P5" s="404">
        <v>506.4</v>
      </c>
      <c r="Q5" s="276">
        <v>506.5</v>
      </c>
      <c r="R5" s="275">
        <v>561.1</v>
      </c>
      <c r="S5" s="404">
        <v>561.20000000000005</v>
      </c>
      <c r="T5" s="404">
        <v>561.29999999999995</v>
      </c>
      <c r="U5" s="276">
        <v>561.4</v>
      </c>
    </row>
    <row r="6" spans="1:21" s="14" customFormat="1" ht="15" customHeight="1">
      <c r="A6" s="9"/>
      <c r="B6" s="10" t="s">
        <v>12</v>
      </c>
      <c r="C6" s="11">
        <v>0</v>
      </c>
      <c r="D6" s="12">
        <v>8.5300000000000001E-2</v>
      </c>
      <c r="E6" s="12">
        <v>0.1686</v>
      </c>
      <c r="F6" s="12">
        <v>0.25340000000000001</v>
      </c>
      <c r="G6" s="13">
        <v>0.26450000000000001</v>
      </c>
      <c r="H6" s="11">
        <v>0</v>
      </c>
      <c r="I6" s="245">
        <v>0.1242</v>
      </c>
      <c r="J6" s="245">
        <v>0.24560000000000001</v>
      </c>
      <c r="K6" s="246">
        <v>0.36759999999999998</v>
      </c>
      <c r="L6" s="11">
        <v>0</v>
      </c>
      <c r="M6" s="246">
        <v>7.4499999999999997E-2</v>
      </c>
      <c r="N6" s="405">
        <v>0</v>
      </c>
      <c r="O6" s="406">
        <v>7.5999999999999998E-2</v>
      </c>
      <c r="P6" s="406">
        <v>0.15179999999999999</v>
      </c>
      <c r="Q6" s="407">
        <v>0.23599999999999999</v>
      </c>
      <c r="R6" s="11">
        <v>0</v>
      </c>
      <c r="S6" s="245">
        <v>0.1139</v>
      </c>
      <c r="T6" s="245">
        <v>0.24959999999999999</v>
      </c>
      <c r="U6" s="472">
        <v>0.34429999999999999</v>
      </c>
    </row>
    <row r="7" spans="1:21" s="14" customFormat="1" ht="14" customHeight="1">
      <c r="A7" s="15"/>
      <c r="B7" s="10" t="s">
        <v>13</v>
      </c>
      <c r="C7" s="394"/>
      <c r="D7" s="395"/>
      <c r="E7" s="395"/>
      <c r="F7" s="395"/>
      <c r="G7" s="396"/>
      <c r="H7" s="321" t="s">
        <v>382</v>
      </c>
      <c r="I7" s="342"/>
      <c r="J7" s="342"/>
      <c r="K7" s="322"/>
      <c r="L7" s="321"/>
      <c r="M7" s="322"/>
      <c r="N7" s="408" t="s">
        <v>400</v>
      </c>
      <c r="O7" s="409"/>
      <c r="P7" s="409"/>
      <c r="Q7" s="410"/>
      <c r="R7" s="453" t="s">
        <v>406</v>
      </c>
      <c r="S7" s="454"/>
      <c r="T7" s="454"/>
      <c r="U7" s="455"/>
    </row>
    <row r="8" spans="1:21" s="23" customFormat="1" ht="15.75" customHeight="1">
      <c r="A8" s="377" t="s">
        <v>235</v>
      </c>
      <c r="B8" s="16" t="s">
        <v>14</v>
      </c>
      <c r="C8" s="17">
        <v>0.92525999999999997</v>
      </c>
      <c r="D8" s="18">
        <v>0.95309266666666659</v>
      </c>
      <c r="E8" s="18">
        <v>0.98462033333333332</v>
      </c>
      <c r="F8" s="18">
        <v>1.012731</v>
      </c>
      <c r="G8" s="19">
        <v>1.0140496666666667</v>
      </c>
      <c r="H8" s="247">
        <v>0.8639</v>
      </c>
      <c r="I8" s="248">
        <v>0.89829999999999999</v>
      </c>
      <c r="J8" s="248">
        <v>0.92179999999999995</v>
      </c>
      <c r="K8" s="249">
        <v>0.94440000000000002</v>
      </c>
      <c r="L8" s="277">
        <v>0.98495100000000002</v>
      </c>
      <c r="M8" s="278">
        <v>1.004006</v>
      </c>
      <c r="N8" s="411">
        <v>0.87136666666666673</v>
      </c>
      <c r="O8" s="412">
        <v>0.88586666666666669</v>
      </c>
      <c r="P8" s="412">
        <v>0.89790000000000003</v>
      </c>
      <c r="Q8" s="413">
        <v>0.93199999999999994</v>
      </c>
      <c r="R8" s="473">
        <v>0.85442499999999999</v>
      </c>
      <c r="S8" s="474">
        <v>0.87936666666666652</v>
      </c>
      <c r="T8" s="474">
        <v>0.90280000000000005</v>
      </c>
      <c r="U8" s="475">
        <v>0.91938809326731707</v>
      </c>
    </row>
    <row r="9" spans="1:21" s="23" customFormat="1" ht="15.75" customHeight="1">
      <c r="A9" s="378"/>
      <c r="B9" s="16" t="s">
        <v>15</v>
      </c>
      <c r="C9" s="17">
        <v>5.0913979743617919E-4</v>
      </c>
      <c r="D9" s="18">
        <v>7.6107380281652652E-5</v>
      </c>
      <c r="E9" s="18">
        <v>2.7465129406853897E-5</v>
      </c>
      <c r="F9" s="18">
        <v>1.2000000000012001E-5</v>
      </c>
      <c r="G9" s="19">
        <v>1.5275252316231904E-6</v>
      </c>
      <c r="H9" s="247">
        <v>0</v>
      </c>
      <c r="I9" s="248">
        <v>1E-4</v>
      </c>
      <c r="J9" s="248">
        <v>0</v>
      </c>
      <c r="K9" s="249">
        <v>0</v>
      </c>
      <c r="L9" s="277">
        <v>1.1357816691570362E-5</v>
      </c>
      <c r="M9" s="278">
        <v>1.2160592090840559E-4</v>
      </c>
      <c r="N9" s="411">
        <v>1.1547005383797653E-4</v>
      </c>
      <c r="O9" s="412">
        <v>5.7735026918956222E-5</v>
      </c>
      <c r="P9" s="412">
        <v>9.9999999999988987E-5</v>
      </c>
      <c r="Q9" s="413">
        <v>1.000000000000445E-4</v>
      </c>
      <c r="R9" s="279"/>
      <c r="S9" s="456"/>
      <c r="T9" s="456"/>
      <c r="U9" s="280"/>
    </row>
    <row r="10" spans="1:21" s="23" customFormat="1" ht="15.75" customHeight="1">
      <c r="A10" s="379"/>
      <c r="B10" s="24" t="s">
        <v>16</v>
      </c>
      <c r="C10" s="20">
        <v>3</v>
      </c>
      <c r="D10" s="21">
        <v>3</v>
      </c>
      <c r="E10" s="21">
        <v>3</v>
      </c>
      <c r="F10" s="21">
        <v>3</v>
      </c>
      <c r="G10" s="22">
        <v>3</v>
      </c>
      <c r="H10" s="25">
        <v>3</v>
      </c>
      <c r="I10" s="250">
        <v>3</v>
      </c>
      <c r="J10" s="250">
        <v>3</v>
      </c>
      <c r="K10" s="238">
        <v>3</v>
      </c>
      <c r="L10" s="20">
        <v>3</v>
      </c>
      <c r="M10" s="22">
        <v>3</v>
      </c>
      <c r="N10" s="20">
        <v>3</v>
      </c>
      <c r="O10" s="21">
        <v>3</v>
      </c>
      <c r="P10" s="21">
        <v>3</v>
      </c>
      <c r="Q10" s="22">
        <v>3</v>
      </c>
      <c r="R10" s="20">
        <v>3</v>
      </c>
      <c r="S10" s="21">
        <v>3</v>
      </c>
      <c r="T10" s="21">
        <v>3</v>
      </c>
      <c r="U10" s="22">
        <v>3</v>
      </c>
    </row>
    <row r="11" spans="1:21" s="23" customFormat="1" ht="15.75" customHeight="1">
      <c r="A11" s="377" t="s">
        <v>236</v>
      </c>
      <c r="B11" s="16" t="s">
        <v>17</v>
      </c>
      <c r="C11" s="17">
        <v>0.93987824999999992</v>
      </c>
      <c r="D11" s="18">
        <v>0.96457799999999994</v>
      </c>
      <c r="E11" s="18">
        <v>0.9948636666666667</v>
      </c>
      <c r="F11" s="18">
        <v>1.0214000000000001</v>
      </c>
      <c r="G11" s="19">
        <v>1.0210633333333332</v>
      </c>
      <c r="H11" s="247">
        <v>0.87509999999999999</v>
      </c>
      <c r="I11" s="248">
        <v>0.90910000000000002</v>
      </c>
      <c r="J11" s="248">
        <v>0.93300000000000005</v>
      </c>
      <c r="K11" s="249">
        <v>0.95624900000000002</v>
      </c>
      <c r="L11" s="277">
        <v>0.99627633333333332</v>
      </c>
      <c r="M11" s="278">
        <v>1.0146096666666666</v>
      </c>
      <c r="N11" s="411">
        <v>0.89210000000000012</v>
      </c>
      <c r="O11" s="412">
        <v>0.91264999999999996</v>
      </c>
      <c r="P11" s="412">
        <v>0</v>
      </c>
      <c r="Q11" s="413">
        <v>0.94166666666666676</v>
      </c>
      <c r="R11" s="17"/>
      <c r="S11" s="18"/>
      <c r="T11" s="18"/>
      <c r="U11" s="19"/>
    </row>
    <row r="12" spans="1:21" s="23" customFormat="1" ht="15.75" customHeight="1">
      <c r="A12" s="378"/>
      <c r="B12" s="16" t="s">
        <v>18</v>
      </c>
      <c r="C12" s="17"/>
      <c r="D12" s="18"/>
      <c r="E12" s="18"/>
      <c r="F12" s="18"/>
      <c r="G12" s="19"/>
      <c r="H12" s="247"/>
      <c r="I12" s="248"/>
      <c r="J12" s="248"/>
      <c r="K12" s="249"/>
      <c r="L12" s="279"/>
      <c r="M12" s="280"/>
      <c r="N12" s="411"/>
      <c r="O12" s="412"/>
      <c r="P12" s="412"/>
      <c r="Q12" s="413"/>
      <c r="R12" s="17">
        <v>0.86199999999999999</v>
      </c>
      <c r="S12" s="18">
        <v>0.88480000000000003</v>
      </c>
      <c r="T12" s="18">
        <v>0.90920000000000001</v>
      </c>
      <c r="U12" s="19">
        <v>0.92620000000000002</v>
      </c>
    </row>
    <row r="13" spans="1:21" s="23" customFormat="1" ht="15.75" customHeight="1">
      <c r="A13" s="378"/>
      <c r="B13" s="16" t="s">
        <v>15</v>
      </c>
      <c r="C13" s="17">
        <v>3.3770438255963277E-4</v>
      </c>
      <c r="D13" s="18">
        <v>1.352774925846785E-5</v>
      </c>
      <c r="E13" s="18">
        <v>1.8556220879597554E-5</v>
      </c>
      <c r="F13" s="18">
        <v>9.8488578017862282E-6</v>
      </c>
      <c r="G13" s="19">
        <v>4.5092497528951114E-6</v>
      </c>
      <c r="H13" s="247">
        <v>0</v>
      </c>
      <c r="I13" s="248">
        <v>0</v>
      </c>
      <c r="J13" s="248">
        <v>0</v>
      </c>
      <c r="K13" s="249">
        <v>6.9999999999999999E-6</v>
      </c>
      <c r="L13" s="277">
        <v>9.4246131662463015E-5</v>
      </c>
      <c r="M13" s="278">
        <v>4.5390894828537213E-5</v>
      </c>
      <c r="N13" s="411">
        <v>8.1853527718726328E-4</v>
      </c>
      <c r="O13" s="412">
        <v>4.0414518843275764E-4</v>
      </c>
      <c r="P13" s="412">
        <v>4.6904157598235438E-4</v>
      </c>
      <c r="Q13" s="413">
        <v>5.0332229568472004E-4</v>
      </c>
      <c r="R13" s="17"/>
      <c r="S13" s="18"/>
      <c r="T13" s="18"/>
      <c r="U13" s="19"/>
    </row>
    <row r="14" spans="1:21" s="23" customFormat="1" ht="15.75" customHeight="1">
      <c r="A14" s="379"/>
      <c r="B14" s="24" t="s">
        <v>16</v>
      </c>
      <c r="C14" s="20">
        <v>3</v>
      </c>
      <c r="D14" s="21">
        <v>3</v>
      </c>
      <c r="E14" s="21">
        <v>3</v>
      </c>
      <c r="F14" s="21">
        <v>3</v>
      </c>
      <c r="G14" s="22">
        <v>3</v>
      </c>
      <c r="H14" s="25">
        <v>3</v>
      </c>
      <c r="I14" s="250">
        <v>3</v>
      </c>
      <c r="J14" s="250">
        <v>3</v>
      </c>
      <c r="K14" s="238">
        <v>3</v>
      </c>
      <c r="L14" s="20">
        <v>3</v>
      </c>
      <c r="M14" s="22">
        <v>3</v>
      </c>
      <c r="N14" s="20">
        <v>3</v>
      </c>
      <c r="O14" s="21">
        <v>4</v>
      </c>
      <c r="P14" s="21">
        <v>4</v>
      </c>
      <c r="Q14" s="22">
        <v>3</v>
      </c>
      <c r="R14" s="20">
        <v>3</v>
      </c>
      <c r="S14" s="21">
        <v>3</v>
      </c>
      <c r="T14" s="21">
        <v>3</v>
      </c>
      <c r="U14" s="22">
        <v>3</v>
      </c>
    </row>
    <row r="15" spans="1:21" s="33" customFormat="1" ht="15.75" customHeight="1" thickBot="1">
      <c r="A15" s="26" t="s">
        <v>19</v>
      </c>
      <c r="B15" s="27" t="s">
        <v>20</v>
      </c>
      <c r="C15" s="196">
        <v>20.93</v>
      </c>
      <c r="D15" s="197">
        <v>16.62</v>
      </c>
      <c r="E15" s="197">
        <v>12.02</v>
      </c>
      <c r="F15" s="197">
        <v>8.19</v>
      </c>
      <c r="G15" s="29">
        <v>8.01</v>
      </c>
      <c r="H15" s="251">
        <v>31.32</v>
      </c>
      <c r="I15" s="240">
        <v>25.3</v>
      </c>
      <c r="J15" s="240">
        <v>21.46</v>
      </c>
      <c r="K15" s="239">
        <v>17.93</v>
      </c>
      <c r="L15" s="196">
        <f>(141.5*0.99902)/(L11*EXP(LN(L8)-LN(L11)*15.56/15))-131.5</f>
        <v>12.00119252590062</v>
      </c>
      <c r="M15" s="29">
        <f>(141.5*0.99902)/(M11*EXP(LN(M8)-LN(M11)*15.56/15))-131.5</f>
        <v>9.3735558337843941</v>
      </c>
      <c r="N15" s="196">
        <v>30.04</v>
      </c>
      <c r="O15" s="197">
        <v>27.53</v>
      </c>
      <c r="P15" s="197">
        <v>25.49</v>
      </c>
      <c r="Q15" s="29">
        <v>19.84</v>
      </c>
      <c r="R15" s="196"/>
      <c r="S15" s="197"/>
      <c r="T15" s="197"/>
      <c r="U15" s="29"/>
    </row>
    <row r="16" spans="1:21" s="37" customFormat="1" ht="15.75" customHeight="1" thickBot="1">
      <c r="A16" s="46"/>
      <c r="B16" s="47"/>
      <c r="C16" s="47"/>
      <c r="D16" s="47"/>
      <c r="E16" s="47"/>
      <c r="F16" s="47"/>
      <c r="G16" s="47"/>
      <c r="H16" s="47"/>
      <c r="I16" s="47"/>
      <c r="J16" s="47"/>
      <c r="K16" s="47"/>
      <c r="L16" s="47"/>
      <c r="M16" s="47"/>
      <c r="N16" s="47"/>
      <c r="O16" s="47"/>
      <c r="P16" s="47"/>
      <c r="Q16" s="47"/>
      <c r="R16" s="47"/>
      <c r="S16" s="47"/>
      <c r="T16" s="47"/>
      <c r="U16" s="47"/>
    </row>
    <row r="17" spans="1:21" s="23" customFormat="1" ht="15.75" customHeight="1">
      <c r="A17" s="391" t="s">
        <v>21</v>
      </c>
      <c r="B17" s="48" t="s">
        <v>22</v>
      </c>
      <c r="C17" s="49">
        <v>350</v>
      </c>
      <c r="D17" s="50">
        <v>1717</v>
      </c>
      <c r="E17" s="51">
        <v>29656.666666666668</v>
      </c>
      <c r="F17" s="52">
        <v>2517333.3333333335</v>
      </c>
      <c r="G17" s="53">
        <v>7909000</v>
      </c>
      <c r="H17" s="252">
        <v>9.8520000000000003</v>
      </c>
      <c r="I17" s="253">
        <v>36.64</v>
      </c>
      <c r="J17" s="254">
        <v>170.8</v>
      </c>
      <c r="K17" s="255">
        <v>8430</v>
      </c>
      <c r="L17" s="281">
        <v>15103.333333333334</v>
      </c>
      <c r="M17" s="282">
        <v>426933.33333333331</v>
      </c>
      <c r="N17" s="49">
        <v>30</v>
      </c>
      <c r="O17" s="50">
        <v>75.089999999999989</v>
      </c>
      <c r="P17" s="414">
        <v>205.70000000000002</v>
      </c>
      <c r="Q17" s="415">
        <v>687.4</v>
      </c>
      <c r="R17" s="476">
        <v>8.2276666666666678</v>
      </c>
      <c r="S17" s="414">
        <v>16.793333333333333</v>
      </c>
      <c r="T17" s="50">
        <v>56.403333333333336</v>
      </c>
      <c r="U17" s="415">
        <v>240</v>
      </c>
    </row>
    <row r="18" spans="1:21" s="23" customFormat="1" ht="15.75" customHeight="1">
      <c r="A18" s="392"/>
      <c r="B18" s="60" t="s">
        <v>15</v>
      </c>
      <c r="C18" s="61">
        <v>8.271033792700889</v>
      </c>
      <c r="D18" s="62">
        <v>1.7320508075688772</v>
      </c>
      <c r="E18" s="63">
        <v>270</v>
      </c>
      <c r="F18" s="64">
        <v>67002.487516011926</v>
      </c>
      <c r="G18" s="65">
        <v>119302.13744941873</v>
      </c>
      <c r="H18" s="256">
        <v>9.7999999999999997E-3</v>
      </c>
      <c r="I18" s="240">
        <v>0.2</v>
      </c>
      <c r="J18" s="240">
        <v>0.23</v>
      </c>
      <c r="K18" s="239">
        <v>4.9000000000000004</v>
      </c>
      <c r="L18" s="283">
        <v>74</v>
      </c>
      <c r="M18" s="284">
        <v>5600</v>
      </c>
      <c r="N18" s="61">
        <v>2</v>
      </c>
      <c r="O18" s="62">
        <v>0.61</v>
      </c>
      <c r="P18" s="62">
        <v>0.1</v>
      </c>
      <c r="Q18" s="416">
        <v>4.0999999999999996</v>
      </c>
      <c r="R18" s="61">
        <v>0.25</v>
      </c>
      <c r="S18" s="62">
        <v>7.8E-2</v>
      </c>
      <c r="T18" s="62">
        <v>0.85</v>
      </c>
      <c r="U18" s="417">
        <v>13</v>
      </c>
    </row>
    <row r="19" spans="1:21" s="23" customFormat="1" ht="15.75" customHeight="1">
      <c r="A19" s="393"/>
      <c r="B19" s="74" t="s">
        <v>16</v>
      </c>
      <c r="C19" s="71">
        <v>3</v>
      </c>
      <c r="D19" s="73">
        <v>3</v>
      </c>
      <c r="E19" s="73">
        <v>3</v>
      </c>
      <c r="F19" s="73">
        <v>3</v>
      </c>
      <c r="G19" s="68">
        <v>3</v>
      </c>
      <c r="H19" s="69">
        <v>3</v>
      </c>
      <c r="I19" s="257">
        <v>3</v>
      </c>
      <c r="J19" s="257">
        <v>3</v>
      </c>
      <c r="K19" s="258">
        <v>3</v>
      </c>
      <c r="L19" s="71">
        <v>3</v>
      </c>
      <c r="M19" s="68">
        <v>3</v>
      </c>
      <c r="N19" s="71">
        <v>3</v>
      </c>
      <c r="O19" s="73">
        <v>3</v>
      </c>
      <c r="P19" s="73">
        <v>3</v>
      </c>
      <c r="Q19" s="68">
        <v>3</v>
      </c>
      <c r="R19" s="71">
        <v>3</v>
      </c>
      <c r="S19" s="73">
        <v>3</v>
      </c>
      <c r="T19" s="73">
        <v>3</v>
      </c>
      <c r="U19" s="68">
        <v>3</v>
      </c>
    </row>
    <row r="20" spans="1:21" s="23" customFormat="1" ht="15.75" customHeight="1">
      <c r="A20" s="391" t="s">
        <v>23</v>
      </c>
      <c r="B20" s="60" t="s">
        <v>24</v>
      </c>
      <c r="C20" s="75">
        <v>1300</v>
      </c>
      <c r="D20" s="63">
        <v>9800</v>
      </c>
      <c r="E20" s="76">
        <v>203733.33333333334</v>
      </c>
      <c r="F20" s="64">
        <v>93483333.333333328</v>
      </c>
      <c r="G20" s="77" t="s">
        <v>25</v>
      </c>
      <c r="H20" s="251">
        <v>17.920000000000002</v>
      </c>
      <c r="I20" s="257">
        <v>94.1</v>
      </c>
      <c r="J20" s="257">
        <v>745.9</v>
      </c>
      <c r="K20" s="258">
        <v>1400</v>
      </c>
      <c r="L20" s="285">
        <v>165100</v>
      </c>
      <c r="M20" s="286">
        <v>16436666.666666666</v>
      </c>
      <c r="N20" s="75">
        <v>55.286666666666669</v>
      </c>
      <c r="O20" s="63">
        <v>179.93333333333331</v>
      </c>
      <c r="P20" s="63">
        <v>603.46666666666658</v>
      </c>
      <c r="Q20" s="417">
        <v>2770</v>
      </c>
      <c r="R20" s="78"/>
      <c r="S20" s="76"/>
      <c r="T20" s="458"/>
      <c r="U20" s="70"/>
    </row>
    <row r="21" spans="1:21" s="23" customFormat="1" ht="15.75" customHeight="1">
      <c r="A21" s="392"/>
      <c r="B21" s="60" t="s">
        <v>26</v>
      </c>
      <c r="C21" s="78"/>
      <c r="D21" s="76"/>
      <c r="E21" s="76"/>
      <c r="F21" s="76"/>
      <c r="G21" s="77"/>
      <c r="H21" s="259"/>
      <c r="I21" s="260"/>
      <c r="J21" s="260"/>
      <c r="K21" s="261"/>
      <c r="L21" s="287" t="s">
        <v>394</v>
      </c>
      <c r="M21" s="70"/>
      <c r="N21" s="78"/>
      <c r="O21" s="76"/>
      <c r="P21" s="76"/>
      <c r="Q21" s="77"/>
      <c r="R21" s="196">
        <v>12.4</v>
      </c>
      <c r="S21" s="197">
        <v>29.3</v>
      </c>
      <c r="T21" s="73">
        <v>249.5</v>
      </c>
      <c r="U21" s="68">
        <v>872.1</v>
      </c>
    </row>
    <row r="22" spans="1:21" s="23" customFormat="1" ht="15.75" customHeight="1">
      <c r="A22" s="392"/>
      <c r="B22" s="60" t="s">
        <v>15</v>
      </c>
      <c r="C22" s="75">
        <v>24.440403706431148</v>
      </c>
      <c r="D22" s="63">
        <v>62.096698785040097</v>
      </c>
      <c r="E22" s="63">
        <v>570</v>
      </c>
      <c r="F22" s="64">
        <v>2233480.0946803475</v>
      </c>
      <c r="G22" s="70"/>
      <c r="H22" s="262">
        <v>1E-3</v>
      </c>
      <c r="I22" s="240">
        <v>0.47</v>
      </c>
      <c r="J22" s="240">
        <v>5.3</v>
      </c>
      <c r="K22" s="258">
        <v>230</v>
      </c>
      <c r="L22" s="283">
        <v>3800</v>
      </c>
      <c r="M22" s="286">
        <v>660000</v>
      </c>
      <c r="N22" s="61">
        <v>3.5</v>
      </c>
      <c r="O22" s="62">
        <v>7.2</v>
      </c>
      <c r="P22" s="62">
        <v>4.9000000000000004</v>
      </c>
      <c r="Q22" s="416">
        <v>5.7</v>
      </c>
      <c r="R22" s="477"/>
      <c r="S22" s="478"/>
      <c r="T22" s="462"/>
      <c r="U22" s="301"/>
    </row>
    <row r="23" spans="1:21" s="23" customFormat="1" ht="15.75" customHeight="1">
      <c r="A23" s="393"/>
      <c r="B23" s="74" t="s">
        <v>16</v>
      </c>
      <c r="C23" s="71">
        <v>3</v>
      </c>
      <c r="D23" s="73">
        <v>3</v>
      </c>
      <c r="E23" s="73">
        <v>3</v>
      </c>
      <c r="F23" s="73">
        <v>3</v>
      </c>
      <c r="G23" s="68">
        <v>3</v>
      </c>
      <c r="H23" s="69">
        <v>3</v>
      </c>
      <c r="I23" s="257">
        <v>3</v>
      </c>
      <c r="J23" s="257">
        <v>3</v>
      </c>
      <c r="K23" s="258">
        <v>3</v>
      </c>
      <c r="L23" s="71">
        <v>3</v>
      </c>
      <c r="M23" s="68">
        <v>3</v>
      </c>
      <c r="N23" s="71">
        <v>3</v>
      </c>
      <c r="O23" s="73">
        <v>3</v>
      </c>
      <c r="P23" s="73">
        <v>3</v>
      </c>
      <c r="Q23" s="68">
        <v>3</v>
      </c>
      <c r="R23" s="71">
        <v>3</v>
      </c>
      <c r="S23" s="73">
        <v>3</v>
      </c>
      <c r="T23" s="73">
        <v>3</v>
      </c>
      <c r="U23" s="68">
        <v>3</v>
      </c>
    </row>
    <row r="24" spans="1:21" s="38" customFormat="1" ht="15.75" customHeight="1" thickBot="1">
      <c r="A24" s="79"/>
      <c r="B24" s="80" t="s">
        <v>27</v>
      </c>
      <c r="C24" s="327" t="s">
        <v>28</v>
      </c>
      <c r="D24" s="382"/>
      <c r="E24" s="382"/>
      <c r="F24" s="382"/>
      <c r="G24" s="328"/>
      <c r="H24" s="312" t="s">
        <v>383</v>
      </c>
      <c r="I24" s="313"/>
      <c r="J24" s="331"/>
      <c r="K24" s="263" t="s">
        <v>384</v>
      </c>
      <c r="L24" s="312" t="s">
        <v>28</v>
      </c>
      <c r="M24" s="314"/>
      <c r="N24" s="327" t="s">
        <v>29</v>
      </c>
      <c r="O24" s="382"/>
      <c r="P24" s="382"/>
      <c r="Q24" s="328"/>
      <c r="R24" s="312" t="s">
        <v>29</v>
      </c>
      <c r="S24" s="313"/>
      <c r="T24" s="313"/>
      <c r="U24" s="314"/>
    </row>
    <row r="25" spans="1:21" s="39" customFormat="1" ht="15.75" customHeight="1" thickBot="1">
      <c r="A25" s="81"/>
      <c r="B25" s="82"/>
      <c r="C25" s="82"/>
      <c r="D25" s="82"/>
      <c r="E25" s="82"/>
      <c r="F25" s="82"/>
      <c r="G25" s="82"/>
      <c r="H25" s="82"/>
      <c r="I25" s="82"/>
      <c r="J25" s="82"/>
      <c r="K25" s="82"/>
      <c r="L25" s="82"/>
      <c r="M25" s="82"/>
      <c r="N25" s="82"/>
      <c r="O25" s="82"/>
      <c r="P25" s="82"/>
      <c r="Q25" s="82"/>
      <c r="R25" s="82"/>
      <c r="S25" s="82"/>
      <c r="T25" s="82"/>
      <c r="U25" s="82"/>
    </row>
    <row r="26" spans="1:21" s="23" customFormat="1" ht="15.75" customHeight="1">
      <c r="A26" s="397" t="s">
        <v>30</v>
      </c>
      <c r="B26" s="83" t="s">
        <v>31</v>
      </c>
      <c r="C26" s="54">
        <v>30.196666666666669</v>
      </c>
      <c r="D26" s="55">
        <v>31.09</v>
      </c>
      <c r="E26" s="55">
        <v>31.153333333333332</v>
      </c>
      <c r="F26" s="55" t="s">
        <v>32</v>
      </c>
      <c r="G26" s="55" t="s">
        <v>32</v>
      </c>
      <c r="H26" s="264">
        <v>27.14</v>
      </c>
      <c r="I26" s="253">
        <v>28.73</v>
      </c>
      <c r="J26" s="253">
        <v>30.17</v>
      </c>
      <c r="K26" s="265">
        <v>31.16</v>
      </c>
      <c r="L26" s="273">
        <v>29.58</v>
      </c>
      <c r="M26" s="288" t="s">
        <v>32</v>
      </c>
      <c r="N26" s="418">
        <v>27.855583956345424</v>
      </c>
      <c r="O26" s="419">
        <v>28.463521659449089</v>
      </c>
      <c r="P26" s="419">
        <v>30.238312691363134</v>
      </c>
      <c r="Q26" s="420">
        <v>30.91457804900752</v>
      </c>
      <c r="R26" s="54">
        <v>24.8401781134617</v>
      </c>
      <c r="S26" s="55">
        <v>27.777391319227505</v>
      </c>
      <c r="T26" s="55">
        <v>29.864556239936046</v>
      </c>
      <c r="U26" s="437">
        <v>30.602451037476424</v>
      </c>
    </row>
    <row r="27" spans="1:21" s="23" customFormat="1" ht="15.75" customHeight="1">
      <c r="A27" s="398"/>
      <c r="B27" s="89" t="s">
        <v>33</v>
      </c>
      <c r="C27" s="31">
        <v>0.11372481406154608</v>
      </c>
      <c r="D27" s="32">
        <v>7.0000000000000284E-2</v>
      </c>
      <c r="E27" s="32">
        <v>0.15947831618540845</v>
      </c>
      <c r="F27" s="32" t="s">
        <v>32</v>
      </c>
      <c r="G27" s="32" t="s">
        <v>32</v>
      </c>
      <c r="H27" s="251">
        <v>0.18</v>
      </c>
      <c r="I27" s="240">
        <v>0.08</v>
      </c>
      <c r="J27" s="240">
        <v>7.0000000000000007E-2</v>
      </c>
      <c r="K27" s="239">
        <v>0.12</v>
      </c>
      <c r="L27" s="196">
        <v>0.45</v>
      </c>
      <c r="M27" s="29"/>
      <c r="N27" s="31">
        <v>5.7415186513700013E-2</v>
      </c>
      <c r="O27" s="32">
        <v>0.11487894839478521</v>
      </c>
      <c r="P27" s="32">
        <v>0.11529004575281937</v>
      </c>
      <c r="Q27" s="421">
        <v>9.9719219727736591E-2</v>
      </c>
      <c r="R27" s="31">
        <v>0.11404267311934906</v>
      </c>
      <c r="S27" s="32">
        <v>0.15175431599638725</v>
      </c>
      <c r="T27" s="32">
        <v>4.3511678576336583E-15</v>
      </c>
      <c r="U27" s="421">
        <v>5.7585966592804801E-2</v>
      </c>
    </row>
    <row r="28" spans="1:21" s="23" customFormat="1" ht="23.25" customHeight="1">
      <c r="A28" s="398"/>
      <c r="B28" s="89" t="s">
        <v>16</v>
      </c>
      <c r="C28" s="71"/>
      <c r="D28" s="73"/>
      <c r="E28" s="73"/>
      <c r="F28" s="73"/>
      <c r="G28" s="68"/>
      <c r="H28" s="69">
        <v>3</v>
      </c>
      <c r="I28" s="257">
        <v>3</v>
      </c>
      <c r="J28" s="257">
        <v>3</v>
      </c>
      <c r="K28" s="258">
        <v>3</v>
      </c>
      <c r="L28" s="71">
        <v>3</v>
      </c>
      <c r="M28" s="68"/>
      <c r="N28" s="71"/>
      <c r="O28" s="73"/>
      <c r="P28" s="73"/>
      <c r="Q28" s="68"/>
      <c r="R28" s="71">
        <v>3</v>
      </c>
      <c r="S28" s="73">
        <v>3</v>
      </c>
      <c r="T28" s="73">
        <v>3</v>
      </c>
      <c r="U28" s="68">
        <v>3</v>
      </c>
    </row>
    <row r="29" spans="1:21" s="23" customFormat="1" ht="31.5" customHeight="1">
      <c r="A29" s="398"/>
      <c r="B29" s="90" t="s">
        <v>34</v>
      </c>
      <c r="C29" s="31">
        <v>24.236666666666668</v>
      </c>
      <c r="D29" s="32">
        <v>28.013333333333332</v>
      </c>
      <c r="E29" s="32" t="s">
        <v>32</v>
      </c>
      <c r="F29" s="32" t="s">
        <v>32</v>
      </c>
      <c r="G29" s="55" t="s">
        <v>32</v>
      </c>
      <c r="H29" s="251">
        <v>21.32</v>
      </c>
      <c r="I29" s="240">
        <v>21.74</v>
      </c>
      <c r="J29" s="240">
        <v>24.93</v>
      </c>
      <c r="K29" s="239">
        <v>23.84</v>
      </c>
      <c r="L29" s="196" t="s">
        <v>32</v>
      </c>
      <c r="M29" s="29" t="s">
        <v>32</v>
      </c>
      <c r="N29" s="422">
        <v>23.025097990234542</v>
      </c>
      <c r="O29" s="423">
        <v>22.822216777555155</v>
      </c>
      <c r="P29" s="423">
        <v>26.356138025707892</v>
      </c>
      <c r="Q29" s="424">
        <v>24.770329120912606</v>
      </c>
      <c r="R29" s="31">
        <v>25.029935338884929</v>
      </c>
      <c r="S29" s="32">
        <v>26.108867933107025</v>
      </c>
      <c r="T29" s="32">
        <v>27.654636616809469</v>
      </c>
      <c r="U29" s="421">
        <v>29.992260135407488</v>
      </c>
    </row>
    <row r="30" spans="1:21" s="23" customFormat="1" ht="15.75" customHeight="1">
      <c r="A30" s="398"/>
      <c r="B30" s="89" t="s">
        <v>33</v>
      </c>
      <c r="C30" s="31">
        <v>4.5092497528228768E-2</v>
      </c>
      <c r="D30" s="32">
        <v>0.10692676621563516</v>
      </c>
      <c r="E30" s="32" t="s">
        <v>32</v>
      </c>
      <c r="F30" s="32" t="s">
        <v>32</v>
      </c>
      <c r="G30" s="32" t="s">
        <v>32</v>
      </c>
      <c r="H30" s="251">
        <v>0.27</v>
      </c>
      <c r="I30" s="240">
        <v>0.18</v>
      </c>
      <c r="J30" s="240">
        <v>0.02</v>
      </c>
      <c r="K30" s="239">
        <v>0.05</v>
      </c>
      <c r="L30" s="196"/>
      <c r="M30" s="29"/>
      <c r="N30" s="31">
        <v>2.2795192166061309</v>
      </c>
      <c r="O30" s="32">
        <v>0.88564371767431882</v>
      </c>
      <c r="P30" s="32">
        <v>1.4703186956789818</v>
      </c>
      <c r="Q30" s="421">
        <v>1.8453274191403883</v>
      </c>
      <c r="R30" s="31">
        <v>0.730118412454273</v>
      </c>
      <c r="S30" s="32">
        <v>1.2418679652267228</v>
      </c>
      <c r="T30" s="32">
        <v>0.34349704132526493</v>
      </c>
      <c r="U30" s="421">
        <v>0.28884725091266683</v>
      </c>
    </row>
    <row r="31" spans="1:21" s="23" customFormat="1" ht="23.25" customHeight="1">
      <c r="A31" s="398"/>
      <c r="B31" s="89" t="s">
        <v>16</v>
      </c>
      <c r="C31" s="71"/>
      <c r="D31" s="73"/>
      <c r="E31" s="73"/>
      <c r="F31" s="73"/>
      <c r="G31" s="68"/>
      <c r="H31" s="69">
        <v>3</v>
      </c>
      <c r="I31" s="257">
        <v>3</v>
      </c>
      <c r="J31" s="257">
        <v>3</v>
      </c>
      <c r="K31" s="258">
        <v>3</v>
      </c>
      <c r="L31" s="71"/>
      <c r="M31" s="68"/>
      <c r="N31" s="71"/>
      <c r="O31" s="73"/>
      <c r="P31" s="73"/>
      <c r="Q31" s="68"/>
      <c r="R31" s="71">
        <v>3</v>
      </c>
      <c r="S31" s="73">
        <v>3</v>
      </c>
      <c r="T31" s="73">
        <v>3</v>
      </c>
      <c r="U31" s="68">
        <v>2</v>
      </c>
    </row>
    <row r="32" spans="1:21" s="23" customFormat="1" ht="31.5" customHeight="1">
      <c r="A32" s="398"/>
      <c r="B32" s="90" t="s">
        <v>35</v>
      </c>
      <c r="C32" s="31">
        <v>23.826666666666664</v>
      </c>
      <c r="D32" s="32">
        <v>25.953333333333333</v>
      </c>
      <c r="E32" s="32" t="s">
        <v>32</v>
      </c>
      <c r="F32" s="32" t="s">
        <v>32</v>
      </c>
      <c r="G32" s="55" t="s">
        <v>32</v>
      </c>
      <c r="H32" s="251">
        <v>19.75</v>
      </c>
      <c r="I32" s="240">
        <v>22.15</v>
      </c>
      <c r="J32" s="240">
        <v>28.05</v>
      </c>
      <c r="K32" s="239">
        <v>23.71</v>
      </c>
      <c r="L32" s="196" t="s">
        <v>32</v>
      </c>
      <c r="M32" s="29" t="s">
        <v>32</v>
      </c>
      <c r="N32" s="422">
        <v>24.600792222512275</v>
      </c>
      <c r="O32" s="423">
        <v>24.525989224878455</v>
      </c>
      <c r="P32" s="423">
        <v>23.258066657113499</v>
      </c>
      <c r="Q32" s="424">
        <v>19.876373940453721</v>
      </c>
      <c r="R32" s="31">
        <v>23.666158291667831</v>
      </c>
      <c r="S32" s="32">
        <v>23.758905373979445</v>
      </c>
      <c r="T32" s="32">
        <v>27.419886797438647</v>
      </c>
      <c r="U32" s="421">
        <v>29.105468811867983</v>
      </c>
    </row>
    <row r="33" spans="1:21" s="23" customFormat="1" ht="15.75" customHeight="1">
      <c r="A33" s="398"/>
      <c r="B33" s="89" t="s">
        <v>33</v>
      </c>
      <c r="C33" s="31">
        <v>2.081665999466259E-2</v>
      </c>
      <c r="D33" s="32">
        <v>0.19008769905844286</v>
      </c>
      <c r="E33" s="32" t="s">
        <v>32</v>
      </c>
      <c r="F33" s="32" t="s">
        <v>32</v>
      </c>
      <c r="G33" s="32" t="s">
        <v>32</v>
      </c>
      <c r="H33" s="251">
        <v>0.35</v>
      </c>
      <c r="I33" s="240">
        <v>0.16</v>
      </c>
      <c r="J33" s="240">
        <v>0.03</v>
      </c>
      <c r="K33" s="239">
        <v>0.01</v>
      </c>
      <c r="L33" s="196"/>
      <c r="M33" s="29"/>
      <c r="N33" s="31">
        <v>8.3997868773726642E-2</v>
      </c>
      <c r="O33" s="32">
        <v>3.0433863359889455</v>
      </c>
      <c r="P33" s="32">
        <v>3.0955754999002827</v>
      </c>
      <c r="Q33" s="421">
        <v>1.2226235468215969</v>
      </c>
      <c r="R33" s="31">
        <v>0.53566726888688121</v>
      </c>
      <c r="S33" s="32">
        <v>0.181360538814751</v>
      </c>
      <c r="T33" s="32">
        <v>0.84904100532635784</v>
      </c>
      <c r="U33" s="421">
        <v>0.58090670549032242</v>
      </c>
    </row>
    <row r="34" spans="1:21" s="23" customFormat="1" ht="15.75" customHeight="1">
      <c r="A34" s="398"/>
      <c r="B34" s="89" t="s">
        <v>16</v>
      </c>
      <c r="C34" s="71"/>
      <c r="D34" s="73"/>
      <c r="E34" s="73"/>
      <c r="F34" s="73"/>
      <c r="G34" s="68"/>
      <c r="H34" s="69">
        <v>3</v>
      </c>
      <c r="I34" s="257">
        <v>3</v>
      </c>
      <c r="J34" s="257">
        <v>3</v>
      </c>
      <c r="K34" s="258">
        <v>3</v>
      </c>
      <c r="L34" s="71"/>
      <c r="M34" s="68"/>
      <c r="N34" s="71"/>
      <c r="O34" s="73"/>
      <c r="P34" s="73"/>
      <c r="Q34" s="68"/>
      <c r="R34" s="71">
        <v>3</v>
      </c>
      <c r="S34" s="73">
        <v>3</v>
      </c>
      <c r="T34" s="73">
        <v>3</v>
      </c>
      <c r="U34" s="68">
        <v>3</v>
      </c>
    </row>
    <row r="35" spans="1:21" s="23" customFormat="1" ht="15.75" customHeight="1">
      <c r="A35" s="399"/>
      <c r="B35" s="89" t="s">
        <v>27</v>
      </c>
      <c r="C35" s="323" t="s">
        <v>36</v>
      </c>
      <c r="D35" s="332"/>
      <c r="E35" s="332"/>
      <c r="F35" s="332"/>
      <c r="G35" s="324"/>
      <c r="H35" s="323" t="s">
        <v>36</v>
      </c>
      <c r="I35" s="332"/>
      <c r="J35" s="332"/>
      <c r="K35" s="324"/>
      <c r="L35" s="323" t="s">
        <v>36</v>
      </c>
      <c r="M35" s="324"/>
      <c r="N35" s="323" t="s">
        <v>401</v>
      </c>
      <c r="O35" s="332"/>
      <c r="P35" s="332"/>
      <c r="Q35" s="324"/>
      <c r="R35" s="323" t="s">
        <v>401</v>
      </c>
      <c r="S35" s="332"/>
      <c r="T35" s="332"/>
      <c r="U35" s="324"/>
    </row>
    <row r="36" spans="1:21" s="23" customFormat="1" ht="15.75" customHeight="1">
      <c r="A36" s="397" t="s">
        <v>37</v>
      </c>
      <c r="B36" s="89" t="s">
        <v>38</v>
      </c>
      <c r="C36" s="31">
        <v>31.146666666666665</v>
      </c>
      <c r="D36" s="32">
        <v>31.876666666666665</v>
      </c>
      <c r="E36" s="32" t="s">
        <v>32</v>
      </c>
      <c r="F36" s="32" t="s">
        <v>32</v>
      </c>
      <c r="G36" s="55" t="s">
        <v>32</v>
      </c>
      <c r="H36" s="251">
        <v>27.69</v>
      </c>
      <c r="I36" s="240">
        <v>28.31</v>
      </c>
      <c r="J36" s="240">
        <v>29.33</v>
      </c>
      <c r="K36" s="239">
        <v>31.73</v>
      </c>
      <c r="L36" s="196" t="s">
        <v>32</v>
      </c>
      <c r="M36" s="29" t="s">
        <v>32</v>
      </c>
      <c r="N36" s="422">
        <v>28.25546529883685</v>
      </c>
      <c r="O36" s="423">
        <v>28.986741126009075</v>
      </c>
      <c r="P36" s="423">
        <v>30.955567445459732</v>
      </c>
      <c r="Q36" s="424">
        <v>32.463340488782016</v>
      </c>
      <c r="R36" s="196"/>
      <c r="S36" s="197"/>
      <c r="T36" s="197"/>
      <c r="U36" s="29"/>
    </row>
    <row r="37" spans="1:21" s="23" customFormat="1" ht="15.75" customHeight="1">
      <c r="A37" s="398"/>
      <c r="B37" s="89" t="s">
        <v>39</v>
      </c>
      <c r="C37" s="31"/>
      <c r="D37" s="32"/>
      <c r="E37" s="32"/>
      <c r="F37" s="32"/>
      <c r="H37" s="251"/>
      <c r="I37" s="240"/>
      <c r="J37" s="240"/>
      <c r="K37" s="239"/>
      <c r="L37" s="196"/>
      <c r="M37" s="29"/>
      <c r="N37" s="422"/>
      <c r="O37" s="423"/>
      <c r="P37" s="423"/>
      <c r="Q37" s="424"/>
      <c r="R37" s="31">
        <v>24.44</v>
      </c>
      <c r="S37" s="32">
        <v>28.1</v>
      </c>
      <c r="T37" s="32">
        <v>30.42</v>
      </c>
      <c r="U37" s="421">
        <v>30.92</v>
      </c>
    </row>
    <row r="38" spans="1:21" s="23" customFormat="1" ht="15.75" customHeight="1">
      <c r="A38" s="398"/>
      <c r="B38" s="89" t="s">
        <v>33</v>
      </c>
      <c r="C38" s="31">
        <v>0.15044378795195662</v>
      </c>
      <c r="D38" s="32">
        <v>0.18036999011291377</v>
      </c>
      <c r="E38" s="32" t="s">
        <v>32</v>
      </c>
      <c r="F38" s="32" t="s">
        <v>32</v>
      </c>
      <c r="G38" s="32" t="s">
        <v>32</v>
      </c>
      <c r="H38" s="251">
        <v>0.82</v>
      </c>
      <c r="I38" s="240">
        <v>0.36</v>
      </c>
      <c r="J38" s="240">
        <v>1.03</v>
      </c>
      <c r="K38" s="239">
        <v>0.12</v>
      </c>
      <c r="L38" s="196"/>
      <c r="M38" s="29"/>
      <c r="N38" s="31">
        <v>0.20688640195710992</v>
      </c>
      <c r="O38" s="32">
        <v>5.7387430446934347E-2</v>
      </c>
      <c r="P38" s="32">
        <v>5.7603932356403806E-2</v>
      </c>
      <c r="Q38" s="421">
        <v>0.15277024762460006</v>
      </c>
      <c r="R38" s="31">
        <v>0.06</v>
      </c>
      <c r="S38" s="197">
        <v>0</v>
      </c>
      <c r="T38" s="32">
        <v>5.7608925062341505E-2</v>
      </c>
      <c r="U38" s="421">
        <v>0</v>
      </c>
    </row>
    <row r="39" spans="1:21" s="23" customFormat="1" ht="15.75" customHeight="1">
      <c r="A39" s="398"/>
      <c r="B39" s="89" t="s">
        <v>16</v>
      </c>
      <c r="C39" s="71"/>
      <c r="D39" s="73"/>
      <c r="E39" s="73"/>
      <c r="F39" s="73"/>
      <c r="G39" s="68"/>
      <c r="H39" s="69">
        <v>3</v>
      </c>
      <c r="I39" s="257">
        <v>3</v>
      </c>
      <c r="J39" s="257">
        <v>3</v>
      </c>
      <c r="K39" s="258">
        <v>3</v>
      </c>
      <c r="L39" s="71"/>
      <c r="M39" s="68"/>
      <c r="N39" s="71"/>
      <c r="O39" s="73"/>
      <c r="P39" s="73"/>
      <c r="Q39" s="68"/>
      <c r="R39" s="71">
        <v>3</v>
      </c>
      <c r="S39" s="73">
        <v>3</v>
      </c>
      <c r="T39" s="73">
        <v>3</v>
      </c>
      <c r="U39" s="68">
        <v>3</v>
      </c>
    </row>
    <row r="40" spans="1:21" s="23" customFormat="1" ht="33" customHeight="1">
      <c r="A40" s="398"/>
      <c r="B40" s="90" t="s">
        <v>40</v>
      </c>
      <c r="C40" s="31">
        <v>24.78</v>
      </c>
      <c r="D40" s="32" t="s">
        <v>32</v>
      </c>
      <c r="E40" s="32" t="s">
        <v>32</v>
      </c>
      <c r="F40" s="32" t="s">
        <v>32</v>
      </c>
      <c r="G40" s="32" t="s">
        <v>32</v>
      </c>
      <c r="H40" s="251">
        <v>24.09</v>
      </c>
      <c r="I40" s="240">
        <v>27.57</v>
      </c>
      <c r="J40" s="240">
        <v>29.89</v>
      </c>
      <c r="K40" s="239" t="s">
        <v>32</v>
      </c>
      <c r="L40" s="196" t="s">
        <v>32</v>
      </c>
      <c r="M40" s="29" t="s">
        <v>32</v>
      </c>
      <c r="N40" s="422">
        <v>25.58749553724628</v>
      </c>
      <c r="O40" s="423">
        <v>26.423034879961318</v>
      </c>
      <c r="P40" s="423">
        <v>24.932055575848626</v>
      </c>
      <c r="Q40" s="424" t="s">
        <v>32</v>
      </c>
      <c r="R40" s="196"/>
      <c r="S40" s="197"/>
      <c r="T40" s="197"/>
      <c r="U40" s="29"/>
    </row>
    <row r="41" spans="1:21" s="23" customFormat="1" ht="31.5" customHeight="1">
      <c r="A41" s="398"/>
      <c r="B41" s="90" t="s">
        <v>41</v>
      </c>
      <c r="C41" s="31"/>
      <c r="D41" s="32"/>
      <c r="E41" s="32"/>
      <c r="F41" s="32"/>
      <c r="G41" s="29"/>
      <c r="H41" s="251"/>
      <c r="I41" s="240"/>
      <c r="J41" s="240"/>
      <c r="K41" s="239"/>
      <c r="L41" s="196"/>
      <c r="M41" s="29"/>
      <c r="N41" s="422"/>
      <c r="O41" s="423"/>
      <c r="P41" s="423"/>
      <c r="Q41" s="424"/>
      <c r="R41" s="31">
        <v>26.46</v>
      </c>
      <c r="S41" s="32">
        <v>28.04</v>
      </c>
      <c r="T41" s="32">
        <v>30.36</v>
      </c>
      <c r="U41" s="421">
        <v>32.659999999999997</v>
      </c>
    </row>
    <row r="42" spans="1:21" s="23" customFormat="1" ht="15.75" customHeight="1">
      <c r="A42" s="398"/>
      <c r="B42" s="89" t="s">
        <v>33</v>
      </c>
      <c r="C42" s="31">
        <v>0.13453624047073792</v>
      </c>
      <c r="D42" s="32" t="s">
        <v>32</v>
      </c>
      <c r="E42" s="32" t="s">
        <v>32</v>
      </c>
      <c r="F42" s="32" t="s">
        <v>32</v>
      </c>
      <c r="G42" s="32" t="s">
        <v>32</v>
      </c>
      <c r="H42" s="251">
        <v>0.17</v>
      </c>
      <c r="I42" s="240">
        <v>0.25</v>
      </c>
      <c r="J42" s="240">
        <v>0.03</v>
      </c>
      <c r="K42" s="239"/>
      <c r="L42" s="196"/>
      <c r="M42" s="29"/>
      <c r="N42" s="31">
        <v>1.0293376139187038</v>
      </c>
      <c r="O42" s="32">
        <v>4.1205008839398554</v>
      </c>
      <c r="P42" s="32">
        <v>2.4494950563972675</v>
      </c>
      <c r="Q42" s="29"/>
      <c r="R42" s="31">
        <v>0.25</v>
      </c>
      <c r="S42" s="32">
        <v>0.74</v>
      </c>
      <c r="T42" s="32">
        <v>0.63070562461967961</v>
      </c>
      <c r="U42" s="421">
        <v>1.2447570042489258</v>
      </c>
    </row>
    <row r="43" spans="1:21" s="23" customFormat="1" ht="15.75" customHeight="1">
      <c r="A43" s="398"/>
      <c r="B43" s="89" t="s">
        <v>16</v>
      </c>
      <c r="C43" s="71"/>
      <c r="D43" s="73"/>
      <c r="E43" s="73"/>
      <c r="F43" s="73"/>
      <c r="G43" s="68"/>
      <c r="H43" s="69">
        <v>3</v>
      </c>
      <c r="I43" s="257">
        <v>3</v>
      </c>
      <c r="J43" s="257">
        <v>3</v>
      </c>
      <c r="K43" s="258"/>
      <c r="L43" s="71"/>
      <c r="M43" s="68"/>
      <c r="N43" s="71"/>
      <c r="O43" s="73"/>
      <c r="P43" s="73"/>
      <c r="Q43" s="68"/>
      <c r="R43" s="71">
        <v>3</v>
      </c>
      <c r="S43" s="73">
        <v>3</v>
      </c>
      <c r="T43" s="73">
        <v>3</v>
      </c>
      <c r="U43" s="68">
        <v>3</v>
      </c>
    </row>
    <row r="44" spans="1:21" s="23" customFormat="1" ht="31.5" customHeight="1">
      <c r="A44" s="398"/>
      <c r="B44" s="90" t="s">
        <v>42</v>
      </c>
      <c r="C44" s="31">
        <v>24.959999999999997</v>
      </c>
      <c r="D44" s="32" t="s">
        <v>32</v>
      </c>
      <c r="E44" s="32" t="s">
        <v>32</v>
      </c>
      <c r="F44" s="32" t="s">
        <v>32</v>
      </c>
      <c r="G44" s="32" t="s">
        <v>32</v>
      </c>
      <c r="H44" s="251">
        <v>22.81</v>
      </c>
      <c r="I44" s="240">
        <v>25.58</v>
      </c>
      <c r="J44" s="240">
        <v>27.16</v>
      </c>
      <c r="K44" s="239" t="s">
        <v>32</v>
      </c>
      <c r="L44" s="196" t="s">
        <v>32</v>
      </c>
      <c r="M44" s="29" t="s">
        <v>32</v>
      </c>
      <c r="N44" s="422">
        <v>24.750272857068087</v>
      </c>
      <c r="O44" s="423">
        <v>26.485660655237997</v>
      </c>
      <c r="P44" s="423">
        <v>23.723197817827366</v>
      </c>
      <c r="Q44" s="424" t="s">
        <v>32</v>
      </c>
      <c r="R44" s="196"/>
      <c r="S44" s="197"/>
      <c r="T44" s="197"/>
      <c r="U44" s="29"/>
    </row>
    <row r="45" spans="1:21" s="23" customFormat="1" ht="31.5" customHeight="1">
      <c r="A45" s="398"/>
      <c r="B45" s="90" t="s">
        <v>43</v>
      </c>
      <c r="C45" s="31"/>
      <c r="D45" s="32"/>
      <c r="E45" s="32"/>
      <c r="F45" s="32"/>
      <c r="G45" s="29"/>
      <c r="H45" s="251"/>
      <c r="I45" s="240"/>
      <c r="J45" s="240"/>
      <c r="K45" s="239"/>
      <c r="L45" s="196"/>
      <c r="M45" s="29"/>
      <c r="N45" s="422"/>
      <c r="O45" s="423"/>
      <c r="P45" s="423"/>
      <c r="Q45" s="424"/>
      <c r="R45" s="31">
        <v>24.57</v>
      </c>
      <c r="S45" s="32">
        <v>23.27</v>
      </c>
      <c r="T45" s="32">
        <v>31.32</v>
      </c>
      <c r="U45" s="421">
        <v>32.61</v>
      </c>
    </row>
    <row r="46" spans="1:21" s="23" customFormat="1" ht="15.75" customHeight="1">
      <c r="A46" s="398"/>
      <c r="B46" s="89" t="s">
        <v>33</v>
      </c>
      <c r="C46" s="31">
        <v>0.24637369989509927</v>
      </c>
      <c r="D46" s="32" t="s">
        <v>32</v>
      </c>
      <c r="E46" s="32" t="s">
        <v>32</v>
      </c>
      <c r="F46" s="32" t="s">
        <v>32</v>
      </c>
      <c r="G46" s="32" t="s">
        <v>32</v>
      </c>
      <c r="H46" s="251">
        <v>0.18</v>
      </c>
      <c r="I46" s="240">
        <v>0.88</v>
      </c>
      <c r="J46" s="240">
        <v>0.03</v>
      </c>
      <c r="K46" s="239"/>
      <c r="L46" s="196"/>
      <c r="M46" s="29"/>
      <c r="N46" s="31">
        <v>1.3258771113275243</v>
      </c>
      <c r="O46" s="32">
        <v>2.0999344723938624</v>
      </c>
      <c r="P46" s="32">
        <v>3.1616170559618118</v>
      </c>
      <c r="Q46" s="29"/>
      <c r="R46" s="31">
        <v>0.69</v>
      </c>
      <c r="S46" s="32">
        <v>0.24</v>
      </c>
      <c r="T46" s="32">
        <v>0.46211719704914822</v>
      </c>
      <c r="U46" s="421">
        <v>0.46814734316462253</v>
      </c>
    </row>
    <row r="47" spans="1:21" s="23" customFormat="1" ht="15.75" customHeight="1">
      <c r="A47" s="398"/>
      <c r="B47" s="89" t="s">
        <v>16</v>
      </c>
      <c r="C47" s="71"/>
      <c r="D47" s="73"/>
      <c r="E47" s="73"/>
      <c r="F47" s="73"/>
      <c r="G47" s="68"/>
      <c r="H47" s="69">
        <v>3</v>
      </c>
      <c r="I47" s="257">
        <v>3</v>
      </c>
      <c r="J47" s="257">
        <v>3</v>
      </c>
      <c r="K47" s="258"/>
      <c r="L47" s="71"/>
      <c r="M47" s="68"/>
      <c r="N47" s="71"/>
      <c r="O47" s="73"/>
      <c r="P47" s="73"/>
      <c r="Q47" s="68"/>
      <c r="R47" s="71">
        <v>3</v>
      </c>
      <c r="S47" s="73">
        <v>3</v>
      </c>
      <c r="T47" s="73">
        <v>3</v>
      </c>
      <c r="U47" s="68">
        <v>2</v>
      </c>
    </row>
    <row r="48" spans="1:21" s="23" customFormat="1" ht="15.75" customHeight="1" thickBot="1">
      <c r="A48" s="399"/>
      <c r="B48" s="91" t="s">
        <v>27</v>
      </c>
      <c r="C48" s="325" t="s">
        <v>36</v>
      </c>
      <c r="D48" s="333"/>
      <c r="E48" s="333"/>
      <c r="F48" s="400"/>
      <c r="G48" s="30"/>
      <c r="H48" s="325" t="s">
        <v>36</v>
      </c>
      <c r="I48" s="333"/>
      <c r="J48" s="333"/>
      <c r="K48" s="326"/>
      <c r="L48" s="325" t="s">
        <v>36</v>
      </c>
      <c r="M48" s="326"/>
      <c r="N48" s="325" t="s">
        <v>401</v>
      </c>
      <c r="O48" s="333"/>
      <c r="P48" s="333"/>
      <c r="Q48" s="326"/>
      <c r="R48" s="325" t="s">
        <v>401</v>
      </c>
      <c r="S48" s="333"/>
      <c r="T48" s="333"/>
      <c r="U48" s="326"/>
    </row>
    <row r="49" spans="1:21" s="237" customFormat="1" ht="15.75" customHeight="1" thickBot="1">
      <c r="A49" s="46"/>
      <c r="B49" s="47"/>
      <c r="C49" s="47"/>
      <c r="D49" s="47"/>
      <c r="E49" s="47"/>
      <c r="F49" s="47"/>
      <c r="G49" s="47"/>
      <c r="H49" s="47"/>
      <c r="I49" s="47"/>
      <c r="J49" s="47"/>
      <c r="K49" s="47"/>
      <c r="L49" s="47"/>
      <c r="M49" s="47"/>
      <c r="N49" s="47"/>
      <c r="O49" s="47"/>
      <c r="P49" s="47"/>
      <c r="Q49" s="47"/>
      <c r="R49" s="47"/>
      <c r="S49" s="47"/>
      <c r="T49" s="47"/>
      <c r="U49" s="47"/>
    </row>
    <row r="50" spans="1:21" s="40" customFormat="1" ht="15.75" customHeight="1">
      <c r="A50" s="401" t="s">
        <v>44</v>
      </c>
      <c r="B50" s="92" t="s">
        <v>207</v>
      </c>
      <c r="C50" s="93" t="s">
        <v>45</v>
      </c>
      <c r="D50" s="94" t="s">
        <v>45</v>
      </c>
      <c r="E50" s="94">
        <v>29</v>
      </c>
      <c r="F50" s="94">
        <v>159</v>
      </c>
      <c r="G50" s="95">
        <v>173</v>
      </c>
      <c r="H50" s="57" t="s">
        <v>385</v>
      </c>
      <c r="I50" s="59">
        <v>23.33</v>
      </c>
      <c r="J50" s="59">
        <v>82.67</v>
      </c>
      <c r="K50" s="58">
        <v>138</v>
      </c>
      <c r="L50" s="57">
        <v>97</v>
      </c>
      <c r="M50" s="58">
        <v>142</v>
      </c>
      <c r="N50" s="425" t="s">
        <v>402</v>
      </c>
      <c r="O50" s="426">
        <v>35.5</v>
      </c>
      <c r="P50" s="426">
        <v>75</v>
      </c>
      <c r="Q50" s="427">
        <v>118</v>
      </c>
      <c r="R50" s="57"/>
      <c r="S50" s="59"/>
      <c r="T50" s="441">
        <v>77.666666666666671</v>
      </c>
      <c r="U50" s="442">
        <v>116.66666666666667</v>
      </c>
    </row>
    <row r="51" spans="1:21" s="23" customFormat="1" ht="15.75" customHeight="1">
      <c r="A51" s="402"/>
      <c r="B51" s="96" t="s">
        <v>15</v>
      </c>
      <c r="C51" s="20"/>
      <c r="D51" s="21"/>
      <c r="E51" s="21"/>
      <c r="F51" s="21"/>
      <c r="G51" s="22"/>
      <c r="H51" s="196"/>
      <c r="I51" s="197">
        <v>1.1499999999999999</v>
      </c>
      <c r="J51" s="21">
        <v>0.57999999999999996</v>
      </c>
      <c r="K51" s="22">
        <v>0</v>
      </c>
      <c r="L51" s="20">
        <v>1</v>
      </c>
      <c r="M51" s="22">
        <v>0</v>
      </c>
      <c r="N51" s="20"/>
      <c r="O51" s="21">
        <v>0</v>
      </c>
      <c r="P51" s="21"/>
      <c r="Q51" s="22"/>
      <c r="R51" s="20"/>
      <c r="S51" s="21"/>
      <c r="T51" s="32">
        <v>1.5275252316519468</v>
      </c>
      <c r="U51" s="421">
        <v>0.57735026918962573</v>
      </c>
    </row>
    <row r="52" spans="1:21" s="23" customFormat="1" ht="15.75" customHeight="1">
      <c r="A52" s="402"/>
      <c r="B52" s="99" t="s">
        <v>16</v>
      </c>
      <c r="C52" s="71"/>
      <c r="D52" s="73"/>
      <c r="E52" s="73"/>
      <c r="F52" s="73"/>
      <c r="G52" s="68"/>
      <c r="H52" s="20">
        <v>3</v>
      </c>
      <c r="I52" s="21">
        <v>3</v>
      </c>
      <c r="J52" s="21">
        <v>3</v>
      </c>
      <c r="K52" s="22">
        <v>3</v>
      </c>
      <c r="L52" s="71">
        <v>3</v>
      </c>
      <c r="M52" s="68">
        <v>3</v>
      </c>
      <c r="N52" s="71">
        <v>1</v>
      </c>
      <c r="O52" s="73">
        <v>2</v>
      </c>
      <c r="P52" s="73">
        <v>1</v>
      </c>
      <c r="Q52" s="68">
        <v>1</v>
      </c>
      <c r="R52" s="71"/>
      <c r="S52" s="73"/>
      <c r="T52" s="73">
        <v>3</v>
      </c>
      <c r="U52" s="68">
        <v>3</v>
      </c>
    </row>
    <row r="53" spans="1:21" s="23" customFormat="1" ht="15.75" customHeight="1" thickBot="1">
      <c r="A53" s="403"/>
      <c r="B53" s="103" t="s">
        <v>27</v>
      </c>
      <c r="C53" s="327" t="s">
        <v>46</v>
      </c>
      <c r="D53" s="382"/>
      <c r="E53" s="382"/>
      <c r="F53" s="382"/>
      <c r="G53" s="328"/>
      <c r="H53" s="25" t="s">
        <v>386</v>
      </c>
      <c r="I53" s="35" t="s">
        <v>386</v>
      </c>
      <c r="J53" s="35" t="s">
        <v>386</v>
      </c>
      <c r="K53" s="36" t="s">
        <v>386</v>
      </c>
      <c r="L53" s="327" t="s">
        <v>386</v>
      </c>
      <c r="M53" s="328"/>
      <c r="N53" s="327" t="s">
        <v>46</v>
      </c>
      <c r="O53" s="382"/>
      <c r="P53" s="382"/>
      <c r="Q53" s="328"/>
      <c r="R53" s="479"/>
      <c r="S53" s="35"/>
      <c r="T53" s="460" t="s">
        <v>46</v>
      </c>
      <c r="U53" s="314"/>
    </row>
    <row r="54" spans="1:21" s="39" customFormat="1" ht="15.75" customHeight="1" thickBot="1">
      <c r="A54" s="81"/>
      <c r="B54" s="82"/>
      <c r="C54" s="82"/>
      <c r="D54" s="82"/>
      <c r="E54" s="82"/>
      <c r="F54" s="82"/>
      <c r="G54" s="82"/>
      <c r="H54" s="82"/>
      <c r="I54" s="82"/>
      <c r="J54" s="82"/>
      <c r="K54" s="82"/>
      <c r="L54" s="82"/>
      <c r="M54" s="82"/>
      <c r="N54" s="82"/>
      <c r="O54" s="82"/>
      <c r="P54" s="82"/>
      <c r="Q54" s="82"/>
      <c r="R54" s="82"/>
      <c r="S54" s="82"/>
      <c r="T54" s="82"/>
      <c r="U54" s="82"/>
    </row>
    <row r="55" spans="1:21" s="40" customFormat="1" ht="15.75" customHeight="1">
      <c r="A55" s="383" t="s">
        <v>47</v>
      </c>
      <c r="B55" s="104" t="s">
        <v>48</v>
      </c>
      <c r="C55" s="93" t="s">
        <v>49</v>
      </c>
      <c r="D55" s="94" t="s">
        <v>49</v>
      </c>
      <c r="E55" s="94">
        <v>-6</v>
      </c>
      <c r="F55" s="94">
        <v>24</v>
      </c>
      <c r="G55" s="95">
        <v>33</v>
      </c>
      <c r="H55" s="266">
        <v>-51</v>
      </c>
      <c r="I55" s="254">
        <v>-48</v>
      </c>
      <c r="J55" s="254">
        <v>-36</v>
      </c>
      <c r="K55" s="255">
        <v>-3</v>
      </c>
      <c r="L55" s="57">
        <v>-24</v>
      </c>
      <c r="M55" s="58">
        <v>0</v>
      </c>
      <c r="N55" s="425">
        <v>-72</v>
      </c>
      <c r="O55" s="426">
        <v>-50.5</v>
      </c>
      <c r="P55" s="426">
        <v>-40</v>
      </c>
      <c r="Q55" s="427">
        <v>-35</v>
      </c>
      <c r="R55" s="57"/>
      <c r="S55" s="59"/>
      <c r="T55" s="59"/>
      <c r="U55" s="58"/>
    </row>
    <row r="56" spans="1:21" s="23" customFormat="1" ht="15.75" customHeight="1">
      <c r="A56" s="384"/>
      <c r="B56" s="105" t="s">
        <v>15</v>
      </c>
      <c r="C56" s="20"/>
      <c r="D56" s="21"/>
      <c r="E56" s="21"/>
      <c r="F56" s="21"/>
      <c r="G56" s="22"/>
      <c r="H56" s="25">
        <v>2</v>
      </c>
      <c r="I56" s="250">
        <v>2</v>
      </c>
      <c r="J56" s="250">
        <v>2</v>
      </c>
      <c r="K56" s="238">
        <v>2</v>
      </c>
      <c r="L56" s="20">
        <v>0</v>
      </c>
      <c r="M56" s="22">
        <v>3</v>
      </c>
      <c r="N56" s="20">
        <v>0</v>
      </c>
      <c r="O56" s="21">
        <v>2.12</v>
      </c>
      <c r="P56" s="21">
        <v>2.82</v>
      </c>
      <c r="Q56" s="22">
        <v>1.41</v>
      </c>
      <c r="R56" s="20"/>
      <c r="S56" s="21"/>
      <c r="T56" s="21"/>
      <c r="U56" s="22"/>
    </row>
    <row r="57" spans="1:21" s="23" customFormat="1" ht="15.75" customHeight="1">
      <c r="A57" s="384"/>
      <c r="B57" s="105" t="s">
        <v>16</v>
      </c>
      <c r="C57" s="20"/>
      <c r="D57" s="21"/>
      <c r="E57" s="21"/>
      <c r="F57" s="21"/>
      <c r="G57" s="22"/>
      <c r="H57" s="25">
        <v>3</v>
      </c>
      <c r="I57" s="250">
        <v>3</v>
      </c>
      <c r="J57" s="250">
        <v>3</v>
      </c>
      <c r="K57" s="238">
        <v>3</v>
      </c>
      <c r="L57" s="20">
        <v>3</v>
      </c>
      <c r="M57" s="22">
        <v>5</v>
      </c>
      <c r="N57" s="20">
        <v>2</v>
      </c>
      <c r="O57" s="21">
        <v>2</v>
      </c>
      <c r="P57" s="21">
        <v>2</v>
      </c>
      <c r="Q57" s="22">
        <v>2</v>
      </c>
      <c r="R57" s="20"/>
      <c r="S57" s="21"/>
      <c r="T57" s="21"/>
      <c r="U57" s="22"/>
    </row>
    <row r="58" spans="1:21" s="23" customFormat="1" ht="18.75" customHeight="1" thickBot="1">
      <c r="A58" s="385"/>
      <c r="B58" s="107" t="s">
        <v>27</v>
      </c>
      <c r="C58" s="327" t="s">
        <v>50</v>
      </c>
      <c r="D58" s="382"/>
      <c r="E58" s="382"/>
      <c r="F58" s="382"/>
      <c r="G58" s="328"/>
      <c r="H58" s="312" t="s">
        <v>50</v>
      </c>
      <c r="I58" s="313"/>
      <c r="J58" s="313"/>
      <c r="K58" s="314"/>
      <c r="L58" s="329" t="s">
        <v>395</v>
      </c>
      <c r="M58" s="330"/>
      <c r="N58" s="327" t="s">
        <v>50</v>
      </c>
      <c r="O58" s="382"/>
      <c r="P58" s="382"/>
      <c r="Q58" s="328"/>
      <c r="R58" s="241"/>
      <c r="S58" s="35"/>
      <c r="T58" s="35"/>
      <c r="U58" s="36"/>
    </row>
    <row r="59" spans="1:21" s="39" customFormat="1" ht="15.75" customHeight="1" thickBot="1">
      <c r="A59" s="81"/>
      <c r="B59" s="82"/>
      <c r="C59" s="82"/>
      <c r="D59" s="82"/>
      <c r="E59" s="82"/>
      <c r="F59" s="82"/>
      <c r="G59" s="82"/>
      <c r="H59" s="82"/>
      <c r="I59" s="82"/>
      <c r="J59" s="82"/>
      <c r="K59" s="82"/>
      <c r="L59" s="82"/>
      <c r="M59" s="82"/>
      <c r="N59" s="82"/>
      <c r="O59" s="82"/>
      <c r="P59" s="82"/>
      <c r="Q59" s="82"/>
      <c r="R59" s="82"/>
      <c r="S59" s="82"/>
      <c r="T59" s="82"/>
      <c r="U59" s="82"/>
    </row>
    <row r="60" spans="1:21" s="23" customFormat="1" ht="15.75" customHeight="1">
      <c r="A60" s="377" t="s">
        <v>51</v>
      </c>
      <c r="B60" s="108" t="s">
        <v>52</v>
      </c>
      <c r="C60" s="93"/>
      <c r="D60" s="94"/>
      <c r="E60" s="94"/>
      <c r="F60" s="94"/>
      <c r="G60" s="95"/>
      <c r="H60" s="266">
        <v>-11.7</v>
      </c>
      <c r="I60" s="254">
        <v>72</v>
      </c>
      <c r="J60" s="254">
        <v>149.80000000000001</v>
      </c>
      <c r="K60" s="255">
        <v>228.6</v>
      </c>
      <c r="L60" s="93">
        <v>163</v>
      </c>
      <c r="M60" s="95"/>
      <c r="N60" s="57"/>
      <c r="O60" s="59"/>
      <c r="P60" s="59"/>
      <c r="Q60" s="58"/>
      <c r="R60" s="57"/>
      <c r="S60" s="59"/>
      <c r="T60" s="59"/>
      <c r="U60" s="58"/>
    </row>
    <row r="61" spans="1:21" s="23" customFormat="1" ht="15.75" customHeight="1">
      <c r="A61" s="378"/>
      <c r="B61" s="109">
        <v>0.05</v>
      </c>
      <c r="C61" s="100">
        <v>35</v>
      </c>
      <c r="D61" s="101">
        <v>56</v>
      </c>
      <c r="E61" s="101">
        <v>115</v>
      </c>
      <c r="F61" s="101">
        <v>279</v>
      </c>
      <c r="G61" s="102">
        <v>294</v>
      </c>
      <c r="H61" s="69">
        <v>60.3</v>
      </c>
      <c r="I61" s="257">
        <v>118.3</v>
      </c>
      <c r="J61" s="257">
        <v>195.3</v>
      </c>
      <c r="K61" s="258">
        <v>264.3</v>
      </c>
      <c r="L61" s="100">
        <v>235</v>
      </c>
      <c r="M61" s="102"/>
      <c r="N61" s="71"/>
      <c r="O61" s="73"/>
      <c r="P61" s="73"/>
      <c r="Q61" s="68"/>
      <c r="R61" s="71"/>
      <c r="S61" s="73"/>
      <c r="T61" s="73"/>
      <c r="U61" s="68"/>
    </row>
    <row r="62" spans="1:21" s="23" customFormat="1" ht="15.75" customHeight="1">
      <c r="A62" s="378"/>
      <c r="B62" s="109">
        <v>0.1</v>
      </c>
      <c r="C62" s="100">
        <v>52</v>
      </c>
      <c r="D62" s="101">
        <v>84</v>
      </c>
      <c r="E62" s="101">
        <v>166</v>
      </c>
      <c r="F62" s="101">
        <v>303</v>
      </c>
      <c r="G62" s="102">
        <v>312</v>
      </c>
      <c r="H62" s="69">
        <v>91.9</v>
      </c>
      <c r="I62" s="257">
        <v>150.4</v>
      </c>
      <c r="J62" s="257">
        <v>223.6</v>
      </c>
      <c r="K62" s="258">
        <v>287.5</v>
      </c>
      <c r="L62" s="100">
        <v>263</v>
      </c>
      <c r="M62" s="102"/>
      <c r="N62" s="71"/>
      <c r="O62" s="73"/>
      <c r="P62" s="73"/>
      <c r="Q62" s="68"/>
      <c r="R62" s="71"/>
      <c r="S62" s="73"/>
      <c r="T62" s="73"/>
      <c r="U62" s="68"/>
    </row>
    <row r="63" spans="1:21" s="23" customFormat="1" ht="15.75" customHeight="1">
      <c r="A63" s="378"/>
      <c r="B63" s="109">
        <v>0.15</v>
      </c>
      <c r="C63" s="100">
        <v>70</v>
      </c>
      <c r="D63" s="101">
        <v>104</v>
      </c>
      <c r="E63" s="101">
        <v>224</v>
      </c>
      <c r="F63" s="101">
        <v>322</v>
      </c>
      <c r="G63" s="102">
        <v>328</v>
      </c>
      <c r="H63" s="69">
        <v>119.4</v>
      </c>
      <c r="I63" s="257">
        <v>179.5</v>
      </c>
      <c r="J63" s="257">
        <v>248.3</v>
      </c>
      <c r="K63" s="258">
        <v>307.7</v>
      </c>
      <c r="L63" s="100">
        <v>292</v>
      </c>
      <c r="M63" s="102"/>
      <c r="N63" s="71"/>
      <c r="O63" s="73"/>
      <c r="P63" s="73"/>
      <c r="Q63" s="68"/>
      <c r="R63" s="71"/>
      <c r="S63" s="73"/>
      <c r="T63" s="73"/>
      <c r="U63" s="68"/>
    </row>
    <row r="64" spans="1:21" s="23" customFormat="1" ht="15.75" customHeight="1">
      <c r="A64" s="378"/>
      <c r="B64" s="109">
        <v>0.2</v>
      </c>
      <c r="C64" s="100">
        <v>88</v>
      </c>
      <c r="D64" s="101">
        <v>135</v>
      </c>
      <c r="E64" s="101">
        <v>259</v>
      </c>
      <c r="F64" s="101">
        <v>339</v>
      </c>
      <c r="G64" s="102">
        <v>342</v>
      </c>
      <c r="H64" s="69">
        <v>147.9</v>
      </c>
      <c r="I64" s="257">
        <v>210.7</v>
      </c>
      <c r="J64" s="257">
        <v>271.3</v>
      </c>
      <c r="K64" s="258">
        <v>327.7</v>
      </c>
      <c r="L64" s="100">
        <v>328</v>
      </c>
      <c r="M64" s="102"/>
      <c r="N64" s="71"/>
      <c r="O64" s="73"/>
      <c r="P64" s="73"/>
      <c r="Q64" s="68"/>
      <c r="R64" s="71"/>
      <c r="S64" s="73"/>
      <c r="T64" s="73"/>
      <c r="U64" s="68"/>
    </row>
    <row r="65" spans="1:21" s="23" customFormat="1" ht="15.75" customHeight="1">
      <c r="A65" s="378"/>
      <c r="B65" s="109">
        <v>0.25</v>
      </c>
      <c r="C65" s="100">
        <v>106</v>
      </c>
      <c r="D65" s="101">
        <v>193</v>
      </c>
      <c r="E65" s="101">
        <v>285</v>
      </c>
      <c r="F65" s="101">
        <v>355</v>
      </c>
      <c r="G65" s="102">
        <v>355</v>
      </c>
      <c r="H65" s="69">
        <v>180.6</v>
      </c>
      <c r="I65" s="257">
        <v>237</v>
      </c>
      <c r="J65" s="257">
        <v>295.8</v>
      </c>
      <c r="K65" s="258">
        <v>347.9</v>
      </c>
      <c r="L65" s="100">
        <v>368</v>
      </c>
      <c r="M65" s="102"/>
      <c r="N65" s="71"/>
      <c r="O65" s="73"/>
      <c r="P65" s="73"/>
      <c r="Q65" s="68"/>
      <c r="R65" s="71"/>
      <c r="S65" s="73"/>
      <c r="T65" s="73"/>
      <c r="U65" s="68"/>
    </row>
    <row r="66" spans="1:21" s="23" customFormat="1" ht="15.75" customHeight="1">
      <c r="A66" s="378"/>
      <c r="B66" s="109">
        <v>0.3</v>
      </c>
      <c r="C66" s="100">
        <v>138</v>
      </c>
      <c r="D66" s="101">
        <v>245</v>
      </c>
      <c r="E66" s="101">
        <v>306</v>
      </c>
      <c r="F66" s="101">
        <v>370</v>
      </c>
      <c r="G66" s="102">
        <v>368</v>
      </c>
      <c r="H66" s="69">
        <v>215.7</v>
      </c>
      <c r="I66" s="257">
        <v>264</v>
      </c>
      <c r="J66" s="257">
        <v>317.60000000000002</v>
      </c>
      <c r="K66" s="258">
        <v>368.8</v>
      </c>
      <c r="L66" s="100">
        <v>400</v>
      </c>
      <c r="M66" s="102"/>
      <c r="N66" s="71"/>
      <c r="O66" s="73"/>
      <c r="P66" s="73"/>
      <c r="Q66" s="68"/>
      <c r="R66" s="71"/>
      <c r="S66" s="73"/>
      <c r="T66" s="73"/>
      <c r="U66" s="68"/>
    </row>
    <row r="67" spans="1:21" s="23" customFormat="1" ht="15.75" customHeight="1">
      <c r="A67" s="378"/>
      <c r="B67" s="109">
        <v>0.35</v>
      </c>
      <c r="C67" s="100">
        <v>207</v>
      </c>
      <c r="D67" s="101">
        <v>278</v>
      </c>
      <c r="E67" s="101">
        <v>324</v>
      </c>
      <c r="F67" s="101">
        <v>385</v>
      </c>
      <c r="G67" s="102">
        <v>380</v>
      </c>
      <c r="H67" s="69">
        <v>247.7</v>
      </c>
      <c r="I67" s="257">
        <v>285.39999999999998</v>
      </c>
      <c r="J67" s="257">
        <v>342.6</v>
      </c>
      <c r="K67" s="258">
        <v>389.8</v>
      </c>
      <c r="L67" s="100">
        <v>444</v>
      </c>
      <c r="M67" s="102"/>
      <c r="N67" s="71"/>
      <c r="O67" s="73"/>
      <c r="P67" s="73"/>
      <c r="Q67" s="68"/>
      <c r="R67" s="71"/>
      <c r="S67" s="73"/>
      <c r="T67" s="73"/>
      <c r="U67" s="68"/>
    </row>
    <row r="68" spans="1:21" s="23" customFormat="1" ht="15.75" customHeight="1">
      <c r="A68" s="378"/>
      <c r="B68" s="109">
        <v>0.4</v>
      </c>
      <c r="C68" s="100">
        <v>260</v>
      </c>
      <c r="D68" s="101">
        <v>304</v>
      </c>
      <c r="E68" s="101">
        <v>341</v>
      </c>
      <c r="F68" s="101">
        <v>400</v>
      </c>
      <c r="G68" s="102">
        <v>392</v>
      </c>
      <c r="H68" s="69">
        <v>277.7</v>
      </c>
      <c r="I68" s="257">
        <v>315.7</v>
      </c>
      <c r="J68" s="257">
        <v>367.1</v>
      </c>
      <c r="K68" s="258">
        <v>411.3</v>
      </c>
      <c r="L68" s="100">
        <v>539</v>
      </c>
      <c r="M68" s="102"/>
      <c r="N68" s="71"/>
      <c r="O68" s="73"/>
      <c r="P68" s="73"/>
      <c r="Q68" s="68"/>
      <c r="R68" s="71"/>
      <c r="S68" s="73"/>
      <c r="T68" s="73"/>
      <c r="U68" s="68"/>
    </row>
    <row r="69" spans="1:21" s="23" customFormat="1" ht="15.75" customHeight="1">
      <c r="A69" s="378"/>
      <c r="B69" s="109">
        <v>0.45</v>
      </c>
      <c r="C69" s="100">
        <v>294</v>
      </c>
      <c r="D69" s="101">
        <v>325</v>
      </c>
      <c r="E69" s="101">
        <v>357</v>
      </c>
      <c r="F69" s="101">
        <v>415</v>
      </c>
      <c r="G69" s="102">
        <v>403</v>
      </c>
      <c r="H69" s="69">
        <v>308</v>
      </c>
      <c r="I69" s="257">
        <v>342.5</v>
      </c>
      <c r="J69" s="257">
        <v>391.5</v>
      </c>
      <c r="K69" s="258">
        <v>431.6</v>
      </c>
      <c r="L69" s="100">
        <v>580</v>
      </c>
      <c r="M69" s="102"/>
      <c r="N69" s="71"/>
      <c r="O69" s="73"/>
      <c r="P69" s="73"/>
      <c r="Q69" s="68"/>
      <c r="R69" s="71"/>
      <c r="S69" s="73"/>
      <c r="T69" s="73"/>
      <c r="U69" s="68"/>
    </row>
    <row r="70" spans="1:21" s="23" customFormat="1" ht="15.75" customHeight="1">
      <c r="A70" s="378"/>
      <c r="B70" s="109">
        <v>0.5</v>
      </c>
      <c r="C70" s="100">
        <v>319</v>
      </c>
      <c r="D70" s="101">
        <v>346</v>
      </c>
      <c r="E70" s="101">
        <v>372</v>
      </c>
      <c r="F70" s="101">
        <v>428</v>
      </c>
      <c r="G70" s="102">
        <v>415</v>
      </c>
      <c r="H70" s="69">
        <v>339.1</v>
      </c>
      <c r="I70" s="257">
        <v>369.5</v>
      </c>
      <c r="J70" s="257">
        <v>417.1</v>
      </c>
      <c r="K70" s="258">
        <v>453.7</v>
      </c>
      <c r="L70" s="100">
        <v>601</v>
      </c>
      <c r="M70" s="102"/>
      <c r="N70" s="71"/>
      <c r="O70" s="73"/>
      <c r="P70" s="73"/>
      <c r="Q70" s="68"/>
      <c r="R70" s="71"/>
      <c r="S70" s="73"/>
      <c r="T70" s="73"/>
      <c r="U70" s="68"/>
    </row>
    <row r="71" spans="1:21" s="23" customFormat="1" ht="15.75" customHeight="1">
      <c r="A71" s="378"/>
      <c r="B71" s="109">
        <v>0.55000000000000004</v>
      </c>
      <c r="C71" s="100">
        <v>343</v>
      </c>
      <c r="D71" s="101">
        <v>365</v>
      </c>
      <c r="E71" s="101">
        <v>387</v>
      </c>
      <c r="F71" s="101">
        <v>440</v>
      </c>
      <c r="G71" s="102">
        <v>426</v>
      </c>
      <c r="H71" s="69">
        <v>371.2</v>
      </c>
      <c r="I71" s="257">
        <v>397.8</v>
      </c>
      <c r="J71" s="257">
        <v>441.7</v>
      </c>
      <c r="K71" s="258">
        <v>478.7</v>
      </c>
      <c r="L71" s="100">
        <v>619</v>
      </c>
      <c r="M71" s="102"/>
      <c r="N71" s="71"/>
      <c r="O71" s="73"/>
      <c r="P71" s="73"/>
      <c r="Q71" s="68"/>
      <c r="R71" s="71"/>
      <c r="S71" s="73"/>
      <c r="T71" s="73"/>
      <c r="U71" s="68"/>
    </row>
    <row r="72" spans="1:21" s="23" customFormat="1" ht="15.75" customHeight="1">
      <c r="A72" s="378"/>
      <c r="B72" s="109">
        <v>0.6</v>
      </c>
      <c r="C72" s="100">
        <v>365</v>
      </c>
      <c r="D72" s="101">
        <v>383</v>
      </c>
      <c r="E72" s="101">
        <v>402</v>
      </c>
      <c r="F72" s="101">
        <v>452</v>
      </c>
      <c r="G72" s="102">
        <v>435</v>
      </c>
      <c r="H72" s="69">
        <v>404.3</v>
      </c>
      <c r="I72" s="257">
        <v>425.8</v>
      </c>
      <c r="J72" s="257">
        <v>470.5</v>
      </c>
      <c r="K72" s="258">
        <v>505.9</v>
      </c>
      <c r="L72" s="100">
        <v>635</v>
      </c>
      <c r="M72" s="102"/>
      <c r="N72" s="71"/>
      <c r="O72" s="73"/>
      <c r="P72" s="73"/>
      <c r="Q72" s="68"/>
      <c r="R72" s="71"/>
      <c r="S72" s="73"/>
      <c r="T72" s="73"/>
      <c r="U72" s="68"/>
    </row>
    <row r="73" spans="1:21" s="23" customFormat="1" ht="15.75" customHeight="1">
      <c r="A73" s="378"/>
      <c r="B73" s="109">
        <v>0.65</v>
      </c>
      <c r="C73" s="100">
        <v>385</v>
      </c>
      <c r="D73" s="101">
        <v>401</v>
      </c>
      <c r="E73" s="101">
        <v>416</v>
      </c>
      <c r="F73" s="101">
        <v>463</v>
      </c>
      <c r="G73" s="102">
        <v>445</v>
      </c>
      <c r="H73" s="69">
        <v>436.3</v>
      </c>
      <c r="I73" s="257">
        <v>454.9</v>
      </c>
      <c r="J73" s="257">
        <v>502.3</v>
      </c>
      <c r="K73" s="258">
        <v>536.5</v>
      </c>
      <c r="L73" s="100">
        <v>650</v>
      </c>
      <c r="M73" s="102"/>
      <c r="N73" s="71"/>
      <c r="O73" s="73"/>
      <c r="P73" s="73"/>
      <c r="Q73" s="68"/>
      <c r="R73" s="71"/>
      <c r="S73" s="73"/>
      <c r="T73" s="73"/>
      <c r="U73" s="68"/>
    </row>
    <row r="74" spans="1:21" s="23" customFormat="1" ht="15.75" customHeight="1">
      <c r="A74" s="378"/>
      <c r="B74" s="109">
        <v>0.7</v>
      </c>
      <c r="C74" s="100">
        <v>405</v>
      </c>
      <c r="D74" s="101">
        <v>419</v>
      </c>
      <c r="E74" s="101">
        <v>429</v>
      </c>
      <c r="F74" s="101">
        <v>473</v>
      </c>
      <c r="G74" s="102">
        <v>454</v>
      </c>
      <c r="H74" s="69">
        <v>473.3</v>
      </c>
      <c r="I74" s="257">
        <v>488.9</v>
      </c>
      <c r="J74" s="257">
        <v>538.6</v>
      </c>
      <c r="K74" s="258">
        <v>570.20000000000005</v>
      </c>
      <c r="L74" s="100">
        <v>669</v>
      </c>
      <c r="M74" s="102"/>
      <c r="N74" s="71"/>
      <c r="O74" s="73"/>
      <c r="P74" s="73"/>
      <c r="Q74" s="68"/>
      <c r="R74" s="71"/>
      <c r="S74" s="73"/>
      <c r="T74" s="73"/>
      <c r="U74" s="68"/>
    </row>
    <row r="75" spans="1:21" s="23" customFormat="1" ht="15.75" customHeight="1">
      <c r="A75" s="378"/>
      <c r="B75" s="109">
        <v>0.75</v>
      </c>
      <c r="C75" s="100">
        <v>424</v>
      </c>
      <c r="D75" s="101">
        <v>435</v>
      </c>
      <c r="E75" s="101">
        <v>442</v>
      </c>
      <c r="F75" s="101">
        <v>482</v>
      </c>
      <c r="G75" s="102">
        <v>464</v>
      </c>
      <c r="H75" s="69">
        <v>516.4</v>
      </c>
      <c r="I75" s="257">
        <v>527.9</v>
      </c>
      <c r="J75" s="257">
        <v>579.1</v>
      </c>
      <c r="K75" s="258">
        <v>604.5</v>
      </c>
      <c r="L75" s="100">
        <v>692</v>
      </c>
      <c r="M75" s="102"/>
      <c r="N75" s="71"/>
      <c r="O75" s="73"/>
      <c r="P75" s="73"/>
      <c r="Q75" s="68"/>
      <c r="R75" s="71"/>
      <c r="S75" s="73"/>
      <c r="T75" s="73"/>
      <c r="U75" s="68"/>
    </row>
    <row r="76" spans="1:21" s="23" customFormat="1" ht="15.75" customHeight="1">
      <c r="A76" s="378"/>
      <c r="B76" s="109">
        <v>0.8</v>
      </c>
      <c r="C76" s="100">
        <v>442</v>
      </c>
      <c r="D76" s="101">
        <v>451</v>
      </c>
      <c r="E76" s="101">
        <v>455</v>
      </c>
      <c r="F76" s="101">
        <v>490</v>
      </c>
      <c r="G76" s="102">
        <v>475</v>
      </c>
      <c r="H76" s="69">
        <v>567.6</v>
      </c>
      <c r="I76" s="257">
        <v>572.5</v>
      </c>
      <c r="J76" s="257">
        <v>619.9</v>
      </c>
      <c r="K76" s="258">
        <v>637.4</v>
      </c>
      <c r="L76" s="100"/>
      <c r="M76" s="102"/>
      <c r="N76" s="71"/>
      <c r="O76" s="73"/>
      <c r="P76" s="73"/>
      <c r="Q76" s="68"/>
      <c r="R76" s="71"/>
      <c r="S76" s="73"/>
      <c r="T76" s="73"/>
      <c r="U76" s="68"/>
    </row>
    <row r="77" spans="1:21" s="23" customFormat="1" ht="15.75" customHeight="1">
      <c r="A77" s="378"/>
      <c r="B77" s="109">
        <v>0.85</v>
      </c>
      <c r="C77" s="100">
        <v>459</v>
      </c>
      <c r="D77" s="101">
        <v>467</v>
      </c>
      <c r="E77" s="101">
        <v>468</v>
      </c>
      <c r="F77" s="101">
        <v>497</v>
      </c>
      <c r="G77" s="102">
        <v>485</v>
      </c>
      <c r="H77" s="69">
        <v>622.6</v>
      </c>
      <c r="I77" s="257">
        <v>619</v>
      </c>
      <c r="J77" s="257">
        <v>657.4</v>
      </c>
      <c r="K77" s="258">
        <v>672.7</v>
      </c>
      <c r="L77" s="100"/>
      <c r="M77" s="102"/>
      <c r="N77" s="71"/>
      <c r="O77" s="73"/>
      <c r="P77" s="73"/>
      <c r="Q77" s="68"/>
      <c r="R77" s="71"/>
      <c r="S77" s="73"/>
      <c r="T77" s="73"/>
      <c r="U77" s="68"/>
    </row>
    <row r="78" spans="1:21" s="23" customFormat="1" ht="15.75" customHeight="1">
      <c r="A78" s="378"/>
      <c r="B78" s="109">
        <v>0.9</v>
      </c>
      <c r="C78" s="100">
        <v>478</v>
      </c>
      <c r="D78" s="101">
        <v>485</v>
      </c>
      <c r="E78" s="101">
        <v>483</v>
      </c>
      <c r="F78" s="101">
        <v>504</v>
      </c>
      <c r="G78" s="102">
        <v>495</v>
      </c>
      <c r="H78" s="69">
        <v>680.2</v>
      </c>
      <c r="I78" s="257">
        <v>663.3</v>
      </c>
      <c r="J78" s="257">
        <v>708.6</v>
      </c>
      <c r="K78" s="258">
        <v>719.4</v>
      </c>
      <c r="L78" s="100"/>
      <c r="M78" s="102"/>
      <c r="N78" s="71"/>
      <c r="O78" s="73"/>
      <c r="P78" s="73"/>
      <c r="Q78" s="68"/>
      <c r="R78" s="71"/>
      <c r="S78" s="73"/>
      <c r="T78" s="73"/>
      <c r="U78" s="68"/>
    </row>
    <row r="79" spans="1:21" s="23" customFormat="1" ht="15.75" customHeight="1">
      <c r="A79" s="378"/>
      <c r="B79" s="109">
        <v>0.95</v>
      </c>
      <c r="C79" s="100">
        <v>499</v>
      </c>
      <c r="D79" s="101">
        <v>503</v>
      </c>
      <c r="E79" s="101">
        <v>501</v>
      </c>
      <c r="F79" s="101">
        <v>510</v>
      </c>
      <c r="G79" s="102">
        <v>503</v>
      </c>
      <c r="H79" s="69"/>
      <c r="I79" s="257"/>
      <c r="J79" s="257"/>
      <c r="K79" s="258"/>
      <c r="L79" s="100"/>
      <c r="M79" s="102"/>
      <c r="N79" s="71"/>
      <c r="O79" s="73"/>
      <c r="P79" s="73"/>
      <c r="Q79" s="68"/>
      <c r="R79" s="71"/>
      <c r="S79" s="73"/>
      <c r="T79" s="73"/>
      <c r="U79" s="68"/>
    </row>
    <row r="80" spans="1:21" s="23" customFormat="1" ht="15.75" customHeight="1">
      <c r="A80" s="378"/>
      <c r="B80" s="110" t="s">
        <v>53</v>
      </c>
      <c r="C80" s="100">
        <v>522</v>
      </c>
      <c r="D80" s="101">
        <v>521</v>
      </c>
      <c r="E80" s="101">
        <v>519</v>
      </c>
      <c r="F80" s="101">
        <v>516</v>
      </c>
      <c r="G80" s="102">
        <v>511</v>
      </c>
      <c r="H80" s="69" t="s">
        <v>387</v>
      </c>
      <c r="I80" s="257" t="s">
        <v>387</v>
      </c>
      <c r="J80" s="257" t="s">
        <v>387</v>
      </c>
      <c r="K80" s="258" t="s">
        <v>387</v>
      </c>
      <c r="L80" s="100" t="s">
        <v>387</v>
      </c>
      <c r="M80" s="102"/>
      <c r="N80" s="71"/>
      <c r="O80" s="73"/>
      <c r="P80" s="73"/>
      <c r="Q80" s="68"/>
      <c r="R80" s="71"/>
      <c r="S80" s="73"/>
      <c r="T80" s="73"/>
      <c r="U80" s="68"/>
    </row>
    <row r="81" spans="1:21" s="23" customFormat="1" ht="15.75" customHeight="1">
      <c r="A81" s="379"/>
      <c r="B81" s="109">
        <v>1</v>
      </c>
      <c r="C81" s="100"/>
      <c r="D81" s="101"/>
      <c r="E81" s="101"/>
      <c r="F81" s="101"/>
      <c r="G81" s="102"/>
      <c r="H81" s="69"/>
      <c r="I81" s="257"/>
      <c r="J81" s="257"/>
      <c r="K81" s="258"/>
      <c r="L81" s="100"/>
      <c r="M81" s="102"/>
      <c r="N81" s="71"/>
      <c r="O81" s="73"/>
      <c r="P81" s="73"/>
      <c r="Q81" s="68"/>
      <c r="R81" s="71"/>
      <c r="S81" s="73"/>
      <c r="T81" s="73"/>
      <c r="U81" s="68"/>
    </row>
    <row r="82" spans="1:21" s="40" customFormat="1" ht="15.75" customHeight="1">
      <c r="A82" s="380" t="s">
        <v>54</v>
      </c>
      <c r="B82" s="199" t="s">
        <v>55</v>
      </c>
      <c r="C82" s="111"/>
      <c r="D82" s="112"/>
      <c r="E82" s="112"/>
      <c r="F82" s="112"/>
      <c r="G82" s="113"/>
      <c r="H82" s="69"/>
      <c r="I82" s="257"/>
      <c r="J82" s="257"/>
      <c r="K82" s="258"/>
      <c r="L82" s="100"/>
      <c r="M82" s="102"/>
      <c r="N82" s="71"/>
      <c r="O82" s="73"/>
      <c r="P82" s="73"/>
      <c r="Q82" s="68"/>
      <c r="R82" s="71"/>
      <c r="S82" s="73"/>
      <c r="T82" s="73"/>
      <c r="U82" s="68"/>
    </row>
    <row r="83" spans="1:21" s="40" customFormat="1" ht="15.75" customHeight="1">
      <c r="A83" s="356"/>
      <c r="B83" s="199">
        <v>40</v>
      </c>
      <c r="C83" s="71"/>
      <c r="D83" s="73"/>
      <c r="E83" s="73"/>
      <c r="F83" s="73"/>
      <c r="G83" s="68"/>
      <c r="H83" s="69"/>
      <c r="I83" s="257"/>
      <c r="J83" s="257"/>
      <c r="K83" s="258"/>
      <c r="L83" s="100"/>
      <c r="M83" s="102"/>
      <c r="N83" s="72">
        <v>2.3199999999999998</v>
      </c>
      <c r="O83" s="67">
        <v>0</v>
      </c>
      <c r="P83" s="67">
        <v>0</v>
      </c>
      <c r="Q83" s="302">
        <v>0</v>
      </c>
      <c r="R83" s="71"/>
      <c r="S83" s="73"/>
      <c r="T83" s="73"/>
      <c r="U83" s="68"/>
    </row>
    <row r="84" spans="1:21" s="40" customFormat="1" ht="15.75" customHeight="1">
      <c r="A84" s="356"/>
      <c r="B84" s="199">
        <v>60</v>
      </c>
      <c r="C84" s="71"/>
      <c r="D84" s="73"/>
      <c r="E84" s="73"/>
      <c r="F84" s="73"/>
      <c r="G84" s="68"/>
      <c r="H84" s="69"/>
      <c r="I84" s="257"/>
      <c r="J84" s="257"/>
      <c r="K84" s="258"/>
      <c r="L84" s="100"/>
      <c r="M84" s="102"/>
      <c r="N84" s="72">
        <v>2.97</v>
      </c>
      <c r="O84" s="67">
        <v>0</v>
      </c>
      <c r="P84" s="67">
        <v>0</v>
      </c>
      <c r="Q84" s="302">
        <v>0</v>
      </c>
      <c r="R84" s="71"/>
      <c r="S84" s="73"/>
      <c r="T84" s="73"/>
      <c r="U84" s="68"/>
    </row>
    <row r="85" spans="1:21" s="40" customFormat="1" ht="15.75" customHeight="1">
      <c r="A85" s="356"/>
      <c r="B85" s="199">
        <v>80</v>
      </c>
      <c r="C85" s="71"/>
      <c r="D85" s="73"/>
      <c r="E85" s="73"/>
      <c r="F85" s="73"/>
      <c r="G85" s="68"/>
      <c r="H85" s="69"/>
      <c r="I85" s="257"/>
      <c r="J85" s="257"/>
      <c r="K85" s="258"/>
      <c r="L85" s="100"/>
      <c r="M85" s="102"/>
      <c r="N85" s="72">
        <v>5.44</v>
      </c>
      <c r="O85" s="67">
        <v>0.78</v>
      </c>
      <c r="P85" s="67">
        <v>0</v>
      </c>
      <c r="Q85" s="302">
        <v>0</v>
      </c>
      <c r="R85" s="71"/>
      <c r="S85" s="73"/>
      <c r="T85" s="73"/>
      <c r="U85" s="68"/>
    </row>
    <row r="86" spans="1:21" s="40" customFormat="1" ht="15.75" customHeight="1">
      <c r="A86" s="356"/>
      <c r="B86" s="199">
        <v>100</v>
      </c>
      <c r="C86" s="71"/>
      <c r="D86" s="73"/>
      <c r="E86" s="73"/>
      <c r="F86" s="73"/>
      <c r="G86" s="68"/>
      <c r="H86" s="69"/>
      <c r="I86" s="257"/>
      <c r="J86" s="257"/>
      <c r="K86" s="258"/>
      <c r="L86" s="100"/>
      <c r="M86" s="102"/>
      <c r="N86" s="72">
        <v>7.14</v>
      </c>
      <c r="O86" s="67">
        <v>1.68</v>
      </c>
      <c r="P86" s="67">
        <v>0.1</v>
      </c>
      <c r="Q86" s="302">
        <v>0</v>
      </c>
      <c r="R86" s="71"/>
      <c r="S86" s="73"/>
      <c r="T86" s="73"/>
      <c r="U86" s="68"/>
    </row>
    <row r="87" spans="1:21" s="40" customFormat="1" ht="15.75" customHeight="1">
      <c r="A87" s="356"/>
      <c r="B87" s="199">
        <v>120</v>
      </c>
      <c r="C87" s="71"/>
      <c r="D87" s="73"/>
      <c r="E87" s="73"/>
      <c r="F87" s="73"/>
      <c r="G87" s="68"/>
      <c r="H87" s="69"/>
      <c r="I87" s="257"/>
      <c r="J87" s="257"/>
      <c r="K87" s="258"/>
      <c r="L87" s="100"/>
      <c r="M87" s="102"/>
      <c r="N87" s="72">
        <v>9.0399999999999991</v>
      </c>
      <c r="O87" s="67">
        <v>3.08</v>
      </c>
      <c r="P87" s="67">
        <v>0.2</v>
      </c>
      <c r="Q87" s="302">
        <v>0</v>
      </c>
      <c r="R87" s="71"/>
      <c r="S87" s="73"/>
      <c r="T87" s="73"/>
      <c r="U87" s="68"/>
    </row>
    <row r="88" spans="1:21" s="40" customFormat="1" ht="15.75" customHeight="1">
      <c r="A88" s="356"/>
      <c r="B88" s="199">
        <v>140</v>
      </c>
      <c r="C88" s="71"/>
      <c r="D88" s="73"/>
      <c r="E88" s="73"/>
      <c r="F88" s="73"/>
      <c r="G88" s="68"/>
      <c r="H88" s="69"/>
      <c r="I88" s="257"/>
      <c r="J88" s="257"/>
      <c r="K88" s="258"/>
      <c r="L88" s="100"/>
      <c r="M88" s="102"/>
      <c r="N88" s="72">
        <v>11.24</v>
      </c>
      <c r="O88" s="67">
        <v>4.9800000000000004</v>
      </c>
      <c r="P88" s="67">
        <v>0.7</v>
      </c>
      <c r="Q88" s="302">
        <v>0</v>
      </c>
      <c r="R88" s="71"/>
      <c r="S88" s="73"/>
      <c r="T88" s="73"/>
      <c r="U88" s="68"/>
    </row>
    <row r="89" spans="1:21" s="40" customFormat="1" ht="15.75" customHeight="1">
      <c r="A89" s="356"/>
      <c r="B89" s="199">
        <v>160</v>
      </c>
      <c r="C89" s="71"/>
      <c r="D89" s="73"/>
      <c r="E89" s="73"/>
      <c r="F89" s="73"/>
      <c r="G89" s="68"/>
      <c r="H89" s="69"/>
      <c r="I89" s="257"/>
      <c r="J89" s="257"/>
      <c r="K89" s="258"/>
      <c r="L89" s="100"/>
      <c r="M89" s="102"/>
      <c r="N89" s="72">
        <v>13.84</v>
      </c>
      <c r="O89" s="67">
        <v>7.48</v>
      </c>
      <c r="P89" s="67">
        <v>2.1</v>
      </c>
      <c r="Q89" s="302">
        <v>0</v>
      </c>
      <c r="R89" s="71"/>
      <c r="S89" s="73"/>
      <c r="T89" s="73"/>
      <c r="U89" s="68"/>
    </row>
    <row r="90" spans="1:21" s="40" customFormat="1" ht="15.75" customHeight="1">
      <c r="A90" s="356"/>
      <c r="B90" s="199">
        <v>180</v>
      </c>
      <c r="C90" s="71"/>
      <c r="D90" s="73"/>
      <c r="E90" s="73"/>
      <c r="F90" s="73"/>
      <c r="G90" s="68"/>
      <c r="H90" s="69"/>
      <c r="I90" s="257"/>
      <c r="J90" s="257"/>
      <c r="K90" s="258"/>
      <c r="L90" s="100"/>
      <c r="M90" s="102"/>
      <c r="N90" s="72">
        <v>16.54</v>
      </c>
      <c r="O90" s="67">
        <v>10.18</v>
      </c>
      <c r="P90" s="67">
        <v>4.4000000000000004</v>
      </c>
      <c r="Q90" s="302">
        <v>0.1</v>
      </c>
      <c r="R90" s="71"/>
      <c r="S90" s="73"/>
      <c r="T90" s="73"/>
      <c r="U90" s="68"/>
    </row>
    <row r="91" spans="1:21" s="40" customFormat="1" ht="15.75" customHeight="1">
      <c r="A91" s="356"/>
      <c r="B91" s="199">
        <v>200</v>
      </c>
      <c r="C91" s="71"/>
      <c r="D91" s="73"/>
      <c r="E91" s="73"/>
      <c r="F91" s="73"/>
      <c r="G91" s="68"/>
      <c r="H91" s="69"/>
      <c r="I91" s="257"/>
      <c r="J91" s="257"/>
      <c r="K91" s="258"/>
      <c r="L91" s="100"/>
      <c r="M91" s="102"/>
      <c r="N91" s="72">
        <v>18.940000000000001</v>
      </c>
      <c r="O91" s="67">
        <v>12.68</v>
      </c>
      <c r="P91" s="67">
        <v>7</v>
      </c>
      <c r="Q91" s="302">
        <v>0.7</v>
      </c>
      <c r="R91" s="71"/>
      <c r="S91" s="73"/>
      <c r="T91" s="73"/>
      <c r="U91" s="68"/>
    </row>
    <row r="92" spans="1:21" s="40" customFormat="1" ht="15.75" customHeight="1">
      <c r="A92" s="356"/>
      <c r="B92" s="199">
        <v>250</v>
      </c>
      <c r="C92" s="71"/>
      <c r="D92" s="73"/>
      <c r="E92" s="73"/>
      <c r="F92" s="73"/>
      <c r="G92" s="68"/>
      <c r="H92" s="69"/>
      <c r="I92" s="257"/>
      <c r="J92" s="257"/>
      <c r="K92" s="258"/>
      <c r="L92" s="100"/>
      <c r="M92" s="102"/>
      <c r="N92" s="72">
        <v>25.64</v>
      </c>
      <c r="O92" s="67">
        <v>19.88</v>
      </c>
      <c r="P92" s="67">
        <v>14.8</v>
      </c>
      <c r="Q92" s="302">
        <v>6.8</v>
      </c>
      <c r="R92" s="71"/>
      <c r="S92" s="73"/>
      <c r="T92" s="73"/>
      <c r="U92" s="68"/>
    </row>
    <row r="93" spans="1:21" s="40" customFormat="1" ht="15.75" customHeight="1">
      <c r="A93" s="356"/>
      <c r="B93" s="199">
        <v>300</v>
      </c>
      <c r="C93" s="71"/>
      <c r="D93" s="73"/>
      <c r="E93" s="73"/>
      <c r="F93" s="73"/>
      <c r="G93" s="68"/>
      <c r="H93" s="69"/>
      <c r="I93" s="257"/>
      <c r="J93" s="257"/>
      <c r="K93" s="258"/>
      <c r="L93" s="100"/>
      <c r="M93" s="102"/>
      <c r="N93" s="72">
        <v>33.14</v>
      </c>
      <c r="O93" s="67">
        <v>27.88</v>
      </c>
      <c r="P93" s="67">
        <v>23.7</v>
      </c>
      <c r="Q93" s="302">
        <v>16.399999999999999</v>
      </c>
      <c r="R93" s="71"/>
      <c r="S93" s="73"/>
      <c r="T93" s="73"/>
      <c r="U93" s="68"/>
    </row>
    <row r="94" spans="1:21" s="40" customFormat="1" ht="15.75" customHeight="1">
      <c r="A94" s="356"/>
      <c r="B94" s="199">
        <v>350</v>
      </c>
      <c r="C94" s="71"/>
      <c r="D94" s="73"/>
      <c r="E94" s="73"/>
      <c r="F94" s="73"/>
      <c r="G94" s="68"/>
      <c r="H94" s="69"/>
      <c r="I94" s="257"/>
      <c r="J94" s="257"/>
      <c r="K94" s="258"/>
      <c r="L94" s="100"/>
      <c r="M94" s="102"/>
      <c r="N94" s="72">
        <v>41.14</v>
      </c>
      <c r="O94" s="67">
        <v>36.28</v>
      </c>
      <c r="P94" s="67">
        <v>33.1</v>
      </c>
      <c r="Q94" s="302">
        <v>26.9</v>
      </c>
      <c r="R94" s="71"/>
      <c r="S94" s="73"/>
      <c r="T94" s="73"/>
      <c r="U94" s="68"/>
    </row>
    <row r="95" spans="1:21" s="40" customFormat="1" ht="15.75" customHeight="1">
      <c r="A95" s="356"/>
      <c r="B95" s="199">
        <v>400</v>
      </c>
      <c r="C95" s="71"/>
      <c r="D95" s="73"/>
      <c r="E95" s="73"/>
      <c r="F95" s="73"/>
      <c r="G95" s="68"/>
      <c r="H95" s="69"/>
      <c r="I95" s="257"/>
      <c r="J95" s="257"/>
      <c r="K95" s="258"/>
      <c r="L95" s="100"/>
      <c r="M95" s="102"/>
      <c r="N95" s="72">
        <v>48.94</v>
      </c>
      <c r="O95" s="67">
        <v>44.58</v>
      </c>
      <c r="P95" s="67">
        <v>42.4</v>
      </c>
      <c r="Q95" s="302">
        <v>37.299999999999997</v>
      </c>
      <c r="R95" s="71"/>
      <c r="S95" s="73"/>
      <c r="T95" s="73"/>
      <c r="U95" s="68"/>
    </row>
    <row r="96" spans="1:21" s="40" customFormat="1" ht="15.75" customHeight="1">
      <c r="A96" s="356"/>
      <c r="B96" s="199">
        <v>450</v>
      </c>
      <c r="C96" s="71"/>
      <c r="D96" s="73"/>
      <c r="E96" s="73"/>
      <c r="F96" s="73"/>
      <c r="G96" s="68"/>
      <c r="H96" s="69"/>
      <c r="I96" s="257"/>
      <c r="J96" s="257"/>
      <c r="K96" s="258"/>
      <c r="L96" s="100"/>
      <c r="M96" s="102"/>
      <c r="N96" s="72">
        <v>57.24</v>
      </c>
      <c r="O96" s="67">
        <v>53.38</v>
      </c>
      <c r="P96" s="67">
        <v>52.3</v>
      </c>
      <c r="Q96" s="302">
        <v>48.4</v>
      </c>
      <c r="R96" s="71"/>
      <c r="S96" s="73"/>
      <c r="T96" s="73"/>
      <c r="U96" s="68"/>
    </row>
    <row r="97" spans="1:21" s="40" customFormat="1" ht="15.75" customHeight="1">
      <c r="A97" s="356"/>
      <c r="B97" s="199">
        <v>500</v>
      </c>
      <c r="C97" s="71"/>
      <c r="D97" s="73"/>
      <c r="E97" s="73"/>
      <c r="F97" s="73"/>
      <c r="G97" s="68"/>
      <c r="H97" s="69"/>
      <c r="I97" s="257"/>
      <c r="J97" s="257"/>
      <c r="K97" s="258"/>
      <c r="L97" s="100"/>
      <c r="M97" s="102"/>
      <c r="N97" s="72">
        <v>64.34</v>
      </c>
      <c r="O97" s="67">
        <v>61.08</v>
      </c>
      <c r="P97" s="67">
        <v>60.9</v>
      </c>
      <c r="Q97" s="302">
        <v>58.2</v>
      </c>
      <c r="R97" s="71"/>
      <c r="S97" s="73"/>
      <c r="T97" s="73"/>
      <c r="U97" s="68"/>
    </row>
    <row r="98" spans="1:21" s="40" customFormat="1" ht="15.75" customHeight="1">
      <c r="A98" s="356"/>
      <c r="B98" s="199">
        <v>550</v>
      </c>
      <c r="C98" s="71"/>
      <c r="D98" s="73"/>
      <c r="E98" s="73"/>
      <c r="F98" s="73"/>
      <c r="G98" s="68"/>
      <c r="H98" s="69"/>
      <c r="I98" s="257"/>
      <c r="J98" s="257"/>
      <c r="K98" s="258"/>
      <c r="L98" s="100"/>
      <c r="M98" s="102"/>
      <c r="N98" s="72">
        <v>70.44</v>
      </c>
      <c r="O98" s="67">
        <v>67.88</v>
      </c>
      <c r="P98" s="67">
        <v>68.3</v>
      </c>
      <c r="Q98" s="302">
        <v>66.5</v>
      </c>
      <c r="R98" s="71"/>
      <c r="S98" s="73"/>
      <c r="T98" s="73"/>
      <c r="U98" s="68"/>
    </row>
    <row r="99" spans="1:21" s="40" customFormat="1" ht="15.75" customHeight="1">
      <c r="A99" s="356"/>
      <c r="B99" s="199">
        <v>600</v>
      </c>
      <c r="C99" s="71"/>
      <c r="D99" s="73"/>
      <c r="E99" s="73"/>
      <c r="F99" s="73"/>
      <c r="G99" s="68"/>
      <c r="H99" s="69"/>
      <c r="I99" s="257"/>
      <c r="J99" s="257"/>
      <c r="K99" s="258"/>
      <c r="L99" s="100"/>
      <c r="M99" s="102"/>
      <c r="N99" s="72">
        <v>75.540000000000006</v>
      </c>
      <c r="O99" s="67">
        <v>73.58</v>
      </c>
      <c r="P99" s="67">
        <v>74.400000000000006</v>
      </c>
      <c r="Q99" s="302">
        <v>73.400000000000006</v>
      </c>
      <c r="R99" s="71"/>
      <c r="S99" s="73"/>
      <c r="T99" s="73"/>
      <c r="U99" s="68"/>
    </row>
    <row r="100" spans="1:21" s="40" customFormat="1" ht="15.75" customHeight="1">
      <c r="A100" s="356"/>
      <c r="B100" s="199">
        <v>650</v>
      </c>
      <c r="C100" s="71"/>
      <c r="D100" s="73"/>
      <c r="E100" s="73"/>
      <c r="F100" s="73"/>
      <c r="G100" s="68"/>
      <c r="H100" s="69"/>
      <c r="I100" s="257"/>
      <c r="J100" s="257"/>
      <c r="K100" s="258"/>
      <c r="L100" s="290"/>
      <c r="M100" s="255"/>
      <c r="N100" s="72">
        <v>80.040000000000006</v>
      </c>
      <c r="O100" s="67">
        <v>78.58</v>
      </c>
      <c r="P100" s="67">
        <v>79.7</v>
      </c>
      <c r="Q100" s="302">
        <v>79.3</v>
      </c>
      <c r="R100" s="71"/>
      <c r="S100" s="73"/>
      <c r="T100" s="73"/>
      <c r="U100" s="68"/>
    </row>
    <row r="101" spans="1:21" s="40" customFormat="1" ht="15.75" customHeight="1">
      <c r="A101" s="381"/>
      <c r="B101" s="199">
        <v>700</v>
      </c>
      <c r="C101" s="71"/>
      <c r="D101" s="73"/>
      <c r="E101" s="73"/>
      <c r="F101" s="73"/>
      <c r="G101" s="68"/>
      <c r="H101" s="69"/>
      <c r="I101" s="257"/>
      <c r="J101" s="257"/>
      <c r="K101" s="258"/>
      <c r="L101" s="71"/>
      <c r="M101" s="68"/>
      <c r="N101" s="72"/>
      <c r="O101" s="67"/>
      <c r="P101" s="67"/>
      <c r="Q101" s="302"/>
      <c r="R101" s="71"/>
      <c r="S101" s="73"/>
      <c r="T101" s="73"/>
      <c r="U101" s="68"/>
    </row>
    <row r="102" spans="1:21" s="23" customFormat="1" ht="16.5" customHeight="1" thickBot="1">
      <c r="A102" s="115"/>
      <c r="B102" s="116" t="s">
        <v>27</v>
      </c>
      <c r="C102" s="312" t="s">
        <v>237</v>
      </c>
      <c r="D102" s="313"/>
      <c r="E102" s="313"/>
      <c r="F102" s="313"/>
      <c r="G102" s="314"/>
      <c r="H102" s="334" t="s">
        <v>388</v>
      </c>
      <c r="I102" s="335"/>
      <c r="J102" s="335"/>
      <c r="K102" s="336"/>
      <c r="L102" s="291" t="s">
        <v>237</v>
      </c>
      <c r="M102" s="292"/>
      <c r="N102" s="312" t="s">
        <v>28</v>
      </c>
      <c r="O102" s="313"/>
      <c r="P102" s="313"/>
      <c r="Q102" s="314"/>
      <c r="R102" s="289"/>
      <c r="S102" s="35"/>
      <c r="T102" s="35"/>
      <c r="U102" s="36"/>
    </row>
    <row r="103" spans="1:21" s="39" customFormat="1" ht="15.75" customHeight="1" thickBot="1">
      <c r="A103" s="81"/>
      <c r="B103" s="82"/>
      <c r="C103" s="82"/>
      <c r="D103" s="82"/>
      <c r="E103" s="82"/>
      <c r="F103" s="82"/>
      <c r="G103" s="82"/>
      <c r="H103" s="82"/>
      <c r="I103" s="82"/>
      <c r="J103" s="82"/>
      <c r="K103" s="82"/>
      <c r="L103" s="82"/>
      <c r="M103" s="82"/>
      <c r="N103" s="82"/>
      <c r="O103" s="82"/>
      <c r="P103" s="82"/>
      <c r="Q103" s="82"/>
      <c r="R103" s="82"/>
      <c r="S103" s="82"/>
      <c r="T103" s="82"/>
      <c r="U103" s="82"/>
    </row>
    <row r="104" spans="1:21" s="23" customFormat="1" ht="15.75" customHeight="1">
      <c r="A104" s="346" t="s">
        <v>206</v>
      </c>
      <c r="B104" s="117" t="s">
        <v>56</v>
      </c>
      <c r="C104" s="87"/>
      <c r="D104" s="56"/>
      <c r="E104" s="56"/>
      <c r="F104" s="56"/>
      <c r="G104" s="88"/>
      <c r="H104" s="57">
        <v>18.03</v>
      </c>
      <c r="I104" s="59">
        <v>30</v>
      </c>
      <c r="J104" s="59">
        <v>34.28</v>
      </c>
      <c r="K104" s="58">
        <v>56.39</v>
      </c>
      <c r="L104" s="87"/>
      <c r="M104" s="88"/>
      <c r="N104" s="428">
        <v>40</v>
      </c>
      <c r="O104" s="429">
        <v>30</v>
      </c>
      <c r="P104" s="429">
        <v>24.920527645155612</v>
      </c>
      <c r="Q104" s="430">
        <v>40</v>
      </c>
      <c r="R104" s="457">
        <v>6.9107345570599605</v>
      </c>
      <c r="S104" s="441">
        <v>12.355555723228413</v>
      </c>
      <c r="T104" s="441">
        <v>33.297175593107077</v>
      </c>
      <c r="U104" s="442">
        <v>21.9887008633726</v>
      </c>
    </row>
    <row r="105" spans="1:21" s="23" customFormat="1" ht="15.75" customHeight="1">
      <c r="A105" s="347"/>
      <c r="B105" s="121" t="s">
        <v>15</v>
      </c>
      <c r="C105" s="20"/>
      <c r="D105" s="21"/>
      <c r="E105" s="21"/>
      <c r="F105" s="21"/>
      <c r="G105" s="22"/>
      <c r="H105" s="196">
        <v>1.05</v>
      </c>
      <c r="I105" s="197">
        <v>1.94</v>
      </c>
      <c r="J105" s="197">
        <v>2.8</v>
      </c>
      <c r="K105" s="29">
        <v>3.09</v>
      </c>
      <c r="L105" s="20"/>
      <c r="M105" s="22"/>
      <c r="N105" s="431">
        <v>9.8865740054672262</v>
      </c>
      <c r="O105" s="432">
        <v>7.9871532189049352</v>
      </c>
      <c r="P105" s="432">
        <v>3.5785055720251808</v>
      </c>
      <c r="Q105" s="433">
        <v>6.8052209631272955</v>
      </c>
      <c r="R105" s="31">
        <v>1.2564971921927133</v>
      </c>
      <c r="S105" s="32">
        <v>4.2917549553217569</v>
      </c>
      <c r="T105" s="32">
        <v>2.5013330946216441</v>
      </c>
      <c r="U105" s="421">
        <v>3.1621152564791815</v>
      </c>
    </row>
    <row r="106" spans="1:21" s="23" customFormat="1" ht="15.75" customHeight="1" thickBot="1">
      <c r="A106" s="347"/>
      <c r="B106" s="121" t="s">
        <v>16</v>
      </c>
      <c r="C106" s="20"/>
      <c r="D106" s="21"/>
      <c r="E106" s="21"/>
      <c r="F106" s="21"/>
      <c r="G106" s="22"/>
      <c r="H106" s="20">
        <v>3</v>
      </c>
      <c r="I106" s="21">
        <v>3</v>
      </c>
      <c r="J106" s="21">
        <v>3</v>
      </c>
      <c r="K106" s="22">
        <v>3</v>
      </c>
      <c r="L106" s="20"/>
      <c r="M106" s="22"/>
      <c r="N106" s="20">
        <v>5</v>
      </c>
      <c r="O106" s="21">
        <v>4</v>
      </c>
      <c r="P106" s="21">
        <v>4</v>
      </c>
      <c r="Q106" s="22">
        <v>4</v>
      </c>
      <c r="R106" s="20">
        <v>3</v>
      </c>
      <c r="S106" s="21">
        <v>3</v>
      </c>
      <c r="T106" s="21">
        <v>3</v>
      </c>
      <c r="U106" s="22">
        <v>3</v>
      </c>
    </row>
    <row r="107" spans="1:21" s="39" customFormat="1" ht="15" thickBot="1">
      <c r="A107" s="81"/>
      <c r="B107" s="82"/>
      <c r="C107" s="82"/>
      <c r="D107" s="82"/>
      <c r="E107" s="82"/>
      <c r="F107" s="82"/>
      <c r="G107" s="82"/>
      <c r="H107" s="82"/>
      <c r="I107" s="82"/>
      <c r="J107" s="82"/>
      <c r="K107" s="82"/>
      <c r="L107" s="82"/>
      <c r="M107" s="82"/>
      <c r="N107" s="82"/>
      <c r="O107" s="82"/>
      <c r="P107" s="82"/>
      <c r="Q107" s="82"/>
      <c r="R107" s="82"/>
      <c r="S107" s="82"/>
      <c r="T107" s="82"/>
      <c r="U107" s="82"/>
    </row>
    <row r="108" spans="1:21" s="23" customFormat="1" ht="15" customHeight="1">
      <c r="A108" s="386" t="s">
        <v>239</v>
      </c>
      <c r="B108" s="122" t="s">
        <v>57</v>
      </c>
      <c r="C108" s="87">
        <v>1.72</v>
      </c>
      <c r="D108" s="56"/>
      <c r="E108" s="56"/>
      <c r="F108" s="56"/>
      <c r="G108" s="88"/>
      <c r="H108" s="87">
        <v>2.71</v>
      </c>
      <c r="I108" s="56"/>
      <c r="J108" s="56"/>
      <c r="K108" s="88"/>
      <c r="L108" s="87"/>
      <c r="M108" s="88"/>
      <c r="N108" s="87">
        <v>2.0099999999999998</v>
      </c>
      <c r="O108" s="56"/>
      <c r="P108" s="56"/>
      <c r="Q108" s="88"/>
      <c r="R108" s="87"/>
      <c r="S108" s="56"/>
      <c r="T108" s="56"/>
      <c r="U108" s="88"/>
    </row>
    <row r="109" spans="1:21" s="23" customFormat="1" ht="15.75" customHeight="1">
      <c r="A109" s="387"/>
      <c r="B109" s="123" t="s">
        <v>58</v>
      </c>
      <c r="C109" s="20">
        <v>4.4999999999999998E-2</v>
      </c>
      <c r="D109" s="21"/>
      <c r="E109" s="21"/>
      <c r="F109" s="21"/>
      <c r="G109" s="22"/>
      <c r="H109" s="20">
        <v>-4.4999999999999998E-2</v>
      </c>
      <c r="I109" s="21"/>
      <c r="J109" s="21"/>
      <c r="K109" s="22"/>
      <c r="L109" s="20"/>
      <c r="M109" s="22"/>
      <c r="N109" s="20">
        <v>4.4999999999999998E-2</v>
      </c>
      <c r="O109" s="21"/>
      <c r="P109" s="21"/>
      <c r="Q109" s="22"/>
      <c r="R109" s="20"/>
      <c r="S109" s="21"/>
      <c r="T109" s="21"/>
      <c r="U109" s="22"/>
    </row>
    <row r="110" spans="1:21" s="23" customFormat="1" ht="15" customHeight="1">
      <c r="A110" s="347" t="s">
        <v>59</v>
      </c>
      <c r="B110" s="123" t="s">
        <v>346</v>
      </c>
      <c r="C110" s="20"/>
      <c r="D110" s="21"/>
      <c r="E110" s="21"/>
      <c r="F110" s="21"/>
      <c r="G110" s="22"/>
      <c r="H110" s="20"/>
      <c r="I110" s="21"/>
      <c r="J110" s="21"/>
      <c r="K110" s="22"/>
      <c r="L110" s="20"/>
      <c r="M110" s="22"/>
      <c r="N110" s="20"/>
      <c r="O110" s="21"/>
      <c r="P110" s="21"/>
      <c r="Q110" s="22"/>
      <c r="R110" s="20"/>
      <c r="S110" s="21"/>
      <c r="T110" s="21"/>
      <c r="U110" s="22"/>
    </row>
    <row r="111" spans="1:21" s="23" customFormat="1" ht="14">
      <c r="A111" s="347"/>
      <c r="B111" s="123" t="s">
        <v>347</v>
      </c>
      <c r="C111" s="20"/>
      <c r="D111" s="21"/>
      <c r="E111" s="21"/>
      <c r="F111" s="21"/>
      <c r="G111" s="22"/>
      <c r="H111" s="20"/>
      <c r="I111" s="21"/>
      <c r="J111" s="21"/>
      <c r="K111" s="22"/>
      <c r="L111" s="20"/>
      <c r="M111" s="22"/>
      <c r="N111" s="20"/>
      <c r="O111" s="21"/>
      <c r="P111" s="21"/>
      <c r="Q111" s="22"/>
      <c r="R111" s="20"/>
      <c r="S111" s="21"/>
      <c r="T111" s="21"/>
      <c r="U111" s="22"/>
    </row>
    <row r="112" spans="1:21" s="23" customFormat="1" ht="14">
      <c r="A112" s="347"/>
      <c r="B112" s="124" t="s">
        <v>60</v>
      </c>
      <c r="C112" s="20"/>
      <c r="D112" s="21"/>
      <c r="E112" s="21"/>
      <c r="F112" s="21"/>
      <c r="G112" s="22"/>
      <c r="H112" s="20"/>
      <c r="I112" s="21"/>
      <c r="J112" s="21"/>
      <c r="K112" s="22"/>
      <c r="L112" s="20"/>
      <c r="M112" s="22"/>
      <c r="N112" s="20"/>
      <c r="O112" s="21"/>
      <c r="P112" s="21"/>
      <c r="Q112" s="22"/>
      <c r="R112" s="20"/>
      <c r="S112" s="21"/>
      <c r="T112" s="21"/>
      <c r="U112" s="22"/>
    </row>
    <row r="113" spans="1:21" s="23" customFormat="1" ht="14">
      <c r="A113" s="347"/>
      <c r="B113" s="124" t="s">
        <v>61</v>
      </c>
      <c r="C113" s="20"/>
      <c r="D113" s="21"/>
      <c r="E113" s="21"/>
      <c r="F113" s="21"/>
      <c r="G113" s="22"/>
      <c r="H113" s="20"/>
      <c r="I113" s="21"/>
      <c r="J113" s="21"/>
      <c r="K113" s="22"/>
      <c r="L113" s="20"/>
      <c r="M113" s="22"/>
      <c r="N113" s="20"/>
      <c r="O113" s="21"/>
      <c r="P113" s="21"/>
      <c r="Q113" s="22"/>
      <c r="R113" s="20"/>
      <c r="S113" s="21"/>
      <c r="T113" s="21"/>
      <c r="U113" s="22"/>
    </row>
    <row r="114" spans="1:21" s="23" customFormat="1" ht="15" thickBot="1">
      <c r="A114" s="348"/>
      <c r="B114" s="125" t="s">
        <v>62</v>
      </c>
      <c r="C114" s="25"/>
      <c r="D114" s="35"/>
      <c r="E114" s="35"/>
      <c r="F114" s="35"/>
      <c r="G114" s="36"/>
      <c r="H114" s="25"/>
      <c r="I114" s="35"/>
      <c r="J114" s="35"/>
      <c r="K114" s="36"/>
      <c r="L114" s="25"/>
      <c r="M114" s="36"/>
      <c r="N114" s="289"/>
      <c r="O114" s="35"/>
      <c r="P114" s="35"/>
      <c r="Q114" s="36"/>
      <c r="R114" s="289"/>
      <c r="S114" s="35"/>
      <c r="T114" s="35"/>
      <c r="U114" s="36"/>
    </row>
    <row r="115" spans="1:21" s="41" customFormat="1" ht="15" thickBot="1">
      <c r="A115" s="126"/>
      <c r="B115" s="127"/>
      <c r="C115" s="127"/>
      <c r="D115" s="127"/>
      <c r="E115" s="127"/>
      <c r="F115" s="127"/>
      <c r="G115" s="127"/>
      <c r="H115" s="127"/>
      <c r="I115" s="127"/>
      <c r="J115" s="127"/>
      <c r="K115" s="127"/>
      <c r="L115" s="127"/>
      <c r="M115" s="127"/>
      <c r="N115" s="127"/>
      <c r="O115" s="127"/>
      <c r="P115" s="127"/>
      <c r="Q115" s="127"/>
      <c r="R115" s="127"/>
      <c r="S115" s="127"/>
      <c r="T115" s="127"/>
      <c r="U115" s="127"/>
    </row>
    <row r="116" spans="1:21" s="42" customFormat="1" ht="30" customHeight="1">
      <c r="A116" s="346" t="s">
        <v>240</v>
      </c>
      <c r="B116" s="128" t="s">
        <v>63</v>
      </c>
      <c r="C116" s="118" t="s">
        <v>64</v>
      </c>
      <c r="D116" s="119" t="s">
        <v>64</v>
      </c>
      <c r="E116" s="119" t="s">
        <v>64</v>
      </c>
      <c r="F116" s="119" t="s">
        <v>64</v>
      </c>
      <c r="G116" s="120" t="s">
        <v>65</v>
      </c>
      <c r="H116" s="267" t="s">
        <v>389</v>
      </c>
      <c r="I116" s="268" t="s">
        <v>389</v>
      </c>
      <c r="J116" s="268" t="s">
        <v>389</v>
      </c>
      <c r="K116" s="269" t="s">
        <v>390</v>
      </c>
      <c r="L116" s="293" t="s">
        <v>64</v>
      </c>
      <c r="M116" s="294" t="s">
        <v>389</v>
      </c>
      <c r="N116" s="434" t="s">
        <v>389</v>
      </c>
      <c r="O116" s="435" t="s">
        <v>389</v>
      </c>
      <c r="P116" s="435" t="s">
        <v>389</v>
      </c>
      <c r="Q116" s="436" t="s">
        <v>389</v>
      </c>
      <c r="R116" s="293"/>
      <c r="S116" s="461"/>
      <c r="T116" s="461"/>
      <c r="U116" s="294"/>
    </row>
    <row r="117" spans="1:21" s="38" customFormat="1" ht="14">
      <c r="A117" s="347"/>
      <c r="B117" s="129" t="s">
        <v>66</v>
      </c>
      <c r="C117" s="72">
        <v>40</v>
      </c>
      <c r="D117" s="67">
        <v>89.651666666666657</v>
      </c>
      <c r="E117" s="67">
        <v>470</v>
      </c>
      <c r="F117" s="67">
        <v>13000</v>
      </c>
      <c r="G117" s="130"/>
      <c r="H117" s="251">
        <v>0.35083333333333333</v>
      </c>
      <c r="I117" s="240">
        <v>0.45500000000000007</v>
      </c>
      <c r="J117" s="240">
        <v>1.2593333333333334</v>
      </c>
      <c r="K117" s="258">
        <v>15.388333333333335</v>
      </c>
      <c r="L117" s="295">
        <v>300</v>
      </c>
      <c r="M117" s="296">
        <v>2200</v>
      </c>
      <c r="N117" s="20"/>
      <c r="O117" s="21"/>
      <c r="P117" s="21"/>
      <c r="Q117" s="22"/>
      <c r="R117" s="20"/>
      <c r="S117" s="21"/>
      <c r="T117" s="21"/>
      <c r="U117" s="22"/>
    </row>
    <row r="118" spans="1:21" s="23" customFormat="1" ht="14">
      <c r="A118" s="347"/>
      <c r="B118" s="24" t="s">
        <v>15</v>
      </c>
      <c r="C118" s="72">
        <v>18</v>
      </c>
      <c r="D118" s="32">
        <v>7.7</v>
      </c>
      <c r="E118" s="67">
        <v>38</v>
      </c>
      <c r="F118" s="67">
        <v>1300</v>
      </c>
      <c r="G118" s="130"/>
      <c r="H118" s="256">
        <v>4.5999999999999999E-2</v>
      </c>
      <c r="I118" s="270">
        <v>3.2000000000000001E-2</v>
      </c>
      <c r="J118" s="270">
        <v>1.7999999999999999E-2</v>
      </c>
      <c r="K118" s="239">
        <v>0.56000000000000005</v>
      </c>
      <c r="L118" s="295">
        <v>15</v>
      </c>
      <c r="M118" s="296">
        <v>66</v>
      </c>
      <c r="N118" s="20"/>
      <c r="O118" s="21"/>
      <c r="P118" s="21"/>
      <c r="Q118" s="22"/>
      <c r="R118" s="20"/>
      <c r="S118" s="21"/>
      <c r="T118" s="21"/>
      <c r="U118" s="22"/>
    </row>
    <row r="119" spans="1:21" s="23" customFormat="1" ht="14">
      <c r="A119" s="347"/>
      <c r="B119" s="129" t="s">
        <v>67</v>
      </c>
      <c r="C119" s="72">
        <v>13.822833333333334</v>
      </c>
      <c r="D119" s="67">
        <v>28.27333333333333</v>
      </c>
      <c r="E119" s="67">
        <v>180</v>
      </c>
      <c r="F119" s="67">
        <v>3000</v>
      </c>
      <c r="G119" s="22"/>
      <c r="H119" s="251">
        <v>0.17166666666666666</v>
      </c>
      <c r="I119" s="240">
        <v>0.13783333333333334</v>
      </c>
      <c r="J119" s="240">
        <v>0.11414999999999999</v>
      </c>
      <c r="K119" s="239">
        <v>0.86499999999999988</v>
      </c>
      <c r="L119" s="295">
        <v>120</v>
      </c>
      <c r="M119" s="296">
        <v>400</v>
      </c>
      <c r="N119" s="20"/>
      <c r="O119" s="21"/>
      <c r="P119" s="21"/>
      <c r="Q119" s="22"/>
      <c r="R119" s="20"/>
      <c r="S119" s="21"/>
      <c r="T119" s="21"/>
      <c r="U119" s="22"/>
    </row>
    <row r="120" spans="1:21" s="23" customFormat="1" ht="14">
      <c r="A120" s="347"/>
      <c r="B120" s="24" t="s">
        <v>15</v>
      </c>
      <c r="C120" s="31">
        <v>6</v>
      </c>
      <c r="D120" s="32">
        <v>2.8</v>
      </c>
      <c r="E120" s="67">
        <v>23</v>
      </c>
      <c r="F120" s="67">
        <v>500</v>
      </c>
      <c r="G120" s="22"/>
      <c r="H120" s="256">
        <v>5.8999999999999997E-2</v>
      </c>
      <c r="I120" s="270">
        <v>2.3E-2</v>
      </c>
      <c r="J120" s="270">
        <v>3.1E-2</v>
      </c>
      <c r="K120" s="238">
        <v>0.4</v>
      </c>
      <c r="L120" s="295">
        <v>10</v>
      </c>
      <c r="M120" s="296">
        <v>100</v>
      </c>
      <c r="N120" s="20"/>
      <c r="O120" s="21"/>
      <c r="P120" s="21"/>
      <c r="Q120" s="22"/>
      <c r="R120" s="20"/>
      <c r="S120" s="21"/>
      <c r="T120" s="21"/>
      <c r="U120" s="22"/>
    </row>
    <row r="121" spans="1:21" s="23" customFormat="1" ht="14">
      <c r="A121" s="347"/>
      <c r="B121" s="129" t="s">
        <v>68</v>
      </c>
      <c r="C121" s="72">
        <v>40</v>
      </c>
      <c r="D121" s="67">
        <v>90</v>
      </c>
      <c r="E121" s="67">
        <v>400</v>
      </c>
      <c r="F121" s="67">
        <v>12000</v>
      </c>
      <c r="G121" s="22"/>
      <c r="H121" s="251">
        <v>0.30366666666666664</v>
      </c>
      <c r="I121" s="240">
        <v>0.43300000000000005</v>
      </c>
      <c r="J121" s="240">
        <v>1.2536666666666669</v>
      </c>
      <c r="K121" s="258">
        <v>15.36</v>
      </c>
      <c r="L121" s="295">
        <v>300</v>
      </c>
      <c r="M121" s="296">
        <v>2200</v>
      </c>
      <c r="N121" s="20"/>
      <c r="O121" s="21"/>
      <c r="P121" s="21"/>
      <c r="Q121" s="22"/>
      <c r="R121" s="20"/>
      <c r="S121" s="21"/>
      <c r="T121" s="21"/>
      <c r="U121" s="22"/>
    </row>
    <row r="122" spans="1:21" s="23" customFormat="1" ht="14">
      <c r="A122" s="347"/>
      <c r="B122" s="24" t="s">
        <v>15</v>
      </c>
      <c r="C122" s="72">
        <v>17</v>
      </c>
      <c r="D122" s="32">
        <v>7.8</v>
      </c>
      <c r="E122" s="67">
        <v>32</v>
      </c>
      <c r="F122" s="67">
        <v>1200</v>
      </c>
      <c r="G122" s="22"/>
      <c r="H122" s="256">
        <v>1.9E-2</v>
      </c>
      <c r="I122" s="270">
        <v>3.5999999999999997E-2</v>
      </c>
      <c r="J122" s="270">
        <v>1.9E-2</v>
      </c>
      <c r="K122" s="239">
        <v>0.55000000000000004</v>
      </c>
      <c r="L122" s="295">
        <v>12</v>
      </c>
      <c r="M122" s="296">
        <v>54</v>
      </c>
      <c r="N122" s="20"/>
      <c r="O122" s="21"/>
      <c r="P122" s="21"/>
      <c r="Q122" s="22"/>
      <c r="R122" s="20"/>
      <c r="S122" s="21"/>
      <c r="T122" s="21"/>
      <c r="U122" s="22"/>
    </row>
    <row r="123" spans="1:21" s="23" customFormat="1" ht="14">
      <c r="A123" s="347"/>
      <c r="B123" s="24" t="s">
        <v>69</v>
      </c>
      <c r="C123" s="72">
        <v>3.1350000000000002</v>
      </c>
      <c r="D123" s="67">
        <v>3.0266666666666668</v>
      </c>
      <c r="E123" s="32">
        <v>3</v>
      </c>
      <c r="F123" s="67">
        <v>3.9433333333333329</v>
      </c>
      <c r="G123" s="22"/>
      <c r="H123" s="69">
        <v>1.9066666666666665</v>
      </c>
      <c r="I123" s="240">
        <v>3.22</v>
      </c>
      <c r="J123" s="257">
        <v>11.981666666666667</v>
      </c>
      <c r="K123" s="258">
        <v>20</v>
      </c>
      <c r="L123" s="295">
        <v>2.5725000000000002</v>
      </c>
      <c r="M123" s="296">
        <v>6.16</v>
      </c>
      <c r="N123" s="20"/>
      <c r="O123" s="21"/>
      <c r="P123" s="21"/>
      <c r="Q123" s="22"/>
      <c r="R123" s="20"/>
      <c r="S123" s="21"/>
      <c r="T123" s="21"/>
      <c r="U123" s="22"/>
    </row>
    <row r="124" spans="1:21" s="23" customFormat="1" ht="14">
      <c r="A124" s="347"/>
      <c r="B124" s="24" t="s">
        <v>15</v>
      </c>
      <c r="C124" s="31">
        <v>1.2</v>
      </c>
      <c r="D124" s="32">
        <v>0.36</v>
      </c>
      <c r="E124" s="32">
        <v>0.18</v>
      </c>
      <c r="F124" s="32">
        <v>0.39</v>
      </c>
      <c r="G124" s="22"/>
      <c r="H124" s="251">
        <v>0.49</v>
      </c>
      <c r="I124" s="240">
        <v>0.65</v>
      </c>
      <c r="J124" s="257">
        <v>4.5</v>
      </c>
      <c r="K124" s="258">
        <v>9.3000000000000007</v>
      </c>
      <c r="L124" s="295">
        <v>0.12</v>
      </c>
      <c r="M124" s="297">
        <v>1.6</v>
      </c>
      <c r="N124" s="20"/>
      <c r="O124" s="21"/>
      <c r="P124" s="21"/>
      <c r="Q124" s="22"/>
      <c r="R124" s="20"/>
      <c r="S124" s="21"/>
      <c r="T124" s="21"/>
      <c r="U124" s="22"/>
    </row>
    <row r="125" spans="1:21" s="23" customFormat="1" ht="14">
      <c r="A125" s="347"/>
      <c r="B125" s="133" t="s">
        <v>70</v>
      </c>
      <c r="C125" s="72">
        <v>7.0974999999999993</v>
      </c>
      <c r="D125" s="67">
        <v>14.269999999999998</v>
      </c>
      <c r="E125" s="67">
        <v>74.399999999999991</v>
      </c>
      <c r="F125" s="67">
        <v>2000</v>
      </c>
      <c r="G125" s="22"/>
      <c r="H125" s="256">
        <v>5.5863333333333327E-2</v>
      </c>
      <c r="I125" s="270">
        <v>7.2426666666666667E-2</v>
      </c>
      <c r="J125" s="240">
        <v>0.20050000000000001</v>
      </c>
      <c r="K125" s="239">
        <v>2.4491666666666667</v>
      </c>
      <c r="L125" s="295">
        <v>50</v>
      </c>
      <c r="M125" s="296">
        <v>349.54999999999995</v>
      </c>
      <c r="N125" s="20"/>
      <c r="O125" s="21"/>
      <c r="P125" s="21"/>
      <c r="Q125" s="22"/>
      <c r="R125" s="20"/>
      <c r="S125" s="21"/>
      <c r="T125" s="21"/>
      <c r="U125" s="22"/>
    </row>
    <row r="126" spans="1:21" s="23" customFormat="1" ht="14">
      <c r="A126" s="347"/>
      <c r="B126" s="24" t="s">
        <v>15</v>
      </c>
      <c r="C126" s="31">
        <v>2.9</v>
      </c>
      <c r="D126" s="32">
        <v>1.2</v>
      </c>
      <c r="E126" s="32">
        <v>6</v>
      </c>
      <c r="F126" s="67">
        <v>210</v>
      </c>
      <c r="G126" s="22"/>
      <c r="H126" s="262">
        <v>7.3000000000000001E-3</v>
      </c>
      <c r="I126" s="271">
        <v>5.1000000000000004E-3</v>
      </c>
      <c r="J126" s="271">
        <v>2.8999999999999998E-3</v>
      </c>
      <c r="K126" s="272">
        <v>8.8999999999999996E-2</v>
      </c>
      <c r="L126" s="298">
        <v>2.4</v>
      </c>
      <c r="M126" s="296">
        <v>11</v>
      </c>
      <c r="N126" s="20"/>
      <c r="O126" s="21"/>
      <c r="P126" s="21"/>
      <c r="Q126" s="22"/>
      <c r="R126" s="20"/>
      <c r="S126" s="21"/>
      <c r="T126" s="21"/>
      <c r="U126" s="22"/>
    </row>
    <row r="127" spans="1:21" s="23" customFormat="1" ht="14.25" customHeight="1">
      <c r="A127" s="347"/>
      <c r="B127" s="24" t="s">
        <v>16</v>
      </c>
      <c r="C127" s="71">
        <v>6</v>
      </c>
      <c r="D127" s="73">
        <v>6</v>
      </c>
      <c r="E127" s="73">
        <v>6</v>
      </c>
      <c r="F127" s="73">
        <v>3</v>
      </c>
      <c r="G127" s="68"/>
      <c r="H127" s="69"/>
      <c r="I127" s="257"/>
      <c r="J127" s="257"/>
      <c r="K127" s="258"/>
      <c r="L127" s="71">
        <v>3</v>
      </c>
      <c r="M127" s="68">
        <v>3</v>
      </c>
      <c r="N127" s="71"/>
      <c r="O127" s="73"/>
      <c r="P127" s="73"/>
      <c r="Q127" s="68"/>
      <c r="R127" s="71"/>
      <c r="S127" s="73"/>
      <c r="T127" s="73"/>
      <c r="U127" s="68"/>
    </row>
    <row r="128" spans="1:21" s="23" customFormat="1" ht="14">
      <c r="A128" s="347"/>
      <c r="B128" s="24" t="s">
        <v>71</v>
      </c>
      <c r="C128" s="72">
        <v>39.786666666666662</v>
      </c>
      <c r="D128" s="67">
        <v>35.025555555555556</v>
      </c>
      <c r="E128" s="67">
        <v>30</v>
      </c>
      <c r="F128" s="67">
        <v>6.4055555555555559</v>
      </c>
      <c r="G128" s="114"/>
      <c r="H128" s="256">
        <v>4.2222222222222223E-2</v>
      </c>
      <c r="I128" s="240">
        <v>0.1677777777777778</v>
      </c>
      <c r="J128" s="257">
        <v>1.0266666666666666</v>
      </c>
      <c r="K128" s="258">
        <v>22.808888888888887</v>
      </c>
      <c r="L128" s="295">
        <v>40</v>
      </c>
      <c r="M128" s="296">
        <v>7.38</v>
      </c>
      <c r="N128" s="196"/>
      <c r="O128" s="197"/>
      <c r="P128" s="197"/>
      <c r="Q128" s="29"/>
      <c r="R128" s="196"/>
      <c r="S128" s="197"/>
      <c r="T128" s="197"/>
      <c r="U128" s="29"/>
    </row>
    <row r="129" spans="1:21" s="23" customFormat="1" ht="14">
      <c r="A129" s="347"/>
      <c r="B129" s="24" t="s">
        <v>15</v>
      </c>
      <c r="C129" s="31">
        <v>2.2999999999999998</v>
      </c>
      <c r="D129" s="32">
        <v>1.3</v>
      </c>
      <c r="E129" s="32">
        <v>1.9</v>
      </c>
      <c r="F129" s="32">
        <v>2.9</v>
      </c>
      <c r="G129" s="114"/>
      <c r="H129" s="256">
        <v>9.4E-2</v>
      </c>
      <c r="I129" s="240">
        <v>0.15</v>
      </c>
      <c r="J129" s="240">
        <v>0.11</v>
      </c>
      <c r="K129" s="238">
        <v>2.5</v>
      </c>
      <c r="L129" s="298">
        <v>2.6</v>
      </c>
      <c r="M129" s="297">
        <v>3.1</v>
      </c>
      <c r="N129" s="20"/>
      <c r="O129" s="21"/>
      <c r="P129" s="21"/>
      <c r="Q129" s="22"/>
      <c r="R129" s="196"/>
      <c r="S129" s="197"/>
      <c r="T129" s="197"/>
      <c r="U129" s="29"/>
    </row>
    <row r="130" spans="1:21" s="23" customFormat="1" ht="14">
      <c r="A130" s="348"/>
      <c r="B130" s="24" t="s">
        <v>16</v>
      </c>
      <c r="C130" s="71">
        <v>9</v>
      </c>
      <c r="D130" s="73">
        <v>9</v>
      </c>
      <c r="E130" s="73">
        <v>9</v>
      </c>
      <c r="F130" s="73">
        <v>9</v>
      </c>
      <c r="G130" s="68"/>
      <c r="H130" s="69"/>
      <c r="I130" s="257"/>
      <c r="J130" s="257"/>
      <c r="K130" s="258"/>
      <c r="L130" s="71">
        <v>6</v>
      </c>
      <c r="M130" s="68"/>
      <c r="N130" s="71"/>
      <c r="O130" s="73"/>
      <c r="P130" s="73"/>
      <c r="Q130" s="68"/>
      <c r="R130" s="71"/>
      <c r="S130" s="73"/>
      <c r="T130" s="73"/>
      <c r="U130" s="68"/>
    </row>
    <row r="131" spans="1:21" s="23" customFormat="1" ht="15" customHeight="1">
      <c r="A131" s="346" t="s">
        <v>238</v>
      </c>
      <c r="B131" s="24" t="s">
        <v>63</v>
      </c>
      <c r="C131" s="98"/>
      <c r="D131" s="97"/>
      <c r="E131" s="97"/>
      <c r="F131" s="97"/>
      <c r="G131" s="22"/>
      <c r="H131" s="25" t="s">
        <v>389</v>
      </c>
      <c r="I131" s="250" t="s">
        <v>389</v>
      </c>
      <c r="J131" s="250" t="s">
        <v>389</v>
      </c>
      <c r="K131" s="238" t="s">
        <v>390</v>
      </c>
      <c r="L131" s="20"/>
      <c r="M131" s="299" t="s">
        <v>389</v>
      </c>
      <c r="N131" s="20"/>
      <c r="O131" s="21"/>
      <c r="P131" s="21"/>
      <c r="Q131" s="22"/>
      <c r="R131" s="20"/>
      <c r="S131" s="21"/>
      <c r="T131" s="21"/>
      <c r="U131" s="22"/>
    </row>
    <row r="132" spans="1:21" s="38" customFormat="1" ht="14">
      <c r="A132" s="347"/>
      <c r="B132" s="129" t="s">
        <v>66</v>
      </c>
      <c r="C132" s="72">
        <v>30</v>
      </c>
      <c r="D132" s="67">
        <v>90</v>
      </c>
      <c r="E132" s="67">
        <v>530</v>
      </c>
      <c r="F132" s="67">
        <v>15000</v>
      </c>
      <c r="G132" s="22"/>
      <c r="H132" s="25"/>
      <c r="I132" s="250"/>
      <c r="J132" s="250"/>
      <c r="K132" s="258">
        <v>12.161666666666667</v>
      </c>
      <c r="L132" s="295">
        <v>399.70000000000005</v>
      </c>
      <c r="M132" s="296">
        <v>2000</v>
      </c>
      <c r="N132" s="20"/>
      <c r="O132" s="21"/>
      <c r="P132" s="21"/>
      <c r="Q132" s="22"/>
      <c r="R132" s="20"/>
      <c r="S132" s="21"/>
      <c r="T132" s="21"/>
      <c r="U132" s="22"/>
    </row>
    <row r="133" spans="1:21" s="23" customFormat="1" ht="14">
      <c r="A133" s="347"/>
      <c r="B133" s="24" t="s">
        <v>15</v>
      </c>
      <c r="C133" s="31">
        <v>7</v>
      </c>
      <c r="D133" s="67">
        <v>18</v>
      </c>
      <c r="E133" s="67">
        <v>24</v>
      </c>
      <c r="F133" s="67">
        <v>470</v>
      </c>
      <c r="G133" s="22"/>
      <c r="H133" s="25"/>
      <c r="I133" s="250"/>
      <c r="J133" s="250"/>
      <c r="K133" s="239">
        <v>0.65</v>
      </c>
      <c r="L133" s="298">
        <v>6.5</v>
      </c>
      <c r="M133" s="296">
        <v>140</v>
      </c>
      <c r="N133" s="20"/>
      <c r="O133" s="21"/>
      <c r="P133" s="21"/>
      <c r="Q133" s="22"/>
      <c r="R133" s="20"/>
      <c r="S133" s="21"/>
      <c r="T133" s="21"/>
      <c r="U133" s="22"/>
    </row>
    <row r="134" spans="1:21" s="23" customFormat="1" ht="14">
      <c r="A134" s="347"/>
      <c r="B134" s="129" t="s">
        <v>67</v>
      </c>
      <c r="C134" s="72">
        <v>2.4436666666666667</v>
      </c>
      <c r="D134" s="67">
        <v>15.494166666666667</v>
      </c>
      <c r="E134" s="67">
        <v>200</v>
      </c>
      <c r="F134" s="67">
        <v>3500</v>
      </c>
      <c r="G134" s="22"/>
      <c r="H134" s="25"/>
      <c r="I134" s="250"/>
      <c r="J134" s="250"/>
      <c r="K134" s="258">
        <v>1.083</v>
      </c>
      <c r="L134" s="295">
        <v>140</v>
      </c>
      <c r="M134" s="296">
        <v>400</v>
      </c>
      <c r="N134" s="20"/>
      <c r="O134" s="21"/>
      <c r="P134" s="21"/>
      <c r="Q134" s="22"/>
      <c r="R134" s="20"/>
      <c r="S134" s="21"/>
      <c r="T134" s="21"/>
      <c r="U134" s="22"/>
    </row>
    <row r="135" spans="1:21" s="23" customFormat="1" ht="14">
      <c r="A135" s="347"/>
      <c r="B135" s="24" t="s">
        <v>15</v>
      </c>
      <c r="C135" s="31">
        <v>0.96</v>
      </c>
      <c r="D135" s="32">
        <v>5.3</v>
      </c>
      <c r="E135" s="67">
        <v>20</v>
      </c>
      <c r="F135" s="67">
        <v>140</v>
      </c>
      <c r="G135" s="22"/>
      <c r="H135" s="25"/>
      <c r="I135" s="250"/>
      <c r="J135" s="250"/>
      <c r="K135" s="239">
        <v>0.55000000000000004</v>
      </c>
      <c r="L135" s="295">
        <v>9.6999999999999993</v>
      </c>
      <c r="M135" s="296">
        <v>110</v>
      </c>
      <c r="N135" s="20"/>
      <c r="O135" s="21"/>
      <c r="P135" s="21"/>
      <c r="Q135" s="22"/>
      <c r="R135" s="20"/>
      <c r="S135" s="21"/>
      <c r="T135" s="21"/>
      <c r="U135" s="22"/>
    </row>
    <row r="136" spans="1:21" s="23" customFormat="1" ht="14">
      <c r="A136" s="347"/>
      <c r="B136" s="129" t="s">
        <v>68</v>
      </c>
      <c r="C136" s="72">
        <v>30</v>
      </c>
      <c r="D136" s="67">
        <v>90</v>
      </c>
      <c r="E136" s="67">
        <v>500</v>
      </c>
      <c r="F136" s="67">
        <v>15000</v>
      </c>
      <c r="G136" s="22"/>
      <c r="H136" s="25"/>
      <c r="I136" s="250"/>
      <c r="J136" s="250"/>
      <c r="K136" s="258">
        <v>12.103333333333333</v>
      </c>
      <c r="L136" s="295">
        <v>374</v>
      </c>
      <c r="M136" s="296">
        <v>2300</v>
      </c>
      <c r="N136" s="20"/>
      <c r="O136" s="21"/>
      <c r="P136" s="21"/>
      <c r="Q136" s="22"/>
      <c r="R136" s="20"/>
      <c r="S136" s="21"/>
      <c r="T136" s="21"/>
      <c r="U136" s="22"/>
    </row>
    <row r="137" spans="1:21" s="23" customFormat="1" ht="14">
      <c r="A137" s="347"/>
      <c r="B137" s="24" t="s">
        <v>15</v>
      </c>
      <c r="C137" s="31">
        <v>6.9</v>
      </c>
      <c r="D137" s="67">
        <v>18</v>
      </c>
      <c r="E137" s="67">
        <v>25</v>
      </c>
      <c r="F137" s="67">
        <v>460</v>
      </c>
      <c r="G137" s="22"/>
      <c r="H137" s="25"/>
      <c r="I137" s="250"/>
      <c r="J137" s="250"/>
      <c r="K137" s="239">
        <v>0.64</v>
      </c>
      <c r="L137" s="295">
        <v>5.3</v>
      </c>
      <c r="M137" s="296">
        <v>120</v>
      </c>
      <c r="N137" s="20"/>
      <c r="O137" s="21"/>
      <c r="P137" s="21"/>
      <c r="Q137" s="22"/>
      <c r="R137" s="20"/>
      <c r="S137" s="21"/>
      <c r="T137" s="21"/>
      <c r="U137" s="22"/>
    </row>
    <row r="138" spans="1:21" s="23" customFormat="1" ht="14">
      <c r="A138" s="347"/>
      <c r="B138" s="24" t="s">
        <v>69</v>
      </c>
      <c r="C138" s="72">
        <v>13.883333333333333</v>
      </c>
      <c r="D138" s="67">
        <v>5.91</v>
      </c>
      <c r="E138" s="32">
        <v>2.561666666666667</v>
      </c>
      <c r="F138" s="32">
        <v>4.2249999999999996</v>
      </c>
      <c r="G138" s="22"/>
      <c r="H138" s="25"/>
      <c r="I138" s="250"/>
      <c r="J138" s="250"/>
      <c r="K138" s="238">
        <v>10</v>
      </c>
      <c r="L138" s="69">
        <v>2.6625000000000001</v>
      </c>
      <c r="M138" s="296">
        <v>5.88</v>
      </c>
      <c r="N138" s="20"/>
      <c r="O138" s="21"/>
      <c r="P138" s="21"/>
      <c r="Q138" s="22"/>
      <c r="R138" s="20"/>
      <c r="S138" s="21"/>
      <c r="T138" s="21"/>
      <c r="U138" s="22"/>
    </row>
    <row r="139" spans="1:21" s="23" customFormat="1" ht="14">
      <c r="A139" s="347"/>
      <c r="B139" s="24" t="s">
        <v>15</v>
      </c>
      <c r="C139" s="31">
        <v>4.0999999999999996</v>
      </c>
      <c r="D139" s="32">
        <v>0.88</v>
      </c>
      <c r="E139" s="32">
        <v>0.33</v>
      </c>
      <c r="F139" s="66">
        <v>3.5000000000000003E-2</v>
      </c>
      <c r="G139" s="22"/>
      <c r="H139" s="25"/>
      <c r="I139" s="250"/>
      <c r="J139" s="250"/>
      <c r="K139" s="238">
        <v>4.4000000000000004</v>
      </c>
      <c r="L139" s="298">
        <v>0.19</v>
      </c>
      <c r="M139" s="297">
        <v>1.3</v>
      </c>
      <c r="N139" s="20"/>
      <c r="O139" s="21"/>
      <c r="P139" s="21"/>
      <c r="Q139" s="22"/>
      <c r="R139" s="20"/>
      <c r="S139" s="21"/>
      <c r="T139" s="21"/>
      <c r="U139" s="22"/>
    </row>
    <row r="140" spans="1:21" s="23" customFormat="1" ht="14">
      <c r="A140" s="347"/>
      <c r="B140" s="133" t="s">
        <v>70</v>
      </c>
      <c r="C140" s="72">
        <v>4.9798333333333327</v>
      </c>
      <c r="D140" s="67">
        <v>14.193333333333333</v>
      </c>
      <c r="E140" s="67">
        <v>84.894999999999996</v>
      </c>
      <c r="F140" s="67">
        <v>2400</v>
      </c>
      <c r="G140" s="22"/>
      <c r="H140" s="25"/>
      <c r="I140" s="250"/>
      <c r="J140" s="250"/>
      <c r="K140" s="258">
        <v>1.9355</v>
      </c>
      <c r="L140" s="295">
        <v>60</v>
      </c>
      <c r="M140" s="296">
        <v>400</v>
      </c>
      <c r="N140" s="20"/>
      <c r="O140" s="21"/>
      <c r="P140" s="21"/>
      <c r="Q140" s="22"/>
      <c r="R140" s="20"/>
      <c r="S140" s="21"/>
      <c r="T140" s="21"/>
      <c r="U140" s="22"/>
    </row>
    <row r="141" spans="1:21" s="23" customFormat="1" ht="14">
      <c r="A141" s="347"/>
      <c r="B141" s="24" t="s">
        <v>15</v>
      </c>
      <c r="C141" s="31">
        <v>1.1000000000000001</v>
      </c>
      <c r="D141" s="32">
        <v>2.9</v>
      </c>
      <c r="E141" s="32">
        <v>3.8</v>
      </c>
      <c r="F141" s="67">
        <v>76</v>
      </c>
      <c r="G141" s="22"/>
      <c r="H141" s="25"/>
      <c r="I141" s="250"/>
      <c r="J141" s="250"/>
      <c r="K141" s="238">
        <v>0.1</v>
      </c>
      <c r="L141" s="298">
        <v>1</v>
      </c>
      <c r="M141" s="296">
        <v>22</v>
      </c>
      <c r="N141" s="20"/>
      <c r="O141" s="21"/>
      <c r="P141" s="21"/>
      <c r="Q141" s="22"/>
      <c r="R141" s="20"/>
      <c r="S141" s="21"/>
      <c r="T141" s="21"/>
      <c r="U141" s="22"/>
    </row>
    <row r="142" spans="1:21" s="23" customFormat="1" ht="14">
      <c r="A142" s="347"/>
      <c r="B142" s="24" t="s">
        <v>16</v>
      </c>
      <c r="C142" s="71">
        <v>6</v>
      </c>
      <c r="D142" s="73">
        <v>6</v>
      </c>
      <c r="E142" s="73">
        <v>6</v>
      </c>
      <c r="F142" s="73">
        <v>2</v>
      </c>
      <c r="G142" s="68"/>
      <c r="H142" s="69"/>
      <c r="I142" s="257"/>
      <c r="J142" s="257"/>
      <c r="K142" s="258"/>
      <c r="L142" s="71">
        <v>3</v>
      </c>
      <c r="M142" s="68">
        <v>3</v>
      </c>
      <c r="N142" s="71"/>
      <c r="O142" s="73"/>
      <c r="P142" s="73"/>
      <c r="Q142" s="68"/>
      <c r="R142" s="71"/>
      <c r="S142" s="73"/>
      <c r="T142" s="73"/>
      <c r="U142" s="68"/>
    </row>
    <row r="143" spans="1:21" s="23" customFormat="1" ht="14">
      <c r="A143" s="347"/>
      <c r="B143" s="24" t="s">
        <v>71</v>
      </c>
      <c r="C143" s="72">
        <v>15.592222222222224</v>
      </c>
      <c r="D143" s="67">
        <v>24.177777777777777</v>
      </c>
      <c r="E143" s="67">
        <v>29.973333333333333</v>
      </c>
      <c r="F143" s="67">
        <v>6.0116666666666676</v>
      </c>
      <c r="G143" s="29"/>
      <c r="H143" s="251"/>
      <c r="I143" s="240"/>
      <c r="J143" s="240"/>
      <c r="K143" s="258">
        <v>14.778333333333334</v>
      </c>
      <c r="L143" s="295">
        <v>40</v>
      </c>
      <c r="M143" s="296">
        <v>10.366666666666667</v>
      </c>
      <c r="N143" s="196"/>
      <c r="O143" s="197"/>
      <c r="P143" s="197"/>
      <c r="Q143" s="29"/>
      <c r="R143" s="196"/>
      <c r="S143" s="197"/>
      <c r="T143" s="197"/>
      <c r="U143" s="29"/>
    </row>
    <row r="144" spans="1:21" s="23" customFormat="1" ht="14">
      <c r="A144" s="347"/>
      <c r="B144" s="24" t="s">
        <v>15</v>
      </c>
      <c r="C144" s="31">
        <v>1.8</v>
      </c>
      <c r="D144" s="32">
        <v>1.8</v>
      </c>
      <c r="E144" s="32">
        <v>1.7</v>
      </c>
      <c r="F144" s="32">
        <v>3.1</v>
      </c>
      <c r="G144" s="22"/>
      <c r="H144" s="251"/>
      <c r="I144" s="240"/>
      <c r="J144" s="240"/>
      <c r="K144" s="239">
        <v>1.4</v>
      </c>
      <c r="L144" s="298">
        <v>2.4</v>
      </c>
      <c r="M144" s="297">
        <v>3.2</v>
      </c>
      <c r="N144" s="196"/>
      <c r="O144" s="197"/>
      <c r="P144" s="197"/>
      <c r="Q144" s="29"/>
      <c r="R144" s="196"/>
      <c r="S144" s="197"/>
      <c r="T144" s="197"/>
      <c r="U144" s="29"/>
    </row>
    <row r="145" spans="1:21" s="23" customFormat="1" ht="15" thickBot="1">
      <c r="A145" s="348"/>
      <c r="B145" s="34" t="s">
        <v>16</v>
      </c>
      <c r="C145" s="69">
        <v>9</v>
      </c>
      <c r="D145" s="135">
        <v>9</v>
      </c>
      <c r="E145" s="135">
        <v>9</v>
      </c>
      <c r="F145" s="135">
        <v>6</v>
      </c>
      <c r="G145" s="136"/>
      <c r="H145" s="69"/>
      <c r="I145" s="257"/>
      <c r="J145" s="257"/>
      <c r="K145" s="258"/>
      <c r="L145" s="69">
        <v>6</v>
      </c>
      <c r="M145" s="136">
        <v>6</v>
      </c>
      <c r="N145" s="69"/>
      <c r="O145" s="135"/>
      <c r="P145" s="135"/>
      <c r="Q145" s="136"/>
      <c r="R145" s="69"/>
      <c r="S145" s="135"/>
      <c r="T145" s="135"/>
      <c r="U145" s="136"/>
    </row>
    <row r="146" spans="1:21" s="39" customFormat="1" ht="15" thickBot="1">
      <c r="A146" s="81"/>
      <c r="B146" s="82"/>
      <c r="C146" s="82"/>
      <c r="D146" s="82"/>
      <c r="E146" s="82"/>
      <c r="F146" s="82"/>
      <c r="G146" s="82"/>
      <c r="H146" s="82"/>
      <c r="I146" s="82"/>
      <c r="J146" s="82"/>
      <c r="K146" s="82"/>
      <c r="L146" s="82"/>
      <c r="M146" s="82"/>
      <c r="N146" s="82"/>
      <c r="O146" s="82"/>
      <c r="P146" s="82"/>
      <c r="Q146" s="82"/>
      <c r="R146" s="82"/>
      <c r="S146" s="82"/>
      <c r="T146" s="82"/>
      <c r="U146" s="82"/>
    </row>
    <row r="147" spans="1:21" s="40" customFormat="1" ht="33" customHeight="1">
      <c r="A147" s="377" t="s">
        <v>72</v>
      </c>
      <c r="B147" s="139" t="s">
        <v>73</v>
      </c>
      <c r="C147" s="140">
        <v>10.399396917840923</v>
      </c>
      <c r="D147" s="141" t="s">
        <v>74</v>
      </c>
      <c r="E147" s="59"/>
      <c r="F147" s="59"/>
      <c r="G147" s="58"/>
      <c r="H147" s="266">
        <v>45.851302398989333</v>
      </c>
      <c r="I147" s="254">
        <v>51.419519666142683</v>
      </c>
      <c r="J147" s="254">
        <v>51.627319393017849</v>
      </c>
      <c r="K147" s="255" t="s">
        <v>74</v>
      </c>
      <c r="L147" s="57"/>
      <c r="M147" s="58"/>
      <c r="N147" s="57">
        <v>49.7</v>
      </c>
      <c r="O147" s="59">
        <v>43</v>
      </c>
      <c r="P147" s="59">
        <v>19.899999999999999</v>
      </c>
      <c r="Q147" s="58">
        <v>13.1</v>
      </c>
      <c r="R147" s="57"/>
      <c r="S147" s="59"/>
      <c r="T147" s="59"/>
      <c r="U147" s="58"/>
    </row>
    <row r="148" spans="1:21" s="23" customFormat="1" ht="33" customHeight="1">
      <c r="A148" s="378"/>
      <c r="B148" s="89" t="s">
        <v>15</v>
      </c>
      <c r="C148" s="142">
        <v>1.8702985544502606</v>
      </c>
      <c r="D148" s="143">
        <v>1.2511060432322312</v>
      </c>
      <c r="E148" s="28"/>
      <c r="F148" s="28"/>
      <c r="G148" s="29"/>
      <c r="H148" s="251">
        <v>3.5195771460223515</v>
      </c>
      <c r="I148" s="240">
        <v>3.1719485355102299</v>
      </c>
      <c r="J148" s="240">
        <v>2.1576773191940322</v>
      </c>
      <c r="K148" s="239">
        <v>1.6195495662639434</v>
      </c>
      <c r="L148" s="196"/>
      <c r="M148" s="29"/>
      <c r="N148" s="196"/>
      <c r="O148" s="197"/>
      <c r="P148" s="197"/>
      <c r="Q148" s="29"/>
      <c r="R148" s="196"/>
      <c r="S148" s="197"/>
      <c r="T148" s="197"/>
      <c r="U148" s="29"/>
    </row>
    <row r="149" spans="1:21" s="23" customFormat="1" ht="30" customHeight="1" thickBot="1">
      <c r="A149" s="379"/>
      <c r="B149" s="144" t="s">
        <v>16</v>
      </c>
      <c r="C149" s="25">
        <v>6</v>
      </c>
      <c r="D149" s="35">
        <v>6</v>
      </c>
      <c r="E149" s="35"/>
      <c r="F149" s="35"/>
      <c r="G149" s="36"/>
      <c r="H149" s="25">
        <v>6</v>
      </c>
      <c r="I149" s="250">
        <v>6</v>
      </c>
      <c r="J149" s="250">
        <v>6</v>
      </c>
      <c r="K149" s="238">
        <v>6</v>
      </c>
      <c r="L149" s="25"/>
      <c r="M149" s="36"/>
      <c r="N149" s="289"/>
      <c r="O149" s="35"/>
      <c r="P149" s="35"/>
      <c r="Q149" s="36"/>
      <c r="R149" s="289"/>
      <c r="S149" s="35"/>
      <c r="T149" s="35"/>
      <c r="U149" s="36"/>
    </row>
    <row r="150" spans="1:21" s="39" customFormat="1" ht="15.75" customHeight="1" thickBot="1">
      <c r="A150" s="81"/>
      <c r="B150" s="82"/>
      <c r="C150" s="82"/>
      <c r="D150" s="82"/>
      <c r="E150" s="82"/>
      <c r="F150" s="82"/>
      <c r="G150" s="82"/>
      <c r="H150" s="82"/>
      <c r="I150" s="82"/>
      <c r="J150" s="82"/>
      <c r="K150" s="82"/>
      <c r="L150" s="82"/>
      <c r="M150" s="82"/>
      <c r="N150" s="82"/>
      <c r="O150" s="82"/>
      <c r="P150" s="82"/>
      <c r="Q150" s="82"/>
      <c r="R150" s="82"/>
      <c r="S150" s="82"/>
      <c r="T150" s="82"/>
      <c r="U150" s="82"/>
    </row>
    <row r="151" spans="1:21" s="3" customFormat="1" ht="15" customHeight="1">
      <c r="A151" s="346" t="s">
        <v>250</v>
      </c>
      <c r="B151" s="145" t="s">
        <v>256</v>
      </c>
      <c r="C151" s="146">
        <v>3</v>
      </c>
      <c r="D151" s="147">
        <v>4.0999999999999996</v>
      </c>
      <c r="E151" s="147">
        <v>4.5</v>
      </c>
      <c r="F151" s="147">
        <v>4.9000000000000004</v>
      </c>
      <c r="G151" s="148">
        <v>4.8</v>
      </c>
      <c r="H151" s="264">
        <v>0.9</v>
      </c>
      <c r="I151" s="253">
        <v>1.1000000000000001</v>
      </c>
      <c r="J151" s="253">
        <v>1.3</v>
      </c>
      <c r="K151" s="265">
        <v>1.4</v>
      </c>
      <c r="L151" s="273">
        <v>1.7934000000000001</v>
      </c>
      <c r="M151" s="288">
        <v>1.9045000000000001</v>
      </c>
      <c r="N151" s="54">
        <v>0.90810000000000013</v>
      </c>
      <c r="O151" s="55">
        <v>1.2306333333333332</v>
      </c>
      <c r="P151" s="55">
        <v>1.3447</v>
      </c>
      <c r="Q151" s="437">
        <v>1.4944666666666666</v>
      </c>
      <c r="R151" s="273"/>
      <c r="S151" s="274"/>
      <c r="T151" s="274"/>
      <c r="U151" s="288"/>
    </row>
    <row r="152" spans="1:21" s="3" customFormat="1" ht="14">
      <c r="A152" s="347"/>
      <c r="B152" s="149" t="s">
        <v>15</v>
      </c>
      <c r="C152" s="20"/>
      <c r="D152" s="21"/>
      <c r="E152" s="21"/>
      <c r="F152" s="21"/>
      <c r="G152" s="22"/>
      <c r="H152" s="25">
        <v>0</v>
      </c>
      <c r="I152" s="250">
        <v>0</v>
      </c>
      <c r="J152" s="250">
        <v>0.01</v>
      </c>
      <c r="K152" s="238">
        <v>0.01</v>
      </c>
      <c r="L152" s="300">
        <v>6.1261700000000002E-3</v>
      </c>
      <c r="M152" s="301">
        <v>2.52389E-3</v>
      </c>
      <c r="N152" s="438">
        <v>1.8330575550156637E-2</v>
      </c>
      <c r="O152" s="66">
        <v>8.0748580998884108E-3</v>
      </c>
      <c r="P152" s="66">
        <v>6.0811183182042667E-3</v>
      </c>
      <c r="Q152" s="439">
        <v>6.9514986393823296E-3</v>
      </c>
      <c r="R152" s="20"/>
      <c r="S152" s="21"/>
      <c r="T152" s="21"/>
      <c r="U152" s="22"/>
    </row>
    <row r="153" spans="1:21" s="3" customFormat="1" ht="15" thickBot="1">
      <c r="A153" s="348"/>
      <c r="B153" s="150" t="s">
        <v>16</v>
      </c>
      <c r="C153" s="25"/>
      <c r="D153" s="35"/>
      <c r="E153" s="35"/>
      <c r="F153" s="35"/>
      <c r="G153" s="36"/>
      <c r="H153" s="25">
        <v>3</v>
      </c>
      <c r="I153" s="250">
        <v>3</v>
      </c>
      <c r="J153" s="250">
        <v>3</v>
      </c>
      <c r="K153" s="238">
        <v>3</v>
      </c>
      <c r="L153" s="25">
        <v>3</v>
      </c>
      <c r="M153" s="36">
        <v>3</v>
      </c>
      <c r="N153" s="289">
        <v>3</v>
      </c>
      <c r="O153" s="35">
        <v>3</v>
      </c>
      <c r="P153" s="35">
        <v>2</v>
      </c>
      <c r="Q153" s="36">
        <v>3</v>
      </c>
      <c r="R153" s="289"/>
      <c r="S153" s="35"/>
      <c r="T153" s="35"/>
      <c r="U153" s="36"/>
    </row>
    <row r="154" spans="1:21" s="39" customFormat="1" ht="15.75" customHeight="1" thickBot="1">
      <c r="A154" s="81"/>
      <c r="B154" s="82"/>
      <c r="C154" s="82"/>
      <c r="D154" s="82"/>
      <c r="E154" s="82"/>
      <c r="F154" s="82"/>
      <c r="G154" s="82"/>
      <c r="H154" s="82"/>
      <c r="I154" s="82"/>
      <c r="J154" s="82"/>
      <c r="K154" s="82"/>
      <c r="L154" s="82"/>
      <c r="M154" s="82"/>
      <c r="N154" s="82"/>
      <c r="O154" s="82"/>
      <c r="P154" s="82"/>
      <c r="Q154" s="82"/>
      <c r="R154" s="82"/>
      <c r="S154" s="82"/>
      <c r="T154" s="82"/>
      <c r="U154" s="82"/>
    </row>
    <row r="155" spans="1:21" s="33" customFormat="1" ht="15" customHeight="1">
      <c r="A155" s="346" t="s">
        <v>75</v>
      </c>
      <c r="B155" s="151" t="s">
        <v>76</v>
      </c>
      <c r="C155" s="84">
        <v>1.5</v>
      </c>
      <c r="D155" s="85">
        <v>0.9</v>
      </c>
      <c r="E155" s="85">
        <v>0.2</v>
      </c>
      <c r="F155" s="85" t="s">
        <v>77</v>
      </c>
      <c r="G155" s="86" t="s">
        <v>77</v>
      </c>
      <c r="H155" s="264">
        <v>0.27</v>
      </c>
      <c r="I155" s="253">
        <v>0.1</v>
      </c>
      <c r="J155" s="253">
        <v>0.1</v>
      </c>
      <c r="K155" s="265">
        <v>0.1</v>
      </c>
      <c r="L155" s="273">
        <v>0.14000000000000001</v>
      </c>
      <c r="M155" s="288">
        <v>7.0000000000000007E-2</v>
      </c>
      <c r="N155" s="418">
        <v>0.2</v>
      </c>
      <c r="O155" s="419" t="s">
        <v>403</v>
      </c>
      <c r="P155" s="419" t="s">
        <v>403</v>
      </c>
      <c r="Q155" s="420" t="s">
        <v>403</v>
      </c>
      <c r="R155" s="273"/>
      <c r="S155" s="274"/>
      <c r="T155" s="274"/>
      <c r="U155" s="288"/>
    </row>
    <row r="156" spans="1:21" s="23" customFormat="1" ht="14">
      <c r="A156" s="347"/>
      <c r="B156" s="152" t="s">
        <v>15</v>
      </c>
      <c r="C156" s="132">
        <v>4.5092497528228977E-2</v>
      </c>
      <c r="D156" s="134">
        <v>2.5166114784235857E-2</v>
      </c>
      <c r="E156" s="134">
        <v>1.1547005383792509E-2</v>
      </c>
      <c r="F156" s="134">
        <v>3.4641016151377546E-2</v>
      </c>
      <c r="G156" s="153">
        <v>5.7735026918962545E-3</v>
      </c>
      <c r="H156" s="25">
        <v>0.01</v>
      </c>
      <c r="I156" s="250">
        <v>0</v>
      </c>
      <c r="J156" s="250">
        <v>0</v>
      </c>
      <c r="K156" s="238">
        <v>0</v>
      </c>
      <c r="L156" s="20">
        <v>0</v>
      </c>
      <c r="M156" s="22">
        <v>0.01</v>
      </c>
      <c r="N156" s="20"/>
      <c r="O156" s="21"/>
      <c r="P156" s="21"/>
      <c r="Q156" s="22"/>
      <c r="R156" s="20"/>
      <c r="S156" s="21"/>
      <c r="T156" s="21"/>
      <c r="U156" s="22"/>
    </row>
    <row r="157" spans="1:21" s="40" customFormat="1" ht="15" thickBot="1">
      <c r="A157" s="348"/>
      <c r="B157" s="154" t="s">
        <v>16</v>
      </c>
      <c r="C157" s="69">
        <v>3</v>
      </c>
      <c r="D157" s="135">
        <v>3</v>
      </c>
      <c r="E157" s="135">
        <v>3</v>
      </c>
      <c r="F157" s="135">
        <v>3</v>
      </c>
      <c r="G157" s="136">
        <v>3</v>
      </c>
      <c r="H157" s="69">
        <v>3</v>
      </c>
      <c r="I157" s="257">
        <v>3</v>
      </c>
      <c r="J157" s="257">
        <v>3</v>
      </c>
      <c r="K157" s="258">
        <v>3</v>
      </c>
      <c r="L157" s="69">
        <v>3</v>
      </c>
      <c r="M157" s="136">
        <v>3</v>
      </c>
      <c r="N157" s="69">
        <v>3</v>
      </c>
      <c r="O157" s="135">
        <v>3</v>
      </c>
      <c r="P157" s="135">
        <v>3</v>
      </c>
      <c r="Q157" s="136">
        <v>3</v>
      </c>
      <c r="R157" s="69"/>
      <c r="S157" s="135"/>
      <c r="T157" s="135"/>
      <c r="U157" s="136"/>
    </row>
    <row r="158" spans="1:21" s="43" customFormat="1" ht="15.75" customHeight="1" thickBot="1">
      <c r="A158" s="155"/>
      <c r="B158" s="156"/>
      <c r="C158" s="156"/>
      <c r="D158" s="156"/>
      <c r="E158" s="156"/>
      <c r="F158" s="156"/>
      <c r="G158" s="156"/>
      <c r="H158" s="156"/>
      <c r="I158" s="156"/>
      <c r="J158" s="156"/>
      <c r="K158" s="156"/>
      <c r="L158" s="156"/>
      <c r="M158" s="156"/>
      <c r="N158" s="156"/>
      <c r="O158" s="156"/>
      <c r="P158" s="156"/>
      <c r="Q158" s="156"/>
      <c r="R158" s="156"/>
      <c r="S158" s="156"/>
      <c r="T158" s="156"/>
      <c r="U158" s="156"/>
    </row>
    <row r="159" spans="1:21" s="40" customFormat="1" ht="43.5" customHeight="1">
      <c r="A159" s="157" t="s">
        <v>241</v>
      </c>
      <c r="B159" s="158" t="s">
        <v>78</v>
      </c>
      <c r="C159" s="93"/>
      <c r="D159" s="94"/>
      <c r="E159" s="59"/>
      <c r="F159" s="59"/>
      <c r="G159" s="58"/>
      <c r="H159" s="266"/>
      <c r="I159" s="254"/>
      <c r="J159" s="254"/>
      <c r="K159" s="255"/>
      <c r="L159" s="57"/>
      <c r="M159" s="58"/>
      <c r="N159" s="57">
        <v>130</v>
      </c>
      <c r="O159" s="59">
        <v>50</v>
      </c>
      <c r="P159" s="59">
        <v>10</v>
      </c>
      <c r="Q159" s="58">
        <v>0</v>
      </c>
      <c r="R159" s="457">
        <v>1883.6160852314238</v>
      </c>
      <c r="S159" s="441">
        <v>772.62917119999975</v>
      </c>
      <c r="T159" s="441">
        <v>3.7259839369878978</v>
      </c>
      <c r="U159" s="442">
        <v>0</v>
      </c>
    </row>
    <row r="160" spans="1:21" s="40" customFormat="1" ht="14">
      <c r="A160" s="349" t="s">
        <v>242</v>
      </c>
      <c r="B160" s="159" t="s">
        <v>79</v>
      </c>
      <c r="C160" s="100"/>
      <c r="D160" s="101"/>
      <c r="E160" s="73"/>
      <c r="F160" s="73"/>
      <c r="G160" s="68"/>
      <c r="H160" s="69"/>
      <c r="I160" s="257"/>
      <c r="J160" s="257"/>
      <c r="K160" s="258"/>
      <c r="L160" s="71"/>
      <c r="M160" s="68"/>
      <c r="N160" s="71">
        <v>1170</v>
      </c>
      <c r="O160" s="73">
        <v>830</v>
      </c>
      <c r="P160" s="73">
        <v>40</v>
      </c>
      <c r="Q160" s="68">
        <v>0</v>
      </c>
      <c r="R160" s="72">
        <v>4173.2776857839435</v>
      </c>
      <c r="S160" s="67">
        <v>3333.2026643601066</v>
      </c>
      <c r="T160" s="67">
        <v>34.160147996829956</v>
      </c>
      <c r="U160" s="302">
        <v>0</v>
      </c>
    </row>
    <row r="161" spans="1:21" s="40" customFormat="1" ht="14">
      <c r="A161" s="350"/>
      <c r="B161" s="159" t="s">
        <v>80</v>
      </c>
      <c r="C161" s="100"/>
      <c r="D161" s="101"/>
      <c r="E161" s="73"/>
      <c r="F161" s="73"/>
      <c r="G161" s="68"/>
      <c r="H161" s="69"/>
      <c r="I161" s="257"/>
      <c r="J161" s="257"/>
      <c r="K161" s="258"/>
      <c r="L161" s="71"/>
      <c r="M161" s="68"/>
      <c r="N161" s="71">
        <v>510</v>
      </c>
      <c r="O161" s="73">
        <v>460</v>
      </c>
      <c r="P161" s="73">
        <v>130</v>
      </c>
      <c r="Q161" s="68">
        <v>0</v>
      </c>
      <c r="R161" s="72">
        <v>1199.7005412190958</v>
      </c>
      <c r="S161" s="67">
        <v>1207.6046049041126</v>
      </c>
      <c r="T161" s="67">
        <v>178.50734565345809</v>
      </c>
      <c r="U161" s="302">
        <v>0</v>
      </c>
    </row>
    <row r="162" spans="1:21" s="40" customFormat="1" ht="14">
      <c r="A162" s="350"/>
      <c r="B162" s="159" t="s">
        <v>81</v>
      </c>
      <c r="C162" s="100"/>
      <c r="D162" s="101"/>
      <c r="E162" s="73"/>
      <c r="F162" s="73"/>
      <c r="G162" s="68"/>
      <c r="H162" s="69"/>
      <c r="I162" s="257"/>
      <c r="J162" s="257"/>
      <c r="K162" s="258"/>
      <c r="L162" s="71"/>
      <c r="M162" s="68"/>
      <c r="N162" s="71"/>
      <c r="O162" s="73"/>
      <c r="P162" s="73"/>
      <c r="Q162" s="68"/>
      <c r="R162" s="72">
        <v>3092.5417208496292</v>
      </c>
      <c r="S162" s="67">
        <v>3088.4310248442289</v>
      </c>
      <c r="T162" s="67">
        <v>603.38136422255843</v>
      </c>
      <c r="U162" s="302">
        <v>0</v>
      </c>
    </row>
    <row r="163" spans="1:21" s="40" customFormat="1" ht="14">
      <c r="A163" s="351"/>
      <c r="B163" s="159" t="s">
        <v>82</v>
      </c>
      <c r="C163" s="100"/>
      <c r="D163" s="101"/>
      <c r="E163" s="73"/>
      <c r="F163" s="73"/>
      <c r="G163" s="68"/>
      <c r="H163" s="69"/>
      <c r="I163" s="257"/>
      <c r="J163" s="257"/>
      <c r="K163" s="258"/>
      <c r="L163" s="71"/>
      <c r="M163" s="68"/>
      <c r="N163" s="71"/>
      <c r="O163" s="73"/>
      <c r="P163" s="73"/>
      <c r="Q163" s="68"/>
      <c r="R163" s="72">
        <v>1619.1709011075243</v>
      </c>
      <c r="S163" s="67">
        <v>1638.0727564183026</v>
      </c>
      <c r="T163" s="67">
        <v>455.26972573381005</v>
      </c>
      <c r="U163" s="302">
        <v>0</v>
      </c>
    </row>
    <row r="164" spans="1:21" s="40" customFormat="1" ht="14">
      <c r="A164" s="388" t="s">
        <v>243</v>
      </c>
      <c r="B164" s="160" t="s">
        <v>83</v>
      </c>
      <c r="C164" s="100"/>
      <c r="D164" s="101"/>
      <c r="E164" s="73"/>
      <c r="F164" s="73"/>
      <c r="G164" s="68"/>
      <c r="H164" s="69"/>
      <c r="I164" s="257"/>
      <c r="J164" s="257"/>
      <c r="K164" s="258"/>
      <c r="L164" s="72"/>
      <c r="M164" s="302"/>
      <c r="N164" s="71"/>
      <c r="O164" s="73"/>
      <c r="P164" s="73"/>
      <c r="Q164" s="68"/>
      <c r="R164" s="72">
        <v>11968.306934191616</v>
      </c>
      <c r="S164" s="67">
        <v>10039.940221726752</v>
      </c>
      <c r="T164" s="67">
        <v>1275.0445675436445</v>
      </c>
      <c r="U164" s="302">
        <v>0</v>
      </c>
    </row>
    <row r="165" spans="1:21" s="40" customFormat="1" ht="15.75" customHeight="1">
      <c r="A165" s="389"/>
      <c r="B165" s="160" t="s">
        <v>84</v>
      </c>
      <c r="C165" s="100"/>
      <c r="D165" s="101"/>
      <c r="E165" s="73"/>
      <c r="F165" s="73"/>
      <c r="G165" s="68"/>
      <c r="H165" s="69"/>
      <c r="I165" s="257"/>
      <c r="J165" s="257"/>
      <c r="K165" s="258"/>
      <c r="L165" s="72"/>
      <c r="M165" s="302"/>
      <c r="N165" s="71"/>
      <c r="O165" s="73"/>
      <c r="P165" s="73"/>
      <c r="Q165" s="68"/>
      <c r="R165" s="72">
        <v>711.48366640406255</v>
      </c>
      <c r="S165" s="67">
        <v>801.78469789159328</v>
      </c>
      <c r="T165" s="67">
        <v>368.00174989112554</v>
      </c>
      <c r="U165" s="302">
        <v>0.35799027264118299</v>
      </c>
    </row>
    <row r="166" spans="1:21" s="40" customFormat="1" ht="15.75" customHeight="1">
      <c r="A166" s="389"/>
      <c r="B166" s="160" t="s">
        <v>85</v>
      </c>
      <c r="C166" s="100"/>
      <c r="D166" s="101"/>
      <c r="E166" s="73"/>
      <c r="F166" s="73"/>
      <c r="G166" s="68"/>
      <c r="H166" s="69"/>
      <c r="I166" s="257"/>
      <c r="J166" s="257"/>
      <c r="K166" s="258"/>
      <c r="L166" s="72"/>
      <c r="M166" s="302"/>
      <c r="N166" s="71"/>
      <c r="O166" s="73"/>
      <c r="P166" s="73"/>
      <c r="Q166" s="68"/>
      <c r="R166" s="72">
        <v>1349.5722300722753</v>
      </c>
      <c r="S166" s="67">
        <v>1473.4275830738018</v>
      </c>
      <c r="T166" s="67">
        <v>800.84301304365169</v>
      </c>
      <c r="U166" s="302">
        <v>1.8528947078461226</v>
      </c>
    </row>
    <row r="167" spans="1:21" s="40" customFormat="1" ht="15.75" customHeight="1">
      <c r="A167" s="389"/>
      <c r="B167" s="160" t="s">
        <v>86</v>
      </c>
      <c r="C167" s="100"/>
      <c r="D167" s="101"/>
      <c r="E167" s="73"/>
      <c r="F167" s="73"/>
      <c r="G167" s="68"/>
      <c r="H167" s="69"/>
      <c r="I167" s="257"/>
      <c r="J167" s="257"/>
      <c r="K167" s="258"/>
      <c r="L167" s="72"/>
      <c r="M167" s="302"/>
      <c r="N167" s="71"/>
      <c r="O167" s="73"/>
      <c r="P167" s="73"/>
      <c r="Q167" s="68"/>
      <c r="R167" s="72">
        <v>675.9624843381248</v>
      </c>
      <c r="S167" s="67">
        <v>710.36195499066969</v>
      </c>
      <c r="T167" s="67">
        <v>433.88280445917866</v>
      </c>
      <c r="U167" s="302">
        <v>2.1617104924871433</v>
      </c>
    </row>
    <row r="168" spans="1:21" s="40" customFormat="1" ht="15.75" customHeight="1">
      <c r="A168" s="389"/>
      <c r="B168" s="160" t="s">
        <v>87</v>
      </c>
      <c r="C168" s="100"/>
      <c r="D168" s="101"/>
      <c r="E168" s="73"/>
      <c r="F168" s="73"/>
      <c r="G168" s="68"/>
      <c r="H168" s="69"/>
      <c r="I168" s="257"/>
      <c r="J168" s="257"/>
      <c r="K168" s="258"/>
      <c r="L168" s="72"/>
      <c r="M168" s="302"/>
      <c r="N168" s="71"/>
      <c r="O168" s="73"/>
      <c r="P168" s="73"/>
      <c r="Q168" s="68"/>
      <c r="R168" s="72">
        <v>549.75227808360705</v>
      </c>
      <c r="S168" s="67">
        <v>589.86381292225917</v>
      </c>
      <c r="T168" s="67">
        <v>358.20222540547502</v>
      </c>
      <c r="U168" s="302">
        <v>1.2805036675242314</v>
      </c>
    </row>
    <row r="169" spans="1:21" s="40" customFormat="1" ht="15.75" customHeight="1">
      <c r="A169" s="389"/>
      <c r="B169" s="160" t="s">
        <v>88</v>
      </c>
      <c r="C169" s="100"/>
      <c r="D169" s="101"/>
      <c r="E169" s="73"/>
      <c r="F169" s="73"/>
      <c r="G169" s="68"/>
      <c r="H169" s="69"/>
      <c r="I169" s="257"/>
      <c r="J169" s="257"/>
      <c r="K169" s="258"/>
      <c r="L169" s="161"/>
      <c r="M169" s="162"/>
      <c r="N169" s="71"/>
      <c r="O169" s="73"/>
      <c r="P169" s="73"/>
      <c r="Q169" s="68"/>
      <c r="R169" s="72">
        <v>1760.4525327446602</v>
      </c>
      <c r="S169" s="67">
        <v>1893.3732977418865</v>
      </c>
      <c r="T169" s="67">
        <v>1308.8872242661155</v>
      </c>
      <c r="U169" s="302">
        <v>13.610664701481781</v>
      </c>
    </row>
    <row r="170" spans="1:21" s="40" customFormat="1" ht="15.75" customHeight="1">
      <c r="A170" s="389"/>
      <c r="B170" s="160" t="s">
        <v>89</v>
      </c>
      <c r="C170" s="100"/>
      <c r="D170" s="101"/>
      <c r="E170" s="73"/>
      <c r="F170" s="73"/>
      <c r="G170" s="68"/>
      <c r="H170" s="69"/>
      <c r="I170" s="257"/>
      <c r="J170" s="257"/>
      <c r="K170" s="258"/>
      <c r="L170" s="161"/>
      <c r="M170" s="162"/>
      <c r="N170" s="71"/>
      <c r="O170" s="73"/>
      <c r="P170" s="73"/>
      <c r="Q170" s="68"/>
      <c r="R170" s="72">
        <v>489.79147823108372</v>
      </c>
      <c r="S170" s="67">
        <v>532.72616819354982</v>
      </c>
      <c r="T170" s="67">
        <v>370.27116249688555</v>
      </c>
      <c r="U170" s="302">
        <v>4.6633030762558842</v>
      </c>
    </row>
    <row r="171" spans="1:21" s="40" customFormat="1" ht="15.75" customHeight="1">
      <c r="A171" s="389"/>
      <c r="B171" s="163" t="s">
        <v>90</v>
      </c>
      <c r="C171" s="100"/>
      <c r="D171" s="101"/>
      <c r="E171" s="73"/>
      <c r="F171" s="73"/>
      <c r="G171" s="68"/>
      <c r="H171" s="69"/>
      <c r="I171" s="257"/>
      <c r="J171" s="257"/>
      <c r="K171" s="258"/>
      <c r="L171" s="161"/>
      <c r="M171" s="162"/>
      <c r="N171" s="71"/>
      <c r="O171" s="73"/>
      <c r="P171" s="73"/>
      <c r="Q171" s="68"/>
      <c r="R171" s="72">
        <v>73.443401880534367</v>
      </c>
      <c r="S171" s="67">
        <v>83.321168449969122</v>
      </c>
      <c r="T171" s="67">
        <v>56.310753585567099</v>
      </c>
      <c r="U171" s="302">
        <v>0.85681170979400267</v>
      </c>
    </row>
    <row r="172" spans="1:21" s="40" customFormat="1" ht="15.75" customHeight="1">
      <c r="A172" s="389"/>
      <c r="B172" s="163" t="s">
        <v>91</v>
      </c>
      <c r="C172" s="100"/>
      <c r="D172" s="101"/>
      <c r="E172" s="73"/>
      <c r="F172" s="73"/>
      <c r="G172" s="68"/>
      <c r="H172" s="69"/>
      <c r="I172" s="257"/>
      <c r="J172" s="257"/>
      <c r="K172" s="258"/>
      <c r="L172" s="161"/>
      <c r="M172" s="162"/>
      <c r="N172" s="71"/>
      <c r="O172" s="73"/>
      <c r="P172" s="73"/>
      <c r="Q172" s="68"/>
      <c r="R172" s="72">
        <v>52.881570340613173</v>
      </c>
      <c r="S172" s="67">
        <v>54.591615243266439</v>
      </c>
      <c r="T172" s="67">
        <v>44.800198044985699</v>
      </c>
      <c r="U172" s="302">
        <v>1.4086225299189454</v>
      </c>
    </row>
    <row r="173" spans="1:21" s="40" customFormat="1" ht="15.75" customHeight="1">
      <c r="A173" s="389"/>
      <c r="B173" s="163" t="s">
        <v>92</v>
      </c>
      <c r="C173" s="100"/>
      <c r="D173" s="101"/>
      <c r="E173" s="73"/>
      <c r="F173" s="73"/>
      <c r="G173" s="68"/>
      <c r="H173" s="69"/>
      <c r="I173" s="257"/>
      <c r="J173" s="257"/>
      <c r="K173" s="258"/>
      <c r="L173" s="161"/>
      <c r="M173" s="162"/>
      <c r="N173" s="71"/>
      <c r="O173" s="73"/>
      <c r="P173" s="73"/>
      <c r="Q173" s="68"/>
      <c r="R173" s="72">
        <v>458.32892199202263</v>
      </c>
      <c r="S173" s="67">
        <v>492.6668176460081</v>
      </c>
      <c r="T173" s="67">
        <v>451.84449256287724</v>
      </c>
      <c r="U173" s="302">
        <v>58.853132197325756</v>
      </c>
    </row>
    <row r="174" spans="1:21" s="40" customFormat="1" ht="15.75" customHeight="1">
      <c r="A174" s="389"/>
      <c r="B174" s="163" t="s">
        <v>93</v>
      </c>
      <c r="C174" s="100"/>
      <c r="D174" s="101"/>
      <c r="E174" s="73"/>
      <c r="F174" s="73"/>
      <c r="G174" s="68"/>
      <c r="H174" s="69"/>
      <c r="I174" s="257"/>
      <c r="J174" s="257"/>
      <c r="K174" s="258"/>
      <c r="L174" s="71"/>
      <c r="M174" s="68"/>
      <c r="N174" s="71"/>
      <c r="O174" s="73"/>
      <c r="P174" s="73"/>
      <c r="Q174" s="68"/>
      <c r="R174" s="72">
        <v>63.835044735853401</v>
      </c>
      <c r="S174" s="67">
        <v>75.167705570170597</v>
      </c>
      <c r="T174" s="67">
        <v>82.269542803641187</v>
      </c>
      <c r="U174" s="302">
        <v>25.917049282668241</v>
      </c>
    </row>
    <row r="175" spans="1:21" s="40" customFormat="1" ht="16.5" customHeight="1" thickBot="1">
      <c r="A175" s="390"/>
      <c r="B175" s="164" t="s">
        <v>94</v>
      </c>
      <c r="C175" s="137"/>
      <c r="D175" s="138"/>
      <c r="E175" s="135"/>
      <c r="F175" s="135"/>
      <c r="G175" s="136"/>
      <c r="H175" s="69"/>
      <c r="I175" s="257"/>
      <c r="J175" s="257"/>
      <c r="K175" s="258"/>
      <c r="L175" s="303"/>
      <c r="M175" s="304"/>
      <c r="N175" s="69"/>
      <c r="O175" s="135"/>
      <c r="P175" s="135"/>
      <c r="Q175" s="136"/>
      <c r="R175" s="450">
        <v>83.745417528935135</v>
      </c>
      <c r="S175" s="451">
        <v>97.91520180387424</v>
      </c>
      <c r="T175" s="451">
        <v>106.53025217378965</v>
      </c>
      <c r="U175" s="452">
        <v>75.860944965976728</v>
      </c>
    </row>
    <row r="176" spans="1:21" s="39" customFormat="1" ht="15" thickBot="1">
      <c r="A176" s="81"/>
      <c r="B176" s="82"/>
      <c r="C176" s="82"/>
      <c r="D176" s="82"/>
      <c r="E176" s="82"/>
      <c r="F176" s="82"/>
      <c r="G176" s="82"/>
      <c r="H176" s="82"/>
      <c r="I176" s="82"/>
      <c r="J176" s="82"/>
      <c r="K176" s="82"/>
      <c r="L176" s="82"/>
      <c r="M176" s="82"/>
      <c r="N176" s="82"/>
      <c r="O176" s="82"/>
      <c r="P176" s="82"/>
      <c r="Q176" s="82"/>
      <c r="R176" s="82"/>
      <c r="S176" s="82"/>
      <c r="T176" s="82"/>
      <c r="U176" s="82"/>
    </row>
    <row r="177" spans="1:21" s="23" customFormat="1" ht="14">
      <c r="A177" s="346" t="s">
        <v>244</v>
      </c>
      <c r="B177" s="165" t="s">
        <v>95</v>
      </c>
      <c r="C177" s="87"/>
      <c r="D177" s="56"/>
      <c r="E177" s="56"/>
      <c r="F177" s="56"/>
      <c r="G177" s="88"/>
      <c r="H177" s="87"/>
      <c r="I177" s="56"/>
      <c r="J177" s="56"/>
      <c r="K177" s="88"/>
      <c r="L177" s="305"/>
      <c r="M177" s="306"/>
      <c r="N177" s="87"/>
      <c r="O177" s="56"/>
      <c r="P177" s="56"/>
      <c r="Q177" s="88"/>
      <c r="R177" s="54">
        <v>16.689056955585244</v>
      </c>
      <c r="S177" s="480">
        <v>2.5922803051068155</v>
      </c>
      <c r="T177" s="480">
        <v>0</v>
      </c>
      <c r="U177" s="437"/>
    </row>
    <row r="178" spans="1:21" s="23" customFormat="1" ht="14">
      <c r="A178" s="347"/>
      <c r="B178" s="166" t="s">
        <v>96</v>
      </c>
      <c r="C178" s="20"/>
      <c r="D178" s="21"/>
      <c r="E178" s="21"/>
      <c r="F178" s="21"/>
      <c r="G178" s="22"/>
      <c r="H178" s="20"/>
      <c r="I178" s="21"/>
      <c r="J178" s="21"/>
      <c r="K178" s="22"/>
      <c r="L178" s="98"/>
      <c r="M178" s="307"/>
      <c r="N178" s="20"/>
      <c r="O178" s="21"/>
      <c r="P178" s="21"/>
      <c r="Q178" s="22"/>
      <c r="R178" s="438">
        <v>9.1939698996886712</v>
      </c>
      <c r="S178" s="66">
        <v>6.522273651395583</v>
      </c>
      <c r="T178" s="66">
        <v>0</v>
      </c>
      <c r="U178" s="421"/>
    </row>
    <row r="179" spans="1:21" s="23" customFormat="1" ht="14">
      <c r="A179" s="347"/>
      <c r="B179" s="166" t="s">
        <v>97</v>
      </c>
      <c r="C179" s="20"/>
      <c r="D179" s="21"/>
      <c r="E179" s="21"/>
      <c r="F179" s="21"/>
      <c r="G179" s="22"/>
      <c r="H179" s="20"/>
      <c r="I179" s="21"/>
      <c r="J179" s="21"/>
      <c r="K179" s="22"/>
      <c r="L179" s="98"/>
      <c r="M179" s="307"/>
      <c r="N179" s="20"/>
      <c r="O179" s="21"/>
      <c r="P179" s="21"/>
      <c r="Q179" s="22"/>
      <c r="R179" s="438">
        <v>5.0630690851953402</v>
      </c>
      <c r="S179" s="66">
        <v>0.1597519755619822</v>
      </c>
      <c r="T179" s="66">
        <v>0</v>
      </c>
      <c r="U179" s="421"/>
    </row>
    <row r="180" spans="1:21" s="23" customFormat="1" ht="14">
      <c r="A180" s="347"/>
      <c r="B180" s="166" t="s">
        <v>98</v>
      </c>
      <c r="C180" s="20"/>
      <c r="D180" s="21"/>
      <c r="E180" s="21"/>
      <c r="F180" s="21"/>
      <c r="G180" s="22"/>
      <c r="H180" s="20"/>
      <c r="I180" s="21"/>
      <c r="J180" s="21"/>
      <c r="K180" s="22"/>
      <c r="L180" s="98"/>
      <c r="M180" s="307"/>
      <c r="N180" s="20"/>
      <c r="O180" s="21"/>
      <c r="P180" s="21"/>
      <c r="Q180" s="22"/>
      <c r="R180" s="438">
        <v>5.43</v>
      </c>
      <c r="S180" s="66">
        <v>4.9459999999999997</v>
      </c>
      <c r="T180" s="66">
        <v>0.26600000000000001</v>
      </c>
      <c r="U180" s="439">
        <v>0</v>
      </c>
    </row>
    <row r="181" spans="1:21" s="23" customFormat="1" ht="14">
      <c r="A181" s="347"/>
      <c r="B181" s="166" t="s">
        <v>99</v>
      </c>
      <c r="C181" s="20"/>
      <c r="D181" s="21"/>
      <c r="E181" s="21"/>
      <c r="F181" s="21"/>
      <c r="G181" s="22"/>
      <c r="H181" s="20"/>
      <c r="I181" s="21"/>
      <c r="J181" s="21"/>
      <c r="K181" s="22"/>
      <c r="L181" s="98"/>
      <c r="M181" s="307"/>
      <c r="N181" s="20"/>
      <c r="O181" s="21"/>
      <c r="P181" s="21"/>
      <c r="Q181" s="22"/>
      <c r="R181" s="31">
        <v>49.4140020500733</v>
      </c>
      <c r="S181" s="66">
        <v>1.6929774332883278</v>
      </c>
      <c r="T181" s="66">
        <v>0</v>
      </c>
      <c r="U181" s="421"/>
    </row>
    <row r="182" spans="1:21" s="23" customFormat="1" ht="14">
      <c r="A182" s="347"/>
      <c r="B182" s="166" t="s">
        <v>100</v>
      </c>
      <c r="C182" s="20"/>
      <c r="D182" s="21"/>
      <c r="E182" s="21"/>
      <c r="F182" s="21"/>
      <c r="G182" s="22"/>
      <c r="H182" s="25"/>
      <c r="I182" s="35"/>
      <c r="J182" s="35"/>
      <c r="K182" s="36"/>
      <c r="L182" s="20"/>
      <c r="M182" s="22"/>
      <c r="N182" s="20"/>
      <c r="O182" s="21"/>
      <c r="P182" s="21"/>
      <c r="Q182" s="22"/>
      <c r="R182" s="31">
        <v>54.82347155354126</v>
      </c>
      <c r="S182" s="32">
        <v>29.747832834578759</v>
      </c>
      <c r="T182" s="66">
        <v>0</v>
      </c>
      <c r="U182" s="421"/>
    </row>
    <row r="183" spans="1:21" s="23" customFormat="1" ht="15" thickBot="1">
      <c r="A183" s="348"/>
      <c r="B183" s="167" t="s">
        <v>101</v>
      </c>
      <c r="C183" s="25"/>
      <c r="D183" s="35"/>
      <c r="E183" s="35"/>
      <c r="F183" s="35"/>
      <c r="G183" s="36"/>
      <c r="H183" s="25"/>
      <c r="I183" s="35"/>
      <c r="J183" s="35"/>
      <c r="K183" s="36"/>
      <c r="L183" s="25"/>
      <c r="M183" s="36"/>
      <c r="N183" s="289"/>
      <c r="O183" s="35"/>
      <c r="P183" s="35"/>
      <c r="Q183" s="36"/>
      <c r="R183" s="481">
        <v>29.201706079523156</v>
      </c>
      <c r="S183" s="482">
        <v>26.657671627550208</v>
      </c>
      <c r="T183" s="483">
        <v>0</v>
      </c>
      <c r="U183" s="484"/>
    </row>
    <row r="184" spans="1:21" s="43" customFormat="1" ht="15" thickBot="1">
      <c r="A184" s="155"/>
      <c r="B184" s="156"/>
      <c r="C184" s="156"/>
      <c r="D184" s="156"/>
      <c r="E184" s="156"/>
      <c r="F184" s="156"/>
      <c r="G184" s="156"/>
      <c r="H184" s="156"/>
      <c r="I184" s="156"/>
      <c r="J184" s="156"/>
      <c r="K184" s="156"/>
      <c r="L184" s="156"/>
      <c r="M184" s="156"/>
      <c r="N184" s="156"/>
      <c r="O184" s="156"/>
      <c r="P184" s="156"/>
      <c r="Q184" s="156"/>
      <c r="R184" s="156"/>
      <c r="S184" s="156"/>
      <c r="T184" s="156"/>
      <c r="U184" s="156"/>
    </row>
    <row r="185" spans="1:21" s="40" customFormat="1" ht="14">
      <c r="A185" s="204" t="s">
        <v>245</v>
      </c>
      <c r="B185" s="200" t="s">
        <v>258</v>
      </c>
      <c r="C185" s="168">
        <v>298.9954903007806</v>
      </c>
      <c r="D185" s="169">
        <v>317.28890239966728</v>
      </c>
      <c r="E185" s="169">
        <v>356.32965926940921</v>
      </c>
      <c r="F185" s="169">
        <v>312.74277848356013</v>
      </c>
      <c r="G185" s="207">
        <v>300.85586853969022</v>
      </c>
      <c r="H185" s="266">
        <v>547.03442794976422</v>
      </c>
      <c r="I185" s="254">
        <v>571.82486363640544</v>
      </c>
      <c r="J185" s="254">
        <v>614.43740056448087</v>
      </c>
      <c r="K185" s="255">
        <v>558.29728965334721</v>
      </c>
      <c r="L185" s="57">
        <v>328</v>
      </c>
      <c r="M185" s="58">
        <v>398.10603115013845</v>
      </c>
      <c r="N185" s="440">
        <v>645.35664317921919</v>
      </c>
      <c r="O185" s="441">
        <v>703.86198616786101</v>
      </c>
      <c r="P185" s="441">
        <v>749.35987267083908</v>
      </c>
      <c r="Q185" s="442">
        <v>733.96782420065392</v>
      </c>
      <c r="R185" s="457">
        <v>600.61018732759794</v>
      </c>
      <c r="S185" s="441">
        <v>629.87578396411266</v>
      </c>
      <c r="T185" s="441">
        <v>678.05002750557912</v>
      </c>
      <c r="U185" s="442">
        <v>652.68968745502355</v>
      </c>
    </row>
    <row r="186" spans="1:21" s="40" customFormat="1" ht="14">
      <c r="A186" s="205" t="s">
        <v>246</v>
      </c>
      <c r="B186" s="201" t="s">
        <v>257</v>
      </c>
      <c r="C186" s="161">
        <v>164.37549893086512</v>
      </c>
      <c r="D186" s="170">
        <v>173.42974662919528</v>
      </c>
      <c r="E186" s="170">
        <v>189.68723037113853</v>
      </c>
      <c r="F186" s="170">
        <v>157.56050907667495</v>
      </c>
      <c r="G186" s="208">
        <v>149.55710251015566</v>
      </c>
      <c r="H186" s="69">
        <v>352.61723483717714</v>
      </c>
      <c r="I186" s="257">
        <v>381.95418402732741</v>
      </c>
      <c r="J186" s="257">
        <v>396.17283235685125</v>
      </c>
      <c r="K186" s="258">
        <v>352.62435911562596</v>
      </c>
      <c r="L186" s="71">
        <v>146</v>
      </c>
      <c r="M186" s="162">
        <v>216.28488569287509</v>
      </c>
      <c r="N186" s="443">
        <v>553.21348991758896</v>
      </c>
      <c r="O186" s="67">
        <v>602.08653222503301</v>
      </c>
      <c r="P186" s="67">
        <v>637.98328865059705</v>
      </c>
      <c r="Q186" s="302">
        <v>621.31162533342695</v>
      </c>
      <c r="R186" s="71">
        <f>R185*0.73</f>
        <v>438.4454367491465</v>
      </c>
      <c r="S186" s="73">
        <f>S185*0.71</f>
        <v>447.21180661451996</v>
      </c>
      <c r="T186" s="73">
        <f>T185*0.7</f>
        <v>474.63501925390534</v>
      </c>
      <c r="U186" s="68">
        <f>U185*0.69</f>
        <v>450.35588434396624</v>
      </c>
    </row>
    <row r="187" spans="1:21" s="40" customFormat="1" ht="14">
      <c r="A187" s="206" t="s">
        <v>247</v>
      </c>
      <c r="B187" s="201" t="s">
        <v>259</v>
      </c>
      <c r="C187" s="161">
        <v>134.61999136991548</v>
      </c>
      <c r="D187" s="170">
        <v>143.85915577047203</v>
      </c>
      <c r="E187" s="170">
        <v>166.64242889827062</v>
      </c>
      <c r="F187" s="170">
        <v>155.18226940688513</v>
      </c>
      <c r="G187" s="208">
        <v>151.29876602953462</v>
      </c>
      <c r="H187" s="69">
        <v>194.41719311258714</v>
      </c>
      <c r="I187" s="257">
        <v>189.87067960907805</v>
      </c>
      <c r="J187" s="257">
        <v>218.26456820762962</v>
      </c>
      <c r="K187" s="258">
        <v>205.67293053772119</v>
      </c>
      <c r="L187" s="71">
        <v>182</v>
      </c>
      <c r="M187" s="68">
        <v>181.82114545726336</v>
      </c>
      <c r="N187" s="443">
        <v>92.143153261630204</v>
      </c>
      <c r="O187" s="67">
        <v>101.77545394282799</v>
      </c>
      <c r="P187" s="67">
        <v>111.37658402024201</v>
      </c>
      <c r="Q187" s="302">
        <v>112.656198867227</v>
      </c>
      <c r="R187" s="71">
        <f>R185*0.27</f>
        <v>162.16475057845145</v>
      </c>
      <c r="S187" s="73">
        <f>S185*0.29</f>
        <v>182.66397734959267</v>
      </c>
      <c r="T187" s="73">
        <f>T185*0.3</f>
        <v>203.41500825167373</v>
      </c>
      <c r="U187" s="68">
        <f>U185*0.31</f>
        <v>202.33380311105731</v>
      </c>
    </row>
    <row r="188" spans="1:21" s="40" customFormat="1" ht="15" customHeight="1">
      <c r="A188" s="352" t="s">
        <v>251</v>
      </c>
      <c r="B188" s="202" t="s">
        <v>102</v>
      </c>
      <c r="C188" s="161">
        <v>54.993621666183273</v>
      </c>
      <c r="D188" s="170">
        <v>54.679424224200964</v>
      </c>
      <c r="E188" s="170">
        <v>53.231791057251783</v>
      </c>
      <c r="F188" s="170">
        <v>50.381559117214017</v>
      </c>
      <c r="G188" s="208">
        <v>49.706416486387695</v>
      </c>
      <c r="H188" s="69">
        <v>64.459788419305681</v>
      </c>
      <c r="I188" s="257">
        <v>66.795658656457576</v>
      </c>
      <c r="J188" s="257">
        <v>64.477330317602593</v>
      </c>
      <c r="K188" s="258">
        <v>63.160679023638863</v>
      </c>
      <c r="L188" s="71">
        <v>44.6</v>
      </c>
      <c r="M188" s="68">
        <v>54.328462462129131</v>
      </c>
      <c r="N188" s="443">
        <v>85.722134538244532</v>
      </c>
      <c r="O188" s="67">
        <v>85.540424693633611</v>
      </c>
      <c r="P188" s="67">
        <v>85.137103268783534</v>
      </c>
      <c r="Q188" s="302">
        <v>84.651071184228272</v>
      </c>
      <c r="R188" s="72">
        <v>73.456762022671214</v>
      </c>
      <c r="S188" s="67">
        <v>71.481559569267773</v>
      </c>
      <c r="T188" s="67">
        <v>69.739526800854662</v>
      </c>
      <c r="U188" s="302">
        <v>68.872225466419096</v>
      </c>
    </row>
    <row r="189" spans="1:21" s="40" customFormat="1" ht="14">
      <c r="A189" s="353"/>
      <c r="B189" s="202" t="s">
        <v>103</v>
      </c>
      <c r="C189" s="161">
        <v>45.00637833381672</v>
      </c>
      <c r="D189" s="170">
        <v>45.32057577579905</v>
      </c>
      <c r="E189" s="170">
        <v>46.768208942748217</v>
      </c>
      <c r="F189" s="170">
        <v>49.618440882785983</v>
      </c>
      <c r="G189" s="208">
        <v>50.293583513612326</v>
      </c>
      <c r="H189" s="69">
        <v>35.54021158069434</v>
      </c>
      <c r="I189" s="257">
        <v>33.204341343542424</v>
      </c>
      <c r="J189" s="257">
        <v>35.522669682397421</v>
      </c>
      <c r="K189" s="258">
        <v>36.83932097636113</v>
      </c>
      <c r="L189" s="71">
        <v>55.4</v>
      </c>
      <c r="M189" s="68">
        <v>45.671537537870869</v>
      </c>
      <c r="N189" s="443">
        <v>14.277865461755466</v>
      </c>
      <c r="O189" s="67">
        <v>14.459575306366382</v>
      </c>
      <c r="P189" s="67">
        <v>14.862896731216464</v>
      </c>
      <c r="Q189" s="302">
        <v>15.348928815771737</v>
      </c>
      <c r="R189" s="72">
        <v>26.54323797732879</v>
      </c>
      <c r="S189" s="67">
        <v>28.518440430732227</v>
      </c>
      <c r="T189" s="67">
        <v>30.260473199145348</v>
      </c>
      <c r="U189" s="302">
        <v>31.127774533580894</v>
      </c>
    </row>
    <row r="190" spans="1:21" s="40" customFormat="1" ht="15" thickBot="1">
      <c r="A190" s="354"/>
      <c r="B190" s="203" t="s">
        <v>104</v>
      </c>
      <c r="C190" s="209">
        <v>9.0821194442928537</v>
      </c>
      <c r="D190" s="210">
        <v>8.9456764602850729</v>
      </c>
      <c r="E190" s="210">
        <v>8.7566881259798386</v>
      </c>
      <c r="F190" s="210">
        <v>7.2718740499572307</v>
      </c>
      <c r="G190" s="211">
        <v>6.1305970789581572</v>
      </c>
      <c r="H190" s="69">
        <v>24.946095765283324</v>
      </c>
      <c r="I190" s="257">
        <v>26.645167094581971</v>
      </c>
      <c r="J190" s="257">
        <v>22.188596995873073</v>
      </c>
      <c r="K190" s="258">
        <v>16.078906367273841</v>
      </c>
      <c r="L190" s="69">
        <v>37.700000000000003</v>
      </c>
      <c r="M190" s="136">
        <v>30.456272145904943</v>
      </c>
      <c r="N190" s="257"/>
      <c r="O190" s="135"/>
      <c r="P190" s="135"/>
      <c r="Q190" s="136"/>
      <c r="R190" s="450">
        <v>24.750926307122274</v>
      </c>
      <c r="S190" s="451">
        <v>25.234374999999996</v>
      </c>
      <c r="T190" s="451">
        <v>21.217975640487193</v>
      </c>
      <c r="U190" s="452">
        <v>17.545520757465404</v>
      </c>
    </row>
    <row r="191" spans="1:21" s="43" customFormat="1" ht="15.75" customHeight="1" thickBot="1">
      <c r="A191" s="155"/>
      <c r="B191" s="156"/>
      <c r="C191" s="156"/>
      <c r="D191" s="156"/>
      <c r="E191" s="156"/>
      <c r="F191" s="156"/>
      <c r="G191" s="156"/>
      <c r="H191" s="156"/>
      <c r="I191" s="156"/>
      <c r="J191" s="156"/>
      <c r="K191" s="156"/>
      <c r="L191" s="156"/>
      <c r="M191" s="156"/>
      <c r="N191" s="156"/>
      <c r="O191" s="156"/>
      <c r="P191" s="156"/>
      <c r="Q191" s="156"/>
      <c r="R191" s="156"/>
      <c r="S191" s="156"/>
      <c r="T191" s="156"/>
      <c r="U191" s="156"/>
    </row>
    <row r="192" spans="1:21" s="40" customFormat="1" ht="15" customHeight="1">
      <c r="A192" s="355" t="s">
        <v>252</v>
      </c>
      <c r="B192" s="171" t="s">
        <v>105</v>
      </c>
      <c r="C192" s="57">
        <v>15.583570558636511</v>
      </c>
      <c r="D192" s="59">
        <v>15.501863898078431</v>
      </c>
      <c r="E192" s="59">
        <v>15.301914234271667</v>
      </c>
      <c r="F192" s="59">
        <v>1.62313232986717</v>
      </c>
      <c r="G192" s="58">
        <v>1.5984528524700286</v>
      </c>
      <c r="H192" s="57">
        <v>52.373040055174044</v>
      </c>
      <c r="I192" s="59">
        <v>47.977155001493848</v>
      </c>
      <c r="J192" s="59">
        <v>15.784903352154995</v>
      </c>
      <c r="K192" s="58">
        <v>0</v>
      </c>
      <c r="L192" s="57">
        <v>3.2800000000000002</v>
      </c>
      <c r="M192" s="58">
        <v>1.1287366181835687</v>
      </c>
      <c r="N192" s="57"/>
      <c r="O192" s="59"/>
      <c r="P192" s="59"/>
      <c r="Q192" s="58"/>
      <c r="R192" s="57">
        <v>67.750151344101837</v>
      </c>
      <c r="S192" s="59">
        <v>69.876525958429454</v>
      </c>
      <c r="T192" s="59">
        <v>24.261698596366042</v>
      </c>
      <c r="U192" s="58">
        <v>0.38734842278214254</v>
      </c>
    </row>
    <row r="193" spans="1:21" s="40" customFormat="1" ht="15" customHeight="1">
      <c r="A193" s="356"/>
      <c r="B193" s="172" t="s">
        <v>106</v>
      </c>
      <c r="C193" s="71">
        <v>50.05584387906363</v>
      </c>
      <c r="D193" s="73">
        <v>53.261187443388927</v>
      </c>
      <c r="E193" s="73">
        <v>60.107984769899701</v>
      </c>
      <c r="F193" s="73">
        <v>28.160422525840669</v>
      </c>
      <c r="G193" s="68">
        <v>14.828982869648142</v>
      </c>
      <c r="H193" s="71">
        <v>152.88085434513599</v>
      </c>
      <c r="I193" s="73">
        <v>160.52301115645443</v>
      </c>
      <c r="J193" s="73">
        <v>169.98617069525699</v>
      </c>
      <c r="K193" s="68">
        <v>75.536192103676399</v>
      </c>
      <c r="L193" s="71">
        <v>105.94399999999999</v>
      </c>
      <c r="M193" s="68">
        <v>70.259160105973521</v>
      </c>
      <c r="N193" s="71"/>
      <c r="O193" s="73"/>
      <c r="P193" s="73"/>
      <c r="Q193" s="68"/>
      <c r="R193" s="71">
        <v>170.80807177215303</v>
      </c>
      <c r="S193" s="73">
        <v>183.77180403671116</v>
      </c>
      <c r="T193" s="73">
        <v>188.53188945787278</v>
      </c>
      <c r="U193" s="68">
        <v>144.1353861440806</v>
      </c>
    </row>
    <row r="194" spans="1:21" s="40" customFormat="1" ht="15" customHeight="1">
      <c r="A194" s="356"/>
      <c r="B194" s="172" t="s">
        <v>107</v>
      </c>
      <c r="C194" s="71">
        <v>193.13054450058388</v>
      </c>
      <c r="D194" s="73">
        <v>207.70335429198497</v>
      </c>
      <c r="E194" s="73">
        <v>248.13526082822904</v>
      </c>
      <c r="F194" s="73">
        <v>251.51209113210643</v>
      </c>
      <c r="G194" s="68">
        <v>248.19643459185997</v>
      </c>
      <c r="H194" s="71">
        <v>280.92881698214131</v>
      </c>
      <c r="I194" s="73">
        <v>297.25311020776343</v>
      </c>
      <c r="J194" s="73">
        <v>352.81555519651943</v>
      </c>
      <c r="K194" s="68">
        <v>375.1448950419441</v>
      </c>
      <c r="L194" s="71">
        <v>194.50399999999999</v>
      </c>
      <c r="M194" s="68">
        <v>250.3562855802908</v>
      </c>
      <c r="N194" s="71"/>
      <c r="O194" s="73"/>
      <c r="P194" s="73"/>
      <c r="Q194" s="68"/>
      <c r="R194" s="71">
        <v>302.21116670303081</v>
      </c>
      <c r="S194" s="73">
        <v>315.05978323268295</v>
      </c>
      <c r="T194" s="73">
        <v>385.40346986923788</v>
      </c>
      <c r="U194" s="68">
        <v>427.75417982529927</v>
      </c>
    </row>
    <row r="195" spans="1:21" s="40" customFormat="1" ht="15" customHeight="1" thickBot="1">
      <c r="A195" s="357"/>
      <c r="B195" s="173" t="s">
        <v>108</v>
      </c>
      <c r="C195" s="69">
        <v>40.225531362496568</v>
      </c>
      <c r="D195" s="135">
        <v>40.822496766214925</v>
      </c>
      <c r="E195" s="135">
        <v>32.784499437008783</v>
      </c>
      <c r="F195" s="135">
        <v>31.447132495745787</v>
      </c>
      <c r="G195" s="136">
        <v>36.231998225712118</v>
      </c>
      <c r="H195" s="69">
        <v>60.851716567312842</v>
      </c>
      <c r="I195" s="135">
        <v>66.071587270693726</v>
      </c>
      <c r="J195" s="135">
        <v>75.850771320549427</v>
      </c>
      <c r="K195" s="136">
        <v>107.61620250772673</v>
      </c>
      <c r="L195" s="69">
        <v>24.239199999999997</v>
      </c>
      <c r="M195" s="136">
        <v>76.361848845690588</v>
      </c>
      <c r="N195" s="69"/>
      <c r="O195" s="135"/>
      <c r="P195" s="135"/>
      <c r="Q195" s="136"/>
      <c r="R195" s="69">
        <v>59.840797508312335</v>
      </c>
      <c r="S195" s="135">
        <v>61.167670736289104</v>
      </c>
      <c r="T195" s="135">
        <v>79.852969582102389</v>
      </c>
      <c r="U195" s="136">
        <v>80.412773062861461</v>
      </c>
    </row>
    <row r="196" spans="1:21" s="44" customFormat="1" ht="15" customHeight="1" thickBot="1">
      <c r="A196" s="174"/>
      <c r="B196" s="175"/>
      <c r="C196" s="175"/>
      <c r="D196" s="175"/>
      <c r="E196" s="175"/>
      <c r="F196" s="175"/>
      <c r="G196" s="175"/>
      <c r="H196" s="175"/>
      <c r="I196" s="175"/>
      <c r="J196" s="175"/>
      <c r="K196" s="175"/>
      <c r="L196" s="175"/>
      <c r="M196" s="175"/>
      <c r="N196" s="175"/>
      <c r="O196" s="175"/>
      <c r="P196" s="175"/>
      <c r="Q196" s="175"/>
      <c r="R196" s="175"/>
      <c r="S196" s="175"/>
      <c r="T196" s="175"/>
      <c r="U196" s="175"/>
    </row>
    <row r="197" spans="1:21" s="40" customFormat="1" ht="15" customHeight="1">
      <c r="A197" s="358" t="s">
        <v>253</v>
      </c>
      <c r="B197" s="104" t="s">
        <v>109</v>
      </c>
      <c r="C197" s="57">
        <v>18.350000000000001</v>
      </c>
      <c r="D197" s="59">
        <v>17.54</v>
      </c>
      <c r="E197" s="59">
        <v>15.98</v>
      </c>
      <c r="F197" s="59">
        <v>1.89</v>
      </c>
      <c r="G197" s="58">
        <v>1.73</v>
      </c>
      <c r="H197" s="57"/>
      <c r="I197" s="59"/>
      <c r="J197" s="59"/>
      <c r="K197" s="58"/>
      <c r="L197" s="57"/>
      <c r="M197" s="58"/>
      <c r="N197" s="57"/>
      <c r="O197" s="59"/>
      <c r="P197" s="59"/>
      <c r="Q197" s="58"/>
      <c r="R197" s="57"/>
      <c r="S197" s="59"/>
      <c r="T197" s="59"/>
      <c r="U197" s="58"/>
    </row>
    <row r="198" spans="1:21" s="40" customFormat="1" ht="15" customHeight="1">
      <c r="A198" s="359"/>
      <c r="B198" s="176" t="s">
        <v>110</v>
      </c>
      <c r="C198" s="71">
        <v>10.82</v>
      </c>
      <c r="D198" s="73">
        <v>11.15</v>
      </c>
      <c r="E198" s="73">
        <v>12.19</v>
      </c>
      <c r="F198" s="73">
        <v>0.69</v>
      </c>
      <c r="G198" s="68">
        <v>0.5</v>
      </c>
      <c r="H198" s="71"/>
      <c r="I198" s="73"/>
      <c r="J198" s="73"/>
      <c r="K198" s="68"/>
      <c r="L198" s="71"/>
      <c r="M198" s="68"/>
      <c r="N198" s="71"/>
      <c r="O198" s="73"/>
      <c r="P198" s="73"/>
      <c r="Q198" s="68"/>
      <c r="R198" s="71"/>
      <c r="S198" s="73"/>
      <c r="T198" s="73"/>
      <c r="U198" s="68"/>
    </row>
    <row r="199" spans="1:21" s="40" customFormat="1" ht="15" customHeight="1">
      <c r="A199" s="359"/>
      <c r="B199" s="176" t="s">
        <v>111</v>
      </c>
      <c r="C199" s="71">
        <v>29.75</v>
      </c>
      <c r="D199" s="73">
        <v>30.97</v>
      </c>
      <c r="E199" s="73">
        <v>35.75</v>
      </c>
      <c r="F199" s="73">
        <v>18.079999999999998</v>
      </c>
      <c r="G199" s="68">
        <v>7.93</v>
      </c>
      <c r="H199" s="71"/>
      <c r="I199" s="73"/>
      <c r="J199" s="73"/>
      <c r="K199" s="68"/>
      <c r="L199" s="71"/>
      <c r="M199" s="68"/>
      <c r="N199" s="71"/>
      <c r="O199" s="73"/>
      <c r="P199" s="73"/>
      <c r="Q199" s="68"/>
      <c r="R199" s="71"/>
      <c r="S199" s="73"/>
      <c r="T199" s="73"/>
      <c r="U199" s="68"/>
    </row>
    <row r="200" spans="1:21" s="40" customFormat="1" ht="15" customHeight="1">
      <c r="A200" s="359"/>
      <c r="B200" s="176" t="s">
        <v>112</v>
      </c>
      <c r="C200" s="71">
        <v>30.84</v>
      </c>
      <c r="D200" s="73">
        <v>32.119999999999997</v>
      </c>
      <c r="E200" s="73">
        <v>37.47</v>
      </c>
      <c r="F200" s="73">
        <v>37.54</v>
      </c>
      <c r="G200" s="68">
        <v>34.770000000000003</v>
      </c>
      <c r="H200" s="71"/>
      <c r="I200" s="73"/>
      <c r="J200" s="73"/>
      <c r="K200" s="68"/>
      <c r="L200" s="71"/>
      <c r="M200" s="68"/>
      <c r="N200" s="71"/>
      <c r="O200" s="73"/>
      <c r="P200" s="73"/>
      <c r="Q200" s="68"/>
      <c r="R200" s="71"/>
      <c r="S200" s="73"/>
      <c r="T200" s="73"/>
      <c r="U200" s="68"/>
    </row>
    <row r="201" spans="1:21" s="40" customFormat="1" ht="15" customHeight="1">
      <c r="A201" s="359"/>
      <c r="B201" s="176" t="s">
        <v>113</v>
      </c>
      <c r="C201" s="71">
        <v>21.56</v>
      </c>
      <c r="D201" s="73">
        <v>22.89</v>
      </c>
      <c r="E201" s="73">
        <v>26.19</v>
      </c>
      <c r="F201" s="73">
        <v>28.3</v>
      </c>
      <c r="G201" s="68">
        <v>29.69</v>
      </c>
      <c r="H201" s="71"/>
      <c r="I201" s="73"/>
      <c r="J201" s="73"/>
      <c r="K201" s="68"/>
      <c r="L201" s="71"/>
      <c r="M201" s="68"/>
      <c r="N201" s="71"/>
      <c r="O201" s="73"/>
      <c r="P201" s="73"/>
      <c r="Q201" s="68"/>
      <c r="R201" s="71"/>
      <c r="S201" s="73"/>
      <c r="T201" s="73"/>
      <c r="U201" s="68"/>
    </row>
    <row r="202" spans="1:21" s="40" customFormat="1" ht="15" customHeight="1">
      <c r="A202" s="359"/>
      <c r="B202" s="176" t="s">
        <v>114</v>
      </c>
      <c r="C202" s="71">
        <v>16.03</v>
      </c>
      <c r="D202" s="73">
        <v>17.29</v>
      </c>
      <c r="E202" s="73">
        <v>19.77</v>
      </c>
      <c r="F202" s="73">
        <v>22.05</v>
      </c>
      <c r="G202" s="68">
        <v>23</v>
      </c>
      <c r="H202" s="71"/>
      <c r="I202" s="73"/>
      <c r="J202" s="73"/>
      <c r="K202" s="68"/>
      <c r="L202" s="71"/>
      <c r="M202" s="68"/>
      <c r="N202" s="71"/>
      <c r="O202" s="73"/>
      <c r="P202" s="73"/>
      <c r="Q202" s="68"/>
      <c r="R202" s="71"/>
      <c r="S202" s="73"/>
      <c r="T202" s="73"/>
      <c r="U202" s="68"/>
    </row>
    <row r="203" spans="1:21" s="40" customFormat="1" ht="15" customHeight="1">
      <c r="A203" s="359"/>
      <c r="B203" s="176" t="s">
        <v>115</v>
      </c>
      <c r="C203" s="71">
        <v>22.23</v>
      </c>
      <c r="D203" s="73">
        <v>24.1</v>
      </c>
      <c r="E203" s="73">
        <v>28.29</v>
      </c>
      <c r="F203" s="73">
        <v>32.11</v>
      </c>
      <c r="G203" s="68">
        <v>33.36</v>
      </c>
      <c r="H203" s="71"/>
      <c r="I203" s="73"/>
      <c r="J203" s="73"/>
      <c r="K203" s="68"/>
      <c r="L203" s="71"/>
      <c r="M203" s="68"/>
      <c r="N203" s="71"/>
      <c r="O203" s="73"/>
      <c r="P203" s="73"/>
      <c r="Q203" s="68"/>
      <c r="R203" s="71"/>
      <c r="S203" s="73"/>
      <c r="T203" s="73"/>
      <c r="U203" s="68"/>
    </row>
    <row r="204" spans="1:21" s="40" customFormat="1" ht="15" customHeight="1">
      <c r="A204" s="360"/>
      <c r="B204" s="176" t="s">
        <v>116</v>
      </c>
      <c r="C204" s="71">
        <v>14.79</v>
      </c>
      <c r="D204" s="73">
        <v>17.36</v>
      </c>
      <c r="E204" s="73">
        <v>14.05</v>
      </c>
      <c r="F204" s="73">
        <v>16.899999999999999</v>
      </c>
      <c r="G204" s="68">
        <v>18.57</v>
      </c>
      <c r="H204" s="71"/>
      <c r="I204" s="73"/>
      <c r="J204" s="73"/>
      <c r="K204" s="68"/>
      <c r="L204" s="71"/>
      <c r="M204" s="68"/>
      <c r="N204" s="71"/>
      <c r="O204" s="73"/>
      <c r="P204" s="73"/>
      <c r="Q204" s="68"/>
      <c r="R204" s="71"/>
      <c r="S204" s="73"/>
      <c r="T204" s="73"/>
      <c r="U204" s="68"/>
    </row>
    <row r="205" spans="1:21" s="40" customFormat="1" ht="15" customHeight="1">
      <c r="A205" s="358" t="s">
        <v>254</v>
      </c>
      <c r="B205" s="176" t="s">
        <v>109</v>
      </c>
      <c r="C205" s="71">
        <v>3.72</v>
      </c>
      <c r="D205" s="73">
        <v>3.9</v>
      </c>
      <c r="E205" s="73">
        <v>5.04</v>
      </c>
      <c r="F205" s="73">
        <v>1.51</v>
      </c>
      <c r="G205" s="68">
        <v>1.27</v>
      </c>
      <c r="H205" s="71"/>
      <c r="I205" s="73"/>
      <c r="J205" s="73"/>
      <c r="K205" s="68"/>
      <c r="L205" s="71"/>
      <c r="M205" s="68"/>
      <c r="N205" s="71"/>
      <c r="O205" s="73"/>
      <c r="P205" s="73"/>
      <c r="Q205" s="68"/>
      <c r="R205" s="71"/>
      <c r="S205" s="73"/>
      <c r="T205" s="73"/>
      <c r="U205" s="68"/>
    </row>
    <row r="206" spans="1:21" s="40" customFormat="1" ht="15" customHeight="1">
      <c r="A206" s="359"/>
      <c r="B206" s="176" t="s">
        <v>110</v>
      </c>
      <c r="C206" s="71">
        <v>2.17</v>
      </c>
      <c r="D206" s="73">
        <v>2.52</v>
      </c>
      <c r="E206" s="73">
        <v>3.05</v>
      </c>
      <c r="F206" s="73">
        <v>0.95</v>
      </c>
      <c r="G206" s="68">
        <v>0.71</v>
      </c>
      <c r="H206" s="71"/>
      <c r="I206" s="73"/>
      <c r="J206" s="73"/>
      <c r="K206" s="68"/>
      <c r="L206" s="71"/>
      <c r="M206" s="68"/>
      <c r="N206" s="71"/>
      <c r="O206" s="73"/>
      <c r="P206" s="73"/>
      <c r="Q206" s="68"/>
      <c r="R206" s="71"/>
      <c r="S206" s="73"/>
      <c r="T206" s="73"/>
      <c r="U206" s="68"/>
    </row>
    <row r="207" spans="1:21" s="40" customFormat="1" ht="15" customHeight="1">
      <c r="A207" s="359"/>
      <c r="B207" s="176" t="s">
        <v>111</v>
      </c>
      <c r="C207" s="71">
        <v>5.56</v>
      </c>
      <c r="D207" s="73">
        <v>6.42</v>
      </c>
      <c r="E207" s="73">
        <v>6.9</v>
      </c>
      <c r="F207" s="73">
        <v>5.21</v>
      </c>
      <c r="G207" s="68">
        <v>2.9</v>
      </c>
      <c r="H207" s="71"/>
      <c r="I207" s="73"/>
      <c r="J207" s="73"/>
      <c r="K207" s="68"/>
      <c r="L207" s="71"/>
      <c r="M207" s="68"/>
      <c r="N207" s="71"/>
      <c r="O207" s="73"/>
      <c r="P207" s="73"/>
      <c r="Q207" s="68"/>
      <c r="R207" s="71"/>
      <c r="S207" s="73"/>
      <c r="T207" s="73"/>
      <c r="U207" s="68"/>
    </row>
    <row r="208" spans="1:21" s="40" customFormat="1" ht="15" customHeight="1">
      <c r="A208" s="359"/>
      <c r="B208" s="176" t="s">
        <v>112</v>
      </c>
      <c r="C208" s="71">
        <v>17.05</v>
      </c>
      <c r="D208" s="73">
        <v>18.88</v>
      </c>
      <c r="E208" s="73">
        <v>22.19</v>
      </c>
      <c r="F208" s="73">
        <v>20.95</v>
      </c>
      <c r="G208" s="68">
        <v>19.059999999999999</v>
      </c>
      <c r="H208" s="71"/>
      <c r="I208" s="73"/>
      <c r="J208" s="73"/>
      <c r="K208" s="68"/>
      <c r="L208" s="71"/>
      <c r="M208" s="68"/>
      <c r="N208" s="71"/>
      <c r="O208" s="73"/>
      <c r="P208" s="73"/>
      <c r="Q208" s="68"/>
      <c r="R208" s="71"/>
      <c r="S208" s="73"/>
      <c r="T208" s="73"/>
      <c r="U208" s="68"/>
    </row>
    <row r="209" spans="1:21" s="40" customFormat="1" ht="15" customHeight="1">
      <c r="A209" s="359"/>
      <c r="B209" s="176" t="s">
        <v>113</v>
      </c>
      <c r="C209" s="71">
        <v>23.43</v>
      </c>
      <c r="D209" s="73">
        <v>26.01</v>
      </c>
      <c r="E209" s="73">
        <v>30.57</v>
      </c>
      <c r="F209" s="73">
        <v>29.7</v>
      </c>
      <c r="G209" s="68">
        <v>29.61</v>
      </c>
      <c r="H209" s="71"/>
      <c r="I209" s="73"/>
      <c r="J209" s="73"/>
      <c r="K209" s="68"/>
      <c r="L209" s="71"/>
      <c r="M209" s="68"/>
      <c r="N209" s="71"/>
      <c r="O209" s="73"/>
      <c r="P209" s="73"/>
      <c r="Q209" s="68"/>
      <c r="R209" s="71"/>
      <c r="S209" s="73"/>
      <c r="T209" s="73"/>
      <c r="U209" s="68"/>
    </row>
    <row r="210" spans="1:21" s="40" customFormat="1" ht="15" customHeight="1">
      <c r="A210" s="359"/>
      <c r="B210" s="176" t="s">
        <v>114</v>
      </c>
      <c r="C210" s="71">
        <v>23.11</v>
      </c>
      <c r="D210" s="73">
        <v>25.9</v>
      </c>
      <c r="E210" s="73">
        <v>30.79</v>
      </c>
      <c r="F210" s="73">
        <v>30.45</v>
      </c>
      <c r="G210" s="68">
        <v>30.68</v>
      </c>
      <c r="H210" s="71"/>
      <c r="I210" s="73"/>
      <c r="J210" s="73"/>
      <c r="K210" s="68"/>
      <c r="L210" s="71"/>
      <c r="M210" s="68"/>
      <c r="N210" s="71"/>
      <c r="O210" s="73"/>
      <c r="P210" s="73"/>
      <c r="Q210" s="68"/>
      <c r="R210" s="71"/>
      <c r="S210" s="73"/>
      <c r="T210" s="73"/>
      <c r="U210" s="68"/>
    </row>
    <row r="211" spans="1:21" s="40" customFormat="1" ht="15" customHeight="1">
      <c r="A211" s="359"/>
      <c r="B211" s="176" t="s">
        <v>115</v>
      </c>
      <c r="C211" s="71">
        <v>33</v>
      </c>
      <c r="D211" s="73">
        <v>36.71</v>
      </c>
      <c r="E211" s="73">
        <v>43.91</v>
      </c>
      <c r="F211" s="73">
        <v>42.48</v>
      </c>
      <c r="G211" s="68">
        <v>42.32</v>
      </c>
      <c r="H211" s="71"/>
      <c r="I211" s="73"/>
      <c r="J211" s="73"/>
      <c r="K211" s="68"/>
      <c r="L211" s="71"/>
      <c r="M211" s="68"/>
      <c r="N211" s="71"/>
      <c r="O211" s="73"/>
      <c r="P211" s="73"/>
      <c r="Q211" s="68"/>
      <c r="R211" s="71"/>
      <c r="S211" s="73"/>
      <c r="T211" s="73"/>
      <c r="U211" s="68"/>
    </row>
    <row r="212" spans="1:21" s="40" customFormat="1" ht="15" customHeight="1">
      <c r="A212" s="360"/>
      <c r="B212" s="176" t="s">
        <v>116</v>
      </c>
      <c r="C212" s="71">
        <v>26.59</v>
      </c>
      <c r="D212" s="73">
        <v>23.52</v>
      </c>
      <c r="E212" s="73">
        <v>24.19</v>
      </c>
      <c r="F212" s="73">
        <v>23.92</v>
      </c>
      <c r="G212" s="68">
        <v>24.75</v>
      </c>
      <c r="H212" s="71"/>
      <c r="I212" s="73"/>
      <c r="J212" s="73"/>
      <c r="K212" s="68"/>
      <c r="L212" s="71"/>
      <c r="M212" s="68"/>
      <c r="N212" s="71"/>
      <c r="O212" s="73"/>
      <c r="P212" s="73"/>
      <c r="Q212" s="68"/>
      <c r="R212" s="71"/>
      <c r="S212" s="73"/>
      <c r="T212" s="73"/>
      <c r="U212" s="68"/>
    </row>
    <row r="213" spans="1:21" s="40" customFormat="1" ht="15" customHeight="1">
      <c r="A213" s="349" t="s">
        <v>255</v>
      </c>
      <c r="B213" s="176" t="s">
        <v>109</v>
      </c>
      <c r="C213" s="71">
        <v>15.24</v>
      </c>
      <c r="D213" s="73">
        <v>15.77</v>
      </c>
      <c r="E213" s="73">
        <v>14.66</v>
      </c>
      <c r="F213" s="73">
        <v>2.5</v>
      </c>
      <c r="G213" s="68">
        <v>1.88</v>
      </c>
      <c r="H213" s="71"/>
      <c r="I213" s="73"/>
      <c r="J213" s="73"/>
      <c r="K213" s="68"/>
      <c r="L213" s="71"/>
      <c r="M213" s="68"/>
      <c r="N213" s="71"/>
      <c r="O213" s="73"/>
      <c r="P213" s="73"/>
      <c r="Q213" s="68"/>
      <c r="R213" s="71"/>
      <c r="S213" s="73"/>
      <c r="T213" s="73"/>
      <c r="U213" s="68"/>
    </row>
    <row r="214" spans="1:21" s="40" customFormat="1" ht="15" customHeight="1">
      <c r="A214" s="350"/>
      <c r="B214" s="176" t="s">
        <v>110</v>
      </c>
      <c r="C214" s="71">
        <v>14.17</v>
      </c>
      <c r="D214" s="73">
        <v>14.93</v>
      </c>
      <c r="E214" s="73">
        <v>15.96</v>
      </c>
      <c r="F214" s="73">
        <v>1.97</v>
      </c>
      <c r="G214" s="68">
        <v>1.1100000000000001</v>
      </c>
      <c r="H214" s="71"/>
      <c r="I214" s="73"/>
      <c r="J214" s="73"/>
      <c r="K214" s="68"/>
      <c r="L214" s="71"/>
      <c r="M214" s="68"/>
      <c r="N214" s="71"/>
      <c r="O214" s="73"/>
      <c r="P214" s="73"/>
      <c r="Q214" s="68"/>
      <c r="R214" s="71"/>
      <c r="S214" s="73"/>
      <c r="T214" s="73"/>
      <c r="U214" s="68"/>
    </row>
    <row r="215" spans="1:21" s="40" customFormat="1" ht="15" customHeight="1">
      <c r="A215" s="350"/>
      <c r="B215" s="176" t="s">
        <v>111</v>
      </c>
      <c r="C215" s="71">
        <v>37.590000000000003</v>
      </c>
      <c r="D215" s="73">
        <v>40.35</v>
      </c>
      <c r="E215" s="73">
        <v>46.13</v>
      </c>
      <c r="F215" s="73">
        <v>25.23</v>
      </c>
      <c r="G215" s="68">
        <v>11.35</v>
      </c>
      <c r="H215" s="71"/>
      <c r="I215" s="73"/>
      <c r="J215" s="73"/>
      <c r="K215" s="68"/>
      <c r="L215" s="71"/>
      <c r="M215" s="68"/>
      <c r="N215" s="71"/>
      <c r="O215" s="73"/>
      <c r="P215" s="73"/>
      <c r="Q215" s="68"/>
      <c r="R215" s="71"/>
      <c r="S215" s="73"/>
      <c r="T215" s="73"/>
      <c r="U215" s="68"/>
    </row>
    <row r="216" spans="1:21" s="40" customFormat="1" ht="15" customHeight="1">
      <c r="A216" s="350"/>
      <c r="B216" s="176" t="s">
        <v>112</v>
      </c>
      <c r="C216" s="71">
        <v>48.43</v>
      </c>
      <c r="D216" s="73">
        <v>52.68</v>
      </c>
      <c r="E216" s="73">
        <v>60.89</v>
      </c>
      <c r="F216" s="73">
        <v>59.07</v>
      </c>
      <c r="G216" s="68">
        <v>54.53</v>
      </c>
      <c r="H216" s="71"/>
      <c r="I216" s="73"/>
      <c r="J216" s="73"/>
      <c r="K216" s="68"/>
      <c r="L216" s="71"/>
      <c r="M216" s="68"/>
      <c r="N216" s="71"/>
      <c r="O216" s="73"/>
      <c r="P216" s="73"/>
      <c r="Q216" s="68"/>
      <c r="R216" s="71"/>
      <c r="S216" s="73"/>
      <c r="T216" s="73"/>
      <c r="U216" s="68"/>
    </row>
    <row r="217" spans="1:21" s="40" customFormat="1" ht="15" customHeight="1">
      <c r="A217" s="350"/>
      <c r="B217" s="176" t="s">
        <v>113</v>
      </c>
      <c r="C217" s="71">
        <v>45.4</v>
      </c>
      <c r="D217" s="73">
        <v>50.12</v>
      </c>
      <c r="E217" s="73">
        <v>57.96</v>
      </c>
      <c r="F217" s="73">
        <v>58.62</v>
      </c>
      <c r="G217" s="68">
        <v>60.92</v>
      </c>
      <c r="H217" s="71"/>
      <c r="I217" s="73"/>
      <c r="J217" s="73"/>
      <c r="K217" s="68"/>
      <c r="L217" s="71"/>
      <c r="M217" s="68"/>
      <c r="N217" s="71"/>
      <c r="O217" s="73"/>
      <c r="P217" s="73"/>
      <c r="Q217" s="68"/>
      <c r="R217" s="71"/>
      <c r="S217" s="73"/>
      <c r="T217" s="73"/>
      <c r="U217" s="68"/>
    </row>
    <row r="218" spans="1:21" s="40" customFormat="1" ht="15" customHeight="1">
      <c r="A218" s="350"/>
      <c r="B218" s="176" t="s">
        <v>114</v>
      </c>
      <c r="C218" s="71">
        <v>40.4</v>
      </c>
      <c r="D218" s="73">
        <v>44.24</v>
      </c>
      <c r="E218" s="73">
        <v>52.64</v>
      </c>
      <c r="F218" s="73">
        <v>54.19</v>
      </c>
      <c r="G218" s="68">
        <v>55.03</v>
      </c>
      <c r="H218" s="71"/>
      <c r="I218" s="73"/>
      <c r="J218" s="73"/>
      <c r="K218" s="68"/>
      <c r="L218" s="71"/>
      <c r="M218" s="68"/>
      <c r="N218" s="71"/>
      <c r="O218" s="73"/>
      <c r="P218" s="73"/>
      <c r="Q218" s="68"/>
      <c r="R218" s="71"/>
      <c r="S218" s="73"/>
      <c r="T218" s="73"/>
      <c r="U218" s="68"/>
    </row>
    <row r="219" spans="1:21" s="40" customFormat="1" ht="15" customHeight="1">
      <c r="A219" s="350"/>
      <c r="B219" s="176" t="s">
        <v>115</v>
      </c>
      <c r="C219" s="71">
        <v>58.12</v>
      </c>
      <c r="D219" s="73">
        <v>63.67</v>
      </c>
      <c r="E219" s="73">
        <v>73.489999999999995</v>
      </c>
      <c r="F219" s="73">
        <v>75.22</v>
      </c>
      <c r="G219" s="68">
        <v>73.02</v>
      </c>
      <c r="H219" s="71"/>
      <c r="I219" s="73"/>
      <c r="J219" s="73"/>
      <c r="K219" s="68"/>
      <c r="L219" s="71"/>
      <c r="M219" s="68"/>
      <c r="N219" s="71"/>
      <c r="O219" s="73"/>
      <c r="P219" s="73"/>
      <c r="Q219" s="68"/>
      <c r="R219" s="71"/>
      <c r="S219" s="73"/>
      <c r="T219" s="73"/>
      <c r="U219" s="68"/>
    </row>
    <row r="220" spans="1:21" s="40" customFormat="1" ht="21.75" customHeight="1">
      <c r="A220" s="350"/>
      <c r="B220" s="176" t="s">
        <v>116</v>
      </c>
      <c r="C220" s="71">
        <v>39.67</v>
      </c>
      <c r="D220" s="73">
        <v>35.520000000000003</v>
      </c>
      <c r="E220" s="73">
        <v>34.61</v>
      </c>
      <c r="F220" s="73">
        <v>35.950000000000003</v>
      </c>
      <c r="G220" s="68">
        <v>43.01</v>
      </c>
      <c r="H220" s="71"/>
      <c r="I220" s="73"/>
      <c r="J220" s="73"/>
      <c r="K220" s="68"/>
      <c r="L220" s="71"/>
      <c r="M220" s="68"/>
      <c r="N220" s="71"/>
      <c r="O220" s="73"/>
      <c r="P220" s="73"/>
      <c r="Q220" s="68"/>
      <c r="R220" s="71"/>
      <c r="S220" s="73"/>
      <c r="T220" s="73"/>
      <c r="U220" s="68"/>
    </row>
    <row r="221" spans="1:21" s="40" customFormat="1" ht="21.75" customHeight="1" thickBot="1">
      <c r="A221" s="361"/>
      <c r="B221" s="198" t="s">
        <v>117</v>
      </c>
      <c r="C221" s="69">
        <v>690</v>
      </c>
      <c r="D221" s="135">
        <v>680</v>
      </c>
      <c r="E221" s="135">
        <v>640</v>
      </c>
      <c r="F221" s="135">
        <v>540</v>
      </c>
      <c r="G221" s="136">
        <v>460</v>
      </c>
      <c r="H221" s="69"/>
      <c r="I221" s="135"/>
      <c r="J221" s="135"/>
      <c r="K221" s="136"/>
      <c r="L221" s="69"/>
      <c r="M221" s="136"/>
      <c r="N221" s="69"/>
      <c r="O221" s="135"/>
      <c r="P221" s="135"/>
      <c r="Q221" s="136"/>
      <c r="R221" s="69"/>
      <c r="S221" s="135"/>
      <c r="T221" s="135"/>
      <c r="U221" s="136"/>
    </row>
    <row r="222" spans="1:21" s="43" customFormat="1" ht="15" thickBot="1">
      <c r="A222" s="155"/>
      <c r="B222" s="156"/>
      <c r="C222" s="156"/>
      <c r="D222" s="156"/>
      <c r="E222" s="156"/>
      <c r="F222" s="156"/>
      <c r="G222" s="156"/>
      <c r="H222" s="156"/>
      <c r="I222" s="156"/>
      <c r="J222" s="156"/>
      <c r="K222" s="156"/>
      <c r="L222" s="156"/>
      <c r="M222" s="156"/>
      <c r="N222" s="156"/>
      <c r="O222" s="156"/>
      <c r="P222" s="156"/>
      <c r="Q222" s="156"/>
      <c r="R222" s="156"/>
      <c r="S222" s="156"/>
      <c r="T222" s="156"/>
      <c r="U222" s="156"/>
    </row>
    <row r="223" spans="1:21" s="38" customFormat="1" ht="15" customHeight="1">
      <c r="A223" s="343" t="s">
        <v>118</v>
      </c>
      <c r="B223" s="177" t="s">
        <v>119</v>
      </c>
      <c r="C223" s="93">
        <v>38</v>
      </c>
      <c r="D223" s="94">
        <v>37</v>
      </c>
      <c r="E223" s="94">
        <v>34</v>
      </c>
      <c r="F223" s="94">
        <v>27</v>
      </c>
      <c r="G223" s="95">
        <v>24</v>
      </c>
      <c r="H223" s="266">
        <v>57.9</v>
      </c>
      <c r="I223" s="254">
        <v>58.9</v>
      </c>
      <c r="J223" s="254">
        <v>55.6</v>
      </c>
      <c r="K223" s="255">
        <v>51.5</v>
      </c>
      <c r="L223" s="57">
        <f>76*0.45</f>
        <v>34.200000000000003</v>
      </c>
      <c r="M223" s="58">
        <v>37</v>
      </c>
      <c r="N223" s="425">
        <v>79.010831575814976</v>
      </c>
      <c r="O223" s="426">
        <v>78.450571968681828</v>
      </c>
      <c r="P223" s="426">
        <v>77.042708171031165</v>
      </c>
      <c r="Q223" s="427">
        <v>74.1225422418525</v>
      </c>
      <c r="R223" s="463">
        <v>66.660920389443589</v>
      </c>
      <c r="S223" s="464">
        <v>66.062318722820478</v>
      </c>
      <c r="T223" s="464">
        <v>63.449603808421898</v>
      </c>
      <c r="U223" s="465">
        <v>61.624670947957597</v>
      </c>
    </row>
    <row r="224" spans="1:21" s="38" customFormat="1" ht="14">
      <c r="A224" s="344"/>
      <c r="B224" s="178" t="s">
        <v>120</v>
      </c>
      <c r="C224" s="100">
        <v>31</v>
      </c>
      <c r="D224" s="101">
        <v>31</v>
      </c>
      <c r="E224" s="101">
        <v>30</v>
      </c>
      <c r="F224" s="101">
        <v>27</v>
      </c>
      <c r="G224" s="102">
        <v>25</v>
      </c>
      <c r="H224" s="69">
        <v>31.9</v>
      </c>
      <c r="I224" s="257">
        <v>29.3</v>
      </c>
      <c r="J224" s="257">
        <v>30.7</v>
      </c>
      <c r="K224" s="258">
        <v>30.1</v>
      </c>
      <c r="L224" s="71">
        <f>76*0.55</f>
        <v>41.800000000000004</v>
      </c>
      <c r="M224" s="308">
        <v>31</v>
      </c>
      <c r="N224" s="444">
        <v>13.160031879019618</v>
      </c>
      <c r="O224" s="445">
        <v>13.261121361875771</v>
      </c>
      <c r="P224" s="445">
        <v>13.449809442355543</v>
      </c>
      <c r="Q224" s="446">
        <v>13.439896372229232</v>
      </c>
      <c r="R224" s="466">
        <v>25.168379253297914</v>
      </c>
      <c r="S224" s="467">
        <v>24.151416009399217</v>
      </c>
      <c r="T224" s="467">
        <v>24.833183022253515</v>
      </c>
      <c r="U224" s="468">
        <v>25.059538465363161</v>
      </c>
    </row>
    <row r="225" spans="1:21" s="38" customFormat="1" ht="14">
      <c r="A225" s="344"/>
      <c r="B225" s="179" t="s">
        <v>121</v>
      </c>
      <c r="C225" s="100">
        <v>16</v>
      </c>
      <c r="D225" s="101">
        <v>16</v>
      </c>
      <c r="E225" s="101">
        <v>19</v>
      </c>
      <c r="F225" s="101">
        <v>23</v>
      </c>
      <c r="G225" s="102">
        <v>27</v>
      </c>
      <c r="H225" s="69">
        <v>6.4506105741670821</v>
      </c>
      <c r="I225" s="257">
        <v>7.1858848420939649</v>
      </c>
      <c r="J225" s="257">
        <v>8.3175775851778315</v>
      </c>
      <c r="K225" s="258">
        <v>10.70514800719122</v>
      </c>
      <c r="L225" s="71">
        <v>12</v>
      </c>
      <c r="M225" s="68">
        <v>15.36</v>
      </c>
      <c r="N225" s="444">
        <v>7.1414580682471671</v>
      </c>
      <c r="O225" s="445">
        <v>7.6691436911511657</v>
      </c>
      <c r="P225" s="445">
        <v>8.8456665688204605</v>
      </c>
      <c r="Q225" s="446">
        <v>11.270818191279023</v>
      </c>
      <c r="R225" s="466">
        <v>5.0596988671727789</v>
      </c>
      <c r="S225" s="467">
        <v>6.2610977587107195</v>
      </c>
      <c r="T225" s="467">
        <v>7.2519619951271528</v>
      </c>
      <c r="U225" s="468">
        <v>7.3097353331239994</v>
      </c>
    </row>
    <row r="226" spans="1:21" s="38" customFormat="1" ht="14">
      <c r="A226" s="344"/>
      <c r="B226" s="179" t="s">
        <v>15</v>
      </c>
      <c r="C226" s="20"/>
      <c r="D226" s="21"/>
      <c r="E226" s="21"/>
      <c r="F226" s="21"/>
      <c r="G226" s="22"/>
      <c r="H226" s="251">
        <v>0.21575863999286224</v>
      </c>
      <c r="I226" s="240">
        <v>0.26350422910992999</v>
      </c>
      <c r="J226" s="270">
        <v>4.2969468157232363E-2</v>
      </c>
      <c r="K226" s="239">
        <v>0.52482249280443971</v>
      </c>
      <c r="L226" s="196">
        <v>0.5</v>
      </c>
      <c r="M226" s="29">
        <v>0.21</v>
      </c>
      <c r="N226" s="444">
        <v>0.39024810078877403</v>
      </c>
      <c r="O226" s="445">
        <v>0.28486996680522475</v>
      </c>
      <c r="P226" s="445">
        <v>0.30669301618615374</v>
      </c>
      <c r="Q226" s="446">
        <v>0.4465762054924578</v>
      </c>
      <c r="R226" s="485">
        <v>0.33299950494682795</v>
      </c>
      <c r="S226" s="459">
        <v>1.1893017023021246</v>
      </c>
      <c r="T226" s="459">
        <v>1.5810306615203125</v>
      </c>
      <c r="U226" s="486">
        <v>0.35116227187700266</v>
      </c>
    </row>
    <row r="227" spans="1:21" s="38" customFormat="1" ht="14">
      <c r="A227" s="344"/>
      <c r="B227" s="159" t="s">
        <v>16</v>
      </c>
      <c r="C227" s="71"/>
      <c r="D227" s="73"/>
      <c r="E227" s="73"/>
      <c r="F227" s="73"/>
      <c r="G227" s="68"/>
      <c r="H227" s="69">
        <v>3</v>
      </c>
      <c r="I227" s="257">
        <v>3</v>
      </c>
      <c r="J227" s="257">
        <v>3</v>
      </c>
      <c r="K227" s="258">
        <v>3</v>
      </c>
      <c r="L227" s="71">
        <v>3</v>
      </c>
      <c r="M227" s="68">
        <v>3</v>
      </c>
      <c r="N227" s="71">
        <v>3</v>
      </c>
      <c r="O227" s="73">
        <v>3</v>
      </c>
      <c r="P227" s="73">
        <v>3</v>
      </c>
      <c r="Q227" s="68">
        <v>3</v>
      </c>
      <c r="R227" s="71">
        <v>3</v>
      </c>
      <c r="S227" s="73">
        <v>3</v>
      </c>
      <c r="T227" s="73">
        <v>3</v>
      </c>
      <c r="U227" s="68">
        <v>3</v>
      </c>
    </row>
    <row r="228" spans="1:21" s="38" customFormat="1" ht="14">
      <c r="A228" s="344"/>
      <c r="B228" s="179" t="s">
        <v>27</v>
      </c>
      <c r="C228" s="20"/>
      <c r="D228" s="21"/>
      <c r="E228" s="21"/>
      <c r="F228" s="21"/>
      <c r="G228" s="22"/>
      <c r="H228" s="25"/>
      <c r="I228" s="250"/>
      <c r="J228" s="250"/>
      <c r="K228" s="238"/>
      <c r="L228" s="20"/>
      <c r="M228" s="22"/>
      <c r="N228" s="20"/>
      <c r="O228" s="21"/>
      <c r="P228" s="21"/>
      <c r="Q228" s="22"/>
      <c r="R228" s="20"/>
      <c r="S228" s="21"/>
      <c r="T228" s="21"/>
      <c r="U228" s="22"/>
    </row>
    <row r="229" spans="1:21" s="38" customFormat="1" ht="14">
      <c r="A229" s="344"/>
      <c r="B229" s="179" t="s">
        <v>208</v>
      </c>
      <c r="C229" s="106">
        <v>15</v>
      </c>
      <c r="D229" s="131">
        <v>16</v>
      </c>
      <c r="E229" s="131">
        <v>17</v>
      </c>
      <c r="F229" s="131">
        <v>23</v>
      </c>
      <c r="G229" s="130">
        <v>27</v>
      </c>
      <c r="H229" s="69">
        <v>3.9793876894176758</v>
      </c>
      <c r="I229" s="257">
        <v>4.5897500423272719</v>
      </c>
      <c r="J229" s="257">
        <v>5.3732631524535819</v>
      </c>
      <c r="K229" s="258">
        <v>7.7224436901372444</v>
      </c>
      <c r="L229" s="71">
        <v>12.1</v>
      </c>
      <c r="M229" s="68">
        <v>17.420000000000002</v>
      </c>
      <c r="N229" s="422">
        <v>0.6876784769182368</v>
      </c>
      <c r="O229" s="423">
        <v>0.61916297829123479</v>
      </c>
      <c r="P229" s="423">
        <v>0.66181581779283338</v>
      </c>
      <c r="Q229" s="424">
        <v>1.166743194639249</v>
      </c>
      <c r="R229" s="466">
        <v>1.1235243126060064</v>
      </c>
      <c r="S229" s="467">
        <v>1.5827224354784204</v>
      </c>
      <c r="T229" s="467">
        <v>3.1110014900857146</v>
      </c>
      <c r="U229" s="468">
        <v>3.5251675090695782</v>
      </c>
    </row>
    <row r="230" spans="1:21" s="38" customFormat="1" ht="14">
      <c r="A230" s="344"/>
      <c r="B230" s="179" t="s">
        <v>15</v>
      </c>
      <c r="C230" s="20"/>
      <c r="D230" s="21"/>
      <c r="E230" s="21"/>
      <c r="F230" s="21"/>
      <c r="G230" s="22"/>
      <c r="H230" s="251">
        <v>0.13573969703208513</v>
      </c>
      <c r="I230" s="240">
        <v>0.1196936319743529</v>
      </c>
      <c r="J230" s="240">
        <v>0.16561298205606553</v>
      </c>
      <c r="K230" s="239">
        <v>0.2059160068738784</v>
      </c>
      <c r="L230" s="196">
        <v>0.41</v>
      </c>
      <c r="M230" s="29">
        <v>0.61</v>
      </c>
      <c r="N230" s="447">
        <v>0.10771988095494046</v>
      </c>
      <c r="O230" s="448">
        <v>2.8199901857954675E-2</v>
      </c>
      <c r="P230" s="448">
        <v>2.1359855097171698E-2</v>
      </c>
      <c r="Q230" s="449">
        <v>4.0042127834646314E-2</v>
      </c>
      <c r="R230" s="466">
        <v>6.581798050490173E-2</v>
      </c>
      <c r="S230" s="467">
        <v>0.13168102135946758</v>
      </c>
      <c r="T230" s="467">
        <v>0.12647697593586682</v>
      </c>
      <c r="U230" s="468">
        <v>0.20870416900016692</v>
      </c>
    </row>
    <row r="231" spans="1:21" s="45" customFormat="1" ht="15.75" customHeight="1">
      <c r="A231" s="344"/>
      <c r="B231" s="159" t="s">
        <v>16</v>
      </c>
      <c r="C231" s="71"/>
      <c r="D231" s="73"/>
      <c r="E231" s="73"/>
      <c r="F231" s="73"/>
      <c r="G231" s="68"/>
      <c r="H231" s="69">
        <v>3</v>
      </c>
      <c r="I231" s="257">
        <v>3</v>
      </c>
      <c r="J231" s="257">
        <v>3</v>
      </c>
      <c r="K231" s="258">
        <v>3</v>
      </c>
      <c r="L231" s="71">
        <v>3</v>
      </c>
      <c r="M231" s="68">
        <v>3</v>
      </c>
      <c r="N231" s="71">
        <v>3</v>
      </c>
      <c r="O231" s="73">
        <v>3</v>
      </c>
      <c r="P231" s="73">
        <v>3</v>
      </c>
      <c r="Q231" s="68">
        <v>3</v>
      </c>
      <c r="R231" s="71">
        <v>3</v>
      </c>
      <c r="S231" s="73">
        <v>3</v>
      </c>
      <c r="T231" s="73">
        <v>3</v>
      </c>
      <c r="U231" s="68">
        <v>3</v>
      </c>
    </row>
    <row r="232" spans="1:21" s="38" customFormat="1" ht="16.5" customHeight="1" thickBot="1">
      <c r="A232" s="345"/>
      <c r="B232" s="180" t="s">
        <v>27</v>
      </c>
      <c r="C232" s="312" t="s">
        <v>29</v>
      </c>
      <c r="D232" s="313"/>
      <c r="E232" s="313"/>
      <c r="F232" s="313"/>
      <c r="G232" s="314"/>
      <c r="H232" s="312" t="s">
        <v>391</v>
      </c>
      <c r="I232" s="313"/>
      <c r="J232" s="313"/>
      <c r="K232" s="314"/>
      <c r="L232" s="312" t="s">
        <v>391</v>
      </c>
      <c r="M232" s="314"/>
      <c r="N232" s="312" t="s">
        <v>29</v>
      </c>
      <c r="O232" s="313"/>
      <c r="P232" s="313"/>
      <c r="Q232" s="314"/>
      <c r="R232" s="487" t="s">
        <v>29</v>
      </c>
      <c r="S232" s="488"/>
      <c r="T232" s="488"/>
      <c r="U232" s="489"/>
    </row>
    <row r="233" spans="1:21" s="39" customFormat="1" ht="15" thickBot="1">
      <c r="A233" s="81"/>
      <c r="B233" s="82"/>
      <c r="C233" s="82"/>
      <c r="D233" s="82"/>
      <c r="E233" s="82"/>
      <c r="F233" s="82"/>
      <c r="G233" s="82"/>
      <c r="H233" s="82"/>
      <c r="I233" s="82"/>
      <c r="J233" s="82"/>
      <c r="K233" s="82"/>
      <c r="L233" s="82"/>
      <c r="M233" s="82"/>
      <c r="N233" s="82"/>
      <c r="O233" s="82"/>
      <c r="P233" s="82"/>
      <c r="Q233" s="82"/>
      <c r="R233" s="82"/>
      <c r="S233" s="82"/>
      <c r="T233" s="82"/>
      <c r="U233" s="82"/>
    </row>
    <row r="234" spans="1:21" s="23" customFormat="1" ht="14">
      <c r="A234" s="346" t="s">
        <v>122</v>
      </c>
      <c r="B234" s="181" t="s">
        <v>123</v>
      </c>
      <c r="C234" s="118">
        <v>1</v>
      </c>
      <c r="D234" s="119">
        <v>1.6</v>
      </c>
      <c r="E234" s="119">
        <v>2</v>
      </c>
      <c r="F234" s="119">
        <v>2.1</v>
      </c>
      <c r="G234" s="120">
        <v>2.1</v>
      </c>
      <c r="H234" s="273">
        <v>3.9793876894176758</v>
      </c>
      <c r="I234" s="274">
        <v>4.3719401993594795</v>
      </c>
      <c r="J234" s="274">
        <v>4.7594717962950632</v>
      </c>
      <c r="K234" s="58">
        <v>6.0318736468702179</v>
      </c>
      <c r="L234" s="57">
        <v>8.19</v>
      </c>
      <c r="M234" s="58">
        <v>10.4</v>
      </c>
      <c r="N234" s="418">
        <v>0.50400000000000023</v>
      </c>
      <c r="O234" s="419">
        <v>0.6409999999999999</v>
      </c>
      <c r="P234" s="419">
        <v>0.59399999999999997</v>
      </c>
      <c r="Q234" s="420">
        <v>0.53299999999999992</v>
      </c>
      <c r="R234" s="490">
        <v>0</v>
      </c>
      <c r="S234" s="491">
        <v>0</v>
      </c>
      <c r="T234" s="491">
        <v>0</v>
      </c>
      <c r="U234" s="492">
        <v>0</v>
      </c>
    </row>
    <row r="235" spans="1:21" s="23" customFormat="1" ht="14">
      <c r="A235" s="347"/>
      <c r="B235" s="182" t="s">
        <v>15</v>
      </c>
      <c r="C235" s="20"/>
      <c r="D235" s="21"/>
      <c r="E235" s="21"/>
      <c r="F235" s="21"/>
      <c r="G235" s="22"/>
      <c r="H235" s="196">
        <v>0.13573969703208513</v>
      </c>
      <c r="I235" s="197">
        <v>0.19672184742544618</v>
      </c>
      <c r="J235" s="197">
        <v>0.1648813859971161</v>
      </c>
      <c r="K235" s="29">
        <v>0.39541311280910563</v>
      </c>
      <c r="L235" s="196">
        <v>0.54</v>
      </c>
      <c r="M235" s="29">
        <v>0.15</v>
      </c>
      <c r="N235" s="20"/>
      <c r="O235" s="21"/>
      <c r="P235" s="21"/>
      <c r="Q235" s="22"/>
      <c r="R235" s="20"/>
      <c r="S235" s="21"/>
      <c r="T235" s="21"/>
      <c r="U235" s="22"/>
    </row>
    <row r="236" spans="1:21" s="40" customFormat="1" ht="15" thickBot="1">
      <c r="A236" s="348"/>
      <c r="B236" s="183" t="s">
        <v>16</v>
      </c>
      <c r="C236" s="69"/>
      <c r="D236" s="135"/>
      <c r="E236" s="135"/>
      <c r="F236" s="135"/>
      <c r="G236" s="136"/>
      <c r="H236" s="69">
        <v>3</v>
      </c>
      <c r="I236" s="135">
        <v>3</v>
      </c>
      <c r="J236" s="135">
        <v>3</v>
      </c>
      <c r="K236" s="136">
        <v>3</v>
      </c>
      <c r="L236" s="69">
        <v>3</v>
      </c>
      <c r="M236" s="136">
        <v>3</v>
      </c>
      <c r="N236" s="69"/>
      <c r="O236" s="135"/>
      <c r="P236" s="135"/>
      <c r="Q236" s="136"/>
      <c r="R236" s="69"/>
      <c r="S236" s="135"/>
      <c r="T236" s="135"/>
      <c r="U236" s="136"/>
    </row>
    <row r="237" spans="1:21" s="39" customFormat="1" ht="15.75" customHeight="1" thickBot="1">
      <c r="A237" s="81"/>
      <c r="B237" s="82"/>
      <c r="C237" s="82"/>
      <c r="D237" s="82"/>
      <c r="E237" s="82"/>
      <c r="F237" s="82"/>
      <c r="G237" s="82"/>
      <c r="H237" s="82"/>
      <c r="I237" s="82"/>
      <c r="J237" s="82"/>
      <c r="K237" s="82"/>
      <c r="L237" s="82"/>
      <c r="M237" s="82"/>
      <c r="N237" s="82"/>
      <c r="O237" s="82"/>
      <c r="P237" s="82"/>
      <c r="Q237" s="82"/>
      <c r="R237" s="82"/>
      <c r="S237" s="82"/>
      <c r="T237" s="82"/>
      <c r="U237" s="82"/>
    </row>
    <row r="238" spans="1:21" s="40" customFormat="1" ht="14">
      <c r="A238" s="349" t="s">
        <v>248</v>
      </c>
      <c r="B238" s="184" t="s">
        <v>124</v>
      </c>
      <c r="C238" s="57"/>
      <c r="D238" s="59"/>
      <c r="E238" s="59"/>
      <c r="F238" s="59"/>
      <c r="G238" s="58"/>
      <c r="H238" s="57"/>
      <c r="I238" s="59"/>
      <c r="J238" s="59"/>
      <c r="K238" s="58"/>
      <c r="L238" s="168"/>
      <c r="M238" s="309"/>
      <c r="N238" s="57">
        <v>3940</v>
      </c>
      <c r="O238" s="59">
        <v>3160</v>
      </c>
      <c r="P238" s="59">
        <v>380</v>
      </c>
      <c r="Q238" s="58">
        <v>360</v>
      </c>
      <c r="R238" s="57">
        <v>5429.9879523387053</v>
      </c>
      <c r="S238" s="59">
        <v>4946.1902211306251</v>
      </c>
      <c r="T238" s="59">
        <v>266.12588446606503</v>
      </c>
      <c r="U238" s="58">
        <v>0</v>
      </c>
    </row>
    <row r="239" spans="1:21" s="40" customFormat="1" ht="14">
      <c r="A239" s="350"/>
      <c r="B239" s="185" t="s">
        <v>125</v>
      </c>
      <c r="C239" s="161">
        <v>1282.0409365423679</v>
      </c>
      <c r="D239" s="170">
        <v>1287.6069059874715</v>
      </c>
      <c r="E239" s="170">
        <v>1150.5945753502747</v>
      </c>
      <c r="F239" s="170">
        <v>7.6835780980122594</v>
      </c>
      <c r="G239" s="162">
        <v>5.0135198865458985</v>
      </c>
      <c r="H239" s="71">
        <v>4101.6573135241779</v>
      </c>
      <c r="I239" s="73">
        <v>3887.6718978347517</v>
      </c>
      <c r="J239" s="73">
        <v>1221.7225299800007</v>
      </c>
      <c r="K239" s="68">
        <v>1.2004574962512178</v>
      </c>
      <c r="L239" s="161">
        <v>148.6</v>
      </c>
      <c r="M239" s="162">
        <v>0</v>
      </c>
      <c r="N239" s="71">
        <v>2980</v>
      </c>
      <c r="O239" s="73">
        <v>2910</v>
      </c>
      <c r="P239" s="73">
        <v>1430</v>
      </c>
      <c r="Q239" s="68">
        <v>1430</v>
      </c>
      <c r="R239" s="71">
        <v>5935.1783147985871</v>
      </c>
      <c r="S239" s="73">
        <v>6310.3312126404599</v>
      </c>
      <c r="T239" s="73">
        <v>2219.8982717344065</v>
      </c>
      <c r="U239" s="68">
        <v>0</v>
      </c>
    </row>
    <row r="240" spans="1:21" s="40" customFormat="1" ht="14">
      <c r="A240" s="350"/>
      <c r="B240" s="185" t="s">
        <v>126</v>
      </c>
      <c r="C240" s="161">
        <v>980.48018452687847</v>
      </c>
      <c r="D240" s="170">
        <v>1018.7775262029727</v>
      </c>
      <c r="E240" s="170">
        <v>1050.0053046864555</v>
      </c>
      <c r="F240" s="170">
        <v>0.29286730891498358</v>
      </c>
      <c r="G240" s="162">
        <v>0.27143310045154756</v>
      </c>
      <c r="H240" s="71">
        <v>3655.8260546861661</v>
      </c>
      <c r="I240" s="73">
        <v>3693.7926083072343</v>
      </c>
      <c r="J240" s="73">
        <v>2771.3094274086916</v>
      </c>
      <c r="K240" s="68">
        <v>0.48342217292494039</v>
      </c>
      <c r="L240" s="161">
        <v>351.6</v>
      </c>
      <c r="M240" s="162">
        <v>2.6219917105377482</v>
      </c>
      <c r="N240" s="71">
        <v>2220</v>
      </c>
      <c r="O240" s="73">
        <v>2220</v>
      </c>
      <c r="P240" s="73">
        <v>1910</v>
      </c>
      <c r="Q240" s="68">
        <v>1890</v>
      </c>
      <c r="R240" s="71">
        <v>5334.2990640382159</v>
      </c>
      <c r="S240" s="73">
        <v>5963.3257813707914</v>
      </c>
      <c r="T240" s="73">
        <v>4974.8620906194301</v>
      </c>
      <c r="U240" s="68">
        <v>61.778411403536957</v>
      </c>
    </row>
    <row r="241" spans="1:21" s="40" customFormat="1" ht="14">
      <c r="A241" s="350"/>
      <c r="B241" s="185" t="s">
        <v>127</v>
      </c>
      <c r="C241" s="161">
        <v>736.57615541480584</v>
      </c>
      <c r="D241" s="170">
        <v>779.47156306977774</v>
      </c>
      <c r="E241" s="170">
        <v>851.5389237334465</v>
      </c>
      <c r="F241" s="170">
        <v>5.6647910920190148</v>
      </c>
      <c r="G241" s="162">
        <v>0.61883852709862708</v>
      </c>
      <c r="H241" s="71">
        <v>3208.2138983551627</v>
      </c>
      <c r="I241" s="73">
        <v>3321.6639855232411</v>
      </c>
      <c r="J241" s="73">
        <v>3234.7462323617037</v>
      </c>
      <c r="K241" s="68">
        <v>3.0091111002483952</v>
      </c>
      <c r="L241" s="161">
        <v>685</v>
      </c>
      <c r="M241" s="162">
        <v>9.0984744585408475</v>
      </c>
      <c r="N241" s="71">
        <v>2050</v>
      </c>
      <c r="O241" s="73">
        <v>2170</v>
      </c>
      <c r="P241" s="73">
        <v>2260</v>
      </c>
      <c r="Q241" s="68">
        <v>2200</v>
      </c>
      <c r="R241" s="71">
        <v>5126.088848197619</v>
      </c>
      <c r="S241" s="73">
        <v>5784.2232845375984</v>
      </c>
      <c r="T241" s="73">
        <v>5899.2586056561204</v>
      </c>
      <c r="U241" s="68">
        <v>1140.8695522393932</v>
      </c>
    </row>
    <row r="242" spans="1:21" s="40" customFormat="1" ht="14">
      <c r="A242" s="350"/>
      <c r="B242" s="185" t="s">
        <v>128</v>
      </c>
      <c r="C242" s="161">
        <v>542.965854414521</v>
      </c>
      <c r="D242" s="170">
        <v>584.55881327463192</v>
      </c>
      <c r="E242" s="170">
        <v>638.9112089442317</v>
      </c>
      <c r="F242" s="170">
        <v>49.390082832189933</v>
      </c>
      <c r="G242" s="162">
        <v>2.2938871081521763</v>
      </c>
      <c r="H242" s="71">
        <v>3057.1885722960878</v>
      </c>
      <c r="I242" s="73">
        <v>3227.5814728262417</v>
      </c>
      <c r="J242" s="73">
        <v>3401.7820586500807</v>
      </c>
      <c r="K242" s="68">
        <v>307.83970129590023</v>
      </c>
      <c r="L242" s="161">
        <v>1379</v>
      </c>
      <c r="M242" s="162">
        <v>66.975694435519443</v>
      </c>
      <c r="N242" s="71">
        <v>1630</v>
      </c>
      <c r="O242" s="73">
        <v>1910</v>
      </c>
      <c r="P242" s="73">
        <v>2060</v>
      </c>
      <c r="Q242" s="68">
        <v>1980</v>
      </c>
      <c r="R242" s="71">
        <v>5071.267569167162</v>
      </c>
      <c r="S242" s="73">
        <v>5559.6211513815706</v>
      </c>
      <c r="T242" s="73">
        <v>6173.5608609488299</v>
      </c>
      <c r="U242" s="68">
        <v>3819.743256786533</v>
      </c>
    </row>
    <row r="243" spans="1:21" s="40" customFormat="1" ht="14">
      <c r="A243" s="350"/>
      <c r="B243" s="185" t="s">
        <v>129</v>
      </c>
      <c r="C243" s="161">
        <v>445.54529413809587</v>
      </c>
      <c r="D243" s="170">
        <v>474.92645350640265</v>
      </c>
      <c r="E243" s="170">
        <v>533.08728430000201</v>
      </c>
      <c r="F243" s="170">
        <v>160.26983175802135</v>
      </c>
      <c r="G243" s="162">
        <v>20.944856986287146</v>
      </c>
      <c r="H243" s="71">
        <v>2850.1412151057016</v>
      </c>
      <c r="I243" s="73">
        <v>3030.8551883366617</v>
      </c>
      <c r="J243" s="73">
        <v>3234.0824944523251</v>
      </c>
      <c r="K243" s="68">
        <v>1647.9601070718932</v>
      </c>
      <c r="L243" s="161">
        <v>2389</v>
      </c>
      <c r="M243" s="162">
        <v>769.78854966339372</v>
      </c>
      <c r="N243" s="71">
        <v>1280</v>
      </c>
      <c r="O243" s="73">
        <v>1580</v>
      </c>
      <c r="P243" s="73">
        <v>1610</v>
      </c>
      <c r="Q243" s="68">
        <v>1770</v>
      </c>
      <c r="R243" s="71">
        <v>4963.8595804222632</v>
      </c>
      <c r="S243" s="73">
        <v>5521.4973884755664</v>
      </c>
      <c r="T243" s="73">
        <v>6725.9423104759289</v>
      </c>
      <c r="U243" s="68">
        <v>5489.8998602049969</v>
      </c>
    </row>
    <row r="244" spans="1:21" s="40" customFormat="1" ht="14">
      <c r="A244" s="350"/>
      <c r="B244" s="185" t="s">
        <v>130</v>
      </c>
      <c r="C244" s="161">
        <v>406.08938683967904</v>
      </c>
      <c r="D244" s="170">
        <v>439.64844223106292</v>
      </c>
      <c r="E244" s="170">
        <v>491.17175102934721</v>
      </c>
      <c r="F244" s="170">
        <v>288.13502847996295</v>
      </c>
      <c r="G244" s="162">
        <v>99.177030827793132</v>
      </c>
      <c r="H244" s="71">
        <v>840.11238013328943</v>
      </c>
      <c r="I244" s="73">
        <v>927.07273754403082</v>
      </c>
      <c r="J244" s="73">
        <v>1009.3575774970742</v>
      </c>
      <c r="K244" s="68">
        <v>723.36044365055147</v>
      </c>
      <c r="L244" s="161">
        <v>3163</v>
      </c>
      <c r="M244" s="162">
        <v>2253.0611611715303</v>
      </c>
      <c r="N244" s="71">
        <v>1110</v>
      </c>
      <c r="O244" s="73">
        <v>1110</v>
      </c>
      <c r="P244" s="73">
        <v>1240</v>
      </c>
      <c r="Q244" s="68">
        <v>1200</v>
      </c>
      <c r="R244" s="71">
        <v>4758.780936168162</v>
      </c>
      <c r="S244" s="73">
        <v>5379.7978241277051</v>
      </c>
      <c r="T244" s="73">
        <v>6310.5051791651604</v>
      </c>
      <c r="U244" s="68">
        <v>6319.2636392382765</v>
      </c>
    </row>
    <row r="245" spans="1:21" s="40" customFormat="1" ht="14">
      <c r="A245" s="350"/>
      <c r="B245" s="185" t="s">
        <v>131</v>
      </c>
      <c r="C245" s="161">
        <v>393.67246580853703</v>
      </c>
      <c r="D245" s="170">
        <v>420.24234894466031</v>
      </c>
      <c r="E245" s="170">
        <v>480.52522735879404</v>
      </c>
      <c r="F245" s="170">
        <v>389.58212547213969</v>
      </c>
      <c r="G245" s="162">
        <v>234.03889325909299</v>
      </c>
      <c r="H245" s="71">
        <v>2598.5014385851377</v>
      </c>
      <c r="I245" s="73">
        <v>2855.4654306526836</v>
      </c>
      <c r="J245" s="73">
        <v>3068.62385810863</v>
      </c>
      <c r="K245" s="68">
        <v>2569.6310397872508</v>
      </c>
      <c r="L245" s="161">
        <v>3048</v>
      </c>
      <c r="M245" s="162">
        <v>3299.7898227302367</v>
      </c>
      <c r="N245" s="71">
        <v>720</v>
      </c>
      <c r="O245" s="73">
        <v>820</v>
      </c>
      <c r="P245" s="73">
        <v>930</v>
      </c>
      <c r="Q245" s="68">
        <v>900</v>
      </c>
      <c r="R245" s="71">
        <v>4480.5360195348949</v>
      </c>
      <c r="S245" s="73">
        <v>5242.6169721079632</v>
      </c>
      <c r="T245" s="73">
        <v>6075.9605743319817</v>
      </c>
      <c r="U245" s="68">
        <v>6556.7523594645054</v>
      </c>
    </row>
    <row r="246" spans="1:21" s="40" customFormat="1" ht="14">
      <c r="A246" s="350"/>
      <c r="B246" s="185" t="s">
        <v>132</v>
      </c>
      <c r="C246" s="161">
        <v>298.50604732010225</v>
      </c>
      <c r="D246" s="170">
        <v>318.3618956290793</v>
      </c>
      <c r="E246" s="170">
        <v>361.08007600229888</v>
      </c>
      <c r="F246" s="170">
        <v>342.52317117594595</v>
      </c>
      <c r="G246" s="162">
        <v>275.93267796221113</v>
      </c>
      <c r="H246" s="71">
        <v>2198.848889112403</v>
      </c>
      <c r="I246" s="73">
        <v>2392.2524045140108</v>
      </c>
      <c r="J246" s="73">
        <v>2576.3439301569219</v>
      </c>
      <c r="K246" s="68">
        <v>2574.1674704600937</v>
      </c>
      <c r="L246" s="161">
        <v>2507</v>
      </c>
      <c r="M246" s="162">
        <v>3232.0896540013773</v>
      </c>
      <c r="N246" s="71">
        <v>420</v>
      </c>
      <c r="O246" s="73">
        <v>480</v>
      </c>
      <c r="P246" s="73">
        <v>520</v>
      </c>
      <c r="Q246" s="68">
        <v>480</v>
      </c>
      <c r="R246" s="71">
        <v>4066.9347378466377</v>
      </c>
      <c r="S246" s="73">
        <v>4891.244842772503</v>
      </c>
      <c r="T246" s="73">
        <v>5733.6004670088914</v>
      </c>
      <c r="U246" s="68">
        <v>6027.5575643048023</v>
      </c>
    </row>
    <row r="247" spans="1:21" s="40" customFormat="1" ht="14">
      <c r="A247" s="350"/>
      <c r="B247" s="185" t="s">
        <v>133</v>
      </c>
      <c r="C247" s="161">
        <v>273.51907805236749</v>
      </c>
      <c r="D247" s="170">
        <v>293.28483996892237</v>
      </c>
      <c r="E247" s="170">
        <v>336.0583215221634</v>
      </c>
      <c r="F247" s="170">
        <v>335.07169457741298</v>
      </c>
      <c r="G247" s="162">
        <v>316.6125387629657</v>
      </c>
      <c r="H247" s="71">
        <v>2024.3225831998361</v>
      </c>
      <c r="I247" s="73">
        <v>2211.7194137960146</v>
      </c>
      <c r="J247" s="73">
        <v>2381.9118365342624</v>
      </c>
      <c r="K247" s="68">
        <v>2574.1117275633369</v>
      </c>
      <c r="L247" s="161">
        <v>1933</v>
      </c>
      <c r="M247" s="162">
        <v>2736.8083270024285</v>
      </c>
      <c r="N247" s="71">
        <v>290</v>
      </c>
      <c r="O247" s="73">
        <v>280</v>
      </c>
      <c r="P247" s="73">
        <v>390</v>
      </c>
      <c r="Q247" s="68">
        <v>340</v>
      </c>
      <c r="R247" s="71">
        <v>3998.7238513380548</v>
      </c>
      <c r="S247" s="73">
        <v>4678.4757826134137</v>
      </c>
      <c r="T247" s="73">
        <v>5368.781062050457</v>
      </c>
      <c r="U247" s="68">
        <v>5933.6269927963986</v>
      </c>
    </row>
    <row r="248" spans="1:21" s="40" customFormat="1" ht="14">
      <c r="A248" s="350"/>
      <c r="B248" s="185" t="s">
        <v>134</v>
      </c>
      <c r="C248" s="161">
        <v>139.7981190592993</v>
      </c>
      <c r="D248" s="170">
        <v>157.02561437062653</v>
      </c>
      <c r="E248" s="170">
        <v>161.30702209551933</v>
      </c>
      <c r="F248" s="170">
        <v>156.02784899100325</v>
      </c>
      <c r="G248" s="162">
        <v>144.9166217125744</v>
      </c>
      <c r="H248" s="71">
        <v>1037.1402595245313</v>
      </c>
      <c r="I248" s="73">
        <v>1144.8493872177962</v>
      </c>
      <c r="J248" s="73">
        <v>1264.7936422704499</v>
      </c>
      <c r="K248" s="68">
        <v>1403.9212473319269</v>
      </c>
      <c r="L248" s="161">
        <v>1061</v>
      </c>
      <c r="M248" s="162">
        <v>1525.8297919359068</v>
      </c>
      <c r="N248" s="71">
        <v>1080</v>
      </c>
      <c r="O248" s="73">
        <v>1120</v>
      </c>
      <c r="P248" s="73">
        <v>1410</v>
      </c>
      <c r="Q248" s="68">
        <v>1330</v>
      </c>
      <c r="R248" s="71">
        <v>2624.8994475190871</v>
      </c>
      <c r="S248" s="73">
        <v>3083.635471941991</v>
      </c>
      <c r="T248" s="73">
        <v>3524.7539398070953</v>
      </c>
      <c r="U248" s="68">
        <v>3902.809020108939</v>
      </c>
    </row>
    <row r="249" spans="1:21" s="40" customFormat="1" ht="14">
      <c r="A249" s="350"/>
      <c r="B249" s="185" t="s">
        <v>135</v>
      </c>
      <c r="C249" s="161">
        <v>228.59961333664882</v>
      </c>
      <c r="D249" s="170">
        <v>244.19299915073097</v>
      </c>
      <c r="E249" s="170">
        <v>278.01391917747753</v>
      </c>
      <c r="F249" s="170">
        <v>286.57797237053927</v>
      </c>
      <c r="G249" s="162">
        <v>287.59369371121255</v>
      </c>
      <c r="H249" s="71">
        <v>2092.8510797980521</v>
      </c>
      <c r="I249" s="73">
        <v>2265.0211658031717</v>
      </c>
      <c r="J249" s="73">
        <v>2435.8779512682663</v>
      </c>
      <c r="K249" s="68">
        <v>2362.8735839813562</v>
      </c>
      <c r="L249" s="161">
        <v>1413</v>
      </c>
      <c r="M249" s="162">
        <v>2018.7482854761574</v>
      </c>
      <c r="N249" s="71">
        <v>370</v>
      </c>
      <c r="O249" s="73">
        <v>380</v>
      </c>
      <c r="P249" s="73">
        <v>490</v>
      </c>
      <c r="Q249" s="68">
        <v>450</v>
      </c>
      <c r="R249" s="71">
        <v>3114.4104658030651</v>
      </c>
      <c r="S249" s="73">
        <v>3721.6983690349116</v>
      </c>
      <c r="T249" s="73">
        <v>4349.3461509235949</v>
      </c>
      <c r="U249" s="68">
        <v>4628.0003502499449</v>
      </c>
    </row>
    <row r="250" spans="1:21" s="40" customFormat="1" ht="14">
      <c r="A250" s="350"/>
      <c r="B250" s="185" t="s">
        <v>136</v>
      </c>
      <c r="C250" s="161">
        <v>119.77498663444842</v>
      </c>
      <c r="D250" s="170">
        <v>129.04208198182658</v>
      </c>
      <c r="E250" s="170">
        <v>144.07867741711084</v>
      </c>
      <c r="F250" s="170">
        <v>149.03600082145144</v>
      </c>
      <c r="G250" s="162">
        <v>147.1194269509266</v>
      </c>
      <c r="H250" s="71">
        <v>882.08524530055593</v>
      </c>
      <c r="I250" s="73">
        <v>970.5531704798459</v>
      </c>
      <c r="J250" s="73">
        <v>888.8661616418301</v>
      </c>
      <c r="K250" s="68">
        <v>1105.6054131306953</v>
      </c>
      <c r="L250" s="161">
        <v>772</v>
      </c>
      <c r="M250" s="162">
        <v>1130.6411764887378</v>
      </c>
      <c r="N250" s="71">
        <v>920</v>
      </c>
      <c r="O250" s="73">
        <v>1020</v>
      </c>
      <c r="P250" s="73">
        <v>1170</v>
      </c>
      <c r="Q250" s="68">
        <v>1180</v>
      </c>
      <c r="R250" s="71">
        <v>1179.8773757859467</v>
      </c>
      <c r="S250" s="73">
        <v>1386.4019777613998</v>
      </c>
      <c r="T250" s="73">
        <v>1635.6320385523222</v>
      </c>
      <c r="U250" s="68">
        <v>1746.2037752357883</v>
      </c>
    </row>
    <row r="251" spans="1:21" s="40" customFormat="1" ht="14">
      <c r="A251" s="350"/>
      <c r="B251" s="185" t="s">
        <v>137</v>
      </c>
      <c r="C251" s="161">
        <v>207.74150770783464</v>
      </c>
      <c r="D251" s="170">
        <v>221.58810054089881</v>
      </c>
      <c r="E251" s="170">
        <v>253.66806941158558</v>
      </c>
      <c r="F251" s="170">
        <v>263.69233925075105</v>
      </c>
      <c r="G251" s="162">
        <v>270.96500142644754</v>
      </c>
      <c r="H251" s="71">
        <v>1686.0113812409872</v>
      </c>
      <c r="I251" s="73">
        <v>1791.3975500550257</v>
      </c>
      <c r="J251" s="73">
        <v>1963.7561785564662</v>
      </c>
      <c r="K251" s="68">
        <v>2235.3590550775011</v>
      </c>
      <c r="L251" s="161">
        <v>1125</v>
      </c>
      <c r="M251" s="162">
        <v>1631.1810018202436</v>
      </c>
      <c r="N251" s="71">
        <v>180</v>
      </c>
      <c r="O251" s="73">
        <v>190</v>
      </c>
      <c r="P251" s="73">
        <v>190</v>
      </c>
      <c r="Q251" s="68">
        <v>220</v>
      </c>
      <c r="R251" s="71">
        <v>2680.09276762936</v>
      </c>
      <c r="S251" s="73">
        <v>3244.5775672499485</v>
      </c>
      <c r="T251" s="73">
        <v>4060.5896026056243</v>
      </c>
      <c r="U251" s="68">
        <v>4090.1237610426742</v>
      </c>
    </row>
    <row r="252" spans="1:21" s="40" customFormat="1" ht="14">
      <c r="A252" s="350"/>
      <c r="B252" s="185" t="s">
        <v>138</v>
      </c>
      <c r="C252" s="161">
        <v>191.20831016221914</v>
      </c>
      <c r="D252" s="170">
        <v>202.72672292345518</v>
      </c>
      <c r="E252" s="170">
        <v>231.4400546548946</v>
      </c>
      <c r="F252" s="170">
        <v>243.93034218812258</v>
      </c>
      <c r="G252" s="162">
        <v>257.18929517198404</v>
      </c>
      <c r="H252" s="71">
        <v>973.93710461407488</v>
      </c>
      <c r="I252" s="73">
        <v>1168.8396803529927</v>
      </c>
      <c r="J252" s="73">
        <v>1284.690262684185</v>
      </c>
      <c r="K252" s="68">
        <v>1441.7907206022921</v>
      </c>
      <c r="L252" s="161">
        <v>932</v>
      </c>
      <c r="M252" s="162">
        <v>1359.790890509511</v>
      </c>
      <c r="N252" s="71">
        <v>320</v>
      </c>
      <c r="O252" s="73">
        <v>350</v>
      </c>
      <c r="P252" s="73">
        <v>400</v>
      </c>
      <c r="Q252" s="68">
        <v>430</v>
      </c>
      <c r="R252" s="71">
        <v>2508.0980990030239</v>
      </c>
      <c r="S252" s="73">
        <v>3095.0001288980302</v>
      </c>
      <c r="T252" s="73">
        <v>3646.3351734762109</v>
      </c>
      <c r="U252" s="68">
        <v>3870.0803460183661</v>
      </c>
    </row>
    <row r="253" spans="1:21" s="40" customFormat="1" ht="14">
      <c r="A253" s="350"/>
      <c r="B253" s="185" t="s">
        <v>139</v>
      </c>
      <c r="C253" s="161">
        <v>176.59996164207723</v>
      </c>
      <c r="D253" s="170">
        <v>188.6466873750403</v>
      </c>
      <c r="E253" s="170">
        <v>213.15765321907483</v>
      </c>
      <c r="F253" s="170">
        <v>227.62989993715655</v>
      </c>
      <c r="G253" s="162">
        <v>237.82576528556356</v>
      </c>
      <c r="H253" s="71">
        <v>1578.5847123042088</v>
      </c>
      <c r="I253" s="73">
        <v>1674.6019762817602</v>
      </c>
      <c r="J253" s="73">
        <v>1879.8419161701718</v>
      </c>
      <c r="K253" s="68">
        <v>2102.8856583500874</v>
      </c>
      <c r="L253" s="161">
        <v>746</v>
      </c>
      <c r="M253" s="162">
        <v>1094.8352747668628</v>
      </c>
      <c r="N253" s="71">
        <v>260</v>
      </c>
      <c r="O253" s="73">
        <v>300</v>
      </c>
      <c r="P253" s="73">
        <v>310</v>
      </c>
      <c r="Q253" s="68">
        <v>340</v>
      </c>
      <c r="R253" s="71">
        <v>2177.1054226145216</v>
      </c>
      <c r="S253" s="73">
        <v>2698.7933372570419</v>
      </c>
      <c r="T253" s="73">
        <v>3103.986562121816</v>
      </c>
      <c r="U253" s="68">
        <v>3282.3047620684224</v>
      </c>
    </row>
    <row r="254" spans="1:21" s="40" customFormat="1" ht="14">
      <c r="A254" s="350"/>
      <c r="B254" s="185" t="s">
        <v>140</v>
      </c>
      <c r="C254" s="161">
        <v>158.94072991828079</v>
      </c>
      <c r="D254" s="170">
        <v>170.46723814749802</v>
      </c>
      <c r="E254" s="170">
        <v>193.66848657738876</v>
      </c>
      <c r="F254" s="170">
        <v>201.98085075727806</v>
      </c>
      <c r="G254" s="162">
        <v>217.78941535479407</v>
      </c>
      <c r="H254" s="71">
        <v>1467.1113011348812</v>
      </c>
      <c r="I254" s="73">
        <v>1598.0247189052254</v>
      </c>
      <c r="J254" s="73">
        <v>1729.6416436708921</v>
      </c>
      <c r="K254" s="68">
        <v>1940.9353818392567</v>
      </c>
      <c r="L254" s="161">
        <v>644</v>
      </c>
      <c r="M254" s="162">
        <v>941.15332858665306</v>
      </c>
      <c r="N254" s="71">
        <v>250</v>
      </c>
      <c r="O254" s="73">
        <v>290</v>
      </c>
      <c r="P254" s="73">
        <v>300</v>
      </c>
      <c r="Q254" s="68">
        <v>310</v>
      </c>
      <c r="R254" s="71">
        <v>2099.177140555581</v>
      </c>
      <c r="S254" s="73">
        <v>2502.0819325014813</v>
      </c>
      <c r="T254" s="73">
        <v>2866.6925274285759</v>
      </c>
      <c r="U254" s="68">
        <v>3214.6494831341142</v>
      </c>
    </row>
    <row r="255" spans="1:21" s="40" customFormat="1" ht="14">
      <c r="A255" s="350"/>
      <c r="B255" s="185" t="s">
        <v>141</v>
      </c>
      <c r="C255" s="161">
        <v>141.56130803129176</v>
      </c>
      <c r="D255" s="170">
        <v>153.73607126632746</v>
      </c>
      <c r="E255" s="170">
        <v>174.74308238760784</v>
      </c>
      <c r="F255" s="170">
        <v>184.46146018594177</v>
      </c>
      <c r="G255" s="162">
        <v>193.85097316130472</v>
      </c>
      <c r="H255" s="71">
        <v>1405.5618768455477</v>
      </c>
      <c r="I255" s="73">
        <v>1498.2705137484763</v>
      </c>
      <c r="J255" s="73">
        <v>1666.7721149547194</v>
      </c>
      <c r="K255" s="68">
        <v>1900.6207545561208</v>
      </c>
      <c r="L255" s="161">
        <v>571</v>
      </c>
      <c r="M255" s="162">
        <v>839.03630185160387</v>
      </c>
      <c r="N255" s="71">
        <v>230</v>
      </c>
      <c r="O255" s="73">
        <v>250</v>
      </c>
      <c r="P255" s="73">
        <v>290</v>
      </c>
      <c r="Q255" s="68">
        <v>310</v>
      </c>
      <c r="R255" s="71">
        <v>1932.400144825401</v>
      </c>
      <c r="S255" s="73">
        <v>2402.1919466387967</v>
      </c>
      <c r="T255" s="73">
        <v>2745.5004808898402</v>
      </c>
      <c r="U255" s="68">
        <v>3096.9541501656558</v>
      </c>
    </row>
    <row r="256" spans="1:21" s="40" customFormat="1" ht="14">
      <c r="A256" s="350"/>
      <c r="B256" s="185" t="s">
        <v>142</v>
      </c>
      <c r="C256" s="161">
        <v>132.65367599198274</v>
      </c>
      <c r="D256" s="170">
        <v>146.72679816486982</v>
      </c>
      <c r="E256" s="170">
        <v>158.63855530352203</v>
      </c>
      <c r="F256" s="170">
        <v>169.88485105686991</v>
      </c>
      <c r="G256" s="162">
        <v>182.57342156205229</v>
      </c>
      <c r="H256" s="71">
        <v>1343.3698824013641</v>
      </c>
      <c r="I256" s="73">
        <v>1466.3803652295835</v>
      </c>
      <c r="J256" s="73">
        <v>1594.2419994523973</v>
      </c>
      <c r="K256" s="68">
        <v>1777.6373713204912</v>
      </c>
      <c r="L256" s="161">
        <v>522</v>
      </c>
      <c r="M256" s="162">
        <v>776.04134667147332</v>
      </c>
      <c r="N256" s="71">
        <v>280</v>
      </c>
      <c r="O256" s="73">
        <v>230</v>
      </c>
      <c r="P256" s="73">
        <v>300</v>
      </c>
      <c r="Q256" s="68">
        <v>320</v>
      </c>
      <c r="R256" s="71">
        <v>1930.5788469482009</v>
      </c>
      <c r="S256" s="73">
        <v>2297.5889883615964</v>
      </c>
      <c r="T256" s="73">
        <v>2708.6896067265088</v>
      </c>
      <c r="U256" s="68">
        <v>2893.2457253685225</v>
      </c>
    </row>
    <row r="257" spans="1:21" s="40" customFormat="1" ht="14">
      <c r="A257" s="350"/>
      <c r="B257" s="185" t="s">
        <v>143</v>
      </c>
      <c r="C257" s="161">
        <v>122.85911069076835</v>
      </c>
      <c r="D257" s="170">
        <v>133.05186469612516</v>
      </c>
      <c r="E257" s="170">
        <v>144.70105845232791</v>
      </c>
      <c r="F257" s="170">
        <v>153.45562647866007</v>
      </c>
      <c r="G257" s="162">
        <v>159.05568000095164</v>
      </c>
      <c r="H257" s="71">
        <v>1278.8998512323492</v>
      </c>
      <c r="I257" s="73">
        <v>1398.5745181982654</v>
      </c>
      <c r="J257" s="73">
        <v>1523.7527230864148</v>
      </c>
      <c r="K257" s="68">
        <v>1713.711930436443</v>
      </c>
      <c r="L257" s="161">
        <v>437</v>
      </c>
      <c r="M257" s="162">
        <v>665.07466516600402</v>
      </c>
      <c r="N257" s="71">
        <v>280</v>
      </c>
      <c r="O257" s="73">
        <v>320</v>
      </c>
      <c r="P257" s="73">
        <v>320</v>
      </c>
      <c r="Q257" s="68">
        <v>330</v>
      </c>
      <c r="R257" s="71">
        <v>1708.3597939654162</v>
      </c>
      <c r="S257" s="73">
        <v>2033.5980154675992</v>
      </c>
      <c r="T257" s="73">
        <v>2400.7756574217783</v>
      </c>
      <c r="U257" s="68">
        <v>2549.6137795972681</v>
      </c>
    </row>
    <row r="258" spans="1:21" s="40" customFormat="1" ht="14">
      <c r="A258" s="350"/>
      <c r="B258" s="185" t="s">
        <v>144</v>
      </c>
      <c r="C258" s="161">
        <v>106.55951394352984</v>
      </c>
      <c r="D258" s="170">
        <v>115.69709999498086</v>
      </c>
      <c r="E258" s="170">
        <v>130.57313508039491</v>
      </c>
      <c r="F258" s="170">
        <v>141.6730760539599</v>
      </c>
      <c r="G258" s="162">
        <v>145.96636028999987</v>
      </c>
      <c r="H258" s="71">
        <v>1212.7714267967413</v>
      </c>
      <c r="I258" s="73">
        <v>1314.6493220821433</v>
      </c>
      <c r="J258" s="73">
        <v>1386.2598705067578</v>
      </c>
      <c r="K258" s="68">
        <v>1558.0690711267043</v>
      </c>
      <c r="L258" s="161">
        <v>345.2</v>
      </c>
      <c r="M258" s="162">
        <v>535.10161688736162</v>
      </c>
      <c r="N258" s="71">
        <v>260</v>
      </c>
      <c r="O258" s="73">
        <v>270</v>
      </c>
      <c r="P258" s="73">
        <v>290</v>
      </c>
      <c r="Q258" s="68">
        <v>320</v>
      </c>
      <c r="R258" s="71">
        <v>1480.7912470795284</v>
      </c>
      <c r="S258" s="73">
        <v>1755.6256191762577</v>
      </c>
      <c r="T258" s="73">
        <v>1999.4777874670722</v>
      </c>
      <c r="U258" s="68">
        <v>2109.3417889614493</v>
      </c>
    </row>
    <row r="259" spans="1:21" s="40" customFormat="1" ht="14">
      <c r="A259" s="350"/>
      <c r="B259" s="185" t="s">
        <v>145</v>
      </c>
      <c r="C259" s="161">
        <v>87.218097907268543</v>
      </c>
      <c r="D259" s="170">
        <v>93.236970648991232</v>
      </c>
      <c r="E259" s="170">
        <v>107.25073627071899</v>
      </c>
      <c r="F259" s="170">
        <v>111.87101885896378</v>
      </c>
      <c r="G259" s="162">
        <v>120.32727894230294</v>
      </c>
      <c r="H259" s="71">
        <v>1152.0775539359347</v>
      </c>
      <c r="I259" s="73">
        <v>1260.6636891584362</v>
      </c>
      <c r="J259" s="73">
        <v>1430.1722453457371</v>
      </c>
      <c r="K259" s="68">
        <v>1582.76135755674</v>
      </c>
      <c r="L259" s="161">
        <v>245.9</v>
      </c>
      <c r="M259" s="162">
        <v>372.57600099414759</v>
      </c>
      <c r="N259" s="71">
        <v>220</v>
      </c>
      <c r="O259" s="73">
        <v>240</v>
      </c>
      <c r="P259" s="73">
        <v>290</v>
      </c>
      <c r="Q259" s="68">
        <v>280</v>
      </c>
      <c r="R259" s="71">
        <v>1210.6681304602432</v>
      </c>
      <c r="S259" s="73">
        <v>1401.846008151352</v>
      </c>
      <c r="T259" s="73">
        <v>1777.2450538432918</v>
      </c>
      <c r="U259" s="68">
        <v>1805.7844636243437</v>
      </c>
    </row>
    <row r="260" spans="1:21" s="40" customFormat="1" ht="14">
      <c r="A260" s="350"/>
      <c r="B260" s="185" t="s">
        <v>146</v>
      </c>
      <c r="C260" s="161">
        <v>69.19364588024925</v>
      </c>
      <c r="D260" s="170">
        <v>74.891464258572498</v>
      </c>
      <c r="E260" s="170">
        <v>83.88821519454612</v>
      </c>
      <c r="F260" s="170">
        <v>89.946004423362695</v>
      </c>
      <c r="G260" s="162">
        <v>97.310386269656291</v>
      </c>
      <c r="H260" s="71">
        <v>1081.7520912232781</v>
      </c>
      <c r="I260" s="73">
        <v>1188.2965686464734</v>
      </c>
      <c r="J260" s="73">
        <v>1301.4859837191075</v>
      </c>
      <c r="K260" s="68">
        <v>1494.1772299100392</v>
      </c>
      <c r="L260" s="161">
        <v>156.9</v>
      </c>
      <c r="M260" s="162">
        <v>241.28356249260307</v>
      </c>
      <c r="N260" s="71">
        <v>150</v>
      </c>
      <c r="O260" s="73">
        <v>190</v>
      </c>
      <c r="P260" s="73">
        <v>290</v>
      </c>
      <c r="Q260" s="68">
        <v>140</v>
      </c>
      <c r="R260" s="71">
        <v>1056.3694157754262</v>
      </c>
      <c r="S260" s="73">
        <v>1200.4553922883738</v>
      </c>
      <c r="T260" s="73">
        <v>1412.0233856174711</v>
      </c>
      <c r="U260" s="68">
        <v>1508.2746906007667</v>
      </c>
    </row>
    <row r="261" spans="1:21" s="40" customFormat="1" ht="14">
      <c r="A261" s="350"/>
      <c r="B261" s="185" t="s">
        <v>147</v>
      </c>
      <c r="C261" s="161">
        <v>56.281379322813557</v>
      </c>
      <c r="D261" s="170">
        <v>62.17389022014541</v>
      </c>
      <c r="E261" s="170">
        <v>68.963629908634459</v>
      </c>
      <c r="F261" s="170">
        <v>75.645683681934102</v>
      </c>
      <c r="G261" s="162">
        <v>80.129884949738482</v>
      </c>
      <c r="H261" s="71">
        <v>876.0207788435572</v>
      </c>
      <c r="I261" s="73">
        <v>917.66366473721155</v>
      </c>
      <c r="J261" s="73">
        <v>1042.4881385545493</v>
      </c>
      <c r="K261" s="68">
        <v>1196.6645504976805</v>
      </c>
      <c r="L261" s="161">
        <v>109.2</v>
      </c>
      <c r="M261" s="162">
        <v>172.74493139770411</v>
      </c>
      <c r="N261" s="71">
        <v>170</v>
      </c>
      <c r="O261" s="73">
        <v>180</v>
      </c>
      <c r="P261" s="73">
        <v>230</v>
      </c>
      <c r="Q261" s="68">
        <v>220</v>
      </c>
      <c r="R261" s="71">
        <v>950.66600234210409</v>
      </c>
      <c r="S261" s="73">
        <v>1077.5336548358828</v>
      </c>
      <c r="T261" s="73">
        <v>1368.7494586842204</v>
      </c>
      <c r="U261" s="68">
        <v>1424.565729336653</v>
      </c>
    </row>
    <row r="262" spans="1:21" s="40" customFormat="1" ht="14">
      <c r="A262" s="350"/>
      <c r="B262" s="185" t="s">
        <v>148</v>
      </c>
      <c r="C262" s="161">
        <v>49.558958978968334</v>
      </c>
      <c r="D262" s="170">
        <v>53.524329153567443</v>
      </c>
      <c r="E262" s="170">
        <v>59.646715371013464</v>
      </c>
      <c r="F262" s="170">
        <v>63.609063103966811</v>
      </c>
      <c r="G262" s="162">
        <v>68.169249591198579</v>
      </c>
      <c r="H262" s="71">
        <v>690.68417479528671</v>
      </c>
      <c r="I262" s="73">
        <v>759.6501450041161</v>
      </c>
      <c r="J262" s="73">
        <v>873.65980832795969</v>
      </c>
      <c r="K262" s="68">
        <v>992.82093531449868</v>
      </c>
      <c r="L262" s="161">
        <v>72.599999999999994</v>
      </c>
      <c r="M262" s="162">
        <v>106.80947446186057</v>
      </c>
      <c r="N262" s="71">
        <v>170</v>
      </c>
      <c r="O262" s="73">
        <v>190</v>
      </c>
      <c r="P262" s="73">
        <v>270</v>
      </c>
      <c r="Q262" s="68">
        <v>240</v>
      </c>
      <c r="R262" s="71">
        <v>716.62312767444234</v>
      </c>
      <c r="S262" s="73">
        <v>853.32675876191138</v>
      </c>
      <c r="T262" s="73">
        <v>1095.8188213417232</v>
      </c>
      <c r="U262" s="68">
        <v>1106.154779538547</v>
      </c>
    </row>
    <row r="263" spans="1:21" s="40" customFormat="1" ht="14">
      <c r="A263" s="350"/>
      <c r="B263" s="185" t="s">
        <v>149</v>
      </c>
      <c r="C263" s="161">
        <v>41.957428849556031</v>
      </c>
      <c r="D263" s="170">
        <v>45.313164991680395</v>
      </c>
      <c r="E263" s="170">
        <v>51.851351000057832</v>
      </c>
      <c r="F263" s="170">
        <v>55.471092861221926</v>
      </c>
      <c r="G263" s="162">
        <v>58.09780949180233</v>
      </c>
      <c r="H263" s="71">
        <v>576.10558706666973</v>
      </c>
      <c r="I263" s="73">
        <v>661.51135650109609</v>
      </c>
      <c r="J263" s="73">
        <v>722.04758140139415</v>
      </c>
      <c r="K263" s="68">
        <v>826.82974951068059</v>
      </c>
      <c r="L263" s="161">
        <v>49</v>
      </c>
      <c r="M263" s="162">
        <v>71.586985949757306</v>
      </c>
      <c r="N263" s="71">
        <v>140</v>
      </c>
      <c r="O263" s="73">
        <v>170</v>
      </c>
      <c r="P263" s="73">
        <v>190</v>
      </c>
      <c r="Q263" s="68">
        <v>190</v>
      </c>
      <c r="R263" s="71">
        <v>644.02672467039315</v>
      </c>
      <c r="S263" s="73">
        <v>652.78742276797664</v>
      </c>
      <c r="T263" s="73">
        <v>939.45575145293685</v>
      </c>
      <c r="U263" s="68">
        <v>1026.735561037917</v>
      </c>
    </row>
    <row r="264" spans="1:21" s="40" customFormat="1" ht="14">
      <c r="A264" s="350"/>
      <c r="B264" s="185" t="s">
        <v>150</v>
      </c>
      <c r="C264" s="161">
        <v>30.48848842076157</v>
      </c>
      <c r="D264" s="170">
        <v>32.316252057737408</v>
      </c>
      <c r="E264" s="170">
        <v>37.918773831070261</v>
      </c>
      <c r="F264" s="170">
        <v>41.406271733014172</v>
      </c>
      <c r="G264" s="162">
        <v>45.322131425469742</v>
      </c>
      <c r="H264" s="71">
        <v>479.65982802306678</v>
      </c>
      <c r="I264" s="73">
        <v>473.96985759599198</v>
      </c>
      <c r="J264" s="73">
        <v>646.37028570818575</v>
      </c>
      <c r="K264" s="68">
        <v>685.71937760465369</v>
      </c>
      <c r="L264" s="161">
        <v>30.97</v>
      </c>
      <c r="M264" s="162">
        <v>44.373070367386575</v>
      </c>
      <c r="N264" s="71">
        <v>120</v>
      </c>
      <c r="O264" s="73">
        <v>120</v>
      </c>
      <c r="P264" s="73">
        <v>140</v>
      </c>
      <c r="Q264" s="68">
        <v>130</v>
      </c>
      <c r="R264" s="71">
        <v>416.47540549319581</v>
      </c>
      <c r="S264" s="73">
        <v>454.54385565675346</v>
      </c>
      <c r="T264" s="73">
        <v>556.38825319299997</v>
      </c>
      <c r="U264" s="68">
        <v>593.22266145199853</v>
      </c>
    </row>
    <row r="265" spans="1:21" s="40" customFormat="1" ht="14">
      <c r="A265" s="350"/>
      <c r="B265" s="185" t="s">
        <v>151</v>
      </c>
      <c r="C265" s="161">
        <v>24.340628498778784</v>
      </c>
      <c r="D265" s="170">
        <v>27.914495779934697</v>
      </c>
      <c r="E265" s="170">
        <v>33.985202244992735</v>
      </c>
      <c r="F265" s="170">
        <v>34.291372716873731</v>
      </c>
      <c r="G265" s="162">
        <v>37.935150586491829</v>
      </c>
      <c r="H265" s="71">
        <v>402.88565122090932</v>
      </c>
      <c r="I265" s="73">
        <v>453.92112812794682</v>
      </c>
      <c r="J265" s="73">
        <v>523.96729276099336</v>
      </c>
      <c r="K265" s="68">
        <v>622.50646174469614</v>
      </c>
      <c r="L265" s="161">
        <v>25.27</v>
      </c>
      <c r="M265" s="162">
        <v>32.211600330408992</v>
      </c>
      <c r="N265" s="71">
        <v>90</v>
      </c>
      <c r="O265" s="73">
        <v>90</v>
      </c>
      <c r="P265" s="73">
        <v>120</v>
      </c>
      <c r="Q265" s="68">
        <v>130</v>
      </c>
      <c r="R265" s="71">
        <v>342.0455097170306</v>
      </c>
      <c r="S265" s="73">
        <v>367.27777047665899</v>
      </c>
      <c r="T265" s="73">
        <v>487.67990636015406</v>
      </c>
      <c r="U265" s="68">
        <v>523.24792999560668</v>
      </c>
    </row>
    <row r="266" spans="1:21" s="40" customFormat="1" ht="14">
      <c r="A266" s="350"/>
      <c r="B266" s="185" t="s">
        <v>152</v>
      </c>
      <c r="C266" s="161">
        <v>17.974601738777686</v>
      </c>
      <c r="D266" s="170">
        <v>20.491225554401566</v>
      </c>
      <c r="E266" s="170">
        <v>23.119993056567452</v>
      </c>
      <c r="F266" s="170">
        <v>25.490102190089573</v>
      </c>
      <c r="G266" s="162">
        <v>24.636492798333546</v>
      </c>
      <c r="H266" s="71">
        <v>307.10052306533544</v>
      </c>
      <c r="I266" s="73">
        <v>348.21880635652644</v>
      </c>
      <c r="J266" s="73">
        <v>403.00956892032588</v>
      </c>
      <c r="K266" s="68">
        <v>479.11263602287079</v>
      </c>
      <c r="L266" s="161">
        <v>16.48</v>
      </c>
      <c r="M266" s="162">
        <v>16.96538294205957</v>
      </c>
      <c r="N266" s="71">
        <v>80</v>
      </c>
      <c r="O266" s="73">
        <v>80</v>
      </c>
      <c r="P266" s="73">
        <v>110</v>
      </c>
      <c r="Q266" s="68">
        <v>120</v>
      </c>
      <c r="R266" s="71">
        <v>319.87015794616906</v>
      </c>
      <c r="S266" s="73">
        <v>355.0600660438742</v>
      </c>
      <c r="T266" s="73">
        <v>465.19114440293458</v>
      </c>
      <c r="U266" s="68">
        <v>491.68939947581919</v>
      </c>
    </row>
    <row r="267" spans="1:21" s="40" customFormat="1" ht="14">
      <c r="A267" s="350"/>
      <c r="B267" s="185" t="s">
        <v>153</v>
      </c>
      <c r="C267" s="161">
        <v>14.793919329956008</v>
      </c>
      <c r="D267" s="170">
        <v>16.758560748412012</v>
      </c>
      <c r="E267" s="170">
        <v>18.228645172281944</v>
      </c>
      <c r="F267" s="170">
        <v>21.5840186703138</v>
      </c>
      <c r="G267" s="162">
        <v>20.939646463556969</v>
      </c>
      <c r="H267" s="71">
        <v>262.28124332130312</v>
      </c>
      <c r="I267" s="73">
        <v>298.98881742698319</v>
      </c>
      <c r="J267" s="73">
        <v>348.08084589027646</v>
      </c>
      <c r="K267" s="68">
        <v>416.92223389575798</v>
      </c>
      <c r="L267" s="161">
        <v>12.89</v>
      </c>
      <c r="M267" s="162">
        <v>11.458250040897902</v>
      </c>
      <c r="N267" s="71">
        <v>70</v>
      </c>
      <c r="O267" s="73">
        <v>90</v>
      </c>
      <c r="P267" s="73">
        <v>110</v>
      </c>
      <c r="Q267" s="68">
        <v>110</v>
      </c>
      <c r="R267" s="71">
        <v>252.10525616593887</v>
      </c>
      <c r="S267" s="73">
        <v>279.76280613219296</v>
      </c>
      <c r="T267" s="73">
        <v>322.01983210054016</v>
      </c>
      <c r="U267" s="68">
        <v>344.08106558434565</v>
      </c>
    </row>
    <row r="268" spans="1:21" s="40" customFormat="1" ht="14">
      <c r="A268" s="350"/>
      <c r="B268" s="185" t="s">
        <v>154</v>
      </c>
      <c r="C268" s="161">
        <v>12.105120899719713</v>
      </c>
      <c r="D268" s="170">
        <v>13.650102595595804</v>
      </c>
      <c r="E268" s="170">
        <v>13.572988848546483</v>
      </c>
      <c r="F268" s="170">
        <v>15.845573503830494</v>
      </c>
      <c r="G268" s="162">
        <v>16.148301163725247</v>
      </c>
      <c r="H268" s="71">
        <v>204.41689093629381</v>
      </c>
      <c r="I268" s="73">
        <v>237.83725839990745</v>
      </c>
      <c r="J268" s="73">
        <v>275.41240703614238</v>
      </c>
      <c r="K268" s="68">
        <v>334.48845412554584</v>
      </c>
      <c r="L268" s="161">
        <v>12.56</v>
      </c>
      <c r="M268" s="162">
        <v>9.4486135230660508</v>
      </c>
      <c r="N268" s="71">
        <v>40</v>
      </c>
      <c r="O268" s="73">
        <v>50</v>
      </c>
      <c r="P268" s="73">
        <v>60</v>
      </c>
      <c r="Q268" s="68">
        <v>70</v>
      </c>
      <c r="R268" s="71">
        <v>113.89954423536325</v>
      </c>
      <c r="S268" s="73">
        <v>122.92368182096277</v>
      </c>
      <c r="T268" s="73">
        <v>127.77725795700545</v>
      </c>
      <c r="U268" s="68">
        <v>136.0953521810001</v>
      </c>
    </row>
    <row r="269" spans="1:21" s="40" customFormat="1" ht="14">
      <c r="A269" s="350"/>
      <c r="B269" s="185" t="s">
        <v>155</v>
      </c>
      <c r="C269" s="161">
        <v>11.150994706027689</v>
      </c>
      <c r="D269" s="170">
        <v>11.798238735666095</v>
      </c>
      <c r="E269" s="170">
        <v>13.700069433296227</v>
      </c>
      <c r="F269" s="170">
        <v>14.059101199656345</v>
      </c>
      <c r="G269" s="162">
        <v>15.301656317695768</v>
      </c>
      <c r="H269" s="71">
        <v>193.76288378857282</v>
      </c>
      <c r="I269" s="73">
        <v>226.59578686654794</v>
      </c>
      <c r="J269" s="73">
        <v>265.58146449094681</v>
      </c>
      <c r="K269" s="68">
        <v>327.33894418396409</v>
      </c>
      <c r="L269" s="161">
        <v>10.39</v>
      </c>
      <c r="M269" s="162">
        <v>9.7917929215270352</v>
      </c>
      <c r="N269" s="71">
        <v>30</v>
      </c>
      <c r="O269" s="73">
        <v>40</v>
      </c>
      <c r="P269" s="73">
        <v>40</v>
      </c>
      <c r="Q269" s="68">
        <v>40</v>
      </c>
      <c r="R269" s="71">
        <v>102.32871822755061</v>
      </c>
      <c r="S269" s="73">
        <v>95.094466168508461</v>
      </c>
      <c r="T269" s="73">
        <v>113.79267353737457</v>
      </c>
      <c r="U269" s="68">
        <v>125.60268921196783</v>
      </c>
    </row>
    <row r="270" spans="1:21" s="40" customFormat="1" ht="14">
      <c r="A270" s="350"/>
      <c r="B270" s="185" t="s">
        <v>156</v>
      </c>
      <c r="C270" s="161">
        <v>7.0481582558099261</v>
      </c>
      <c r="D270" s="170">
        <v>8.1551839543314113</v>
      </c>
      <c r="E270" s="170">
        <v>10.213915839576037</v>
      </c>
      <c r="F270" s="170">
        <v>9.9551909398935372</v>
      </c>
      <c r="G270" s="162">
        <v>11.385503058064486</v>
      </c>
      <c r="H270" s="71">
        <v>151.131181238214</v>
      </c>
      <c r="I270" s="73">
        <v>169.24617784548022</v>
      </c>
      <c r="J270" s="73">
        <v>208.55536479614298</v>
      </c>
      <c r="K270" s="68">
        <v>246.09683229895521</v>
      </c>
      <c r="L270" s="161">
        <v>9.19</v>
      </c>
      <c r="M270" s="162">
        <v>9.0859905326242743</v>
      </c>
      <c r="N270" s="71">
        <v>30</v>
      </c>
      <c r="O270" s="73">
        <v>30</v>
      </c>
      <c r="P270" s="73">
        <v>40</v>
      </c>
      <c r="Q270" s="68">
        <v>50</v>
      </c>
      <c r="R270" s="71">
        <v>86.719252735212393</v>
      </c>
      <c r="S270" s="73">
        <v>85.962673356102854</v>
      </c>
      <c r="T270" s="73">
        <v>100.05034176123333</v>
      </c>
      <c r="U270" s="68">
        <v>115.08588807969585</v>
      </c>
    </row>
    <row r="271" spans="1:21" s="40" customFormat="1" ht="14">
      <c r="A271" s="350"/>
      <c r="B271" s="185" t="s">
        <v>157</v>
      </c>
      <c r="C271" s="161">
        <v>5.0231477104265787</v>
      </c>
      <c r="D271" s="170">
        <v>6.1468129190300962</v>
      </c>
      <c r="E271" s="170">
        <v>5.8175992066672748</v>
      </c>
      <c r="F271" s="170">
        <v>6.1303306132458104</v>
      </c>
      <c r="G271" s="162">
        <v>6.6121009489144855</v>
      </c>
      <c r="H271" s="71">
        <v>115.56658836696334</v>
      </c>
      <c r="I271" s="73">
        <v>166.48532001988835</v>
      </c>
      <c r="J271" s="73">
        <v>190.37319005268486</v>
      </c>
      <c r="K271" s="68">
        <v>223.67364268962933</v>
      </c>
      <c r="L271" s="161">
        <v>7.41</v>
      </c>
      <c r="M271" s="162">
        <v>6.9248352839592036</v>
      </c>
      <c r="N271" s="71"/>
      <c r="O271" s="73"/>
      <c r="P271" s="73">
        <v>30</v>
      </c>
      <c r="Q271" s="68">
        <v>40</v>
      </c>
      <c r="R271" s="71">
        <v>44.152488106899561</v>
      </c>
      <c r="S271" s="73">
        <v>47.371800781767099</v>
      </c>
      <c r="T271" s="73">
        <v>59.338488162495935</v>
      </c>
      <c r="U271" s="68">
        <v>7.8737887935803661</v>
      </c>
    </row>
    <row r="272" spans="1:21" s="40" customFormat="1" ht="14">
      <c r="A272" s="350"/>
      <c r="B272" s="185" t="s">
        <v>158</v>
      </c>
      <c r="C272" s="71"/>
      <c r="D272" s="73"/>
      <c r="E272" s="73"/>
      <c r="F272" s="73"/>
      <c r="G272" s="68"/>
      <c r="H272" s="71">
        <v>88.418019730118488</v>
      </c>
      <c r="I272" s="73">
        <v>105.82778489696589</v>
      </c>
      <c r="J272" s="73">
        <v>136.5087432545595</v>
      </c>
      <c r="K272" s="68">
        <v>151.73361201262537</v>
      </c>
      <c r="L272" s="161">
        <v>6.2</v>
      </c>
      <c r="M272" s="162">
        <v>9.2220956764898201</v>
      </c>
      <c r="N272" s="71"/>
      <c r="O272" s="73"/>
      <c r="P272" s="73"/>
      <c r="Q272" s="68"/>
      <c r="R272" s="71">
        <v>43.879941884017477</v>
      </c>
      <c r="S272" s="73">
        <v>42.619024051322945</v>
      </c>
      <c r="T272" s="73">
        <v>64.025519787790003</v>
      </c>
      <c r="U272" s="68">
        <v>72.568129837392007</v>
      </c>
    </row>
    <row r="273" spans="1:21" s="40" customFormat="1" ht="14">
      <c r="A273" s="350"/>
      <c r="B273" s="185" t="s">
        <v>159</v>
      </c>
      <c r="C273" s="71"/>
      <c r="D273" s="73"/>
      <c r="E273" s="73"/>
      <c r="F273" s="73"/>
      <c r="G273" s="68"/>
      <c r="H273" s="71">
        <v>60.305843653591758</v>
      </c>
      <c r="I273" s="73">
        <v>71.870056734146033</v>
      </c>
      <c r="J273" s="73">
        <v>88.631434915720106</v>
      </c>
      <c r="K273" s="68">
        <v>103.78500144779285</v>
      </c>
      <c r="L273" s="161"/>
      <c r="M273" s="162"/>
      <c r="N273" s="71"/>
      <c r="O273" s="73"/>
      <c r="P273" s="73"/>
      <c r="Q273" s="68"/>
      <c r="R273" s="71">
        <v>40.287287127844387</v>
      </c>
      <c r="S273" s="73">
        <v>36.72735282181754</v>
      </c>
      <c r="T273" s="73">
        <v>52.968156602559731</v>
      </c>
      <c r="U273" s="68">
        <v>56.26886551051151</v>
      </c>
    </row>
    <row r="274" spans="1:21" s="40" customFormat="1" ht="14">
      <c r="A274" s="350"/>
      <c r="B274" s="185" t="s">
        <v>160</v>
      </c>
      <c r="C274" s="71"/>
      <c r="D274" s="73"/>
      <c r="E274" s="73"/>
      <c r="F274" s="73"/>
      <c r="G274" s="68"/>
      <c r="H274" s="71">
        <v>43.072665920100576</v>
      </c>
      <c r="I274" s="73">
        <v>56.726979369297567</v>
      </c>
      <c r="J274" s="73">
        <v>64.572662628149487</v>
      </c>
      <c r="K274" s="68">
        <v>79.647431470507016</v>
      </c>
      <c r="L274" s="161"/>
      <c r="M274" s="162"/>
      <c r="N274" s="71"/>
      <c r="O274" s="73"/>
      <c r="P274" s="73"/>
      <c r="Q274" s="68"/>
      <c r="R274" s="71">
        <v>40.956264220373164</v>
      </c>
      <c r="S274" s="73">
        <v>37.930999762381674</v>
      </c>
      <c r="T274" s="73">
        <v>47.370387089522616</v>
      </c>
      <c r="U274" s="68">
        <v>64.52533843363976</v>
      </c>
    </row>
    <row r="275" spans="1:21" s="40" customFormat="1" ht="14">
      <c r="A275" s="350"/>
      <c r="B275" s="185" t="s">
        <v>161</v>
      </c>
      <c r="C275" s="71"/>
      <c r="D275" s="73"/>
      <c r="E275" s="73"/>
      <c r="F275" s="73"/>
      <c r="G275" s="68"/>
      <c r="H275" s="71"/>
      <c r="I275" s="73"/>
      <c r="J275" s="73"/>
      <c r="K275" s="68"/>
      <c r="L275" s="161"/>
      <c r="M275" s="162"/>
      <c r="N275" s="71"/>
      <c r="O275" s="73"/>
      <c r="P275" s="73"/>
      <c r="Q275" s="68"/>
      <c r="R275" s="71">
        <v>28.329630100698452</v>
      </c>
      <c r="S275" s="73">
        <v>25.957573190170312</v>
      </c>
      <c r="T275" s="73">
        <v>37.419632323729296</v>
      </c>
      <c r="U275" s="68">
        <v>46.839801759493369</v>
      </c>
    </row>
    <row r="276" spans="1:21" s="40" customFormat="1" ht="15" thickBot="1">
      <c r="A276" s="351"/>
      <c r="B276" s="186" t="s">
        <v>162</v>
      </c>
      <c r="C276" s="69"/>
      <c r="D276" s="135"/>
      <c r="E276" s="135"/>
      <c r="F276" s="135"/>
      <c r="G276" s="136"/>
      <c r="H276" s="69"/>
      <c r="I276" s="135"/>
      <c r="J276" s="135"/>
      <c r="K276" s="136"/>
      <c r="L276" s="69"/>
      <c r="M276" s="136"/>
      <c r="N276" s="69"/>
      <c r="O276" s="135"/>
      <c r="P276" s="135"/>
      <c r="Q276" s="136"/>
      <c r="R276" s="69">
        <v>28.004904729232795</v>
      </c>
      <c r="S276" s="135">
        <v>25.951309230378108</v>
      </c>
      <c r="T276" s="135">
        <v>29.22500490859511</v>
      </c>
      <c r="U276" s="136">
        <v>30.279430806620098</v>
      </c>
    </row>
    <row r="277" spans="1:21" s="39" customFormat="1" ht="15.75" customHeight="1" thickBot="1">
      <c r="A277" s="81"/>
      <c r="B277" s="82"/>
      <c r="C277" s="82"/>
      <c r="D277" s="82"/>
      <c r="E277" s="82"/>
      <c r="F277" s="82"/>
      <c r="G277" s="82"/>
      <c r="H277" s="82"/>
      <c r="I277" s="82"/>
      <c r="J277" s="82"/>
      <c r="K277" s="82"/>
      <c r="L277" s="82"/>
      <c r="M277" s="82"/>
      <c r="N277" s="82"/>
      <c r="O277" s="82"/>
      <c r="P277" s="82"/>
      <c r="Q277" s="82"/>
      <c r="R277" s="82"/>
      <c r="S277" s="82"/>
      <c r="T277" s="82"/>
      <c r="U277" s="82"/>
    </row>
    <row r="278" spans="1:21" s="23" customFormat="1" ht="36">
      <c r="A278" s="187" t="s">
        <v>345</v>
      </c>
      <c r="B278" s="188"/>
      <c r="C278" s="87"/>
      <c r="D278" s="56"/>
      <c r="E278" s="56"/>
      <c r="F278" s="56"/>
      <c r="G278" s="88"/>
      <c r="H278" s="87"/>
      <c r="I278" s="56"/>
      <c r="J278" s="56"/>
      <c r="K278" s="88"/>
      <c r="L278" s="310"/>
      <c r="M278" s="311"/>
      <c r="N278" s="87"/>
      <c r="O278" s="56"/>
      <c r="P278" s="56"/>
      <c r="Q278" s="88"/>
      <c r="R278" s="87"/>
      <c r="S278" s="56"/>
      <c r="T278" s="56"/>
      <c r="U278" s="88"/>
    </row>
    <row r="279" spans="1:21" s="40" customFormat="1" ht="14">
      <c r="A279" s="374" t="s">
        <v>230</v>
      </c>
      <c r="B279" s="189" t="s">
        <v>163</v>
      </c>
      <c r="C279" s="71">
        <v>23.832015167731996</v>
      </c>
      <c r="D279" s="73">
        <v>26.184161519493671</v>
      </c>
      <c r="E279" s="73">
        <v>30.588620376043508</v>
      </c>
      <c r="F279" s="73">
        <v>3.9958808379942803</v>
      </c>
      <c r="G279" s="68">
        <v>0.61624573470687671</v>
      </c>
      <c r="H279" s="71">
        <v>501.23003016056566</v>
      </c>
      <c r="I279" s="73">
        <v>497.06211194380063</v>
      </c>
      <c r="J279" s="73">
        <v>562.06317585026125</v>
      </c>
      <c r="K279" s="68">
        <v>18.579753331791483</v>
      </c>
      <c r="L279" s="161">
        <v>280.89999999999998</v>
      </c>
      <c r="M279" s="162">
        <v>22.516541767048441</v>
      </c>
      <c r="N279" s="72">
        <v>93.090230011995303</v>
      </c>
      <c r="O279" s="67">
        <v>82.315444679364603</v>
      </c>
      <c r="P279" s="67">
        <v>85.356052928557403</v>
      </c>
      <c r="Q279" s="302">
        <v>87.661022626680193</v>
      </c>
      <c r="R279" s="72">
        <v>578.55631471792958</v>
      </c>
      <c r="S279" s="67">
        <v>634.07353471161434</v>
      </c>
      <c r="T279" s="67">
        <v>638.34323638395938</v>
      </c>
      <c r="U279" s="302">
        <v>299.8128838210211</v>
      </c>
    </row>
    <row r="280" spans="1:21" s="40" customFormat="1" ht="14">
      <c r="A280" s="375"/>
      <c r="B280" s="189" t="s">
        <v>164</v>
      </c>
      <c r="C280" s="71">
        <v>85.730008857043799</v>
      </c>
      <c r="D280" s="73">
        <v>94.578493331296599</v>
      </c>
      <c r="E280" s="73">
        <v>109.19622973192203</v>
      </c>
      <c r="F280" s="73">
        <v>47.718206416400704</v>
      </c>
      <c r="G280" s="68">
        <v>12.285180047530369</v>
      </c>
      <c r="H280" s="71">
        <v>1377.4068244400785</v>
      </c>
      <c r="I280" s="73">
        <v>1429.6053214071972</v>
      </c>
      <c r="J280" s="73">
        <v>1644.5949043824862</v>
      </c>
      <c r="K280" s="68">
        <v>651.42876079433165</v>
      </c>
      <c r="L280" s="161">
        <v>1554.9</v>
      </c>
      <c r="M280" s="162">
        <v>710.63994242468414</v>
      </c>
      <c r="N280" s="72">
        <v>461.93783149500098</v>
      </c>
      <c r="O280" s="67">
        <v>444.75129561997898</v>
      </c>
      <c r="P280" s="67">
        <v>486.69003186791798</v>
      </c>
      <c r="Q280" s="302">
        <v>512.17892697329501</v>
      </c>
      <c r="R280" s="72">
        <v>1944.0873316628413</v>
      </c>
      <c r="S280" s="67">
        <v>2180.3514270007754</v>
      </c>
      <c r="T280" s="67">
        <v>2367.2987152642645</v>
      </c>
      <c r="U280" s="302">
        <v>2068.7716575385593</v>
      </c>
    </row>
    <row r="281" spans="1:21" s="40" customFormat="1" ht="14">
      <c r="A281" s="375"/>
      <c r="B281" s="189" t="s">
        <v>165</v>
      </c>
      <c r="C281" s="71">
        <v>142.13110339396241</v>
      </c>
      <c r="D281" s="73">
        <v>156.58989421706613</v>
      </c>
      <c r="E281" s="73">
        <v>181.18293286937606</v>
      </c>
      <c r="F281" s="73">
        <v>131.67041616282452</v>
      </c>
      <c r="G281" s="68">
        <v>76.087788667339808</v>
      </c>
      <c r="H281" s="71">
        <v>2071.4202776401658</v>
      </c>
      <c r="I281" s="73">
        <v>2163.0298410048122</v>
      </c>
      <c r="J281" s="73">
        <v>2550.0423265119443</v>
      </c>
      <c r="K281" s="68">
        <v>2074.0132171879891</v>
      </c>
      <c r="L281" s="161">
        <v>2811</v>
      </c>
      <c r="M281" s="162">
        <v>2406.4158493423497</v>
      </c>
      <c r="N281" s="72">
        <v>1138.89915935867</v>
      </c>
      <c r="O281" s="67">
        <v>1133.6368985141401</v>
      </c>
      <c r="P281" s="67">
        <v>1286.1620060309101</v>
      </c>
      <c r="Q281" s="302">
        <v>1334.5245397056599</v>
      </c>
      <c r="R281" s="72">
        <v>2869.2463649111069</v>
      </c>
      <c r="S281" s="67">
        <v>3240.8001160325393</v>
      </c>
      <c r="T281" s="67">
        <v>3642.9950686626212</v>
      </c>
      <c r="U281" s="302">
        <v>4036.5742483257573</v>
      </c>
    </row>
    <row r="282" spans="1:21" s="40" customFormat="1" ht="14">
      <c r="A282" s="375"/>
      <c r="B282" s="189" t="s">
        <v>166</v>
      </c>
      <c r="C282" s="71">
        <v>132.5174277554348</v>
      </c>
      <c r="D282" s="73">
        <v>145.53794878575027</v>
      </c>
      <c r="E282" s="73">
        <v>162.72949165632656</v>
      </c>
      <c r="F282" s="73">
        <v>143.11451304623145</v>
      </c>
      <c r="G282" s="68">
        <v>107.53911105329509</v>
      </c>
      <c r="H282" s="71">
        <v>1808.5758442445735</v>
      </c>
      <c r="I282" s="73">
        <v>1877.2264061297335</v>
      </c>
      <c r="J282" s="73">
        <v>2253.3626418339777</v>
      </c>
      <c r="K282" s="68">
        <v>2358.3588337157948</v>
      </c>
      <c r="L282" s="161">
        <v>2449</v>
      </c>
      <c r="M282" s="162">
        <v>2727.4167787919064</v>
      </c>
      <c r="N282" s="72">
        <v>1554.2574637523601</v>
      </c>
      <c r="O282" s="67">
        <v>1548.1004131986001</v>
      </c>
      <c r="P282" s="67">
        <v>1803.5971241151501</v>
      </c>
      <c r="Q282" s="302">
        <v>1851.3652335459301</v>
      </c>
      <c r="R282" s="72">
        <v>2151.3529963300375</v>
      </c>
      <c r="S282" s="67">
        <v>2499.3438093821255</v>
      </c>
      <c r="T282" s="67">
        <v>2894.0232756372466</v>
      </c>
      <c r="U282" s="302">
        <v>3528.3263527571089</v>
      </c>
    </row>
    <row r="283" spans="1:21" s="40" customFormat="1" ht="14">
      <c r="A283" s="376"/>
      <c r="B283" s="189" t="s">
        <v>167</v>
      </c>
      <c r="C283" s="71">
        <v>116.41576422730787</v>
      </c>
      <c r="D283" s="73">
        <v>136.4512982193223</v>
      </c>
      <c r="E283" s="73">
        <v>142.5128249636164</v>
      </c>
      <c r="F283" s="73">
        <v>153.78703642297407</v>
      </c>
      <c r="G283" s="68">
        <v>146.02471246145817</v>
      </c>
      <c r="H283" s="71">
        <v>960.66764667945756</v>
      </c>
      <c r="I283" s="73">
        <v>1034.3718413883605</v>
      </c>
      <c r="J283" s="73">
        <v>1232.1720011093598</v>
      </c>
      <c r="K283" s="68">
        <v>1361.2194728015868</v>
      </c>
      <c r="L283" s="161">
        <v>1177</v>
      </c>
      <c r="M283" s="162">
        <v>1358.1630314420843</v>
      </c>
      <c r="N283" s="72">
        <v>994</v>
      </c>
      <c r="O283" s="67">
        <v>1027</v>
      </c>
      <c r="P283" s="67">
        <v>1155</v>
      </c>
      <c r="Q283" s="302">
        <v>1183</v>
      </c>
      <c r="R283" s="72">
        <v>1066.3746501254066</v>
      </c>
      <c r="S283" s="67">
        <v>1234.9716454179861</v>
      </c>
      <c r="T283" s="67">
        <v>1433.9461455256981</v>
      </c>
      <c r="U283" s="302">
        <v>1875.5688634995308</v>
      </c>
    </row>
    <row r="284" spans="1:21" s="40" customFormat="1" ht="14">
      <c r="A284" s="358" t="s">
        <v>231</v>
      </c>
      <c r="B284" s="189" t="s">
        <v>168</v>
      </c>
      <c r="C284" s="71">
        <v>16.754606253370909</v>
      </c>
      <c r="D284" s="73">
        <v>18.348219884611485</v>
      </c>
      <c r="E284" s="73">
        <v>20.350564939770731</v>
      </c>
      <c r="F284" s="73">
        <v>21.653907258878704</v>
      </c>
      <c r="G284" s="68">
        <v>21.881803988384764</v>
      </c>
      <c r="H284" s="71">
        <v>177.17626734871612</v>
      </c>
      <c r="I284" s="73">
        <v>189.35813613221848</v>
      </c>
      <c r="J284" s="73">
        <v>222.78515040803694</v>
      </c>
      <c r="K284" s="68">
        <v>258.94827650296753</v>
      </c>
      <c r="L284" s="161">
        <v>270.8</v>
      </c>
      <c r="M284" s="162">
        <v>317.0989780452914</v>
      </c>
      <c r="N284" s="72">
        <v>40.180271732501097</v>
      </c>
      <c r="O284" s="67">
        <v>44.2458870432053</v>
      </c>
      <c r="P284" s="67">
        <v>49.574019174853497</v>
      </c>
      <c r="Q284" s="302">
        <v>53.5892220970102</v>
      </c>
      <c r="R284" s="72">
        <v>295.89723965138973</v>
      </c>
      <c r="S284" s="67">
        <v>310.14742569005796</v>
      </c>
      <c r="T284" s="67">
        <v>369.02947779062276</v>
      </c>
      <c r="U284" s="302">
        <v>457.29350486360329</v>
      </c>
    </row>
    <row r="285" spans="1:21" s="40" customFormat="1" ht="14">
      <c r="A285" s="359"/>
      <c r="B285" s="189" t="s">
        <v>169</v>
      </c>
      <c r="C285" s="71">
        <v>55.250573060357247</v>
      </c>
      <c r="D285" s="73">
        <v>62.846474450156926</v>
      </c>
      <c r="E285" s="73">
        <v>68.299487665805415</v>
      </c>
      <c r="F285" s="73">
        <v>73.412892307992877</v>
      </c>
      <c r="G285" s="68">
        <v>78.589157814664077</v>
      </c>
      <c r="H285" s="71">
        <v>485.63626033075667</v>
      </c>
      <c r="I285" s="73">
        <v>512.63422051869509</v>
      </c>
      <c r="J285" s="73">
        <v>609.89752576093406</v>
      </c>
      <c r="K285" s="68">
        <v>698.42561502345563</v>
      </c>
      <c r="L285" s="161">
        <v>1040</v>
      </c>
      <c r="M285" s="162">
        <v>1192.6172973003306</v>
      </c>
      <c r="N285" s="72">
        <v>194.75799336399001</v>
      </c>
      <c r="O285" s="67">
        <v>208.25658926383599</v>
      </c>
      <c r="P285" s="67">
        <v>238.03227711998201</v>
      </c>
      <c r="Q285" s="302">
        <v>254.67652009679799</v>
      </c>
      <c r="R285" s="72">
        <v>618.06066137475375</v>
      </c>
      <c r="S285" s="67">
        <v>667.6553682259364</v>
      </c>
      <c r="T285" s="67">
        <v>806.42165418407058</v>
      </c>
      <c r="U285" s="302">
        <v>997.66497314774642</v>
      </c>
    </row>
    <row r="286" spans="1:21" s="40" customFormat="1" ht="14">
      <c r="A286" s="359"/>
      <c r="B286" s="189" t="s">
        <v>170</v>
      </c>
      <c r="C286" s="71">
        <v>106.74220629677943</v>
      </c>
      <c r="D286" s="73">
        <v>114.86310149722823</v>
      </c>
      <c r="E286" s="73">
        <v>130.42781332316659</v>
      </c>
      <c r="F286" s="73">
        <v>141.83251782402837</v>
      </c>
      <c r="G286" s="68">
        <v>150.57918967436544</v>
      </c>
      <c r="H286" s="71">
        <v>509.73918082433499</v>
      </c>
      <c r="I286" s="73">
        <v>554.97755308993487</v>
      </c>
      <c r="J286" s="73">
        <v>650.52967849468951</v>
      </c>
      <c r="K286" s="68">
        <v>772.55037183185857</v>
      </c>
      <c r="L286" s="161">
        <v>1717</v>
      </c>
      <c r="M286" s="162">
        <v>2019.0770512090003</v>
      </c>
      <c r="N286" s="72">
        <v>292.50661825829599</v>
      </c>
      <c r="O286" s="67">
        <v>325.82893519856202</v>
      </c>
      <c r="P286" s="67">
        <v>358.57738505421798</v>
      </c>
      <c r="Q286" s="302">
        <v>391.28612681235302</v>
      </c>
      <c r="R286" s="72">
        <v>603.97850435978978</v>
      </c>
      <c r="S286" s="67">
        <v>699.6968747242305</v>
      </c>
      <c r="T286" s="67">
        <v>868.90404028662658</v>
      </c>
      <c r="U286" s="302">
        <v>1038.6282460069704</v>
      </c>
    </row>
    <row r="287" spans="1:21" s="40" customFormat="1" ht="14">
      <c r="A287" s="359"/>
      <c r="B287" s="189" t="s">
        <v>171</v>
      </c>
      <c r="C287" s="71">
        <v>220.89387046281217</v>
      </c>
      <c r="D287" s="73">
        <v>223.75111983751057</v>
      </c>
      <c r="E287" s="73">
        <v>250.05889863997376</v>
      </c>
      <c r="F287" s="73">
        <v>279.50500045366817</v>
      </c>
      <c r="G287" s="68">
        <v>299.6115445407865</v>
      </c>
      <c r="H287" s="71">
        <v>378.27648720065463</v>
      </c>
      <c r="I287" s="73">
        <v>418.9612444693031</v>
      </c>
      <c r="J287" s="73">
        <v>481.16113599222416</v>
      </c>
      <c r="K287" s="68">
        <v>591.44162530341202</v>
      </c>
      <c r="L287" s="161">
        <v>1946</v>
      </c>
      <c r="M287" s="162">
        <v>2306.0359443283692</v>
      </c>
      <c r="N287" s="72">
        <v>245.63115728537201</v>
      </c>
      <c r="O287" s="67">
        <v>246.451145837056</v>
      </c>
      <c r="P287" s="67">
        <v>273.85472178113702</v>
      </c>
      <c r="Q287" s="302">
        <v>312.51418202701097</v>
      </c>
      <c r="R287" s="72">
        <v>342.76704909502212</v>
      </c>
      <c r="S287" s="67">
        <v>415.07813669463349</v>
      </c>
      <c r="T287" s="67">
        <v>545.46537909964036</v>
      </c>
      <c r="U287" s="302">
        <v>590.79571088403668</v>
      </c>
    </row>
    <row r="288" spans="1:21" s="40" customFormat="1" ht="14">
      <c r="A288" s="360"/>
      <c r="B288" s="189" t="s">
        <v>172</v>
      </c>
      <c r="C288" s="71">
        <v>256.10789936868497</v>
      </c>
      <c r="D288" s="73">
        <v>305.49832888470797</v>
      </c>
      <c r="E288" s="73">
        <v>320.71191010044635</v>
      </c>
      <c r="F288" s="73">
        <v>334.26622951279506</v>
      </c>
      <c r="G288" s="68">
        <v>359.68857268287275</v>
      </c>
      <c r="H288" s="71">
        <v>176.29384846975552</v>
      </c>
      <c r="I288" s="73">
        <v>200.78096781376897</v>
      </c>
      <c r="J288" s="73">
        <v>235.13138416906946</v>
      </c>
      <c r="K288" s="68">
        <v>273.86703538533607</v>
      </c>
      <c r="L288" s="161">
        <v>1266</v>
      </c>
      <c r="M288" s="162">
        <v>1394.8513979686866</v>
      </c>
      <c r="N288" s="72">
        <v>127.808124571088</v>
      </c>
      <c r="O288" s="67">
        <v>133.43319503420599</v>
      </c>
      <c r="P288" s="67">
        <v>140.52762362301601</v>
      </c>
      <c r="Q288" s="302">
        <v>170.74715228845901</v>
      </c>
      <c r="R288" s="72">
        <v>208.0303272098385</v>
      </c>
      <c r="S288" s="67">
        <v>230.23490298244107</v>
      </c>
      <c r="T288" s="67">
        <v>284.35626199544049</v>
      </c>
      <c r="U288" s="302">
        <v>386.28579543571482</v>
      </c>
    </row>
    <row r="289" spans="1:21" s="40" customFormat="1" ht="14">
      <c r="A289" s="374" t="s">
        <v>232</v>
      </c>
      <c r="B289" s="189" t="s">
        <v>173</v>
      </c>
      <c r="C289" s="71">
        <v>7.2335932757804011</v>
      </c>
      <c r="D289" s="73">
        <v>7.4915693102769856</v>
      </c>
      <c r="E289" s="73">
        <v>8.4812480999746054</v>
      </c>
      <c r="F289" s="73">
        <v>8.7574588944854153</v>
      </c>
      <c r="G289" s="68">
        <v>9.0743648688171756</v>
      </c>
      <c r="H289" s="71">
        <v>107.18898906490686</v>
      </c>
      <c r="I289" s="73">
        <v>114.28184237771183</v>
      </c>
      <c r="J289" s="73">
        <v>135.76950659504874</v>
      </c>
      <c r="K289" s="68">
        <v>155.01839657346841</v>
      </c>
      <c r="L289" s="161">
        <v>131.69999999999999</v>
      </c>
      <c r="M289" s="162">
        <v>98.708991347298777</v>
      </c>
      <c r="N289" s="72">
        <v>23.753034242226502</v>
      </c>
      <c r="O289" s="67">
        <v>25.009434629595599</v>
      </c>
      <c r="P289" s="67">
        <v>28.259264780871401</v>
      </c>
      <c r="Q289" s="302">
        <v>29.9899502629791</v>
      </c>
      <c r="R289" s="72">
        <v>14.064098689339698</v>
      </c>
      <c r="S289" s="67">
        <v>16.870744796546024</v>
      </c>
      <c r="T289" s="67">
        <v>19.810795641502349</v>
      </c>
      <c r="U289" s="302">
        <v>22.750888171307114</v>
      </c>
    </row>
    <row r="290" spans="1:21" s="40" customFormat="1" ht="14">
      <c r="A290" s="375"/>
      <c r="B290" s="189" t="s">
        <v>174</v>
      </c>
      <c r="C290" s="71">
        <v>39.208937395728704</v>
      </c>
      <c r="D290" s="73">
        <v>42.847123194052216</v>
      </c>
      <c r="E290" s="73">
        <v>46.107405072991391</v>
      </c>
      <c r="F290" s="73">
        <v>49.538231600532164</v>
      </c>
      <c r="G290" s="68">
        <v>55.121330923632996</v>
      </c>
      <c r="H290" s="71">
        <v>223.2718988983662</v>
      </c>
      <c r="I290" s="73">
        <v>241.5931450447672</v>
      </c>
      <c r="J290" s="73">
        <v>285.10228915174332</v>
      </c>
      <c r="K290" s="68">
        <v>325.0546925654985</v>
      </c>
      <c r="L290" s="161">
        <v>270.10000000000002</v>
      </c>
      <c r="M290" s="162">
        <v>322.58992497478152</v>
      </c>
      <c r="N290" s="72">
        <v>114.365341056289</v>
      </c>
      <c r="O290" s="67">
        <v>123.036368992156</v>
      </c>
      <c r="P290" s="67">
        <v>138.79300113846699</v>
      </c>
      <c r="Q290" s="302">
        <v>149.21863110680499</v>
      </c>
      <c r="R290" s="72">
        <v>46.453052457708054</v>
      </c>
      <c r="S290" s="67">
        <v>49.933169112887036</v>
      </c>
      <c r="T290" s="67">
        <v>60.904896068873633</v>
      </c>
      <c r="U290" s="302">
        <v>75.514630703304277</v>
      </c>
    </row>
    <row r="291" spans="1:21" s="40" customFormat="1" ht="14">
      <c r="A291" s="375"/>
      <c r="B291" s="189" t="s">
        <v>175</v>
      </c>
      <c r="C291" s="71">
        <v>71.952389020259332</v>
      </c>
      <c r="D291" s="73">
        <v>77.71424812086714</v>
      </c>
      <c r="E291" s="73">
        <v>85.003513691723697</v>
      </c>
      <c r="F291" s="73">
        <v>92.661366623974914</v>
      </c>
      <c r="G291" s="68">
        <v>102.20185091414544</v>
      </c>
      <c r="H291" s="71">
        <v>313.62961257316209</v>
      </c>
      <c r="I291" s="73">
        <v>328.99731386356791</v>
      </c>
      <c r="J291" s="73">
        <v>400.04843355433002</v>
      </c>
      <c r="K291" s="68">
        <v>466.15211200626879</v>
      </c>
      <c r="L291" s="161">
        <v>349</v>
      </c>
      <c r="M291" s="162">
        <v>545.50108311724796</v>
      </c>
      <c r="N291" s="72">
        <v>215.364286597957</v>
      </c>
      <c r="O291" s="67">
        <v>228.06097598218199</v>
      </c>
      <c r="P291" s="67">
        <v>264.97727250267297</v>
      </c>
      <c r="Q291" s="302">
        <v>277.06271596670098</v>
      </c>
      <c r="R291" s="72">
        <v>63.050207427816559</v>
      </c>
      <c r="S291" s="67">
        <v>75.489674659417929</v>
      </c>
      <c r="T291" s="67">
        <v>90.61909176251136</v>
      </c>
      <c r="U291" s="302">
        <v>104.50626135968604</v>
      </c>
    </row>
    <row r="292" spans="1:21" s="40" customFormat="1" ht="14">
      <c r="A292" s="376"/>
      <c r="B292" s="189" t="s">
        <v>176</v>
      </c>
      <c r="C292" s="71">
        <v>186.64778267870116</v>
      </c>
      <c r="D292" s="73">
        <v>212.35659227561851</v>
      </c>
      <c r="E292" s="73">
        <v>234.87431801669948</v>
      </c>
      <c r="F292" s="73">
        <v>245.07494996406979</v>
      </c>
      <c r="G292" s="68">
        <v>257.45268807633192</v>
      </c>
      <c r="H292" s="71">
        <v>259.22863042740551</v>
      </c>
      <c r="I292" s="73">
        <v>297.11201519738779</v>
      </c>
      <c r="J292" s="73">
        <v>354.17777446982501</v>
      </c>
      <c r="K292" s="68">
        <v>415.56001478054253</v>
      </c>
      <c r="L292" s="161">
        <v>254</v>
      </c>
      <c r="M292" s="162">
        <v>716.19231584806198</v>
      </c>
      <c r="N292" s="72">
        <v>199.93065746999301</v>
      </c>
      <c r="O292" s="67">
        <v>217.63001054205299</v>
      </c>
      <c r="P292" s="67">
        <v>261.36873831297601</v>
      </c>
      <c r="Q292" s="302">
        <v>261.88450846927702</v>
      </c>
      <c r="R292" s="72">
        <v>45.70192902470442</v>
      </c>
      <c r="S292" s="67">
        <v>49.607664255661639</v>
      </c>
      <c r="T292" s="67">
        <v>67.060174848717068</v>
      </c>
      <c r="U292" s="302">
        <v>78.963552011952331</v>
      </c>
    </row>
    <row r="293" spans="1:21" s="40" customFormat="1" ht="14">
      <c r="A293" s="374" t="s">
        <v>233</v>
      </c>
      <c r="B293" s="189" t="s">
        <v>177</v>
      </c>
      <c r="C293" s="71">
        <v>5.8346968274665425</v>
      </c>
      <c r="D293" s="73">
        <v>6.4184718300678441</v>
      </c>
      <c r="E293" s="73">
        <v>7.2080078396319012</v>
      </c>
      <c r="F293" s="73">
        <v>6.7973293970106807</v>
      </c>
      <c r="G293" s="68">
        <v>6.0092507083463316</v>
      </c>
      <c r="H293" s="71">
        <v>66.162900832969726</v>
      </c>
      <c r="I293" s="73">
        <v>69.772194515905227</v>
      </c>
      <c r="J293" s="73">
        <v>83.690108694780619</v>
      </c>
      <c r="K293" s="68">
        <v>87.950272643006912</v>
      </c>
      <c r="L293" s="161">
        <v>67.8</v>
      </c>
      <c r="M293" s="162">
        <v>108.14798393564489</v>
      </c>
      <c r="N293" s="72">
        <v>9.1842233267384596</v>
      </c>
      <c r="O293" s="67">
        <v>9.3176528810056301</v>
      </c>
      <c r="P293" s="67">
        <v>9.6826024705588907</v>
      </c>
      <c r="Q293" s="302">
        <v>11.7021031838974</v>
      </c>
      <c r="R293" s="72">
        <v>106.35870446706923</v>
      </c>
      <c r="S293" s="67">
        <v>118.50394362021129</v>
      </c>
      <c r="T293" s="67">
        <v>140.31267903580257</v>
      </c>
      <c r="U293" s="302">
        <v>169.21054161793276</v>
      </c>
    </row>
    <row r="294" spans="1:21" s="40" customFormat="1" ht="14">
      <c r="A294" s="375"/>
      <c r="B294" s="189" t="s">
        <v>178</v>
      </c>
      <c r="C294" s="71">
        <v>19.380610664661049</v>
      </c>
      <c r="D294" s="73">
        <v>22.514530410223504</v>
      </c>
      <c r="E294" s="73">
        <v>24.670050547578452</v>
      </c>
      <c r="F294" s="73">
        <v>25.157073774610751</v>
      </c>
      <c r="G294" s="68">
        <v>25.744839581185587</v>
      </c>
      <c r="H294" s="71">
        <v>151.85186040692253</v>
      </c>
      <c r="I294" s="73">
        <v>166.11724353242829</v>
      </c>
      <c r="J294" s="73">
        <v>188.57906485165427</v>
      </c>
      <c r="K294" s="68">
        <v>223.16845728243101</v>
      </c>
      <c r="L294" s="161">
        <v>166.7</v>
      </c>
      <c r="M294" s="162">
        <v>274.17169997211784</v>
      </c>
      <c r="N294" s="72">
        <v>48.936790053898903</v>
      </c>
      <c r="O294" s="67">
        <v>53.1339578039332</v>
      </c>
      <c r="P294" s="67">
        <v>58.127714546869299</v>
      </c>
      <c r="Q294" s="302">
        <v>67.292663398351607</v>
      </c>
      <c r="R294" s="72">
        <v>244.64425126137536</v>
      </c>
      <c r="S294" s="67">
        <v>266.93748530032377</v>
      </c>
      <c r="T294" s="67">
        <v>312.04575182803387</v>
      </c>
      <c r="U294" s="302">
        <v>388.7761312423894</v>
      </c>
    </row>
    <row r="295" spans="1:21" s="40" customFormat="1" ht="14">
      <c r="A295" s="375"/>
      <c r="B295" s="189" t="s">
        <v>179</v>
      </c>
      <c r="C295" s="71">
        <v>55.74192190743652</v>
      </c>
      <c r="D295" s="73">
        <v>65.241154171514282</v>
      </c>
      <c r="E295" s="73">
        <v>67.308238783135124</v>
      </c>
      <c r="F295" s="73">
        <v>73.115811584575837</v>
      </c>
      <c r="G295" s="68">
        <v>73.813594671383754</v>
      </c>
      <c r="H295" s="71">
        <v>220.25393598435141</v>
      </c>
      <c r="I295" s="73">
        <v>242.16089999913058</v>
      </c>
      <c r="J295" s="73">
        <v>300.6571803747334</v>
      </c>
      <c r="K295" s="68">
        <v>333.75153011791252</v>
      </c>
      <c r="L295" s="161">
        <v>281</v>
      </c>
      <c r="M295" s="162">
        <v>408.8005864830634</v>
      </c>
      <c r="N295" s="72">
        <v>126.165228322692</v>
      </c>
      <c r="O295" s="67">
        <v>137.02052096610399</v>
      </c>
      <c r="P295" s="67">
        <v>144.14415735845901</v>
      </c>
      <c r="Q295" s="302">
        <v>166.98641422801501</v>
      </c>
      <c r="R295" s="72">
        <v>266.31797084123343</v>
      </c>
      <c r="S295" s="67">
        <v>301.93781499114459</v>
      </c>
      <c r="T295" s="67">
        <v>382.11859948898524</v>
      </c>
      <c r="U295" s="302">
        <v>465.62904686158424</v>
      </c>
    </row>
    <row r="296" spans="1:21" s="40" customFormat="1" ht="14">
      <c r="A296" s="376"/>
      <c r="B296" s="189" t="s">
        <v>180</v>
      </c>
      <c r="C296" s="71">
        <v>104.75420738816969</v>
      </c>
      <c r="D296" s="73">
        <v>124.21585386717952</v>
      </c>
      <c r="E296" s="73">
        <v>132.1562391776425</v>
      </c>
      <c r="F296" s="73">
        <v>138.06537987578588</v>
      </c>
      <c r="G296" s="68">
        <v>147.30496971044667</v>
      </c>
      <c r="H296" s="71">
        <v>233.98523664853619</v>
      </c>
      <c r="I296" s="73">
        <v>241.09243637120386</v>
      </c>
      <c r="J296" s="73">
        <v>289.03141077484077</v>
      </c>
      <c r="K296" s="68">
        <v>341.10267351688384</v>
      </c>
      <c r="L296" s="161">
        <v>281</v>
      </c>
      <c r="M296" s="162">
        <v>393.19861780347287</v>
      </c>
      <c r="N296" s="72">
        <v>181.21182024873301</v>
      </c>
      <c r="O296" s="67">
        <v>194.122382893137</v>
      </c>
      <c r="P296" s="67">
        <v>212.60030685662599</v>
      </c>
      <c r="Q296" s="302">
        <v>243.64788287245301</v>
      </c>
      <c r="R296" s="72">
        <v>201.68767198729296</v>
      </c>
      <c r="S296" s="67">
        <v>226.27885880441323</v>
      </c>
      <c r="T296" s="67">
        <v>292.59192411326404</v>
      </c>
      <c r="U296" s="302">
        <v>370.93192849910395</v>
      </c>
    </row>
    <row r="297" spans="1:21" s="40" customFormat="1" ht="14">
      <c r="A297" s="362" t="s">
        <v>375</v>
      </c>
      <c r="B297" s="189" t="s">
        <v>181</v>
      </c>
      <c r="C297" s="71"/>
      <c r="D297" s="73"/>
      <c r="E297" s="73"/>
      <c r="F297" s="73"/>
      <c r="G297" s="68"/>
      <c r="H297" s="71">
        <v>41.118212768456935</v>
      </c>
      <c r="I297" s="73">
        <v>43.00311970065971</v>
      </c>
      <c r="J297" s="73">
        <v>52.201484071264986</v>
      </c>
      <c r="K297" s="68">
        <v>62.142558272313828</v>
      </c>
      <c r="L297" s="161">
        <v>26.31</v>
      </c>
      <c r="M297" s="162">
        <v>341.60527741562356</v>
      </c>
      <c r="N297" s="72"/>
      <c r="O297" s="67"/>
      <c r="P297" s="67"/>
      <c r="Q297" s="302"/>
      <c r="R297" s="72"/>
      <c r="S297" s="67"/>
      <c r="T297" s="67"/>
      <c r="U297" s="302"/>
    </row>
    <row r="298" spans="1:21" s="40" customFormat="1" ht="14">
      <c r="A298" s="363"/>
      <c r="B298" s="189" t="s">
        <v>182</v>
      </c>
      <c r="C298" s="71"/>
      <c r="D298" s="73"/>
      <c r="E298" s="73"/>
      <c r="F298" s="73"/>
      <c r="G298" s="68"/>
      <c r="H298" s="71">
        <v>136.90466286817366</v>
      </c>
      <c r="I298" s="73">
        <v>147.92255106213355</v>
      </c>
      <c r="J298" s="73">
        <v>178.18276807332563</v>
      </c>
      <c r="K298" s="68">
        <v>211.18904152584082</v>
      </c>
      <c r="L298" s="161">
        <v>103.75</v>
      </c>
      <c r="M298" s="162">
        <v>1277.455237723573</v>
      </c>
      <c r="N298" s="72"/>
      <c r="O298" s="67"/>
      <c r="P298" s="67"/>
      <c r="Q298" s="302"/>
      <c r="R298" s="72"/>
      <c r="S298" s="67"/>
      <c r="T298" s="67"/>
      <c r="U298" s="302"/>
    </row>
    <row r="299" spans="1:21" s="40" customFormat="1" ht="14">
      <c r="A299" s="363"/>
      <c r="B299" s="189" t="s">
        <v>183</v>
      </c>
      <c r="C299" s="71"/>
      <c r="D299" s="73"/>
      <c r="E299" s="73"/>
      <c r="F299" s="73"/>
      <c r="G299" s="68"/>
      <c r="H299" s="71">
        <v>107.87250278883313</v>
      </c>
      <c r="I299" s="73">
        <v>115.73216343298726</v>
      </c>
      <c r="J299" s="73">
        <v>111.61741123489588</v>
      </c>
      <c r="K299" s="68">
        <v>127.96272212401824</v>
      </c>
      <c r="L299" s="161">
        <v>152.07</v>
      </c>
      <c r="M299" s="162">
        <v>1809.1570801656694</v>
      </c>
      <c r="N299" s="72"/>
      <c r="O299" s="67"/>
      <c r="P299" s="67"/>
      <c r="Q299" s="302"/>
      <c r="R299" s="72"/>
      <c r="S299" s="67"/>
      <c r="T299" s="67"/>
      <c r="U299" s="302"/>
    </row>
    <row r="300" spans="1:21" s="40" customFormat="1" ht="14">
      <c r="A300" s="363"/>
      <c r="B300" s="189" t="s">
        <v>184</v>
      </c>
      <c r="C300" s="71"/>
      <c r="D300" s="73"/>
      <c r="E300" s="73"/>
      <c r="F300" s="73"/>
      <c r="G300" s="68"/>
      <c r="H300" s="71">
        <v>173.73522248600003</v>
      </c>
      <c r="I300" s="73">
        <v>190.6040967726737</v>
      </c>
      <c r="J300" s="73">
        <v>225.83563435880325</v>
      </c>
      <c r="K300" s="68">
        <v>262.16485283901869</v>
      </c>
      <c r="L300" s="161">
        <v>134.63</v>
      </c>
      <c r="M300" s="162">
        <v>1349.2596844825475</v>
      </c>
      <c r="N300" s="72"/>
      <c r="O300" s="67"/>
      <c r="P300" s="67"/>
      <c r="Q300" s="302"/>
      <c r="R300" s="72"/>
      <c r="S300" s="67"/>
      <c r="T300" s="67"/>
      <c r="U300" s="302"/>
    </row>
    <row r="301" spans="1:21" s="40" customFormat="1" ht="14">
      <c r="A301" s="364"/>
      <c r="B301" s="189" t="s">
        <v>185</v>
      </c>
      <c r="C301" s="71"/>
      <c r="D301" s="73"/>
      <c r="E301" s="73"/>
      <c r="F301" s="73"/>
      <c r="G301" s="68"/>
      <c r="H301" s="71">
        <v>114.99675981967066</v>
      </c>
      <c r="I301" s="73">
        <v>128.40636198003156</v>
      </c>
      <c r="J301" s="73">
        <v>146.39048143512201</v>
      </c>
      <c r="K301" s="68">
        <v>170.59900974373974</v>
      </c>
      <c r="L301" s="161">
        <v>82.92</v>
      </c>
      <c r="M301" s="162">
        <v>681.68634941632274</v>
      </c>
      <c r="N301" s="72"/>
      <c r="O301" s="67"/>
      <c r="P301" s="67"/>
      <c r="Q301" s="302"/>
      <c r="R301" s="72"/>
      <c r="S301" s="67"/>
      <c r="T301" s="67"/>
      <c r="U301" s="302"/>
    </row>
    <row r="302" spans="1:21" s="40" customFormat="1" ht="14">
      <c r="A302" s="365" t="s">
        <v>234</v>
      </c>
      <c r="B302" s="189" t="s">
        <v>186</v>
      </c>
      <c r="C302" s="71">
        <v>13.888957322568444</v>
      </c>
      <c r="D302" s="73">
        <v>15.676566055647738</v>
      </c>
      <c r="E302" s="73">
        <v>16.068555236018174</v>
      </c>
      <c r="F302" s="73">
        <v>16.146762378611545</v>
      </c>
      <c r="G302" s="68">
        <v>17.35649862981688</v>
      </c>
      <c r="H302" s="71">
        <v>574.62736073113433</v>
      </c>
      <c r="I302" s="73">
        <v>625.66829294848583</v>
      </c>
      <c r="J302" s="73">
        <v>714.22777917341182</v>
      </c>
      <c r="K302" s="68">
        <v>834.05818450493132</v>
      </c>
      <c r="L302" s="161">
        <v>24</v>
      </c>
      <c r="M302" s="162">
        <v>427.54542781401568</v>
      </c>
      <c r="N302" s="72">
        <v>4.3444504491441203</v>
      </c>
      <c r="O302" s="67">
        <v>5.7087123083628697</v>
      </c>
      <c r="P302" s="67">
        <v>5.6190594957501698</v>
      </c>
      <c r="Q302" s="302">
        <v>6.5343377749681197</v>
      </c>
      <c r="R302" s="72">
        <v>55.697751369961594</v>
      </c>
      <c r="S302" s="67">
        <v>62.672134349889966</v>
      </c>
      <c r="T302" s="67">
        <v>74.845303022432645</v>
      </c>
      <c r="U302" s="302">
        <v>92.201732536649885</v>
      </c>
    </row>
    <row r="303" spans="1:21" s="40" customFormat="1" ht="14">
      <c r="A303" s="366"/>
      <c r="B303" s="189" t="s">
        <v>187</v>
      </c>
      <c r="C303" s="71">
        <v>36.33334351214085</v>
      </c>
      <c r="D303" s="73">
        <v>32.155164211550712</v>
      </c>
      <c r="E303" s="73">
        <v>36.935001617343545</v>
      </c>
      <c r="F303" s="73">
        <v>37.697168088498309</v>
      </c>
      <c r="G303" s="68">
        <v>39.88528698857106</v>
      </c>
      <c r="H303" s="71">
        <v>29.726380510008607</v>
      </c>
      <c r="I303" s="73">
        <v>32.655653928601978</v>
      </c>
      <c r="J303" s="73">
        <v>39.861953302463057</v>
      </c>
      <c r="K303" s="68">
        <v>44.888116014575154</v>
      </c>
      <c r="L303" s="161">
        <v>53.2</v>
      </c>
      <c r="M303" s="162">
        <v>1401.3672218955635</v>
      </c>
      <c r="N303" s="72">
        <v>11.83521545869</v>
      </c>
      <c r="O303" s="67">
        <v>11.8165686815624</v>
      </c>
      <c r="P303" s="67">
        <v>13.573941697181899</v>
      </c>
      <c r="Q303" s="302">
        <v>15.6135039197732</v>
      </c>
      <c r="R303" s="72">
        <v>132.87592215955377</v>
      </c>
      <c r="S303" s="67">
        <v>148.79575956754624</v>
      </c>
      <c r="T303" s="67">
        <v>184.77246675560855</v>
      </c>
      <c r="U303" s="302">
        <v>225.6976769876014</v>
      </c>
    </row>
    <row r="304" spans="1:21" s="40" customFormat="1" ht="14">
      <c r="A304" s="366"/>
      <c r="B304" s="189" t="s">
        <v>188</v>
      </c>
      <c r="C304" s="71">
        <v>80.634131387921073</v>
      </c>
      <c r="D304" s="73">
        <v>91.108264434218768</v>
      </c>
      <c r="E304" s="73">
        <v>94.865434364202315</v>
      </c>
      <c r="F304" s="73">
        <v>92.340585887254917</v>
      </c>
      <c r="G304" s="68">
        <v>99.991271390409324</v>
      </c>
      <c r="H304" s="71">
        <v>53.462533876601221</v>
      </c>
      <c r="I304" s="73">
        <v>58.888291888230633</v>
      </c>
      <c r="J304" s="73">
        <v>71.433281415510365</v>
      </c>
      <c r="K304" s="68">
        <v>84.313095647623939</v>
      </c>
      <c r="L304" s="161">
        <v>84</v>
      </c>
      <c r="M304" s="162">
        <v>1828.3419705792683</v>
      </c>
      <c r="N304" s="72">
        <v>19.477603779892402</v>
      </c>
      <c r="O304" s="67">
        <v>22.589083545560499</v>
      </c>
      <c r="P304" s="67">
        <v>24.735398557974101</v>
      </c>
      <c r="Q304" s="302">
        <v>28.878804752281201</v>
      </c>
      <c r="R304" s="72">
        <v>135.17469473675473</v>
      </c>
      <c r="S304" s="67">
        <v>164.73042583595117</v>
      </c>
      <c r="T304" s="67">
        <v>235.20499076674341</v>
      </c>
      <c r="U304" s="302">
        <v>265.30298902916087</v>
      </c>
    </row>
    <row r="305" spans="1:21" s="40" customFormat="1" ht="14">
      <c r="A305" s="367"/>
      <c r="B305" s="189" t="s">
        <v>189</v>
      </c>
      <c r="C305" s="71">
        <v>84.497484747820707</v>
      </c>
      <c r="D305" s="73">
        <v>96.450551632359819</v>
      </c>
      <c r="E305" s="73">
        <v>98.072689087149357</v>
      </c>
      <c r="F305" s="73">
        <v>84.781614880531563</v>
      </c>
      <c r="G305" s="68">
        <v>97.004538278190537</v>
      </c>
      <c r="H305" s="71">
        <v>78.953116519692529</v>
      </c>
      <c r="I305" s="73">
        <v>81.338478449090331</v>
      </c>
      <c r="J305" s="73">
        <v>96.92086068796759</v>
      </c>
      <c r="K305" s="68">
        <v>118.69143367805228</v>
      </c>
      <c r="L305" s="161">
        <v>87</v>
      </c>
      <c r="M305" s="162">
        <v>1587.9873656797133</v>
      </c>
      <c r="N305" s="72">
        <v>18.055112994528798</v>
      </c>
      <c r="O305" s="67">
        <v>19.868161432396299</v>
      </c>
      <c r="P305" s="67">
        <v>21.362514520595301</v>
      </c>
      <c r="Q305" s="302">
        <v>23.928895100412198</v>
      </c>
      <c r="R305" s="72">
        <v>97.173015493988729</v>
      </c>
      <c r="S305" s="67">
        <v>96.603448850825757</v>
      </c>
      <c r="T305" s="67">
        <v>147.07083767256213</v>
      </c>
      <c r="U305" s="302">
        <v>175.86554462271653</v>
      </c>
    </row>
    <row r="306" spans="1:21" s="40" customFormat="1" ht="15" customHeight="1">
      <c r="A306" s="368" t="s">
        <v>190</v>
      </c>
      <c r="B306" s="190" t="s">
        <v>191</v>
      </c>
      <c r="C306" s="71">
        <v>7.5702924407115333</v>
      </c>
      <c r="D306" s="73">
        <v>7.8809803090498347</v>
      </c>
      <c r="E306" s="73">
        <v>8.230737441592936</v>
      </c>
      <c r="F306" s="73">
        <v>5.403571609008428</v>
      </c>
      <c r="G306" s="68">
        <v>2.4151094469926253</v>
      </c>
      <c r="H306" s="71">
        <v>125.19308074472538</v>
      </c>
      <c r="I306" s="73">
        <v>127.38684657746943</v>
      </c>
      <c r="J306" s="73">
        <v>150.93762510244625</v>
      </c>
      <c r="K306" s="68">
        <v>124.32650191494766</v>
      </c>
      <c r="L306" s="161">
        <v>63</v>
      </c>
      <c r="M306" s="162">
        <v>62.295180243567103</v>
      </c>
      <c r="N306" s="72">
        <v>29.1071630631</v>
      </c>
      <c r="O306" s="67">
        <v>31.1426163370433</v>
      </c>
      <c r="P306" s="67">
        <v>34.899191211263101</v>
      </c>
      <c r="Q306" s="302">
        <v>35.250303920890602</v>
      </c>
      <c r="R306" s="72">
        <v>60.667387634877223</v>
      </c>
      <c r="S306" s="67">
        <v>75.762477239179645</v>
      </c>
      <c r="T306" s="67">
        <v>89.097848486520476</v>
      </c>
      <c r="U306" s="302">
        <v>86.217361506351537</v>
      </c>
    </row>
    <row r="307" spans="1:21" s="40" customFormat="1" ht="14">
      <c r="A307" s="369"/>
      <c r="B307" s="190" t="s">
        <v>192</v>
      </c>
      <c r="C307" s="71">
        <v>0</v>
      </c>
      <c r="D307" s="73">
        <v>0</v>
      </c>
      <c r="E307" s="73">
        <v>0</v>
      </c>
      <c r="F307" s="73">
        <v>0</v>
      </c>
      <c r="G307" s="68">
        <v>0</v>
      </c>
      <c r="H307" s="71">
        <v>13.581757917271997</v>
      </c>
      <c r="I307" s="73">
        <v>13.872611275439679</v>
      </c>
      <c r="J307" s="73">
        <v>16.604153822203827</v>
      </c>
      <c r="K307" s="68">
        <v>13.539335328882572</v>
      </c>
      <c r="L307" s="161">
        <v>10.72</v>
      </c>
      <c r="M307" s="162">
        <v>14.345039767494169</v>
      </c>
      <c r="N307" s="72">
        <v>5.0484877257530796</v>
      </c>
      <c r="O307" s="67">
        <v>5.6420672949888404</v>
      </c>
      <c r="P307" s="67">
        <v>5.9055904606076401</v>
      </c>
      <c r="Q307" s="302">
        <v>7.2223526013565698</v>
      </c>
      <c r="R307" s="72">
        <v>12.499481089521744</v>
      </c>
      <c r="S307" s="67">
        <v>21.766921595951136</v>
      </c>
      <c r="T307" s="67">
        <v>27.167832172656301</v>
      </c>
      <c r="U307" s="302">
        <v>27.802262685832851</v>
      </c>
    </row>
    <row r="308" spans="1:21" s="40" customFormat="1" ht="14">
      <c r="A308" s="369"/>
      <c r="B308" s="190" t="s">
        <v>193</v>
      </c>
      <c r="C308" s="71">
        <v>1.3667371291108226</v>
      </c>
      <c r="D308" s="73">
        <v>1.5095981693991423</v>
      </c>
      <c r="E308" s="73">
        <v>1.5628037001995676</v>
      </c>
      <c r="F308" s="73">
        <v>1.3723505462576295</v>
      </c>
      <c r="G308" s="68">
        <v>0.73288335693676343</v>
      </c>
      <c r="H308" s="71">
        <v>14.770344760442745</v>
      </c>
      <c r="I308" s="73">
        <v>13.824227092404964</v>
      </c>
      <c r="J308" s="73">
        <v>18.456665136702693</v>
      </c>
      <c r="K308" s="68">
        <v>13.492113528623465</v>
      </c>
      <c r="L308" s="161">
        <v>16.5</v>
      </c>
      <c r="M308" s="162">
        <v>34.900392379348609</v>
      </c>
      <c r="N308" s="72">
        <v>13.072933604084801</v>
      </c>
      <c r="O308" s="67">
        <v>13.3295204339347</v>
      </c>
      <c r="P308" s="67">
        <v>14.4507768912505</v>
      </c>
      <c r="Q308" s="302">
        <v>16.9203137913386</v>
      </c>
      <c r="R308" s="72">
        <v>18.599983230815333</v>
      </c>
      <c r="S308" s="67">
        <v>18.383595506346001</v>
      </c>
      <c r="T308" s="67">
        <v>17.504318983527543</v>
      </c>
      <c r="U308" s="302">
        <v>19.295007427869155</v>
      </c>
    </row>
    <row r="309" spans="1:21" s="40" customFormat="1" ht="14">
      <c r="A309" s="369"/>
      <c r="B309" s="190" t="s">
        <v>194</v>
      </c>
      <c r="C309" s="71">
        <v>1.9919949671091421</v>
      </c>
      <c r="D309" s="73">
        <v>2.1375787834939746</v>
      </c>
      <c r="E309" s="73">
        <v>2.22876795273408</v>
      </c>
      <c r="F309" s="73">
        <v>2.46205127738315</v>
      </c>
      <c r="G309" s="68">
        <v>2.1718535052288979</v>
      </c>
      <c r="H309" s="71">
        <v>3.317071226023375</v>
      </c>
      <c r="I309" s="73">
        <v>4.2578228899587653</v>
      </c>
      <c r="J309" s="73">
        <v>4.2732203559364654</v>
      </c>
      <c r="K309" s="68">
        <v>4.1555328505603564</v>
      </c>
      <c r="L309" s="161">
        <v>4.68</v>
      </c>
      <c r="M309" s="162">
        <v>33.796505015143715</v>
      </c>
      <c r="N309" s="72">
        <v>0.27</v>
      </c>
      <c r="O309" s="67">
        <v>0.34</v>
      </c>
      <c r="P309" s="67">
        <v>0.4</v>
      </c>
      <c r="Q309" s="302">
        <v>0.52</v>
      </c>
      <c r="R309" s="72">
        <v>10.591640318121151</v>
      </c>
      <c r="S309" s="67">
        <v>15.498250096081582</v>
      </c>
      <c r="T309" s="67">
        <v>19.505924236565686</v>
      </c>
      <c r="U309" s="302">
        <v>23.056650887791569</v>
      </c>
    </row>
    <row r="310" spans="1:21" s="40" customFormat="1" ht="14">
      <c r="A310" s="369"/>
      <c r="B310" s="190" t="s">
        <v>195</v>
      </c>
      <c r="C310" s="71">
        <v>2.2848632175695931</v>
      </c>
      <c r="D310" s="73">
        <v>2.5201356773980899</v>
      </c>
      <c r="E310" s="73">
        <v>2.6797028645436263</v>
      </c>
      <c r="F310" s="73">
        <v>2.979658630538951</v>
      </c>
      <c r="G310" s="68">
        <v>3.0610110316937571</v>
      </c>
      <c r="H310" s="71">
        <v>5.1809129519891703</v>
      </c>
      <c r="I310" s="73">
        <v>5.6548596338347448</v>
      </c>
      <c r="J310" s="73">
        <v>6.3600728566349822</v>
      </c>
      <c r="K310" s="68">
        <v>5.5190071501390152</v>
      </c>
      <c r="L310" s="161">
        <v>2.96</v>
      </c>
      <c r="M310" s="162">
        <v>41.013271493289693</v>
      </c>
      <c r="N310" s="72">
        <v>2.50709237633522</v>
      </c>
      <c r="O310" s="67">
        <v>3.0081023478344999</v>
      </c>
      <c r="P310" s="67">
        <v>3.2057605276371399</v>
      </c>
      <c r="Q310" s="302">
        <v>3.2188877582474902</v>
      </c>
      <c r="R310" s="72">
        <v>4.9339209231326153</v>
      </c>
      <c r="S310" s="67">
        <v>6.7034102395256507</v>
      </c>
      <c r="T310" s="67">
        <v>7.4199306821578013</v>
      </c>
      <c r="U310" s="302">
        <v>8.5893697965709794</v>
      </c>
    </row>
    <row r="311" spans="1:21" s="40" customFormat="1" ht="14">
      <c r="A311" s="369"/>
      <c r="B311" s="190" t="s">
        <v>196</v>
      </c>
      <c r="C311" s="71">
        <v>10.029949018612797</v>
      </c>
      <c r="D311" s="73">
        <v>10.972286262779846</v>
      </c>
      <c r="E311" s="73">
        <v>11.525375730680627</v>
      </c>
      <c r="F311" s="73">
        <v>12.542051227752344</v>
      </c>
      <c r="G311" s="68">
        <v>13.483452542429893</v>
      </c>
      <c r="H311" s="71">
        <v>15.784358894087843</v>
      </c>
      <c r="I311" s="73">
        <v>16.681389083584914</v>
      </c>
      <c r="J311" s="73">
        <v>18.744663939994933</v>
      </c>
      <c r="K311" s="68">
        <v>16.280634991486782</v>
      </c>
      <c r="L311" s="161">
        <v>16.600000000000001</v>
      </c>
      <c r="M311" s="162">
        <v>250.61335408729479</v>
      </c>
      <c r="N311" s="72">
        <v>3.0516312755431998</v>
      </c>
      <c r="O311" s="67">
        <v>3.20568375049224</v>
      </c>
      <c r="P311" s="67">
        <v>3.9830809701277499</v>
      </c>
      <c r="Q311" s="302">
        <v>3.7520568331307298</v>
      </c>
      <c r="R311" s="72">
        <v>13.89441764089616</v>
      </c>
      <c r="S311" s="67">
        <v>18.746550918335757</v>
      </c>
      <c r="T311" s="67">
        <v>21.626498970684761</v>
      </c>
      <c r="U311" s="302">
        <v>26.430219619901994</v>
      </c>
    </row>
    <row r="312" spans="1:21" s="40" customFormat="1" ht="14">
      <c r="A312" s="369"/>
      <c r="B312" s="190" t="s">
        <v>197</v>
      </c>
      <c r="C312" s="71">
        <v>1.318307478436769</v>
      </c>
      <c r="D312" s="73">
        <v>1.3125201244054268</v>
      </c>
      <c r="E312" s="73">
        <v>1.9732167833042646</v>
      </c>
      <c r="F312" s="73">
        <v>1.5279095754749685</v>
      </c>
      <c r="G312" s="68">
        <v>1.7112894092560766</v>
      </c>
      <c r="H312" s="71">
        <v>2.8114622433432808</v>
      </c>
      <c r="I312" s="73">
        <v>2.9809358029075441</v>
      </c>
      <c r="J312" s="73">
        <v>4.0210243518087676</v>
      </c>
      <c r="K312" s="68">
        <v>2.9093217295644198</v>
      </c>
      <c r="L312" s="161">
        <v>2.62</v>
      </c>
      <c r="M312" s="162">
        <v>178.26369636624798</v>
      </c>
      <c r="N312" s="72">
        <v>0.48089369748622401</v>
      </c>
      <c r="O312" s="67">
        <v>0.52625476339454702</v>
      </c>
      <c r="P312" s="67">
        <v>0.539777506124138</v>
      </c>
      <c r="Q312" s="302">
        <v>0.58326129598801502</v>
      </c>
      <c r="R312" s="72">
        <v>13.732788108278987</v>
      </c>
      <c r="S312" s="67">
        <v>20.228195142880601</v>
      </c>
      <c r="T312" s="67">
        <v>25.091974818685411</v>
      </c>
      <c r="U312" s="302">
        <v>29.127693176528286</v>
      </c>
    </row>
    <row r="313" spans="1:21" s="40" customFormat="1" ht="14">
      <c r="A313" s="369"/>
      <c r="B313" s="190" t="s">
        <v>198</v>
      </c>
      <c r="C313" s="71">
        <v>4.9024707160233554</v>
      </c>
      <c r="D313" s="73">
        <v>5.3690101475047065</v>
      </c>
      <c r="E313" s="73">
        <v>5.4908328696136168</v>
      </c>
      <c r="F313" s="73">
        <v>5.8801834489653828</v>
      </c>
      <c r="G313" s="68">
        <v>6.1977280830527759</v>
      </c>
      <c r="H313" s="71">
        <v>4.7401797648037176</v>
      </c>
      <c r="I313" s="73">
        <v>5.3105439943879427</v>
      </c>
      <c r="J313" s="73">
        <v>6.1964700423825878</v>
      </c>
      <c r="K313" s="68">
        <v>5.1829633578861314</v>
      </c>
      <c r="L313" s="161">
        <v>2.4500000000000002</v>
      </c>
      <c r="M313" s="162">
        <v>59.350997311017956</v>
      </c>
      <c r="N313" s="72">
        <v>0.697527752169389</v>
      </c>
      <c r="O313" s="67">
        <v>0.75354504115655996</v>
      </c>
      <c r="P313" s="67">
        <v>0.88491374014205204</v>
      </c>
      <c r="Q313" s="302">
        <v>1.0052815375072299</v>
      </c>
      <c r="R313" s="72">
        <v>8.0498758056762263</v>
      </c>
      <c r="S313" s="67">
        <v>9.5082224995655054</v>
      </c>
      <c r="T313" s="67">
        <v>11.204584742714903</v>
      </c>
      <c r="U313" s="302">
        <v>13.253134776929521</v>
      </c>
    </row>
    <row r="314" spans="1:21" s="40" customFormat="1" ht="14">
      <c r="A314" s="369"/>
      <c r="B314" s="190" t="s">
        <v>199</v>
      </c>
      <c r="C314" s="71">
        <v>1.0071878695881376</v>
      </c>
      <c r="D314" s="73">
        <v>1.1283050868784226</v>
      </c>
      <c r="E314" s="73">
        <v>1.2050137063740953</v>
      </c>
      <c r="F314" s="73">
        <v>1.5007204569373673</v>
      </c>
      <c r="G314" s="68">
        <v>1.1481840693083745</v>
      </c>
      <c r="H314" s="71">
        <v>0</v>
      </c>
      <c r="I314" s="73">
        <v>0</v>
      </c>
      <c r="J314" s="73">
        <v>0</v>
      </c>
      <c r="K314" s="68">
        <v>0</v>
      </c>
      <c r="L314" s="161">
        <v>7.0000000000000007E-2</v>
      </c>
      <c r="M314" s="162">
        <v>5.9139533749121131</v>
      </c>
      <c r="N314" s="72">
        <v>0.28000000000000003</v>
      </c>
      <c r="O314" s="67">
        <v>0.28999999999999998</v>
      </c>
      <c r="P314" s="67">
        <v>0.32</v>
      </c>
      <c r="Q314" s="302">
        <v>0.35</v>
      </c>
      <c r="R314" s="72">
        <v>0.63358249681010104</v>
      </c>
      <c r="S314" s="67">
        <v>0.72014061698836074</v>
      </c>
      <c r="T314" s="67">
        <v>0.97075390691565422</v>
      </c>
      <c r="U314" s="302">
        <v>1.3805720766652989</v>
      </c>
    </row>
    <row r="315" spans="1:21" s="40" customFormat="1" ht="14">
      <c r="A315" s="369"/>
      <c r="B315" s="190" t="s">
        <v>200</v>
      </c>
      <c r="C315" s="71">
        <v>5.0616119086312983</v>
      </c>
      <c r="D315" s="73">
        <v>5.7083717165104675</v>
      </c>
      <c r="E315" s="73">
        <v>5.6749530361323428</v>
      </c>
      <c r="F315" s="73">
        <v>5.9319542357231816</v>
      </c>
      <c r="G315" s="68">
        <v>6.2977562075394182</v>
      </c>
      <c r="H315" s="71">
        <v>7.5749467668536674</v>
      </c>
      <c r="I315" s="73">
        <v>8.315791286295088</v>
      </c>
      <c r="J315" s="73">
        <v>9.9407465376499697</v>
      </c>
      <c r="K315" s="68">
        <v>8.1160125166543651</v>
      </c>
      <c r="L315" s="161">
        <v>6.7</v>
      </c>
      <c r="M315" s="162">
        <v>121.12635359424216</v>
      </c>
      <c r="N315" s="72">
        <v>0.61354934658889904</v>
      </c>
      <c r="O315" s="67">
        <v>0.71579582996046698</v>
      </c>
      <c r="P315" s="67">
        <v>0.91717361296873401</v>
      </c>
      <c r="Q315" s="302">
        <v>1.0371334271439701</v>
      </c>
      <c r="R315" s="72">
        <v>14.319562428998207</v>
      </c>
      <c r="S315" s="67">
        <v>17.349581945581967</v>
      </c>
      <c r="T315" s="67">
        <v>19.870875743169627</v>
      </c>
      <c r="U315" s="302">
        <v>23.402496475768231</v>
      </c>
    </row>
    <row r="316" spans="1:21" s="40" customFormat="1" ht="14">
      <c r="A316" s="369"/>
      <c r="B316" s="190" t="s">
        <v>201</v>
      </c>
      <c r="C316" s="71">
        <v>3.3801252992147255</v>
      </c>
      <c r="D316" s="73">
        <v>3.8106158997407342</v>
      </c>
      <c r="E316" s="73">
        <v>3.5045418348540576</v>
      </c>
      <c r="F316" s="73">
        <v>4.732998611261034</v>
      </c>
      <c r="G316" s="68">
        <v>3.6395674085069305</v>
      </c>
      <c r="H316" s="71">
        <v>2.0830455492274322</v>
      </c>
      <c r="I316" s="73">
        <v>1.7004781401396705</v>
      </c>
      <c r="J316" s="73">
        <v>2.0068990859166504</v>
      </c>
      <c r="K316" s="68">
        <v>1.6596258124486276</v>
      </c>
      <c r="L316" s="161">
        <v>1.67</v>
      </c>
      <c r="M316" s="162">
        <v>101.04035718997964</v>
      </c>
      <c r="N316" s="72">
        <v>0</v>
      </c>
      <c r="O316" s="67">
        <v>0</v>
      </c>
      <c r="P316" s="67">
        <v>0</v>
      </c>
      <c r="Q316" s="302">
        <v>0</v>
      </c>
      <c r="R316" s="72">
        <v>3.7062464126241368</v>
      </c>
      <c r="S316" s="67">
        <v>3.8952249995097192</v>
      </c>
      <c r="T316" s="67">
        <v>5.5905934443779168</v>
      </c>
      <c r="U316" s="302">
        <v>6.9170214842335662</v>
      </c>
    </row>
    <row r="317" spans="1:21" s="40" customFormat="1" ht="14">
      <c r="A317" s="369"/>
      <c r="B317" s="190" t="s">
        <v>202</v>
      </c>
      <c r="C317" s="71">
        <v>11.06584638794382</v>
      </c>
      <c r="D317" s="73">
        <v>12.179700615777287</v>
      </c>
      <c r="E317" s="73">
        <v>12.534479041677301</v>
      </c>
      <c r="F317" s="73">
        <v>13.418484937683589</v>
      </c>
      <c r="G317" s="68">
        <v>13.964322259837118</v>
      </c>
      <c r="H317" s="71">
        <v>3.2857511974070217</v>
      </c>
      <c r="I317" s="73">
        <v>4.0373249170729313</v>
      </c>
      <c r="J317" s="73">
        <v>4.8156698930892681</v>
      </c>
      <c r="K317" s="68">
        <v>3.9403321262723812</v>
      </c>
      <c r="L317" s="161">
        <v>0.97</v>
      </c>
      <c r="M317" s="162">
        <v>38.308263632284273</v>
      </c>
      <c r="N317" s="72">
        <v>23.613667450249402</v>
      </c>
      <c r="O317" s="67">
        <v>25.064335991545999</v>
      </c>
      <c r="P317" s="67">
        <v>27.720319109895101</v>
      </c>
      <c r="Q317" s="302">
        <v>30.030108736289201</v>
      </c>
      <c r="R317" s="72">
        <v>2.931883698502304</v>
      </c>
      <c r="S317" s="67">
        <v>3.845579455342536</v>
      </c>
      <c r="T317" s="67">
        <v>4.5922868291734584</v>
      </c>
      <c r="U317" s="302">
        <v>5.4821502694324371</v>
      </c>
    </row>
    <row r="318" spans="1:21" s="40" customFormat="1" ht="14">
      <c r="A318" s="369"/>
      <c r="B318" s="190" t="s">
        <v>203</v>
      </c>
      <c r="C318" s="71">
        <v>2.6717016368454609</v>
      </c>
      <c r="D318" s="73">
        <v>2.6125806627673676</v>
      </c>
      <c r="E318" s="73">
        <v>2.4784266595402475</v>
      </c>
      <c r="F318" s="73">
        <v>2.4549606994487312</v>
      </c>
      <c r="G318" s="68">
        <v>2.4335047373725613</v>
      </c>
      <c r="H318" s="71">
        <v>0.55658434508765364</v>
      </c>
      <c r="I318" s="73">
        <v>0.60430387269809271</v>
      </c>
      <c r="J318" s="73">
        <v>0.85580978744099978</v>
      </c>
      <c r="K318" s="68">
        <v>0.5897860619425831</v>
      </c>
      <c r="L318" s="161">
        <v>0.56999999999999995</v>
      </c>
      <c r="M318" s="162">
        <v>7.6120254733686226</v>
      </c>
      <c r="N318" s="72">
        <v>0</v>
      </c>
      <c r="O318" s="67">
        <v>0</v>
      </c>
      <c r="P318" s="67">
        <v>0</v>
      </c>
      <c r="Q318" s="302">
        <v>0</v>
      </c>
      <c r="R318" s="72">
        <v>0.63347489563144999</v>
      </c>
      <c r="S318" s="67">
        <v>0.72619618237872741</v>
      </c>
      <c r="T318" s="67">
        <v>0.90975050952669523</v>
      </c>
      <c r="U318" s="302">
        <v>1.0263303775289097</v>
      </c>
    </row>
    <row r="319" spans="1:21" s="40" customFormat="1" ht="14">
      <c r="A319" s="369"/>
      <c r="B319" s="190" t="s">
        <v>204</v>
      </c>
      <c r="C319" s="71">
        <v>0.87753544854747756</v>
      </c>
      <c r="D319" s="73">
        <v>1.0051126297300124</v>
      </c>
      <c r="E319" s="73">
        <v>1.0590104932665234</v>
      </c>
      <c r="F319" s="73">
        <v>1.022188948166642</v>
      </c>
      <c r="G319" s="68">
        <v>1.103340816431307</v>
      </c>
      <c r="H319" s="71">
        <v>1.1867056438142298</v>
      </c>
      <c r="I319" s="73">
        <v>1.3595110312427026</v>
      </c>
      <c r="J319" s="73">
        <v>1.5382101733248912</v>
      </c>
      <c r="K319" s="68">
        <v>1.3268501055672022</v>
      </c>
      <c r="L319" s="71">
        <v>0.9</v>
      </c>
      <c r="M319" s="68">
        <v>24.401986039103019</v>
      </c>
      <c r="N319" s="72">
        <v>0</v>
      </c>
      <c r="O319" s="67">
        <v>0</v>
      </c>
      <c r="P319" s="67">
        <v>0</v>
      </c>
      <c r="Q319" s="302">
        <v>0</v>
      </c>
      <c r="R319" s="72">
        <v>2.4623140292166372</v>
      </c>
      <c r="S319" s="67">
        <v>3.1051683941003985</v>
      </c>
      <c r="T319" s="67">
        <v>3.2134443451990067</v>
      </c>
      <c r="U319" s="302">
        <v>4.2598754371413623</v>
      </c>
    </row>
    <row r="320" spans="1:21" s="40" customFormat="1" ht="15" thickBot="1">
      <c r="A320" s="370"/>
      <c r="B320" s="191" t="s">
        <v>205</v>
      </c>
      <c r="C320" s="69">
        <v>3.2617448209478512</v>
      </c>
      <c r="D320" s="135">
        <v>3.2969040375559366</v>
      </c>
      <c r="E320" s="135">
        <v>3.0241008710098307</v>
      </c>
      <c r="F320" s="135">
        <v>3.085514347403997</v>
      </c>
      <c r="G320" s="136">
        <v>3.2882621132816681</v>
      </c>
      <c r="H320" s="69">
        <v>2.9375151230109622</v>
      </c>
      <c r="I320" s="135">
        <v>3.0932743937597387</v>
      </c>
      <c r="J320" s="135">
        <v>3.7366033951563349</v>
      </c>
      <c r="K320" s="136">
        <v>3.0189614954111565</v>
      </c>
      <c r="L320" s="69">
        <v>2</v>
      </c>
      <c r="M320" s="136">
        <v>37.450835689471326</v>
      </c>
      <c r="N320" s="450">
        <v>0.30592257738289802</v>
      </c>
      <c r="O320" s="451">
        <v>0.32272592735925698</v>
      </c>
      <c r="P320" s="451">
        <v>0.367343418039702</v>
      </c>
      <c r="Q320" s="452">
        <v>0.43799458362376698</v>
      </c>
      <c r="R320" s="450">
        <v>4.2714132191404062</v>
      </c>
      <c r="S320" s="451">
        <v>5.7898668853138027</v>
      </c>
      <c r="T320" s="451">
        <v>6.203008139646105</v>
      </c>
      <c r="U320" s="452">
        <v>7.6117235195328119</v>
      </c>
    </row>
    <row r="321" spans="1:21" s="39" customFormat="1" ht="15.75" customHeight="1" thickBot="1">
      <c r="A321" s="192"/>
      <c r="B321" s="193"/>
      <c r="C321" s="193"/>
      <c r="D321" s="193"/>
      <c r="E321" s="193"/>
      <c r="F321" s="193"/>
      <c r="G321" s="193"/>
      <c r="H321" s="193"/>
      <c r="I321" s="193"/>
      <c r="J321" s="193"/>
      <c r="K321" s="193"/>
      <c r="L321" s="193"/>
      <c r="M321" s="193"/>
      <c r="N321" s="193"/>
      <c r="O321" s="193"/>
      <c r="P321" s="193"/>
      <c r="Q321" s="193"/>
      <c r="R321" s="193"/>
      <c r="S321" s="193"/>
      <c r="T321" s="193"/>
      <c r="U321" s="193"/>
    </row>
    <row r="322" spans="1:21" s="40" customFormat="1" ht="14">
      <c r="A322" s="371" t="s">
        <v>249</v>
      </c>
      <c r="B322" s="194" t="s">
        <v>209</v>
      </c>
      <c r="C322" s="161">
        <v>35.307720735231598</v>
      </c>
      <c r="D322" s="170">
        <v>37.331176133883339</v>
      </c>
      <c r="E322" s="170">
        <v>38.818821798660629</v>
      </c>
      <c r="F322" s="170">
        <v>40.403128912465249</v>
      </c>
      <c r="G322" s="162">
        <v>41.662024477618296</v>
      </c>
      <c r="H322" s="71">
        <v>29.3</v>
      </c>
      <c r="I322" s="73">
        <v>31</v>
      </c>
      <c r="J322" s="73">
        <v>32.299999999999997</v>
      </c>
      <c r="K322" s="68">
        <v>41.5</v>
      </c>
      <c r="L322" s="161">
        <v>6.5</v>
      </c>
      <c r="M322" s="68">
        <v>9.85</v>
      </c>
      <c r="N322" s="100">
        <v>8.1</v>
      </c>
      <c r="O322" s="101">
        <v>10.199999999999999</v>
      </c>
      <c r="P322" s="101">
        <v>10.7</v>
      </c>
      <c r="Q322" s="102">
        <v>11.6</v>
      </c>
      <c r="R322" s="72">
        <v>7.1229172951316624</v>
      </c>
      <c r="S322" s="67">
        <v>8.489861617140452</v>
      </c>
      <c r="T322" s="67">
        <v>9.3173577487806831</v>
      </c>
      <c r="U322" s="302">
        <v>10.666443803925555</v>
      </c>
    </row>
    <row r="323" spans="1:21" s="40" customFormat="1" ht="14">
      <c r="A323" s="372"/>
      <c r="B323" s="194" t="s">
        <v>210</v>
      </c>
      <c r="C323" s="161">
        <v>16.577925712913441</v>
      </c>
      <c r="D323" s="170">
        <v>17.820615941633136</v>
      </c>
      <c r="E323" s="170">
        <v>18.294108055114087</v>
      </c>
      <c r="F323" s="170">
        <v>19.200864474514329</v>
      </c>
      <c r="G323" s="162">
        <v>19.780176852481617</v>
      </c>
      <c r="H323" s="71">
        <v>13</v>
      </c>
      <c r="I323" s="73">
        <v>14.3</v>
      </c>
      <c r="J323" s="73">
        <v>14.7</v>
      </c>
      <c r="K323" s="68">
        <v>18.3</v>
      </c>
      <c r="L323" s="161">
        <v>3.3</v>
      </c>
      <c r="M323" s="162">
        <v>4.83</v>
      </c>
      <c r="N323" s="100">
        <v>3.93</v>
      </c>
      <c r="O323" s="101">
        <v>4.41</v>
      </c>
      <c r="P323" s="101">
        <v>4.3499999999999996</v>
      </c>
      <c r="Q323" s="102">
        <v>5.2</v>
      </c>
      <c r="R323" s="72">
        <v>3.0101628593826528</v>
      </c>
      <c r="S323" s="67">
        <v>3.5599972753721674</v>
      </c>
      <c r="T323" s="67">
        <v>4.0497718908079996</v>
      </c>
      <c r="U323" s="302">
        <v>4.8094707979315388</v>
      </c>
    </row>
    <row r="324" spans="1:21" s="40" customFormat="1" ht="14">
      <c r="A324" s="372"/>
      <c r="B324" s="194" t="s">
        <v>211</v>
      </c>
      <c r="C324" s="161">
        <v>106.74287552556629</v>
      </c>
      <c r="D324" s="170">
        <v>113.83725591441089</v>
      </c>
      <c r="E324" s="170">
        <v>117.08052254724051</v>
      </c>
      <c r="F324" s="170">
        <v>122.54409044614397</v>
      </c>
      <c r="G324" s="162">
        <v>126.43417371018764</v>
      </c>
      <c r="H324" s="71">
        <v>77.8</v>
      </c>
      <c r="I324" s="73">
        <v>82.7</v>
      </c>
      <c r="J324" s="73">
        <v>86.4</v>
      </c>
      <c r="K324" s="68">
        <v>106.5</v>
      </c>
      <c r="L324" s="161">
        <v>27</v>
      </c>
      <c r="M324" s="162">
        <v>37.64</v>
      </c>
      <c r="N324" s="100">
        <v>15.4</v>
      </c>
      <c r="O324" s="101">
        <v>17.100000000000001</v>
      </c>
      <c r="P324" s="101">
        <v>20.3</v>
      </c>
      <c r="Q324" s="102">
        <v>20.5</v>
      </c>
      <c r="R324" s="72">
        <v>9.2204769673027194</v>
      </c>
      <c r="S324" s="67">
        <v>9.6498296975565214</v>
      </c>
      <c r="T324" s="67">
        <v>10.729733710699485</v>
      </c>
      <c r="U324" s="302">
        <v>12.282893911798622</v>
      </c>
    </row>
    <row r="325" spans="1:21" s="40" customFormat="1" ht="14">
      <c r="A325" s="372"/>
      <c r="B325" s="194" t="s">
        <v>212</v>
      </c>
      <c r="C325" s="161">
        <v>55.274005665006655</v>
      </c>
      <c r="D325" s="170">
        <v>59.195059965974401</v>
      </c>
      <c r="E325" s="170">
        <v>59.963171597789227</v>
      </c>
      <c r="F325" s="170">
        <v>63.089045776564014</v>
      </c>
      <c r="G325" s="162">
        <v>65.354358663133752</v>
      </c>
      <c r="H325" s="71">
        <v>43.5</v>
      </c>
      <c r="I325" s="73">
        <v>45.9</v>
      </c>
      <c r="J325" s="73">
        <v>47.7</v>
      </c>
      <c r="K325" s="68">
        <v>60.3</v>
      </c>
      <c r="L325" s="161">
        <v>14.7</v>
      </c>
      <c r="M325" s="162">
        <v>22.54</v>
      </c>
      <c r="N325" s="100">
        <v>10.8</v>
      </c>
      <c r="O325" s="101">
        <v>12.2</v>
      </c>
      <c r="P325" s="101">
        <v>12.4</v>
      </c>
      <c r="Q325" s="102">
        <v>12.9</v>
      </c>
      <c r="R325" s="72">
        <v>6.0400932968276511</v>
      </c>
      <c r="S325" s="67">
        <v>6.2997314081644014</v>
      </c>
      <c r="T325" s="67">
        <v>7.0402618101768955</v>
      </c>
      <c r="U325" s="302">
        <v>8.0574366122707843</v>
      </c>
    </row>
    <row r="326" spans="1:21" s="40" customFormat="1" ht="14">
      <c r="A326" s="372"/>
      <c r="B326" s="194" t="s">
        <v>227</v>
      </c>
      <c r="C326" s="161">
        <v>27.100080155653508</v>
      </c>
      <c r="D326" s="170">
        <v>27.561620616262104</v>
      </c>
      <c r="E326" s="170">
        <v>30.095324600953553</v>
      </c>
      <c r="F326" s="170">
        <v>31.373059967729244</v>
      </c>
      <c r="G326" s="162">
        <v>34.526574981012864</v>
      </c>
      <c r="H326" s="71">
        <v>6.133549526253181</v>
      </c>
      <c r="I326" s="73">
        <v>6.6002691509544515</v>
      </c>
      <c r="J326" s="73">
        <v>7.0487850431540888</v>
      </c>
      <c r="K326" s="68">
        <v>8.9729030808262955</v>
      </c>
      <c r="L326" s="161">
        <v>24.2</v>
      </c>
      <c r="M326" s="162">
        <v>35.1</v>
      </c>
      <c r="N326" s="100">
        <v>94.9</v>
      </c>
      <c r="O326" s="101">
        <v>113</v>
      </c>
      <c r="P326" s="101">
        <v>118</v>
      </c>
      <c r="Q326" s="102">
        <v>143</v>
      </c>
      <c r="R326" s="72">
        <v>44.951472513772615</v>
      </c>
      <c r="S326" s="67">
        <v>49.567461417271332</v>
      </c>
      <c r="T326" s="67">
        <v>56.087899487729651</v>
      </c>
      <c r="U326" s="302">
        <v>62.640100315127121</v>
      </c>
    </row>
    <row r="327" spans="1:21" s="40" customFormat="1" ht="14">
      <c r="A327" s="372"/>
      <c r="B327" s="194" t="s">
        <v>228</v>
      </c>
      <c r="C327" s="161">
        <v>71.863772283499245</v>
      </c>
      <c r="D327" s="170">
        <v>79.005213990525675</v>
      </c>
      <c r="E327" s="170">
        <v>83.034517680440217</v>
      </c>
      <c r="F327" s="170">
        <v>87.257233536880605</v>
      </c>
      <c r="G327" s="162">
        <v>89.12823300501168</v>
      </c>
      <c r="H327" s="71">
        <v>131.76560616781609</v>
      </c>
      <c r="I327" s="73">
        <v>142.245010731756</v>
      </c>
      <c r="J327" s="73">
        <v>148.42719293904145</v>
      </c>
      <c r="K327" s="68">
        <v>187.65578383633425</v>
      </c>
      <c r="L327" s="161">
        <v>27.3</v>
      </c>
      <c r="M327" s="162">
        <v>36.29</v>
      </c>
      <c r="N327" s="100">
        <v>132</v>
      </c>
      <c r="O327" s="101">
        <v>147</v>
      </c>
      <c r="P327" s="101">
        <v>161</v>
      </c>
      <c r="Q327" s="102">
        <v>162</v>
      </c>
      <c r="R327" s="72">
        <v>119.29953000381479</v>
      </c>
      <c r="S327" s="67">
        <v>133.9054263498081</v>
      </c>
      <c r="T327" s="67">
        <v>155.19651856551289</v>
      </c>
      <c r="U327" s="302">
        <v>169.29124517915346</v>
      </c>
    </row>
    <row r="328" spans="1:21" s="40" customFormat="1" ht="14">
      <c r="A328" s="372"/>
      <c r="B328" s="194" t="s">
        <v>213</v>
      </c>
      <c r="C328" s="161">
        <v>213.10911185771869</v>
      </c>
      <c r="D328" s="170">
        <v>224.82044053824328</v>
      </c>
      <c r="E328" s="170">
        <v>250.98955876829859</v>
      </c>
      <c r="F328" s="170">
        <v>262.15181025262558</v>
      </c>
      <c r="G328" s="162">
        <v>271.87441681288379</v>
      </c>
      <c r="H328" s="71">
        <v>58.065123281031603</v>
      </c>
      <c r="I328" s="73">
        <v>63.210898564911048</v>
      </c>
      <c r="J328" s="73">
        <v>65.466890251034584</v>
      </c>
      <c r="K328" s="68">
        <v>83.137661978572865</v>
      </c>
      <c r="L328" s="161">
        <v>9.4</v>
      </c>
      <c r="M328" s="162">
        <v>12.71</v>
      </c>
      <c r="N328" s="100">
        <v>45.6</v>
      </c>
      <c r="O328" s="101">
        <v>52.5</v>
      </c>
      <c r="P328" s="101">
        <v>58.7</v>
      </c>
      <c r="Q328" s="102">
        <v>64</v>
      </c>
      <c r="R328" s="72">
        <v>45.032739223584493</v>
      </c>
      <c r="S328" s="67">
        <v>51.525598010164167</v>
      </c>
      <c r="T328" s="67">
        <v>59.382842898889713</v>
      </c>
      <c r="U328" s="302">
        <v>67.00912390713053</v>
      </c>
    </row>
    <row r="329" spans="1:21" s="40" customFormat="1" ht="14">
      <c r="A329" s="372"/>
      <c r="B329" s="194" t="s">
        <v>214</v>
      </c>
      <c r="C329" s="161">
        <v>255.60114932101322</v>
      </c>
      <c r="D329" s="170">
        <v>266.88779150413694</v>
      </c>
      <c r="E329" s="170">
        <v>305.97595872743477</v>
      </c>
      <c r="F329" s="170">
        <v>319.18773169009677</v>
      </c>
      <c r="G329" s="162">
        <v>320.93070298885806</v>
      </c>
      <c r="H329" s="71">
        <v>38.705882584418042</v>
      </c>
      <c r="I329" s="73">
        <v>46.4337767079465</v>
      </c>
      <c r="J329" s="73">
        <v>48.619734025468013</v>
      </c>
      <c r="K329" s="68">
        <v>62.094122565234755</v>
      </c>
      <c r="L329" s="161">
        <v>7.4</v>
      </c>
      <c r="M329" s="162">
        <v>8.67</v>
      </c>
      <c r="N329" s="100">
        <v>37.6</v>
      </c>
      <c r="O329" s="101">
        <v>43.5</v>
      </c>
      <c r="P329" s="101">
        <v>45.4</v>
      </c>
      <c r="Q329" s="102">
        <v>48.7</v>
      </c>
      <c r="R329" s="72">
        <v>35.634354053720664</v>
      </c>
      <c r="S329" s="67">
        <v>39.694844199507919</v>
      </c>
      <c r="T329" s="67">
        <v>47.620849716022533</v>
      </c>
      <c r="U329" s="302">
        <v>52.190778373278818</v>
      </c>
    </row>
    <row r="330" spans="1:21" s="40" customFormat="1" ht="14">
      <c r="A330" s="372"/>
      <c r="B330" s="194" t="s">
        <v>215</v>
      </c>
      <c r="C330" s="161">
        <v>109.59629793958641</v>
      </c>
      <c r="D330" s="170">
        <v>117.60607558606876</v>
      </c>
      <c r="E330" s="170">
        <v>131.08242069665721</v>
      </c>
      <c r="F330" s="170">
        <v>136.89604263599031</v>
      </c>
      <c r="G330" s="162">
        <v>141.88788958107668</v>
      </c>
      <c r="H330" s="71">
        <v>41.142428208753543</v>
      </c>
      <c r="I330" s="73">
        <v>44.433576688401949</v>
      </c>
      <c r="J330" s="73">
        <v>47.114368882189012</v>
      </c>
      <c r="K330" s="68">
        <v>59.0241072589304</v>
      </c>
      <c r="L330" s="161">
        <v>8.6</v>
      </c>
      <c r="M330" s="162">
        <v>11.67</v>
      </c>
      <c r="N330" s="100">
        <v>27</v>
      </c>
      <c r="O330" s="101">
        <v>30.6</v>
      </c>
      <c r="P330" s="101">
        <v>32.799999999999997</v>
      </c>
      <c r="Q330" s="102">
        <v>33.799999999999997</v>
      </c>
      <c r="R330" s="72">
        <v>27.994185132624299</v>
      </c>
      <c r="S330" s="67">
        <v>32.473582594124082</v>
      </c>
      <c r="T330" s="67">
        <v>36.801041007751692</v>
      </c>
      <c r="U330" s="302">
        <v>40.428976930465588</v>
      </c>
    </row>
    <row r="331" spans="1:21" s="40" customFormat="1" ht="14">
      <c r="A331" s="372"/>
      <c r="B331" s="194" t="s">
        <v>216</v>
      </c>
      <c r="C331" s="161">
        <v>82.207988614524183</v>
      </c>
      <c r="D331" s="170">
        <v>86.891146475333542</v>
      </c>
      <c r="E331" s="170">
        <v>98.158515218876573</v>
      </c>
      <c r="F331" s="170">
        <v>101.83935725215046</v>
      </c>
      <c r="G331" s="162">
        <v>105.70011570340539</v>
      </c>
      <c r="H331" s="71">
        <v>29.900161943838363</v>
      </c>
      <c r="I331" s="73">
        <v>32.598448684958797</v>
      </c>
      <c r="J331" s="73">
        <v>35.430766503972052</v>
      </c>
      <c r="K331" s="68">
        <v>42.508106881972544</v>
      </c>
      <c r="L331" s="161">
        <v>5</v>
      </c>
      <c r="M331" s="162">
        <v>6.68</v>
      </c>
      <c r="N331" s="100">
        <v>21.3</v>
      </c>
      <c r="O331" s="101">
        <v>24.3</v>
      </c>
      <c r="P331" s="101">
        <v>26</v>
      </c>
      <c r="Q331" s="102">
        <v>27.3</v>
      </c>
      <c r="R331" s="72">
        <v>20.303499067590838</v>
      </c>
      <c r="S331" s="67">
        <v>23.644016039147498</v>
      </c>
      <c r="T331" s="67">
        <v>26.43611103721619</v>
      </c>
      <c r="U331" s="302">
        <v>29.260051102875547</v>
      </c>
    </row>
    <row r="332" spans="1:21" s="40" customFormat="1" ht="14">
      <c r="A332" s="372"/>
      <c r="B332" s="194" t="s">
        <v>217</v>
      </c>
      <c r="C332" s="161">
        <v>64.933531864733339</v>
      </c>
      <c r="D332" s="170">
        <v>69.393442303438405</v>
      </c>
      <c r="E332" s="170">
        <v>79.609390507392561</v>
      </c>
      <c r="F332" s="170">
        <v>83.082419527697397</v>
      </c>
      <c r="G332" s="162">
        <v>85.826072446787592</v>
      </c>
      <c r="H332" s="71">
        <v>31.780015225866126</v>
      </c>
      <c r="I332" s="73">
        <v>34.935967157631154</v>
      </c>
      <c r="J332" s="73">
        <v>35.542538914250507</v>
      </c>
      <c r="K332" s="68">
        <v>44.187386493472545</v>
      </c>
      <c r="L332" s="161">
        <v>4.3600000000000003</v>
      </c>
      <c r="M332" s="162">
        <v>5.97</v>
      </c>
      <c r="N332" s="100">
        <v>18.600000000000001</v>
      </c>
      <c r="O332" s="101">
        <v>22.2</v>
      </c>
      <c r="P332" s="101">
        <v>23.5</v>
      </c>
      <c r="Q332" s="102">
        <v>24.8</v>
      </c>
      <c r="R332" s="72">
        <v>16.559739422338936</v>
      </c>
      <c r="S332" s="67">
        <v>18.966398724390327</v>
      </c>
      <c r="T332" s="67">
        <v>22.681785138442223</v>
      </c>
      <c r="U332" s="302">
        <v>25.65139713398348</v>
      </c>
    </row>
    <row r="333" spans="1:21" s="40" customFormat="1" ht="14">
      <c r="A333" s="372"/>
      <c r="B333" s="194" t="s">
        <v>218</v>
      </c>
      <c r="C333" s="161">
        <v>47.995856276655658</v>
      </c>
      <c r="D333" s="170">
        <v>51.041810220865948</v>
      </c>
      <c r="E333" s="170">
        <v>56.379252911263848</v>
      </c>
      <c r="F333" s="170">
        <v>58.482015417098012</v>
      </c>
      <c r="G333" s="162">
        <v>60.458305256320877</v>
      </c>
      <c r="H333" s="71">
        <v>21.089562061276649</v>
      </c>
      <c r="I333" s="73">
        <v>22.833788627457093</v>
      </c>
      <c r="J333" s="73">
        <v>23.997770048897227</v>
      </c>
      <c r="K333" s="68">
        <v>30.81417886696239</v>
      </c>
      <c r="L333" s="161">
        <v>4.46</v>
      </c>
      <c r="M333" s="162">
        <v>3.94</v>
      </c>
      <c r="N333" s="100">
        <v>12.1</v>
      </c>
      <c r="O333" s="101">
        <v>13.5</v>
      </c>
      <c r="P333" s="101">
        <v>14.2</v>
      </c>
      <c r="Q333" s="102">
        <v>15.1</v>
      </c>
      <c r="R333" s="72">
        <v>12.319593927965924</v>
      </c>
      <c r="S333" s="67">
        <v>14.130436560560486</v>
      </c>
      <c r="T333" s="67">
        <v>16.120722315344924</v>
      </c>
      <c r="U333" s="302">
        <v>18.525368999440001</v>
      </c>
    </row>
    <row r="334" spans="1:21" s="40" customFormat="1" ht="14">
      <c r="A334" s="372"/>
      <c r="B334" s="194" t="s">
        <v>219</v>
      </c>
      <c r="C334" s="161">
        <v>49.56131489162167</v>
      </c>
      <c r="D334" s="170">
        <v>52.382312397827384</v>
      </c>
      <c r="E334" s="170">
        <v>57.770757227664902</v>
      </c>
      <c r="F334" s="170">
        <v>59.050922531025179</v>
      </c>
      <c r="G334" s="162">
        <v>60.808833983618293</v>
      </c>
      <c r="H334" s="71">
        <v>22.690667052381869</v>
      </c>
      <c r="I334" s="73">
        <v>24.957187063689858</v>
      </c>
      <c r="J334" s="73">
        <v>26.258716816689233</v>
      </c>
      <c r="K334" s="68">
        <v>33.411913787660609</v>
      </c>
      <c r="L334" s="161">
        <v>3.95</v>
      </c>
      <c r="M334" s="162">
        <v>4.3600000000000003</v>
      </c>
      <c r="N334" s="100">
        <v>14.2</v>
      </c>
      <c r="O334" s="101">
        <v>16.7</v>
      </c>
      <c r="P334" s="101">
        <v>17.600000000000001</v>
      </c>
      <c r="Q334" s="102">
        <v>18.8</v>
      </c>
      <c r="R334" s="72">
        <v>10.482307366949078</v>
      </c>
      <c r="S334" s="67">
        <v>13.095671384062346</v>
      </c>
      <c r="T334" s="67">
        <v>15.438854583729784</v>
      </c>
      <c r="U334" s="302">
        <v>17.375952447953505</v>
      </c>
    </row>
    <row r="335" spans="1:21" s="40" customFormat="1" ht="14">
      <c r="A335" s="372"/>
      <c r="B335" s="194" t="s">
        <v>220</v>
      </c>
      <c r="C335" s="161">
        <v>31.932202206789015</v>
      </c>
      <c r="D335" s="170">
        <v>34.207068098576748</v>
      </c>
      <c r="E335" s="170">
        <v>36.785854923230438</v>
      </c>
      <c r="F335" s="170">
        <v>37.782585939026823</v>
      </c>
      <c r="G335" s="162">
        <v>39.214385302101711</v>
      </c>
      <c r="H335" s="71">
        <v>14.816346414622281</v>
      </c>
      <c r="I335" s="73">
        <v>16.195754235743976</v>
      </c>
      <c r="J335" s="73">
        <v>17.070022962570018</v>
      </c>
      <c r="K335" s="68">
        <v>21.780186252269861</v>
      </c>
      <c r="L335" s="161">
        <v>2.5099999999999998</v>
      </c>
      <c r="M335" s="162">
        <v>2.66</v>
      </c>
      <c r="N335" s="100">
        <v>6.87</v>
      </c>
      <c r="O335" s="101">
        <v>8.4499999999999993</v>
      </c>
      <c r="P335" s="101">
        <v>8.5</v>
      </c>
      <c r="Q335" s="102">
        <v>8.6300000000000008</v>
      </c>
      <c r="R335" s="72">
        <v>7.1602560536938702</v>
      </c>
      <c r="S335" s="67">
        <v>8.0000973165203355</v>
      </c>
      <c r="T335" s="67">
        <v>9.2723202499950066</v>
      </c>
      <c r="U335" s="302">
        <v>10.200296459220933</v>
      </c>
    </row>
    <row r="336" spans="1:21" s="40" customFormat="1" ht="14">
      <c r="A336" s="372"/>
      <c r="B336" s="194" t="s">
        <v>221</v>
      </c>
      <c r="C336" s="161">
        <v>30.081383673331725</v>
      </c>
      <c r="D336" s="170">
        <v>31.86139419676897</v>
      </c>
      <c r="E336" s="170">
        <v>33.645361389936213</v>
      </c>
      <c r="F336" s="170">
        <v>34.651096395741263</v>
      </c>
      <c r="G336" s="162">
        <v>35.872370333711395</v>
      </c>
      <c r="H336" s="71">
        <v>24.573459773282149</v>
      </c>
      <c r="I336" s="73">
        <v>26.925023869170591</v>
      </c>
      <c r="J336" s="73">
        <v>28.080579915370599</v>
      </c>
      <c r="K336" s="68">
        <v>36.189965232011012</v>
      </c>
      <c r="L336" s="161">
        <v>3.42</v>
      </c>
      <c r="M336" s="162">
        <v>3.66</v>
      </c>
      <c r="N336" s="100">
        <v>7.26</v>
      </c>
      <c r="O336" s="101">
        <v>8.58</v>
      </c>
      <c r="P336" s="101">
        <v>9.6300000000000008</v>
      </c>
      <c r="Q336" s="102">
        <v>9.1300000000000008</v>
      </c>
      <c r="R336" s="72">
        <v>5.9763977675156497</v>
      </c>
      <c r="S336" s="67">
        <v>6.481091496927867</v>
      </c>
      <c r="T336" s="67">
        <v>8.4481340222171326</v>
      </c>
      <c r="U336" s="302">
        <v>10.70898196465906</v>
      </c>
    </row>
    <row r="337" spans="1:21" s="40" customFormat="1" ht="14">
      <c r="A337" s="372"/>
      <c r="B337" s="194" t="s">
        <v>222</v>
      </c>
      <c r="C337" s="161">
        <v>19.833757471035092</v>
      </c>
      <c r="D337" s="170">
        <v>20.840963329086971</v>
      </c>
      <c r="E337" s="170">
        <v>21.799024249742537</v>
      </c>
      <c r="F337" s="170">
        <v>22.19701814017084</v>
      </c>
      <c r="G337" s="162">
        <v>22.68790951226099</v>
      </c>
      <c r="H337" s="71">
        <v>16.866959006874463</v>
      </c>
      <c r="I337" s="73">
        <v>18.948831067907392</v>
      </c>
      <c r="J337" s="73">
        <v>19.176176685747322</v>
      </c>
      <c r="K337" s="68">
        <v>24.935379457547821</v>
      </c>
      <c r="L337" s="161">
        <v>2.58</v>
      </c>
      <c r="M337" s="162">
        <v>2.95</v>
      </c>
      <c r="N337" s="100">
        <v>8.1199999999999992</v>
      </c>
      <c r="O337" s="101">
        <v>8.5299999999999994</v>
      </c>
      <c r="P337" s="101">
        <v>9.39</v>
      </c>
      <c r="Q337" s="102">
        <v>9.58</v>
      </c>
      <c r="R337" s="72">
        <v>4.4400176725589438</v>
      </c>
      <c r="S337" s="67">
        <v>4.9399910472322341</v>
      </c>
      <c r="T337" s="67">
        <v>5.3099211068312178</v>
      </c>
      <c r="U337" s="302">
        <v>6.3869275917988926</v>
      </c>
    </row>
    <row r="338" spans="1:21" s="40" customFormat="1" ht="14">
      <c r="A338" s="372"/>
      <c r="B338" s="194" t="s">
        <v>223</v>
      </c>
      <c r="C338" s="161">
        <v>32.296375413077854</v>
      </c>
      <c r="D338" s="170">
        <v>34.490204649457176</v>
      </c>
      <c r="E338" s="170">
        <v>34.254868145448597</v>
      </c>
      <c r="F338" s="170">
        <v>34.947302715100221</v>
      </c>
      <c r="G338" s="162">
        <v>35.933785361500945</v>
      </c>
      <c r="H338" s="71">
        <v>29.8</v>
      </c>
      <c r="I338" s="73">
        <v>30.6</v>
      </c>
      <c r="J338" s="73">
        <v>32.9</v>
      </c>
      <c r="K338" s="68">
        <v>41.7</v>
      </c>
      <c r="L338" s="161">
        <v>10.1</v>
      </c>
      <c r="M338" s="162">
        <v>17.45</v>
      </c>
      <c r="N338" s="100">
        <v>28.2</v>
      </c>
      <c r="O338" s="101">
        <v>33.799999999999997</v>
      </c>
      <c r="P338" s="101">
        <v>35.9</v>
      </c>
      <c r="Q338" s="102">
        <v>36</v>
      </c>
      <c r="R338" s="72">
        <v>22.688786820447142</v>
      </c>
      <c r="S338" s="67">
        <v>24.902489345440166</v>
      </c>
      <c r="T338" s="67">
        <v>26.999980522012851</v>
      </c>
      <c r="U338" s="302">
        <v>31.248710117166755</v>
      </c>
    </row>
    <row r="339" spans="1:21" s="40" customFormat="1" ht="14">
      <c r="A339" s="372"/>
      <c r="B339" s="194" t="s">
        <v>224</v>
      </c>
      <c r="C339" s="161">
        <v>22.314543518781555</v>
      </c>
      <c r="D339" s="170">
        <v>24.040394864649354</v>
      </c>
      <c r="E339" s="170">
        <v>22.547411147494469</v>
      </c>
      <c r="F339" s="170">
        <v>23.283761780861443</v>
      </c>
      <c r="G339" s="162">
        <v>23.623289694276263</v>
      </c>
      <c r="H339" s="71">
        <v>39.200000000000003</v>
      </c>
      <c r="I339" s="73">
        <v>43</v>
      </c>
      <c r="J339" s="73">
        <v>43.3</v>
      </c>
      <c r="K339" s="68">
        <v>56.8</v>
      </c>
      <c r="L339" s="161">
        <v>6.6</v>
      </c>
      <c r="M339" s="162">
        <v>8.73</v>
      </c>
      <c r="N339" s="100">
        <v>36.6</v>
      </c>
      <c r="O339" s="101">
        <v>43.2</v>
      </c>
      <c r="P339" s="101">
        <v>46.1</v>
      </c>
      <c r="Q339" s="102">
        <v>47.4</v>
      </c>
      <c r="R339" s="72">
        <v>23.352098884316938</v>
      </c>
      <c r="S339" s="67">
        <v>25.553360323895852</v>
      </c>
      <c r="T339" s="67">
        <v>27.799846500446456</v>
      </c>
      <c r="U339" s="302">
        <v>31.871716929576163</v>
      </c>
    </row>
    <row r="340" spans="1:21" s="40" customFormat="1" ht="14">
      <c r="A340" s="372"/>
      <c r="B340" s="194" t="s">
        <v>225</v>
      </c>
      <c r="C340" s="161">
        <v>187.85685637172281</v>
      </c>
      <c r="D340" s="170">
        <v>203.58363617056526</v>
      </c>
      <c r="E340" s="170">
        <v>212.82858078602405</v>
      </c>
      <c r="F340" s="170">
        <v>221.99383991107604</v>
      </c>
      <c r="G340" s="162">
        <v>234.59839340418344</v>
      </c>
      <c r="H340" s="71">
        <v>80.707818674425681</v>
      </c>
      <c r="I340" s="73">
        <v>90.723580765637053</v>
      </c>
      <c r="J340" s="73">
        <v>78.153067134256631</v>
      </c>
      <c r="K340" s="68">
        <v>119.42626355666513</v>
      </c>
      <c r="L340" s="161">
        <v>19</v>
      </c>
      <c r="M340" s="162">
        <v>27.04</v>
      </c>
      <c r="N340" s="100">
        <v>100</v>
      </c>
      <c r="O340" s="101">
        <v>116</v>
      </c>
      <c r="P340" s="101">
        <v>123</v>
      </c>
      <c r="Q340" s="102">
        <v>125</v>
      </c>
      <c r="R340" s="72">
        <v>183.27211379246836</v>
      </c>
      <c r="S340" s="67">
        <v>200.24288111765142</v>
      </c>
      <c r="T340" s="67">
        <v>229.90969207616752</v>
      </c>
      <c r="U340" s="302">
        <v>262.57102657161624</v>
      </c>
    </row>
    <row r="341" spans="1:21" s="40" customFormat="1" ht="14">
      <c r="A341" s="372"/>
      <c r="B341" s="194" t="s">
        <v>376</v>
      </c>
      <c r="C341" s="161">
        <v>151.53292459581127</v>
      </c>
      <c r="D341" s="170">
        <v>160.52558071893392</v>
      </c>
      <c r="E341" s="170">
        <v>173.56702521042678</v>
      </c>
      <c r="F341" s="170">
        <v>182.12307444701389</v>
      </c>
      <c r="G341" s="162">
        <v>191.24662230821431</v>
      </c>
      <c r="H341" s="71">
        <v>76.538738118502266</v>
      </c>
      <c r="I341" s="73">
        <v>83.016834984860736</v>
      </c>
      <c r="J341" s="73">
        <v>86.987089097772156</v>
      </c>
      <c r="K341" s="68">
        <v>110.82699305481486</v>
      </c>
      <c r="L341" s="71">
        <v>13</v>
      </c>
      <c r="M341" s="162">
        <v>18.100000000000001</v>
      </c>
      <c r="N341" s="100">
        <v>127</v>
      </c>
      <c r="O341" s="101">
        <v>144</v>
      </c>
      <c r="P341" s="101">
        <v>159</v>
      </c>
      <c r="Q341" s="102">
        <v>172</v>
      </c>
      <c r="R341" s="72">
        <v>115.80558193862852</v>
      </c>
      <c r="S341" s="67">
        <v>131.56884883819868</v>
      </c>
      <c r="T341" s="67">
        <v>143.79198077538396</v>
      </c>
      <c r="U341" s="302">
        <v>164.67033219540795</v>
      </c>
    </row>
    <row r="342" spans="1:21" s="40" customFormat="1" ht="14">
      <c r="A342" s="373"/>
      <c r="B342" s="194" t="s">
        <v>226</v>
      </c>
      <c r="C342" s="161">
        <v>240.147927544966</v>
      </c>
      <c r="D342" s="170">
        <v>254.44341921951164</v>
      </c>
      <c r="E342" s="170">
        <v>278.77753706501784</v>
      </c>
      <c r="F342" s="170">
        <v>291.54103598970795</v>
      </c>
      <c r="G342" s="162">
        <v>304.76883967832703</v>
      </c>
      <c r="H342" s="71">
        <v>89.862325457791073</v>
      </c>
      <c r="I342" s="73">
        <v>93.466570250980268</v>
      </c>
      <c r="J342" s="73">
        <v>103.88755195309147</v>
      </c>
      <c r="K342" s="68">
        <v>126.59903317751638</v>
      </c>
      <c r="L342" s="100">
        <v>16.100000000000001</v>
      </c>
      <c r="M342" s="162">
        <v>23.98</v>
      </c>
      <c r="N342" s="100">
        <v>116</v>
      </c>
      <c r="O342" s="101">
        <v>134</v>
      </c>
      <c r="P342" s="101">
        <v>139</v>
      </c>
      <c r="Q342" s="102">
        <v>151</v>
      </c>
      <c r="R342" s="72">
        <v>228.56979657842498</v>
      </c>
      <c r="S342" s="67">
        <v>247.98995665613435</v>
      </c>
      <c r="T342" s="67">
        <v>284.48319437471417</v>
      </c>
      <c r="U342" s="302">
        <v>324.81257303298634</v>
      </c>
    </row>
  </sheetData>
  <mergeCells count="93">
    <mergeCell ref="R24:U24"/>
    <mergeCell ref="R35:U35"/>
    <mergeCell ref="R48:U48"/>
    <mergeCell ref="T53:U53"/>
    <mergeCell ref="R232:U232"/>
    <mergeCell ref="R1:U1"/>
    <mergeCell ref="R2:U2"/>
    <mergeCell ref="R3:U3"/>
    <mergeCell ref="R4:U4"/>
    <mergeCell ref="R7:U7"/>
    <mergeCell ref="N102:Q102"/>
    <mergeCell ref="N232:Q232"/>
    <mergeCell ref="N24:Q24"/>
    <mergeCell ref="N35:Q35"/>
    <mergeCell ref="N48:Q48"/>
    <mergeCell ref="N53:Q53"/>
    <mergeCell ref="N58:Q58"/>
    <mergeCell ref="N1:Q1"/>
    <mergeCell ref="N2:Q2"/>
    <mergeCell ref="N3:Q3"/>
    <mergeCell ref="N4:Q4"/>
    <mergeCell ref="N7:Q7"/>
    <mergeCell ref="C1:G1"/>
    <mergeCell ref="A164:A175"/>
    <mergeCell ref="C3:G3"/>
    <mergeCell ref="A17:A19"/>
    <mergeCell ref="A20:A23"/>
    <mergeCell ref="C24:G24"/>
    <mergeCell ref="C2:G2"/>
    <mergeCell ref="C4:G4"/>
    <mergeCell ref="C7:G7"/>
    <mergeCell ref="A8:A10"/>
    <mergeCell ref="A11:A14"/>
    <mergeCell ref="A26:A35"/>
    <mergeCell ref="C35:G35"/>
    <mergeCell ref="A36:A48"/>
    <mergeCell ref="C48:F48"/>
    <mergeCell ref="A50:A53"/>
    <mergeCell ref="C53:G53"/>
    <mergeCell ref="A55:A58"/>
    <mergeCell ref="C58:G58"/>
    <mergeCell ref="A108:A109"/>
    <mergeCell ref="A110:A114"/>
    <mergeCell ref="C102:G102"/>
    <mergeCell ref="A116:A130"/>
    <mergeCell ref="A131:A145"/>
    <mergeCell ref="A147:A149"/>
    <mergeCell ref="A60:A81"/>
    <mergeCell ref="A82:A101"/>
    <mergeCell ref="A104:A106"/>
    <mergeCell ref="A297:A301"/>
    <mergeCell ref="A302:A305"/>
    <mergeCell ref="A306:A320"/>
    <mergeCell ref="A322:A342"/>
    <mergeCell ref="A234:A236"/>
    <mergeCell ref="A238:A276"/>
    <mergeCell ref="A279:A283"/>
    <mergeCell ref="A284:A288"/>
    <mergeCell ref="A289:A292"/>
    <mergeCell ref="A293:A296"/>
    <mergeCell ref="A223:A232"/>
    <mergeCell ref="C232:G232"/>
    <mergeCell ref="A151:A153"/>
    <mergeCell ref="A155:A157"/>
    <mergeCell ref="A160:A163"/>
    <mergeCell ref="A177:A183"/>
    <mergeCell ref="A188:A190"/>
    <mergeCell ref="A192:A195"/>
    <mergeCell ref="A197:A204"/>
    <mergeCell ref="A205:A212"/>
    <mergeCell ref="A213:A221"/>
    <mergeCell ref="H102:K102"/>
    <mergeCell ref="H1:K1"/>
    <mergeCell ref="H2:K2"/>
    <mergeCell ref="H3:K3"/>
    <mergeCell ref="H4:K4"/>
    <mergeCell ref="H7:K7"/>
    <mergeCell ref="H232:K232"/>
    <mergeCell ref="L1:M1"/>
    <mergeCell ref="L2:M2"/>
    <mergeCell ref="L3:M3"/>
    <mergeCell ref="L4:M4"/>
    <mergeCell ref="L7:M7"/>
    <mergeCell ref="L24:M24"/>
    <mergeCell ref="L35:M35"/>
    <mergeCell ref="L48:M48"/>
    <mergeCell ref="L53:M53"/>
    <mergeCell ref="L58:M58"/>
    <mergeCell ref="L232:M232"/>
    <mergeCell ref="H24:J24"/>
    <mergeCell ref="H35:K35"/>
    <mergeCell ref="H48:K48"/>
    <mergeCell ref="H58:K58"/>
  </mergeCells>
  <conditionalFormatting sqref="C272">
    <cfRule type="cellIs" dxfId="9" priority="10" stopIfTrue="1" operator="lessThan">
      <formula>10</formula>
    </cfRule>
    <cfRule type="cellIs" dxfId="8" priority="11" stopIfTrue="1" operator="between">
      <formula>10</formula>
      <formula>100</formula>
    </cfRule>
    <cfRule type="cellIs" dxfId="7" priority="12" stopIfTrue="1" operator="greaterThan">
      <formula>1000</formula>
    </cfRule>
  </conditionalFormatting>
  <conditionalFormatting sqref="C22:G22 C18:G18">
    <cfRule type="cellIs" dxfId="6" priority="7" operator="greaterThan">
      <formula>10000</formula>
    </cfRule>
  </conditionalFormatting>
  <conditionalFormatting sqref="H22:K22 H18:K18">
    <cfRule type="cellIs" dxfId="5" priority="5" operator="greaterThan">
      <formula>10000</formula>
    </cfRule>
  </conditionalFormatting>
  <conditionalFormatting sqref="L22:M22 L18:M18">
    <cfRule type="cellIs" dxfId="4" priority="4" operator="greaterThan">
      <formula>10000</formula>
    </cfRule>
  </conditionalFormatting>
  <conditionalFormatting sqref="N22:Q22 N18:Q18">
    <cfRule type="cellIs" dxfId="3" priority="3" operator="greaterThan">
      <formula>10000</formula>
    </cfRule>
  </conditionalFormatting>
  <conditionalFormatting sqref="R22:U22 R18:U18">
    <cfRule type="cellIs" dxfId="1" priority="1" operator="greaterThan">
      <formula>10000</formula>
    </cfRule>
  </conditionalFormatting>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3:Y35"/>
  <sheetViews>
    <sheetView zoomScaleNormal="100" workbookViewId="0">
      <pane ySplit="3" topLeftCell="A4" activePane="bottomLeft" state="frozen"/>
      <selection pane="bottomLeft" activeCell="A3" sqref="A3:B28"/>
    </sheetView>
  </sheetViews>
  <sheetFormatPr baseColWidth="10" defaultColWidth="8.85546875" defaultRowHeight="14"/>
  <cols>
    <col min="1" max="1" width="22" style="233" customWidth="1"/>
    <col min="2" max="2" width="28.85546875" style="217" customWidth="1"/>
    <col min="3" max="3" width="35" style="215" customWidth="1"/>
    <col min="4" max="4" width="40.28515625" style="215" customWidth="1"/>
    <col min="5" max="5" width="10.28515625" style="215" customWidth="1"/>
    <col min="6" max="6" width="8.85546875" style="215"/>
    <col min="7" max="7" width="51.7109375" style="215" customWidth="1"/>
    <col min="8" max="8" width="105.85546875" style="215" bestFit="1" customWidth="1"/>
    <col min="9" max="16384" width="8.85546875" style="215"/>
  </cols>
  <sheetData>
    <row r="3" spans="1:25" ht="15">
      <c r="A3" s="212" t="s">
        <v>260</v>
      </c>
      <c r="B3" s="234" t="s">
        <v>261</v>
      </c>
      <c r="C3" s="213" t="s">
        <v>262</v>
      </c>
      <c r="D3" s="213" t="s">
        <v>263</v>
      </c>
      <c r="E3" s="213" t="s">
        <v>264</v>
      </c>
      <c r="F3" s="213" t="s">
        <v>265</v>
      </c>
      <c r="G3" s="214" t="s">
        <v>266</v>
      </c>
    </row>
    <row r="4" spans="1:25" ht="60">
      <c r="A4" s="216" t="s">
        <v>374</v>
      </c>
      <c r="B4" s="235" t="s">
        <v>348</v>
      </c>
      <c r="F4" s="215" t="s">
        <v>267</v>
      </c>
      <c r="G4" s="217" t="s">
        <v>268</v>
      </c>
      <c r="H4" s="213" t="s">
        <v>269</v>
      </c>
      <c r="I4" s="215" t="s">
        <v>270</v>
      </c>
      <c r="X4" s="213" t="s">
        <v>271</v>
      </c>
      <c r="Y4" s="215" t="s">
        <v>272</v>
      </c>
    </row>
    <row r="5" spans="1:25" ht="45" customHeight="1">
      <c r="A5" s="216" t="s">
        <v>273</v>
      </c>
      <c r="B5" s="235" t="s">
        <v>349</v>
      </c>
      <c r="F5" s="215" t="s">
        <v>274</v>
      </c>
      <c r="G5" s="217" t="s">
        <v>268</v>
      </c>
      <c r="H5" s="213" t="s">
        <v>269</v>
      </c>
      <c r="I5" s="215" t="s">
        <v>275</v>
      </c>
      <c r="X5" s="213" t="s">
        <v>271</v>
      </c>
      <c r="Y5" s="215" t="s">
        <v>272</v>
      </c>
    </row>
    <row r="6" spans="1:25" ht="44.25" customHeight="1">
      <c r="A6" s="216" t="s">
        <v>276</v>
      </c>
      <c r="B6" s="235" t="s">
        <v>350</v>
      </c>
      <c r="C6" s="218"/>
      <c r="F6" s="215" t="s">
        <v>277</v>
      </c>
      <c r="G6" s="217" t="s">
        <v>278</v>
      </c>
      <c r="H6" s="213" t="s">
        <v>269</v>
      </c>
      <c r="I6" s="215" t="s">
        <v>279</v>
      </c>
      <c r="X6" s="215" t="s">
        <v>280</v>
      </c>
      <c r="Y6" s="215" t="s">
        <v>281</v>
      </c>
    </row>
    <row r="7" spans="1:25" ht="105">
      <c r="A7" s="219" t="s">
        <v>282</v>
      </c>
      <c r="B7" s="222" t="s">
        <v>351</v>
      </c>
      <c r="C7" s="221" t="s">
        <v>283</v>
      </c>
      <c r="D7" s="213"/>
      <c r="E7" s="213"/>
      <c r="F7" s="213"/>
      <c r="G7" s="214"/>
    </row>
    <row r="8" spans="1:25" ht="60">
      <c r="A8" s="222" t="s">
        <v>284</v>
      </c>
      <c r="B8" s="222" t="s">
        <v>352</v>
      </c>
      <c r="C8" s="215" t="s">
        <v>285</v>
      </c>
      <c r="D8" s="215" t="s">
        <v>286</v>
      </c>
      <c r="G8" s="214"/>
    </row>
    <row r="9" spans="1:25" s="233" customFormat="1" ht="75">
      <c r="A9" s="222" t="s">
        <v>287</v>
      </c>
      <c r="B9" s="220" t="s">
        <v>353</v>
      </c>
      <c r="C9" s="233" t="s">
        <v>288</v>
      </c>
      <c r="D9" s="233" t="s">
        <v>289</v>
      </c>
      <c r="G9" s="217"/>
    </row>
    <row r="10" spans="1:25" ht="75">
      <c r="A10" s="222" t="s">
        <v>290</v>
      </c>
      <c r="B10" s="223" t="s">
        <v>354</v>
      </c>
      <c r="C10" s="215" t="s">
        <v>291</v>
      </c>
      <c r="D10" s="215" t="s">
        <v>292</v>
      </c>
      <c r="G10" s="214"/>
    </row>
    <row r="11" spans="1:25" ht="75">
      <c r="A11" s="224" t="s">
        <v>293</v>
      </c>
      <c r="B11" s="225" t="s">
        <v>355</v>
      </c>
      <c r="C11" s="215" t="s">
        <v>294</v>
      </c>
      <c r="D11" s="215" t="s">
        <v>295</v>
      </c>
      <c r="G11" s="214"/>
    </row>
    <row r="12" spans="1:25" ht="75">
      <c r="A12" s="226" t="s">
        <v>296</v>
      </c>
      <c r="B12" s="225" t="s">
        <v>356</v>
      </c>
      <c r="C12" s="215" t="s">
        <v>297</v>
      </c>
      <c r="D12" s="215" t="s">
        <v>298</v>
      </c>
      <c r="G12" s="214"/>
    </row>
    <row r="13" spans="1:25" ht="120">
      <c r="A13" s="219" t="s">
        <v>299</v>
      </c>
      <c r="B13" s="220" t="s">
        <v>357</v>
      </c>
      <c r="C13" s="215" t="s">
        <v>300</v>
      </c>
      <c r="D13" s="215" t="s">
        <v>301</v>
      </c>
      <c r="G13" s="214"/>
    </row>
    <row r="14" spans="1:25" ht="90">
      <c r="A14" s="226" t="s">
        <v>358</v>
      </c>
      <c r="B14" s="227" t="s">
        <v>359</v>
      </c>
      <c r="F14" s="215" t="s">
        <v>302</v>
      </c>
      <c r="G14" s="214" t="s">
        <v>303</v>
      </c>
    </row>
    <row r="15" spans="1:25" ht="120">
      <c r="A15" s="226" t="s">
        <v>304</v>
      </c>
      <c r="B15" s="227" t="s">
        <v>360</v>
      </c>
      <c r="F15" s="215" t="s">
        <v>305</v>
      </c>
      <c r="G15" s="214" t="s">
        <v>306</v>
      </c>
    </row>
    <row r="16" spans="1:25" ht="105">
      <c r="A16" s="226" t="s">
        <v>307</v>
      </c>
      <c r="B16" s="227" t="s">
        <v>361</v>
      </c>
      <c r="F16" s="215" t="s">
        <v>308</v>
      </c>
      <c r="G16" s="214" t="s">
        <v>309</v>
      </c>
    </row>
    <row r="17" spans="1:7" ht="135">
      <c r="A17" s="226" t="s">
        <v>310</v>
      </c>
      <c r="B17" s="227" t="s">
        <v>362</v>
      </c>
      <c r="F17" s="215" t="s">
        <v>311</v>
      </c>
      <c r="G17" s="214" t="s">
        <v>312</v>
      </c>
    </row>
    <row r="18" spans="1:7" ht="105">
      <c r="A18" s="226" t="s">
        <v>313</v>
      </c>
      <c r="B18" s="227" t="s">
        <v>363</v>
      </c>
      <c r="F18" s="215" t="s">
        <v>314</v>
      </c>
      <c r="G18" s="214" t="s">
        <v>315</v>
      </c>
    </row>
    <row r="19" spans="1:7" ht="120">
      <c r="A19" s="226" t="s">
        <v>316</v>
      </c>
      <c r="B19" s="227" t="s">
        <v>364</v>
      </c>
      <c r="F19" s="215" t="s">
        <v>317</v>
      </c>
      <c r="G19" s="214" t="s">
        <v>318</v>
      </c>
    </row>
    <row r="20" spans="1:7" ht="135">
      <c r="A20" s="226" t="s">
        <v>319</v>
      </c>
      <c r="B20" s="227" t="s">
        <v>365</v>
      </c>
      <c r="F20" s="215" t="s">
        <v>320</v>
      </c>
      <c r="G20" s="214" t="s">
        <v>321</v>
      </c>
    </row>
    <row r="21" spans="1:7" ht="135">
      <c r="A21" s="226" t="s">
        <v>322</v>
      </c>
      <c r="B21" s="227" t="s">
        <v>366</v>
      </c>
      <c r="F21" s="215" t="s">
        <v>323</v>
      </c>
      <c r="G21" s="214" t="s">
        <v>324</v>
      </c>
    </row>
    <row r="22" spans="1:7" ht="135">
      <c r="A22" s="226" t="s">
        <v>325</v>
      </c>
      <c r="B22" s="227" t="s">
        <v>367</v>
      </c>
      <c r="F22" s="215" t="s">
        <v>326</v>
      </c>
      <c r="G22" s="214" t="s">
        <v>327</v>
      </c>
    </row>
    <row r="23" spans="1:7" ht="90">
      <c r="A23" s="226" t="s">
        <v>328</v>
      </c>
      <c r="B23" s="227" t="s">
        <v>368</v>
      </c>
      <c r="F23" s="215" t="s">
        <v>329</v>
      </c>
      <c r="G23" s="228" t="s">
        <v>330</v>
      </c>
    </row>
    <row r="24" spans="1:7" ht="120">
      <c r="A24" s="226" t="s">
        <v>331</v>
      </c>
      <c r="B24" s="227" t="s">
        <v>369</v>
      </c>
      <c r="F24" s="215" t="s">
        <v>332</v>
      </c>
      <c r="G24" s="214" t="s">
        <v>333</v>
      </c>
    </row>
    <row r="25" spans="1:7" ht="120">
      <c r="A25" s="226" t="s">
        <v>334</v>
      </c>
      <c r="B25" s="225" t="s">
        <v>370</v>
      </c>
      <c r="C25" s="229"/>
      <c r="D25" s="229"/>
      <c r="E25" s="229"/>
      <c r="F25" s="229" t="s">
        <v>335</v>
      </c>
      <c r="G25" s="230" t="s">
        <v>336</v>
      </c>
    </row>
    <row r="26" spans="1:7" ht="105">
      <c r="A26" s="231" t="s">
        <v>337</v>
      </c>
      <c r="B26" s="225" t="s">
        <v>371</v>
      </c>
      <c r="C26" s="229"/>
      <c r="D26" s="229"/>
      <c r="E26" s="229"/>
      <c r="F26" s="229" t="s">
        <v>338</v>
      </c>
      <c r="G26" s="232" t="s">
        <v>339</v>
      </c>
    </row>
    <row r="27" spans="1:7" ht="135">
      <c r="A27" s="231" t="s">
        <v>340</v>
      </c>
      <c r="B27" s="225" t="s">
        <v>372</v>
      </c>
      <c r="C27" s="229"/>
      <c r="D27" s="229"/>
      <c r="E27" s="229"/>
      <c r="F27" s="229" t="s">
        <v>341</v>
      </c>
      <c r="G27" s="232" t="s">
        <v>342</v>
      </c>
    </row>
    <row r="28" spans="1:7" ht="105">
      <c r="A28" s="231" t="s">
        <v>343</v>
      </c>
      <c r="B28" s="225" t="s">
        <v>373</v>
      </c>
      <c r="C28" s="229"/>
      <c r="D28" s="229"/>
      <c r="E28" s="229"/>
      <c r="F28" s="229"/>
      <c r="G28" s="232" t="s">
        <v>344</v>
      </c>
    </row>
    <row r="29" spans="1:7" ht="38.25" customHeight="1">
      <c r="A29" s="213"/>
      <c r="B29" s="236"/>
      <c r="G29" s="214"/>
    </row>
    <row r="30" spans="1:7">
      <c r="A30" s="216"/>
      <c r="B30" s="235"/>
      <c r="G30" s="214"/>
    </row>
    <row r="31" spans="1:7">
      <c r="A31" s="216"/>
      <c r="B31" s="235"/>
      <c r="G31" s="214"/>
    </row>
    <row r="32" spans="1:7">
      <c r="A32" s="216"/>
      <c r="B32" s="235"/>
      <c r="G32" s="214"/>
    </row>
    <row r="33" spans="1:7">
      <c r="A33" s="216"/>
      <c r="B33" s="235"/>
      <c r="G33" s="214"/>
    </row>
    <row r="34" spans="1:7">
      <c r="A34" s="216"/>
      <c r="B34" s="235"/>
      <c r="G34" s="214"/>
    </row>
    <row r="35" spans="1:7">
      <c r="A35" s="216"/>
      <c r="B35" s="235"/>
      <c r="G35" s="21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Database</vt:lpstr>
      <vt:lpstr>References</vt:lpstr>
    </vt:vector>
  </TitlesOfParts>
  <Company>Environment Canada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Mirnaghi,Fatemeh [NCR]</dc:creator>
  <cp:lastModifiedBy>Microsoft Office User</cp:lastModifiedBy>
  <dcterms:created xsi:type="dcterms:W3CDTF">2017-03-10T20:46:43Z</dcterms:created>
  <dcterms:modified xsi:type="dcterms:W3CDTF">2020-04-01T18:40:36Z</dcterms:modified>
</cp:coreProperties>
</file>