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65" windowWidth="27555" windowHeight="14025" activeTab="2"/>
  </bookViews>
  <sheets>
    <sheet name="BOTDAT2" sheetId="1" r:id="rId1"/>
    <sheet name="BOTDAT4" sheetId="2" r:id="rId2"/>
    <sheet name="Sheet3" sheetId="4" r:id="rId3"/>
    <sheet name="Sheet1" sheetId="5" r:id="rId4"/>
  </sheets>
  <calcPr calcId="145621"/>
</workbook>
</file>

<file path=xl/calcChain.xml><?xml version="1.0" encoding="utf-8"?>
<calcChain xmlns="http://schemas.openxmlformats.org/spreadsheetml/2006/main">
  <c r="Z3" i="4" l="1"/>
  <c r="R73" i="1"/>
  <c r="S73" i="1"/>
  <c r="T73" i="1"/>
  <c r="R74" i="1"/>
  <c r="S74" i="1"/>
  <c r="T74" i="1"/>
  <c r="R75" i="1"/>
  <c r="S75" i="1"/>
  <c r="T75" i="1"/>
  <c r="R76" i="1"/>
  <c r="S76" i="1"/>
  <c r="T76" i="1"/>
  <c r="R77" i="1"/>
  <c r="S77" i="1"/>
  <c r="T77" i="1"/>
  <c r="R78" i="1"/>
  <c r="S78" i="1"/>
  <c r="T78" i="1"/>
  <c r="R79" i="1"/>
  <c r="S79" i="1"/>
  <c r="T79" i="1"/>
  <c r="R80" i="1"/>
  <c r="S80" i="1"/>
  <c r="T80" i="1"/>
  <c r="R81" i="1"/>
  <c r="S81" i="1"/>
  <c r="T81" i="1"/>
  <c r="R82" i="1"/>
  <c r="S82" i="1"/>
  <c r="T82" i="1"/>
  <c r="R83" i="1"/>
  <c r="S83" i="1"/>
  <c r="T83" i="1"/>
  <c r="R84" i="1"/>
  <c r="S84" i="1"/>
  <c r="T84" i="1"/>
  <c r="R85" i="1"/>
  <c r="S85" i="1"/>
  <c r="T85" i="1"/>
  <c r="R86" i="1"/>
  <c r="S86" i="1"/>
  <c r="T86" i="1"/>
  <c r="R87" i="1"/>
  <c r="S87" i="1"/>
  <c r="T87" i="1"/>
  <c r="R88" i="1"/>
  <c r="S88" i="1"/>
  <c r="T88" i="1"/>
  <c r="R89" i="1"/>
  <c r="S89" i="1"/>
  <c r="T89" i="1"/>
  <c r="R90" i="1"/>
  <c r="S90" i="1"/>
  <c r="T90" i="1"/>
  <c r="T72" i="1"/>
  <c r="S72" i="1"/>
  <c r="R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Q72" i="1"/>
  <c r="P72" i="1"/>
  <c r="L15" i="2"/>
  <c r="M4" i="1" l="1"/>
  <c r="AA89" i="4" l="1"/>
  <c r="AB89" i="4"/>
  <c r="AA90" i="4"/>
  <c r="AB90" i="4"/>
  <c r="AA91" i="4"/>
  <c r="AB91" i="4"/>
  <c r="AA92" i="4"/>
  <c r="AB92" i="4"/>
  <c r="AA93" i="4"/>
  <c r="AB93" i="4"/>
  <c r="AA94" i="4"/>
  <c r="AB94" i="4"/>
  <c r="AA95" i="4"/>
  <c r="AB95" i="4"/>
  <c r="AA96" i="4"/>
  <c r="AB96" i="4"/>
  <c r="AA97" i="4"/>
  <c r="AB97" i="4"/>
  <c r="AA98" i="4"/>
  <c r="AB98" i="4"/>
  <c r="AA99" i="4"/>
  <c r="AB99" i="4"/>
  <c r="AA100" i="4"/>
  <c r="AB100" i="4"/>
  <c r="AA101" i="4"/>
  <c r="AB101" i="4"/>
  <c r="AA102" i="4"/>
  <c r="AB102" i="4"/>
  <c r="AA103" i="4"/>
  <c r="AB103" i="4"/>
  <c r="AA104" i="4"/>
  <c r="AB104" i="4"/>
  <c r="AA105" i="4"/>
  <c r="AB105" i="4"/>
  <c r="AA106" i="4"/>
  <c r="AB106" i="4"/>
  <c r="AA107" i="4"/>
  <c r="AB107" i="4"/>
  <c r="AA108" i="4"/>
  <c r="AB108" i="4"/>
  <c r="AA109" i="4"/>
  <c r="AB109" i="4"/>
  <c r="AA110" i="4"/>
  <c r="AB110" i="4"/>
  <c r="AA111" i="4"/>
  <c r="AB111" i="4"/>
  <c r="AA112" i="4"/>
  <c r="AB112" i="4"/>
  <c r="AA113" i="4"/>
  <c r="AB113" i="4"/>
  <c r="AA114" i="4"/>
  <c r="AB114" i="4"/>
  <c r="AA115" i="4"/>
  <c r="AB115" i="4"/>
  <c r="AA116" i="4"/>
  <c r="AB116" i="4"/>
  <c r="AA117" i="4"/>
  <c r="AB117" i="4"/>
  <c r="AA118" i="4"/>
  <c r="AB118" i="4"/>
  <c r="AA119" i="4"/>
  <c r="AB119" i="4"/>
  <c r="AA120" i="4"/>
  <c r="AB120" i="4"/>
  <c r="AA121" i="4"/>
  <c r="AB121" i="4"/>
  <c r="AA122" i="4"/>
  <c r="AB122" i="4"/>
  <c r="AA123" i="4"/>
  <c r="AB123" i="4"/>
  <c r="AA124" i="4"/>
  <c r="AB124" i="4"/>
  <c r="AA125" i="4"/>
  <c r="AB125" i="4"/>
  <c r="AA126" i="4"/>
  <c r="AB126" i="4"/>
  <c r="AA127" i="4"/>
  <c r="AB127" i="4"/>
  <c r="AA128" i="4"/>
  <c r="AB128" i="4"/>
  <c r="AA129" i="4"/>
  <c r="AB129" i="4"/>
  <c r="AA130" i="4"/>
  <c r="AB130" i="4"/>
  <c r="AA131" i="4"/>
  <c r="AB131" i="4"/>
  <c r="AA132" i="4"/>
  <c r="AB132" i="4"/>
  <c r="AA133" i="4"/>
  <c r="AB133" i="4"/>
  <c r="AA134" i="4"/>
  <c r="AB134" i="4"/>
  <c r="AA135" i="4"/>
  <c r="AB135" i="4"/>
  <c r="AA136" i="4"/>
  <c r="AB136" i="4"/>
  <c r="AA137" i="4"/>
  <c r="AB137" i="4"/>
  <c r="AA138" i="4"/>
  <c r="AB138" i="4"/>
  <c r="AA139" i="4"/>
  <c r="AB139" i="4"/>
  <c r="AA140" i="4"/>
  <c r="AB140" i="4"/>
  <c r="AA141" i="4"/>
  <c r="AB141" i="4"/>
  <c r="AA142" i="4"/>
  <c r="AB142" i="4"/>
  <c r="AA143" i="4"/>
  <c r="AB143" i="4"/>
  <c r="AB79" i="4"/>
  <c r="AB80" i="4"/>
  <c r="AB81" i="4"/>
  <c r="AB82" i="4"/>
  <c r="AB83" i="4"/>
  <c r="AB84" i="4"/>
  <c r="AB85" i="4"/>
  <c r="AB86" i="4"/>
  <c r="AB87" i="4"/>
  <c r="AB88" i="4"/>
  <c r="AA80" i="4"/>
  <c r="AA81" i="4"/>
  <c r="AA82" i="4"/>
  <c r="AA83" i="4"/>
  <c r="AA84" i="4"/>
  <c r="AA85" i="4"/>
  <c r="AA86" i="4"/>
  <c r="AA87" i="4"/>
  <c r="AA88" i="4"/>
  <c r="AA79" i="4"/>
  <c r="AB76" i="4"/>
  <c r="AB77" i="4"/>
  <c r="AB78" i="4"/>
  <c r="Y3" i="4"/>
  <c r="Y4" i="4"/>
  <c r="Z4" i="4"/>
  <c r="Y5" i="4"/>
  <c r="Z5" i="4"/>
  <c r="Y6" i="4"/>
  <c r="Z6" i="4"/>
  <c r="Y7" i="4"/>
  <c r="Z7" i="4"/>
  <c r="Y8" i="4"/>
  <c r="Z8" i="4"/>
  <c r="Y9" i="4"/>
  <c r="Z9" i="4"/>
  <c r="Y10" i="4"/>
  <c r="Z10" i="4"/>
  <c r="Y11" i="4"/>
  <c r="Z11" i="4"/>
  <c r="Y12" i="4"/>
  <c r="Z12" i="4"/>
  <c r="Y13" i="4"/>
  <c r="Z13" i="4"/>
  <c r="Y14" i="4"/>
  <c r="Z14" i="4"/>
  <c r="Y15" i="4"/>
  <c r="Z15" i="4"/>
  <c r="Y16" i="4"/>
  <c r="Z16" i="4"/>
  <c r="Y17" i="4"/>
  <c r="Z17" i="4"/>
  <c r="Y18" i="4"/>
  <c r="Z18" i="4"/>
  <c r="Y19" i="4"/>
  <c r="Z19" i="4"/>
  <c r="Y20" i="4"/>
  <c r="Z20" i="4"/>
  <c r="Y21" i="4"/>
  <c r="Z21" i="4"/>
  <c r="Y22" i="4"/>
  <c r="Z22" i="4"/>
  <c r="Y23" i="4"/>
  <c r="Z23" i="4"/>
  <c r="Y24" i="4"/>
  <c r="Z24" i="4"/>
  <c r="Y25" i="4"/>
  <c r="Z25" i="4"/>
  <c r="Y26" i="4"/>
  <c r="Z26" i="4"/>
  <c r="Y27" i="4"/>
  <c r="Z27" i="4"/>
  <c r="Y28" i="4"/>
  <c r="Z28" i="4"/>
  <c r="Y29" i="4"/>
  <c r="Z29" i="4"/>
  <c r="Y30" i="4"/>
  <c r="Z30" i="4"/>
  <c r="Y31" i="4"/>
  <c r="Z31" i="4"/>
  <c r="Y32" i="4"/>
  <c r="Z32" i="4"/>
  <c r="Y33" i="4"/>
  <c r="Z33" i="4"/>
  <c r="Y34" i="4"/>
  <c r="Z34" i="4"/>
  <c r="Y35" i="4"/>
  <c r="Z35" i="4"/>
  <c r="Y36" i="4"/>
  <c r="Z36" i="4"/>
  <c r="Y37" i="4"/>
  <c r="Z37" i="4"/>
  <c r="Y38" i="4"/>
  <c r="Z38" i="4"/>
  <c r="Y39" i="4"/>
  <c r="Z39" i="4"/>
  <c r="Y40" i="4"/>
  <c r="Z40" i="4"/>
  <c r="Y41" i="4"/>
  <c r="Z41" i="4"/>
  <c r="Y42" i="4"/>
  <c r="Z42" i="4"/>
  <c r="Y43" i="4"/>
  <c r="Z43" i="4"/>
  <c r="Y44" i="4"/>
  <c r="Z44" i="4"/>
  <c r="Y45" i="4"/>
  <c r="Z45" i="4"/>
  <c r="Y46" i="4"/>
  <c r="Z46" i="4"/>
  <c r="Y47" i="4"/>
  <c r="Z47" i="4"/>
  <c r="Y48" i="4"/>
  <c r="Z48" i="4"/>
  <c r="Y49" i="4"/>
  <c r="Z49" i="4"/>
  <c r="Y50" i="4"/>
  <c r="Z50" i="4"/>
  <c r="Y51" i="4"/>
  <c r="Z51" i="4"/>
  <c r="Y52" i="4"/>
  <c r="Z52" i="4"/>
  <c r="Y53" i="4"/>
  <c r="Z53" i="4"/>
  <c r="Y54" i="4"/>
  <c r="Z54" i="4"/>
  <c r="Y55" i="4"/>
  <c r="Z55" i="4"/>
  <c r="Y56" i="4"/>
  <c r="Z56" i="4"/>
  <c r="Y57" i="4"/>
  <c r="Z57" i="4"/>
  <c r="Y58" i="4"/>
  <c r="Z58" i="4"/>
  <c r="Y59" i="4"/>
  <c r="Z59" i="4"/>
  <c r="Y60" i="4"/>
  <c r="Z60" i="4"/>
  <c r="Y61" i="4"/>
  <c r="Z61" i="4"/>
  <c r="Y62" i="4"/>
  <c r="Z62" i="4"/>
  <c r="Y63" i="4"/>
  <c r="Z63" i="4"/>
  <c r="Y64" i="4"/>
  <c r="Z64" i="4"/>
  <c r="Y65" i="4"/>
  <c r="Z65" i="4"/>
  <c r="Y66" i="4"/>
  <c r="Z66" i="4"/>
  <c r="Y67" i="4"/>
  <c r="Z67" i="4"/>
  <c r="Y68" i="4"/>
  <c r="Z68" i="4"/>
  <c r="Y69" i="4"/>
  <c r="Z69" i="4"/>
  <c r="Y70" i="4"/>
  <c r="Z70" i="4"/>
  <c r="Y71" i="4"/>
  <c r="Z71" i="4"/>
  <c r="Y72" i="4"/>
  <c r="Z72" i="4"/>
  <c r="Y73" i="4"/>
  <c r="Z73" i="4"/>
  <c r="Y74" i="4"/>
  <c r="Z74" i="4"/>
  <c r="Y75" i="4"/>
  <c r="Z75" i="4"/>
  <c r="Y76" i="4"/>
  <c r="Z76" i="4"/>
  <c r="Y77" i="4"/>
  <c r="Z77" i="4"/>
  <c r="Y78" i="4"/>
  <c r="Z78" i="4"/>
  <c r="Y79" i="4"/>
  <c r="Z79" i="4"/>
  <c r="Y80" i="4"/>
  <c r="Z80" i="4"/>
  <c r="Y81" i="4"/>
  <c r="Z81" i="4"/>
  <c r="Y82" i="4"/>
  <c r="Z82" i="4"/>
  <c r="Y83" i="4"/>
  <c r="Z83" i="4"/>
  <c r="Y84" i="4"/>
  <c r="Z84" i="4"/>
  <c r="Y85" i="4"/>
  <c r="Z85" i="4"/>
  <c r="Y86" i="4"/>
  <c r="Z86" i="4"/>
  <c r="Y87" i="4"/>
  <c r="Z87" i="4"/>
  <c r="Y88" i="4"/>
  <c r="Z88" i="4"/>
  <c r="Y89" i="4"/>
  <c r="Z89" i="4"/>
  <c r="Y90" i="4"/>
  <c r="Z90" i="4"/>
  <c r="Y91" i="4"/>
  <c r="Z91" i="4"/>
  <c r="Y92" i="4"/>
  <c r="Z92" i="4"/>
  <c r="Y93" i="4"/>
  <c r="Z93" i="4"/>
  <c r="Y94" i="4"/>
  <c r="Z94" i="4"/>
  <c r="Y95" i="4"/>
  <c r="Z95" i="4"/>
  <c r="Y96" i="4"/>
  <c r="Z96" i="4"/>
  <c r="Y97" i="4"/>
  <c r="Z97" i="4"/>
  <c r="Y98" i="4"/>
  <c r="Z98" i="4"/>
  <c r="Y99" i="4"/>
  <c r="Z99" i="4"/>
  <c r="Y100" i="4"/>
  <c r="Z100" i="4"/>
  <c r="Y101" i="4"/>
  <c r="Z101" i="4"/>
  <c r="Y102" i="4"/>
  <c r="Z102" i="4"/>
  <c r="Y103" i="4"/>
  <c r="Z103" i="4"/>
  <c r="Y104" i="4"/>
  <c r="Z104" i="4"/>
  <c r="Y105" i="4"/>
  <c r="Z105" i="4"/>
  <c r="Y106" i="4"/>
  <c r="Z106" i="4"/>
  <c r="Y107" i="4"/>
  <c r="Z107" i="4"/>
  <c r="Y108" i="4"/>
  <c r="Z108" i="4"/>
  <c r="Y109" i="4"/>
  <c r="Z109" i="4"/>
  <c r="Y110" i="4"/>
  <c r="Z110" i="4"/>
  <c r="Y111" i="4"/>
  <c r="Z111" i="4"/>
  <c r="Y112" i="4"/>
  <c r="Z112" i="4"/>
  <c r="Y113" i="4"/>
  <c r="Z113" i="4"/>
  <c r="Y114" i="4"/>
  <c r="Z114" i="4"/>
  <c r="Y115" i="4"/>
  <c r="Z115" i="4"/>
  <c r="Y116" i="4"/>
  <c r="Z116" i="4"/>
  <c r="Y117" i="4"/>
  <c r="Z117" i="4"/>
  <c r="Y118" i="4"/>
  <c r="Z118" i="4"/>
  <c r="Y119" i="4"/>
  <c r="Z119" i="4"/>
  <c r="Y120" i="4"/>
  <c r="Z120" i="4"/>
  <c r="Y121" i="4"/>
  <c r="Z121" i="4"/>
  <c r="Y122" i="4"/>
  <c r="Z122" i="4"/>
  <c r="Y123" i="4"/>
  <c r="Z123" i="4"/>
  <c r="Y124" i="4"/>
  <c r="Z124" i="4"/>
  <c r="Y125" i="4"/>
  <c r="Z125" i="4"/>
  <c r="Y126" i="4"/>
  <c r="Z126" i="4"/>
  <c r="Y127" i="4"/>
  <c r="Z127" i="4"/>
  <c r="Y128" i="4"/>
  <c r="Z128" i="4"/>
  <c r="Y129" i="4"/>
  <c r="Z129" i="4"/>
  <c r="Y130" i="4"/>
  <c r="Z130" i="4"/>
  <c r="Y131" i="4"/>
  <c r="Z131" i="4"/>
  <c r="Y132" i="4"/>
  <c r="Z132" i="4"/>
  <c r="Y133" i="4"/>
  <c r="Z133" i="4"/>
  <c r="Y134" i="4"/>
  <c r="Z134" i="4"/>
  <c r="Y135" i="4"/>
  <c r="Z135" i="4"/>
  <c r="Y136" i="4"/>
  <c r="Z136" i="4"/>
  <c r="Y137" i="4"/>
  <c r="Z137" i="4"/>
  <c r="Y138" i="4"/>
  <c r="Z138" i="4"/>
  <c r="Y139" i="4"/>
  <c r="Z139" i="4"/>
  <c r="Y140" i="4"/>
  <c r="Z140" i="4"/>
  <c r="Y141" i="4"/>
  <c r="Z141" i="4"/>
  <c r="Y142" i="4"/>
  <c r="Z142" i="4"/>
  <c r="Y143" i="4"/>
  <c r="Z143" i="4"/>
  <c r="Z2" i="4"/>
  <c r="Y2" i="4"/>
  <c r="O2" i="4" l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" i="4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" i="2"/>
  <c r="M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" i="1"/>
  <c r="H24" i="2" l="1"/>
  <c r="I24" i="2"/>
  <c r="J24" i="2"/>
  <c r="K24" i="2"/>
  <c r="L24" i="2"/>
  <c r="N24" i="2"/>
  <c r="H25" i="2"/>
  <c r="I25" i="2"/>
  <c r="J25" i="2"/>
  <c r="K25" i="2"/>
  <c r="L25" i="2"/>
  <c r="N25" i="2"/>
  <c r="H26" i="2"/>
  <c r="I26" i="2"/>
  <c r="J26" i="2"/>
  <c r="K26" i="2"/>
  <c r="L26" i="2"/>
  <c r="N26" i="2"/>
  <c r="H27" i="2"/>
  <c r="I27" i="2"/>
  <c r="J27" i="2"/>
  <c r="K27" i="2"/>
  <c r="L27" i="2"/>
  <c r="N27" i="2"/>
  <c r="H28" i="2"/>
  <c r="I28" i="2"/>
  <c r="J28" i="2"/>
  <c r="K28" i="2"/>
  <c r="L28" i="2"/>
  <c r="N28" i="2"/>
  <c r="H29" i="2"/>
  <c r="I29" i="2"/>
  <c r="J29" i="2"/>
  <c r="K29" i="2"/>
  <c r="L29" i="2"/>
  <c r="N29" i="2"/>
  <c r="H30" i="2"/>
  <c r="I30" i="2"/>
  <c r="J30" i="2"/>
  <c r="K30" i="2"/>
  <c r="L30" i="2"/>
  <c r="N30" i="2"/>
  <c r="H31" i="2"/>
  <c r="I31" i="2"/>
  <c r="J31" i="2"/>
  <c r="K31" i="2"/>
  <c r="L31" i="2"/>
  <c r="N31" i="2"/>
  <c r="H32" i="2"/>
  <c r="I32" i="2"/>
  <c r="J32" i="2"/>
  <c r="K32" i="2"/>
  <c r="L32" i="2"/>
  <c r="N32" i="2"/>
  <c r="H33" i="2"/>
  <c r="I33" i="2"/>
  <c r="J33" i="2"/>
  <c r="K33" i="2"/>
  <c r="L33" i="2"/>
  <c r="N33" i="2"/>
  <c r="H34" i="2"/>
  <c r="I34" i="2"/>
  <c r="J34" i="2"/>
  <c r="K34" i="2"/>
  <c r="L34" i="2"/>
  <c r="N34" i="2"/>
  <c r="H35" i="2"/>
  <c r="I35" i="2"/>
  <c r="J35" i="2"/>
  <c r="K35" i="2"/>
  <c r="L35" i="2"/>
  <c r="N35" i="2"/>
  <c r="H36" i="2"/>
  <c r="I36" i="2"/>
  <c r="J36" i="2"/>
  <c r="K36" i="2"/>
  <c r="L36" i="2"/>
  <c r="N36" i="2"/>
  <c r="H37" i="2"/>
  <c r="I37" i="2"/>
  <c r="J37" i="2"/>
  <c r="K37" i="2"/>
  <c r="L37" i="2"/>
  <c r="N37" i="2"/>
  <c r="H38" i="2"/>
  <c r="I38" i="2"/>
  <c r="J38" i="2"/>
  <c r="K38" i="2"/>
  <c r="L38" i="2"/>
  <c r="N38" i="2"/>
  <c r="H39" i="2"/>
  <c r="I39" i="2"/>
  <c r="J39" i="2"/>
  <c r="K39" i="2"/>
  <c r="L39" i="2"/>
  <c r="N39" i="2"/>
  <c r="H40" i="2"/>
  <c r="I40" i="2"/>
  <c r="J40" i="2"/>
  <c r="K40" i="2"/>
  <c r="L40" i="2"/>
  <c r="N40" i="2"/>
  <c r="H41" i="2"/>
  <c r="I41" i="2"/>
  <c r="J41" i="2"/>
  <c r="K41" i="2"/>
  <c r="L41" i="2"/>
  <c r="N41" i="2"/>
  <c r="H42" i="2"/>
  <c r="I42" i="2"/>
  <c r="J42" i="2"/>
  <c r="K42" i="2"/>
  <c r="L42" i="2"/>
  <c r="N42" i="2"/>
  <c r="H43" i="2"/>
  <c r="I43" i="2"/>
  <c r="J43" i="2"/>
  <c r="K43" i="2"/>
  <c r="L43" i="2"/>
  <c r="N43" i="2"/>
  <c r="H44" i="2"/>
  <c r="I44" i="2"/>
  <c r="J44" i="2"/>
  <c r="K44" i="2"/>
  <c r="L44" i="2"/>
  <c r="N44" i="2"/>
  <c r="H45" i="2"/>
  <c r="I45" i="2"/>
  <c r="J45" i="2"/>
  <c r="K45" i="2"/>
  <c r="L45" i="2"/>
  <c r="N45" i="2"/>
  <c r="H46" i="2"/>
  <c r="I46" i="2"/>
  <c r="J46" i="2"/>
  <c r="K46" i="2"/>
  <c r="L46" i="2"/>
  <c r="N46" i="2"/>
  <c r="H47" i="2"/>
  <c r="I47" i="2"/>
  <c r="J47" i="2"/>
  <c r="K47" i="2"/>
  <c r="L47" i="2"/>
  <c r="N47" i="2"/>
  <c r="H48" i="2"/>
  <c r="I48" i="2"/>
  <c r="J48" i="2"/>
  <c r="K48" i="2"/>
  <c r="L48" i="2"/>
  <c r="N48" i="2"/>
  <c r="H49" i="2"/>
  <c r="I49" i="2"/>
  <c r="J49" i="2"/>
  <c r="K49" i="2"/>
  <c r="L49" i="2"/>
  <c r="N49" i="2"/>
  <c r="H50" i="2"/>
  <c r="I50" i="2"/>
  <c r="J50" i="2"/>
  <c r="K50" i="2"/>
  <c r="L50" i="2"/>
  <c r="N50" i="2"/>
  <c r="H51" i="2"/>
  <c r="I51" i="2"/>
  <c r="J51" i="2"/>
  <c r="K51" i="2"/>
  <c r="L51" i="2"/>
  <c r="N51" i="2"/>
  <c r="H52" i="2"/>
  <c r="I52" i="2"/>
  <c r="J52" i="2"/>
  <c r="K52" i="2"/>
  <c r="L52" i="2"/>
  <c r="N52" i="2"/>
  <c r="H53" i="2"/>
  <c r="I53" i="2"/>
  <c r="J53" i="2"/>
  <c r="K53" i="2"/>
  <c r="L53" i="2"/>
  <c r="N53" i="2"/>
  <c r="H54" i="2"/>
  <c r="I54" i="2"/>
  <c r="J54" i="2"/>
  <c r="K54" i="2"/>
  <c r="L54" i="2"/>
  <c r="N54" i="2"/>
  <c r="H55" i="2"/>
  <c r="I55" i="2"/>
  <c r="J55" i="2"/>
  <c r="K55" i="2"/>
  <c r="L55" i="2"/>
  <c r="N55" i="2"/>
  <c r="H56" i="2"/>
  <c r="I56" i="2"/>
  <c r="J56" i="2"/>
  <c r="K56" i="2"/>
  <c r="L56" i="2"/>
  <c r="N56" i="2"/>
  <c r="H57" i="2"/>
  <c r="I57" i="2"/>
  <c r="J57" i="2"/>
  <c r="K57" i="2"/>
  <c r="L57" i="2"/>
  <c r="N57" i="2"/>
  <c r="H58" i="2"/>
  <c r="I58" i="2"/>
  <c r="J58" i="2"/>
  <c r="K58" i="2"/>
  <c r="L58" i="2"/>
  <c r="N58" i="2"/>
  <c r="H59" i="2"/>
  <c r="I59" i="2"/>
  <c r="J59" i="2"/>
  <c r="K59" i="2"/>
  <c r="L59" i="2"/>
  <c r="N59" i="2"/>
  <c r="H60" i="2"/>
  <c r="I60" i="2"/>
  <c r="J60" i="2"/>
  <c r="K60" i="2"/>
  <c r="L60" i="2"/>
  <c r="N60" i="2"/>
  <c r="H61" i="2"/>
  <c r="I61" i="2"/>
  <c r="J61" i="2"/>
  <c r="K61" i="2"/>
  <c r="L61" i="2"/>
  <c r="N61" i="2"/>
  <c r="H62" i="2"/>
  <c r="I62" i="2"/>
  <c r="J62" i="2"/>
  <c r="K62" i="2"/>
  <c r="L62" i="2"/>
  <c r="N62" i="2"/>
  <c r="H63" i="2"/>
  <c r="I63" i="2"/>
  <c r="J63" i="2"/>
  <c r="K63" i="2"/>
  <c r="L63" i="2"/>
  <c r="N63" i="2"/>
  <c r="H64" i="2"/>
  <c r="I64" i="2"/>
  <c r="J64" i="2"/>
  <c r="K64" i="2"/>
  <c r="L64" i="2"/>
  <c r="N64" i="2"/>
  <c r="H65" i="2"/>
  <c r="I65" i="2"/>
  <c r="J65" i="2"/>
  <c r="K65" i="2"/>
  <c r="L65" i="2"/>
  <c r="N65" i="2"/>
  <c r="H66" i="2"/>
  <c r="I66" i="2"/>
  <c r="J66" i="2"/>
  <c r="K66" i="2"/>
  <c r="L66" i="2"/>
  <c r="N66" i="2"/>
  <c r="H67" i="2"/>
  <c r="I67" i="2"/>
  <c r="J67" i="2"/>
  <c r="K67" i="2"/>
  <c r="L67" i="2"/>
  <c r="N67" i="2"/>
  <c r="H68" i="2"/>
  <c r="I68" i="2"/>
  <c r="J68" i="2"/>
  <c r="K68" i="2"/>
  <c r="L68" i="2"/>
  <c r="N68" i="2"/>
  <c r="H69" i="2"/>
  <c r="I69" i="2"/>
  <c r="J69" i="2"/>
  <c r="K69" i="2"/>
  <c r="L69" i="2"/>
  <c r="N69" i="2"/>
  <c r="H70" i="2"/>
  <c r="I70" i="2"/>
  <c r="J70" i="2"/>
  <c r="K70" i="2"/>
  <c r="L70" i="2"/>
  <c r="N70" i="2"/>
  <c r="H71" i="2"/>
  <c r="I71" i="2"/>
  <c r="J71" i="2"/>
  <c r="K71" i="2"/>
  <c r="L71" i="2"/>
  <c r="N71" i="2"/>
  <c r="H72" i="2"/>
  <c r="I72" i="2"/>
  <c r="J72" i="2"/>
  <c r="K72" i="2"/>
  <c r="L72" i="2"/>
  <c r="N72" i="2"/>
  <c r="H73" i="2"/>
  <c r="I73" i="2"/>
  <c r="J73" i="2"/>
  <c r="K73" i="2"/>
  <c r="L73" i="2"/>
  <c r="N73" i="2"/>
  <c r="H74" i="2"/>
  <c r="I74" i="2"/>
  <c r="J74" i="2"/>
  <c r="K74" i="2"/>
  <c r="L74" i="2"/>
  <c r="N74" i="2"/>
  <c r="H75" i="2"/>
  <c r="I75" i="2"/>
  <c r="J75" i="2"/>
  <c r="K75" i="2"/>
  <c r="L75" i="2"/>
  <c r="N75" i="2"/>
  <c r="H76" i="2"/>
  <c r="I76" i="2"/>
  <c r="J76" i="2"/>
  <c r="K76" i="2"/>
  <c r="L76" i="2"/>
  <c r="N76" i="2"/>
  <c r="H77" i="2"/>
  <c r="I77" i="2"/>
  <c r="J77" i="2"/>
  <c r="K77" i="2"/>
  <c r="L77" i="2"/>
  <c r="N77" i="2"/>
  <c r="H78" i="2"/>
  <c r="I78" i="2"/>
  <c r="J78" i="2"/>
  <c r="K78" i="2"/>
  <c r="L78" i="2"/>
  <c r="N78" i="2"/>
  <c r="H79" i="2"/>
  <c r="I79" i="2"/>
  <c r="J79" i="2"/>
  <c r="K79" i="2"/>
  <c r="L79" i="2"/>
  <c r="N79" i="2"/>
  <c r="H80" i="2"/>
  <c r="I80" i="2"/>
  <c r="J80" i="2"/>
  <c r="K80" i="2"/>
  <c r="L80" i="2"/>
  <c r="N80" i="2"/>
  <c r="H81" i="2"/>
  <c r="I81" i="2"/>
  <c r="J81" i="2"/>
  <c r="K81" i="2"/>
  <c r="L81" i="2"/>
  <c r="N81" i="2"/>
  <c r="H82" i="2"/>
  <c r="I82" i="2"/>
  <c r="J82" i="2"/>
  <c r="K82" i="2"/>
  <c r="L82" i="2"/>
  <c r="N82" i="2"/>
  <c r="H83" i="2"/>
  <c r="I83" i="2"/>
  <c r="J83" i="2"/>
  <c r="K83" i="2"/>
  <c r="L83" i="2"/>
  <c r="N83" i="2"/>
  <c r="H84" i="2"/>
  <c r="I84" i="2"/>
  <c r="J84" i="2"/>
  <c r="K84" i="2"/>
  <c r="L84" i="2"/>
  <c r="N84" i="2"/>
  <c r="H85" i="2"/>
  <c r="I85" i="2"/>
  <c r="J85" i="2"/>
  <c r="K85" i="2"/>
  <c r="L85" i="2"/>
  <c r="N85" i="2"/>
  <c r="H86" i="2"/>
  <c r="I86" i="2"/>
  <c r="J86" i="2"/>
  <c r="K86" i="2"/>
  <c r="L86" i="2"/>
  <c r="N86" i="2"/>
  <c r="H87" i="2"/>
  <c r="I87" i="2"/>
  <c r="J87" i="2"/>
  <c r="K87" i="2"/>
  <c r="L87" i="2"/>
  <c r="N87" i="2"/>
  <c r="H88" i="2"/>
  <c r="I88" i="2"/>
  <c r="J88" i="2"/>
  <c r="K88" i="2"/>
  <c r="L88" i="2"/>
  <c r="N88" i="2"/>
  <c r="H89" i="2"/>
  <c r="I89" i="2"/>
  <c r="J89" i="2"/>
  <c r="K89" i="2"/>
  <c r="L89" i="2"/>
  <c r="N89" i="2"/>
  <c r="H90" i="2"/>
  <c r="I90" i="2"/>
  <c r="J90" i="2"/>
  <c r="K90" i="2"/>
  <c r="L90" i="2"/>
  <c r="N90" i="2"/>
  <c r="H91" i="2"/>
  <c r="I91" i="2"/>
  <c r="J91" i="2"/>
  <c r="K91" i="2"/>
  <c r="L91" i="2"/>
  <c r="N91" i="2"/>
  <c r="H92" i="2"/>
  <c r="I92" i="2"/>
  <c r="J92" i="2"/>
  <c r="K92" i="2"/>
  <c r="L92" i="2"/>
  <c r="N92" i="2"/>
  <c r="H93" i="2"/>
  <c r="I93" i="2"/>
  <c r="J93" i="2"/>
  <c r="K93" i="2"/>
  <c r="L93" i="2"/>
  <c r="N93" i="2"/>
  <c r="H94" i="2"/>
  <c r="I94" i="2"/>
  <c r="J94" i="2"/>
  <c r="K94" i="2"/>
  <c r="L94" i="2"/>
  <c r="N94" i="2"/>
  <c r="H95" i="2"/>
  <c r="I95" i="2"/>
  <c r="J95" i="2"/>
  <c r="K95" i="2"/>
  <c r="L95" i="2"/>
  <c r="N95" i="2"/>
  <c r="H96" i="2"/>
  <c r="I96" i="2"/>
  <c r="J96" i="2"/>
  <c r="K96" i="2"/>
  <c r="L96" i="2"/>
  <c r="N96" i="2"/>
  <c r="H97" i="2"/>
  <c r="I97" i="2"/>
  <c r="J97" i="2"/>
  <c r="K97" i="2"/>
  <c r="L97" i="2"/>
  <c r="N97" i="2"/>
  <c r="H98" i="2"/>
  <c r="I98" i="2"/>
  <c r="J98" i="2"/>
  <c r="K98" i="2"/>
  <c r="L98" i="2"/>
  <c r="N98" i="2"/>
  <c r="H99" i="2"/>
  <c r="I99" i="2"/>
  <c r="J99" i="2"/>
  <c r="K99" i="2"/>
  <c r="L99" i="2"/>
  <c r="N99" i="2"/>
  <c r="H100" i="2"/>
  <c r="I100" i="2"/>
  <c r="J100" i="2"/>
  <c r="K100" i="2"/>
  <c r="L100" i="2"/>
  <c r="N100" i="2"/>
  <c r="H101" i="2"/>
  <c r="I101" i="2"/>
  <c r="J101" i="2"/>
  <c r="K101" i="2"/>
  <c r="L101" i="2"/>
  <c r="N101" i="2"/>
  <c r="H102" i="2"/>
  <c r="I102" i="2"/>
  <c r="J102" i="2"/>
  <c r="K102" i="2"/>
  <c r="L102" i="2"/>
  <c r="N102" i="2"/>
  <c r="H103" i="2"/>
  <c r="I103" i="2"/>
  <c r="J103" i="2"/>
  <c r="K103" i="2"/>
  <c r="L103" i="2"/>
  <c r="N103" i="2"/>
  <c r="H104" i="2"/>
  <c r="I104" i="2"/>
  <c r="J104" i="2"/>
  <c r="K104" i="2"/>
  <c r="L104" i="2"/>
  <c r="N104" i="2"/>
  <c r="H105" i="2"/>
  <c r="I105" i="2"/>
  <c r="J105" i="2"/>
  <c r="K105" i="2"/>
  <c r="L105" i="2"/>
  <c r="N105" i="2"/>
  <c r="H106" i="2"/>
  <c r="I106" i="2"/>
  <c r="J106" i="2"/>
  <c r="K106" i="2"/>
  <c r="L106" i="2"/>
  <c r="N106" i="2"/>
  <c r="H107" i="2"/>
  <c r="I107" i="2"/>
  <c r="J107" i="2"/>
  <c r="K107" i="2"/>
  <c r="L107" i="2"/>
  <c r="N107" i="2"/>
  <c r="H108" i="2"/>
  <c r="I108" i="2"/>
  <c r="J108" i="2"/>
  <c r="K108" i="2"/>
  <c r="L108" i="2"/>
  <c r="N108" i="2"/>
  <c r="H109" i="2"/>
  <c r="I109" i="2"/>
  <c r="J109" i="2"/>
  <c r="K109" i="2"/>
  <c r="L109" i="2"/>
  <c r="N109" i="2"/>
  <c r="H110" i="2"/>
  <c r="I110" i="2"/>
  <c r="J110" i="2"/>
  <c r="K110" i="2"/>
  <c r="L110" i="2"/>
  <c r="N110" i="2"/>
  <c r="H111" i="2"/>
  <c r="I111" i="2"/>
  <c r="J111" i="2"/>
  <c r="K111" i="2"/>
  <c r="L111" i="2"/>
  <c r="N111" i="2"/>
  <c r="H112" i="2"/>
  <c r="I112" i="2"/>
  <c r="J112" i="2"/>
  <c r="K112" i="2"/>
  <c r="L112" i="2"/>
  <c r="N112" i="2"/>
  <c r="H113" i="2"/>
  <c r="I113" i="2"/>
  <c r="J113" i="2"/>
  <c r="K113" i="2"/>
  <c r="L113" i="2"/>
  <c r="N113" i="2"/>
  <c r="H114" i="2"/>
  <c r="I114" i="2"/>
  <c r="J114" i="2"/>
  <c r="K114" i="2"/>
  <c r="L114" i="2"/>
  <c r="N114" i="2"/>
  <c r="H115" i="2"/>
  <c r="I115" i="2"/>
  <c r="J115" i="2"/>
  <c r="K115" i="2"/>
  <c r="L115" i="2"/>
  <c r="N115" i="2"/>
  <c r="H116" i="2"/>
  <c r="I116" i="2"/>
  <c r="J116" i="2"/>
  <c r="K116" i="2"/>
  <c r="L116" i="2"/>
  <c r="N116" i="2"/>
  <c r="H117" i="2"/>
  <c r="I117" i="2"/>
  <c r="J117" i="2"/>
  <c r="K117" i="2"/>
  <c r="L117" i="2"/>
  <c r="N117" i="2"/>
  <c r="H118" i="2"/>
  <c r="I118" i="2"/>
  <c r="J118" i="2"/>
  <c r="K118" i="2"/>
  <c r="L118" i="2"/>
  <c r="N118" i="2"/>
  <c r="H119" i="2"/>
  <c r="I119" i="2"/>
  <c r="J119" i="2"/>
  <c r="K119" i="2"/>
  <c r="L119" i="2"/>
  <c r="N119" i="2"/>
  <c r="H120" i="2"/>
  <c r="I120" i="2"/>
  <c r="J120" i="2"/>
  <c r="K120" i="2"/>
  <c r="L120" i="2"/>
  <c r="N120" i="2"/>
  <c r="H121" i="2"/>
  <c r="I121" i="2"/>
  <c r="J121" i="2"/>
  <c r="K121" i="2"/>
  <c r="L121" i="2"/>
  <c r="N121" i="2"/>
  <c r="H122" i="2"/>
  <c r="I122" i="2"/>
  <c r="J122" i="2"/>
  <c r="K122" i="2"/>
  <c r="L122" i="2"/>
  <c r="N122" i="2"/>
  <c r="H123" i="2"/>
  <c r="I123" i="2"/>
  <c r="J123" i="2"/>
  <c r="K123" i="2"/>
  <c r="L123" i="2"/>
  <c r="N123" i="2"/>
  <c r="H124" i="2"/>
  <c r="I124" i="2"/>
  <c r="J124" i="2"/>
  <c r="K124" i="2"/>
  <c r="L124" i="2"/>
  <c r="N124" i="2"/>
  <c r="H125" i="2"/>
  <c r="I125" i="2"/>
  <c r="J125" i="2"/>
  <c r="K125" i="2"/>
  <c r="L125" i="2"/>
  <c r="N125" i="2"/>
  <c r="H126" i="2"/>
  <c r="I126" i="2"/>
  <c r="J126" i="2"/>
  <c r="K126" i="2"/>
  <c r="L126" i="2"/>
  <c r="N126" i="2"/>
  <c r="H127" i="2"/>
  <c r="I127" i="2"/>
  <c r="J127" i="2"/>
  <c r="K127" i="2"/>
  <c r="L127" i="2"/>
  <c r="N127" i="2"/>
  <c r="H128" i="2"/>
  <c r="I128" i="2"/>
  <c r="J128" i="2"/>
  <c r="K128" i="2"/>
  <c r="L128" i="2"/>
  <c r="N128" i="2"/>
  <c r="H129" i="2"/>
  <c r="I129" i="2"/>
  <c r="J129" i="2"/>
  <c r="K129" i="2"/>
  <c r="L129" i="2"/>
  <c r="N129" i="2"/>
  <c r="H130" i="2"/>
  <c r="I130" i="2"/>
  <c r="J130" i="2"/>
  <c r="K130" i="2"/>
  <c r="L130" i="2"/>
  <c r="N130" i="2"/>
  <c r="H131" i="2"/>
  <c r="I131" i="2"/>
  <c r="J131" i="2"/>
  <c r="K131" i="2"/>
  <c r="L131" i="2"/>
  <c r="N131" i="2"/>
  <c r="H132" i="2"/>
  <c r="I132" i="2"/>
  <c r="J132" i="2"/>
  <c r="K132" i="2"/>
  <c r="L132" i="2"/>
  <c r="N132" i="2"/>
  <c r="H133" i="2"/>
  <c r="I133" i="2"/>
  <c r="J133" i="2"/>
  <c r="K133" i="2"/>
  <c r="L133" i="2"/>
  <c r="N133" i="2"/>
  <c r="H134" i="2"/>
  <c r="I134" i="2"/>
  <c r="J134" i="2"/>
  <c r="K134" i="2"/>
  <c r="L134" i="2"/>
  <c r="N134" i="2"/>
  <c r="H135" i="2"/>
  <c r="I135" i="2"/>
  <c r="J135" i="2"/>
  <c r="K135" i="2"/>
  <c r="L135" i="2"/>
  <c r="N135" i="2"/>
  <c r="H136" i="2"/>
  <c r="I136" i="2"/>
  <c r="J136" i="2"/>
  <c r="K136" i="2"/>
  <c r="L136" i="2"/>
  <c r="N136" i="2"/>
  <c r="H137" i="2"/>
  <c r="I137" i="2"/>
  <c r="J137" i="2"/>
  <c r="K137" i="2"/>
  <c r="L137" i="2"/>
  <c r="N137" i="2"/>
  <c r="H138" i="2"/>
  <c r="I138" i="2"/>
  <c r="J138" i="2"/>
  <c r="K138" i="2"/>
  <c r="L138" i="2"/>
  <c r="N138" i="2"/>
  <c r="H139" i="2"/>
  <c r="I139" i="2"/>
  <c r="J139" i="2"/>
  <c r="K139" i="2"/>
  <c r="L139" i="2"/>
  <c r="N139" i="2"/>
  <c r="H140" i="2"/>
  <c r="I140" i="2"/>
  <c r="J140" i="2"/>
  <c r="K140" i="2"/>
  <c r="L140" i="2"/>
  <c r="N140" i="2"/>
  <c r="H141" i="2"/>
  <c r="I141" i="2"/>
  <c r="J141" i="2"/>
  <c r="K141" i="2"/>
  <c r="L141" i="2"/>
  <c r="N141" i="2"/>
  <c r="H142" i="2"/>
  <c r="I142" i="2"/>
  <c r="J142" i="2"/>
  <c r="K142" i="2"/>
  <c r="L142" i="2"/>
  <c r="N142" i="2"/>
  <c r="H143" i="2"/>
  <c r="I143" i="2"/>
  <c r="J143" i="2"/>
  <c r="K143" i="2"/>
  <c r="L143" i="2"/>
  <c r="N143" i="2"/>
  <c r="H144" i="2"/>
  <c r="I144" i="2"/>
  <c r="J144" i="2"/>
  <c r="K144" i="2"/>
  <c r="L144" i="2"/>
  <c r="N144" i="2"/>
  <c r="H145" i="2"/>
  <c r="I145" i="2"/>
  <c r="J145" i="2"/>
  <c r="K145" i="2"/>
  <c r="L145" i="2"/>
  <c r="N145" i="2"/>
  <c r="H146" i="2"/>
  <c r="I146" i="2"/>
  <c r="J146" i="2"/>
  <c r="K146" i="2"/>
  <c r="L146" i="2"/>
  <c r="N146" i="2"/>
  <c r="H147" i="2"/>
  <c r="I147" i="2"/>
  <c r="J147" i="2"/>
  <c r="K147" i="2"/>
  <c r="L147" i="2"/>
  <c r="N147" i="2"/>
  <c r="H148" i="2"/>
  <c r="I148" i="2"/>
  <c r="J148" i="2"/>
  <c r="K148" i="2"/>
  <c r="L148" i="2"/>
  <c r="N148" i="2"/>
  <c r="H149" i="2"/>
  <c r="I149" i="2"/>
  <c r="J149" i="2"/>
  <c r="K149" i="2"/>
  <c r="L149" i="2"/>
  <c r="N149" i="2"/>
  <c r="H150" i="2"/>
  <c r="I150" i="2"/>
  <c r="J150" i="2"/>
  <c r="K150" i="2"/>
  <c r="L150" i="2"/>
  <c r="N150" i="2"/>
  <c r="H151" i="2"/>
  <c r="I151" i="2"/>
  <c r="J151" i="2"/>
  <c r="K151" i="2"/>
  <c r="L151" i="2"/>
  <c r="N151" i="2"/>
  <c r="H152" i="2"/>
  <c r="I152" i="2"/>
  <c r="J152" i="2"/>
  <c r="K152" i="2"/>
  <c r="L152" i="2"/>
  <c r="N152" i="2"/>
  <c r="H153" i="2"/>
  <c r="I153" i="2"/>
  <c r="J153" i="2"/>
  <c r="K153" i="2"/>
  <c r="L153" i="2"/>
  <c r="N153" i="2"/>
  <c r="H154" i="2"/>
  <c r="I154" i="2"/>
  <c r="J154" i="2"/>
  <c r="K154" i="2"/>
  <c r="L154" i="2"/>
  <c r="N154" i="2"/>
  <c r="H155" i="2"/>
  <c r="I155" i="2"/>
  <c r="J155" i="2"/>
  <c r="K155" i="2"/>
  <c r="L155" i="2"/>
  <c r="N155" i="2"/>
  <c r="H156" i="2"/>
  <c r="I156" i="2"/>
  <c r="J156" i="2"/>
  <c r="K156" i="2"/>
  <c r="L156" i="2"/>
  <c r="N156" i="2"/>
  <c r="H157" i="2"/>
  <c r="I157" i="2"/>
  <c r="J157" i="2"/>
  <c r="K157" i="2"/>
  <c r="L157" i="2"/>
  <c r="N157" i="2"/>
  <c r="H158" i="2"/>
  <c r="I158" i="2"/>
  <c r="J158" i="2"/>
  <c r="K158" i="2"/>
  <c r="L158" i="2"/>
  <c r="N158" i="2"/>
  <c r="H159" i="2"/>
  <c r="I159" i="2"/>
  <c r="J159" i="2"/>
  <c r="K159" i="2"/>
  <c r="L159" i="2"/>
  <c r="N159" i="2"/>
  <c r="H160" i="2"/>
  <c r="I160" i="2"/>
  <c r="J160" i="2"/>
  <c r="K160" i="2"/>
  <c r="L160" i="2"/>
  <c r="N160" i="2"/>
  <c r="H161" i="2"/>
  <c r="I161" i="2"/>
  <c r="J161" i="2"/>
  <c r="K161" i="2"/>
  <c r="L161" i="2"/>
  <c r="N161" i="2"/>
  <c r="H162" i="2"/>
  <c r="I162" i="2"/>
  <c r="J162" i="2"/>
  <c r="K162" i="2"/>
  <c r="L162" i="2"/>
  <c r="N162" i="2"/>
  <c r="H163" i="2"/>
  <c r="I163" i="2"/>
  <c r="J163" i="2"/>
  <c r="K163" i="2"/>
  <c r="L163" i="2"/>
  <c r="N163" i="2"/>
  <c r="H164" i="2"/>
  <c r="I164" i="2"/>
  <c r="J164" i="2"/>
  <c r="K164" i="2"/>
  <c r="L164" i="2"/>
  <c r="N164" i="2"/>
  <c r="H165" i="2"/>
  <c r="I165" i="2"/>
  <c r="J165" i="2"/>
  <c r="K165" i="2"/>
  <c r="L165" i="2"/>
  <c r="N165" i="2"/>
  <c r="H166" i="2"/>
  <c r="I166" i="2"/>
  <c r="J166" i="2"/>
  <c r="K166" i="2"/>
  <c r="L166" i="2"/>
  <c r="N166" i="2"/>
  <c r="H167" i="2"/>
  <c r="I167" i="2"/>
  <c r="J167" i="2"/>
  <c r="K167" i="2"/>
  <c r="L167" i="2"/>
  <c r="N167" i="2"/>
  <c r="H168" i="2"/>
  <c r="I168" i="2"/>
  <c r="J168" i="2"/>
  <c r="K168" i="2"/>
  <c r="L168" i="2"/>
  <c r="N168" i="2"/>
  <c r="H169" i="2"/>
  <c r="I169" i="2"/>
  <c r="J169" i="2"/>
  <c r="K169" i="2"/>
  <c r="L169" i="2"/>
  <c r="N169" i="2"/>
  <c r="H170" i="2"/>
  <c r="I170" i="2"/>
  <c r="J170" i="2"/>
  <c r="K170" i="2"/>
  <c r="L170" i="2"/>
  <c r="N170" i="2"/>
  <c r="H171" i="2"/>
  <c r="I171" i="2"/>
  <c r="J171" i="2"/>
  <c r="K171" i="2"/>
  <c r="L171" i="2"/>
  <c r="N171" i="2"/>
  <c r="H172" i="2"/>
  <c r="I172" i="2"/>
  <c r="J172" i="2"/>
  <c r="K172" i="2"/>
  <c r="L172" i="2"/>
  <c r="N172" i="2"/>
  <c r="H173" i="2"/>
  <c r="I173" i="2"/>
  <c r="J173" i="2"/>
  <c r="K173" i="2"/>
  <c r="L173" i="2"/>
  <c r="N173" i="2"/>
  <c r="H174" i="2"/>
  <c r="I174" i="2"/>
  <c r="J174" i="2"/>
  <c r="K174" i="2"/>
  <c r="L174" i="2"/>
  <c r="N174" i="2"/>
  <c r="H175" i="2"/>
  <c r="I175" i="2"/>
  <c r="J175" i="2"/>
  <c r="K175" i="2"/>
  <c r="L175" i="2"/>
  <c r="N175" i="2"/>
  <c r="H176" i="2"/>
  <c r="I176" i="2"/>
  <c r="J176" i="2"/>
  <c r="K176" i="2"/>
  <c r="L176" i="2"/>
  <c r="N176" i="2"/>
  <c r="H177" i="2"/>
  <c r="I177" i="2"/>
  <c r="J177" i="2"/>
  <c r="K177" i="2"/>
  <c r="L177" i="2"/>
  <c r="N177" i="2"/>
  <c r="H178" i="2"/>
  <c r="I178" i="2"/>
  <c r="J178" i="2"/>
  <c r="K178" i="2"/>
  <c r="L178" i="2"/>
  <c r="N178" i="2"/>
  <c r="H179" i="2"/>
  <c r="I179" i="2"/>
  <c r="J179" i="2"/>
  <c r="K179" i="2"/>
  <c r="L179" i="2"/>
  <c r="N179" i="2"/>
  <c r="H180" i="2"/>
  <c r="I180" i="2"/>
  <c r="J180" i="2"/>
  <c r="K180" i="2"/>
  <c r="L180" i="2"/>
  <c r="N180" i="2"/>
  <c r="H181" i="2"/>
  <c r="I181" i="2"/>
  <c r="J181" i="2"/>
  <c r="K181" i="2"/>
  <c r="L181" i="2"/>
  <c r="N181" i="2"/>
  <c r="H182" i="2"/>
  <c r="I182" i="2"/>
  <c r="J182" i="2"/>
  <c r="K182" i="2"/>
  <c r="L182" i="2"/>
  <c r="N182" i="2"/>
  <c r="H183" i="2"/>
  <c r="I183" i="2"/>
  <c r="J183" i="2"/>
  <c r="K183" i="2"/>
  <c r="L183" i="2"/>
  <c r="N183" i="2"/>
  <c r="H184" i="2"/>
  <c r="I184" i="2"/>
  <c r="J184" i="2"/>
  <c r="K184" i="2"/>
  <c r="L184" i="2"/>
  <c r="N184" i="2"/>
  <c r="H185" i="2"/>
  <c r="I185" i="2"/>
  <c r="J185" i="2"/>
  <c r="K185" i="2"/>
  <c r="L185" i="2"/>
  <c r="N185" i="2"/>
  <c r="H186" i="2"/>
  <c r="I186" i="2"/>
  <c r="J186" i="2"/>
  <c r="K186" i="2"/>
  <c r="L186" i="2"/>
  <c r="N186" i="2"/>
  <c r="H187" i="2"/>
  <c r="I187" i="2"/>
  <c r="J187" i="2"/>
  <c r="K187" i="2"/>
  <c r="L187" i="2"/>
  <c r="N187" i="2"/>
  <c r="H188" i="2"/>
  <c r="I188" i="2"/>
  <c r="J188" i="2"/>
  <c r="K188" i="2"/>
  <c r="L188" i="2"/>
  <c r="N188" i="2"/>
  <c r="H189" i="2"/>
  <c r="I189" i="2"/>
  <c r="J189" i="2"/>
  <c r="K189" i="2"/>
  <c r="L189" i="2"/>
  <c r="N189" i="2"/>
  <c r="H190" i="2"/>
  <c r="I190" i="2"/>
  <c r="J190" i="2"/>
  <c r="K190" i="2"/>
  <c r="L190" i="2"/>
  <c r="N190" i="2"/>
  <c r="H191" i="2"/>
  <c r="I191" i="2"/>
  <c r="J191" i="2"/>
  <c r="K191" i="2"/>
  <c r="L191" i="2"/>
  <c r="N191" i="2"/>
  <c r="H192" i="2"/>
  <c r="I192" i="2"/>
  <c r="J192" i="2"/>
  <c r="K192" i="2"/>
  <c r="L192" i="2"/>
  <c r="N192" i="2"/>
  <c r="H193" i="2"/>
  <c r="I193" i="2"/>
  <c r="J193" i="2"/>
  <c r="K193" i="2"/>
  <c r="L193" i="2"/>
  <c r="N193" i="2"/>
  <c r="H194" i="2"/>
  <c r="I194" i="2"/>
  <c r="J194" i="2"/>
  <c r="K194" i="2"/>
  <c r="L194" i="2"/>
  <c r="N194" i="2"/>
  <c r="H195" i="2"/>
  <c r="I195" i="2"/>
  <c r="J195" i="2"/>
  <c r="K195" i="2"/>
  <c r="L195" i="2"/>
  <c r="N195" i="2"/>
  <c r="H196" i="2"/>
  <c r="I196" i="2"/>
  <c r="J196" i="2"/>
  <c r="K196" i="2"/>
  <c r="L196" i="2"/>
  <c r="N196" i="2"/>
  <c r="H197" i="2"/>
  <c r="I197" i="2"/>
  <c r="J197" i="2"/>
  <c r="K197" i="2"/>
  <c r="L197" i="2"/>
  <c r="N197" i="2"/>
  <c r="H198" i="2"/>
  <c r="I198" i="2"/>
  <c r="J198" i="2"/>
  <c r="K198" i="2"/>
  <c r="L198" i="2"/>
  <c r="N198" i="2"/>
  <c r="H199" i="2"/>
  <c r="I199" i="2"/>
  <c r="J199" i="2"/>
  <c r="K199" i="2"/>
  <c r="L199" i="2"/>
  <c r="N199" i="2"/>
  <c r="H200" i="2"/>
  <c r="I200" i="2"/>
  <c r="J200" i="2"/>
  <c r="K200" i="2"/>
  <c r="L200" i="2"/>
  <c r="N200" i="2"/>
  <c r="H201" i="2"/>
  <c r="I201" i="2"/>
  <c r="J201" i="2"/>
  <c r="K201" i="2"/>
  <c r="L201" i="2"/>
  <c r="N201" i="2"/>
  <c r="H202" i="2"/>
  <c r="I202" i="2"/>
  <c r="J202" i="2"/>
  <c r="K202" i="2"/>
  <c r="L202" i="2"/>
  <c r="N202" i="2"/>
  <c r="H203" i="2"/>
  <c r="I203" i="2"/>
  <c r="J203" i="2"/>
  <c r="K203" i="2"/>
  <c r="L203" i="2"/>
  <c r="N203" i="2"/>
  <c r="H204" i="2"/>
  <c r="I204" i="2"/>
  <c r="J204" i="2"/>
  <c r="K204" i="2"/>
  <c r="L204" i="2"/>
  <c r="N204" i="2"/>
  <c r="H205" i="2"/>
  <c r="I205" i="2"/>
  <c r="J205" i="2"/>
  <c r="K205" i="2"/>
  <c r="L205" i="2"/>
  <c r="N205" i="2"/>
  <c r="H206" i="2"/>
  <c r="I206" i="2"/>
  <c r="J206" i="2"/>
  <c r="K206" i="2"/>
  <c r="L206" i="2"/>
  <c r="N206" i="2"/>
  <c r="H207" i="2"/>
  <c r="I207" i="2"/>
  <c r="J207" i="2"/>
  <c r="K207" i="2"/>
  <c r="L207" i="2"/>
  <c r="N207" i="2"/>
  <c r="H208" i="2"/>
  <c r="I208" i="2"/>
  <c r="J208" i="2"/>
  <c r="K208" i="2"/>
  <c r="L208" i="2"/>
  <c r="N208" i="2"/>
  <c r="H209" i="2"/>
  <c r="I209" i="2"/>
  <c r="J209" i="2"/>
  <c r="K209" i="2"/>
  <c r="L209" i="2"/>
  <c r="N209" i="2"/>
  <c r="H210" i="2"/>
  <c r="I210" i="2"/>
  <c r="J210" i="2"/>
  <c r="K210" i="2"/>
  <c r="L210" i="2"/>
  <c r="N210" i="2"/>
  <c r="H211" i="2"/>
  <c r="I211" i="2"/>
  <c r="J211" i="2"/>
  <c r="K211" i="2"/>
  <c r="L211" i="2"/>
  <c r="N211" i="2"/>
  <c r="H212" i="2"/>
  <c r="I212" i="2"/>
  <c r="J212" i="2"/>
  <c r="K212" i="2"/>
  <c r="L212" i="2"/>
  <c r="N212" i="2"/>
  <c r="H213" i="2"/>
  <c r="I213" i="2"/>
  <c r="J213" i="2"/>
  <c r="K213" i="2"/>
  <c r="L213" i="2"/>
  <c r="N213" i="2"/>
  <c r="H214" i="2"/>
  <c r="I214" i="2"/>
  <c r="J214" i="2"/>
  <c r="K214" i="2"/>
  <c r="L214" i="2"/>
  <c r="N214" i="2"/>
  <c r="H215" i="2"/>
  <c r="I215" i="2"/>
  <c r="J215" i="2"/>
  <c r="K215" i="2"/>
  <c r="L215" i="2"/>
  <c r="N215" i="2"/>
  <c r="H3" i="2"/>
  <c r="I3" i="2"/>
  <c r="J3" i="2"/>
  <c r="K3" i="2"/>
  <c r="L3" i="2"/>
  <c r="N3" i="2"/>
  <c r="H4" i="2"/>
  <c r="I4" i="2"/>
  <c r="J4" i="2"/>
  <c r="K4" i="2"/>
  <c r="L4" i="2"/>
  <c r="N4" i="2"/>
  <c r="H5" i="2"/>
  <c r="I5" i="2"/>
  <c r="J5" i="2"/>
  <c r="K5" i="2"/>
  <c r="L5" i="2"/>
  <c r="N5" i="2"/>
  <c r="H6" i="2"/>
  <c r="I6" i="2"/>
  <c r="J6" i="2"/>
  <c r="K6" i="2"/>
  <c r="L6" i="2"/>
  <c r="N6" i="2"/>
  <c r="H7" i="2"/>
  <c r="I7" i="2"/>
  <c r="J7" i="2"/>
  <c r="K7" i="2"/>
  <c r="L7" i="2"/>
  <c r="N7" i="2"/>
  <c r="H8" i="2"/>
  <c r="I8" i="2"/>
  <c r="J8" i="2"/>
  <c r="K8" i="2"/>
  <c r="L8" i="2"/>
  <c r="N8" i="2"/>
  <c r="H9" i="2"/>
  <c r="I9" i="2"/>
  <c r="J9" i="2"/>
  <c r="K9" i="2"/>
  <c r="L9" i="2"/>
  <c r="N9" i="2"/>
  <c r="H10" i="2"/>
  <c r="I10" i="2"/>
  <c r="J10" i="2"/>
  <c r="K10" i="2"/>
  <c r="L10" i="2"/>
  <c r="N10" i="2"/>
  <c r="H11" i="2"/>
  <c r="I11" i="2"/>
  <c r="J11" i="2"/>
  <c r="K11" i="2"/>
  <c r="L11" i="2"/>
  <c r="N11" i="2"/>
  <c r="H12" i="2"/>
  <c r="I12" i="2"/>
  <c r="J12" i="2"/>
  <c r="K12" i="2"/>
  <c r="L12" i="2"/>
  <c r="N12" i="2"/>
  <c r="H13" i="2"/>
  <c r="I13" i="2"/>
  <c r="J13" i="2"/>
  <c r="K13" i="2"/>
  <c r="L13" i="2"/>
  <c r="N13" i="2"/>
  <c r="H14" i="2"/>
  <c r="I14" i="2"/>
  <c r="J14" i="2"/>
  <c r="K14" i="2"/>
  <c r="L14" i="2"/>
  <c r="N14" i="2"/>
  <c r="H15" i="2"/>
  <c r="I15" i="2"/>
  <c r="J15" i="2"/>
  <c r="K15" i="2"/>
  <c r="N15" i="2"/>
  <c r="H16" i="2"/>
  <c r="I16" i="2"/>
  <c r="J16" i="2"/>
  <c r="K16" i="2"/>
  <c r="L16" i="2"/>
  <c r="N16" i="2"/>
  <c r="H17" i="2"/>
  <c r="I17" i="2"/>
  <c r="J17" i="2"/>
  <c r="K17" i="2"/>
  <c r="L17" i="2"/>
  <c r="N17" i="2"/>
  <c r="H18" i="2"/>
  <c r="I18" i="2"/>
  <c r="J18" i="2"/>
  <c r="K18" i="2"/>
  <c r="L18" i="2"/>
  <c r="N18" i="2"/>
  <c r="H19" i="2"/>
  <c r="I19" i="2"/>
  <c r="J19" i="2"/>
  <c r="K19" i="2"/>
  <c r="L19" i="2"/>
  <c r="N19" i="2"/>
  <c r="H20" i="2"/>
  <c r="I20" i="2"/>
  <c r="J20" i="2"/>
  <c r="K20" i="2"/>
  <c r="L20" i="2"/>
  <c r="N20" i="2"/>
  <c r="H21" i="2"/>
  <c r="I21" i="2"/>
  <c r="J21" i="2"/>
  <c r="K21" i="2"/>
  <c r="L21" i="2"/>
  <c r="N21" i="2"/>
  <c r="H22" i="2"/>
  <c r="I22" i="2"/>
  <c r="J22" i="2"/>
  <c r="K22" i="2"/>
  <c r="L22" i="2"/>
  <c r="N22" i="2"/>
  <c r="H23" i="2"/>
  <c r="I23" i="2"/>
  <c r="J23" i="2"/>
  <c r="K23" i="2"/>
  <c r="L23" i="2"/>
  <c r="N23" i="2"/>
  <c r="H168" i="1"/>
  <c r="I168" i="1"/>
  <c r="J168" i="1"/>
  <c r="K168" i="1"/>
  <c r="L168" i="1"/>
  <c r="N168" i="1"/>
  <c r="H169" i="1"/>
  <c r="I169" i="1"/>
  <c r="J169" i="1"/>
  <c r="K169" i="1"/>
  <c r="L169" i="1"/>
  <c r="N169" i="1"/>
  <c r="H170" i="1"/>
  <c r="I170" i="1"/>
  <c r="J170" i="1"/>
  <c r="K170" i="1"/>
  <c r="L170" i="1"/>
  <c r="N170" i="1"/>
  <c r="H171" i="1"/>
  <c r="I171" i="1"/>
  <c r="J171" i="1"/>
  <c r="K171" i="1"/>
  <c r="L171" i="1"/>
  <c r="N171" i="1"/>
  <c r="H172" i="1"/>
  <c r="I172" i="1"/>
  <c r="J172" i="1"/>
  <c r="K172" i="1"/>
  <c r="L172" i="1"/>
  <c r="N172" i="1"/>
  <c r="H173" i="1"/>
  <c r="I173" i="1"/>
  <c r="J173" i="1"/>
  <c r="K173" i="1"/>
  <c r="L173" i="1"/>
  <c r="N173" i="1"/>
  <c r="H174" i="1"/>
  <c r="I174" i="1"/>
  <c r="J174" i="1"/>
  <c r="K174" i="1"/>
  <c r="L174" i="1"/>
  <c r="N174" i="1"/>
  <c r="H175" i="1"/>
  <c r="I175" i="1"/>
  <c r="J175" i="1"/>
  <c r="K175" i="1"/>
  <c r="L175" i="1"/>
  <c r="N175" i="1"/>
  <c r="H176" i="1"/>
  <c r="I176" i="1"/>
  <c r="J176" i="1"/>
  <c r="K176" i="1"/>
  <c r="L176" i="1"/>
  <c r="N176" i="1"/>
  <c r="H177" i="1"/>
  <c r="I177" i="1"/>
  <c r="J177" i="1"/>
  <c r="K177" i="1"/>
  <c r="L177" i="1"/>
  <c r="N177" i="1"/>
  <c r="H178" i="1"/>
  <c r="I178" i="1"/>
  <c r="J178" i="1"/>
  <c r="K178" i="1"/>
  <c r="L178" i="1"/>
  <c r="N178" i="1"/>
  <c r="H179" i="1"/>
  <c r="I179" i="1"/>
  <c r="J179" i="1"/>
  <c r="K179" i="1"/>
  <c r="L179" i="1"/>
  <c r="N179" i="1"/>
  <c r="H180" i="1"/>
  <c r="I180" i="1"/>
  <c r="J180" i="1"/>
  <c r="K180" i="1"/>
  <c r="L180" i="1"/>
  <c r="N180" i="1"/>
  <c r="H181" i="1"/>
  <c r="I181" i="1"/>
  <c r="J181" i="1"/>
  <c r="K181" i="1"/>
  <c r="L181" i="1"/>
  <c r="N181" i="1"/>
  <c r="H182" i="1"/>
  <c r="I182" i="1"/>
  <c r="J182" i="1"/>
  <c r="K182" i="1"/>
  <c r="L182" i="1"/>
  <c r="N182" i="1"/>
  <c r="H183" i="1"/>
  <c r="I183" i="1"/>
  <c r="J183" i="1"/>
  <c r="K183" i="1"/>
  <c r="L183" i="1"/>
  <c r="N183" i="1"/>
  <c r="H184" i="1"/>
  <c r="I184" i="1"/>
  <c r="J184" i="1"/>
  <c r="K184" i="1"/>
  <c r="L184" i="1"/>
  <c r="N184" i="1"/>
  <c r="H185" i="1"/>
  <c r="I185" i="1"/>
  <c r="J185" i="1"/>
  <c r="K185" i="1"/>
  <c r="L185" i="1"/>
  <c r="N185" i="1"/>
  <c r="H186" i="1"/>
  <c r="I186" i="1"/>
  <c r="J186" i="1"/>
  <c r="K186" i="1"/>
  <c r="L186" i="1"/>
  <c r="N186" i="1"/>
  <c r="H187" i="1"/>
  <c r="I187" i="1"/>
  <c r="J187" i="1"/>
  <c r="K187" i="1"/>
  <c r="L187" i="1"/>
  <c r="N187" i="1"/>
  <c r="H188" i="1"/>
  <c r="I188" i="1"/>
  <c r="J188" i="1"/>
  <c r="K188" i="1"/>
  <c r="L188" i="1"/>
  <c r="N188" i="1"/>
  <c r="H189" i="1"/>
  <c r="I189" i="1"/>
  <c r="J189" i="1"/>
  <c r="K189" i="1"/>
  <c r="L189" i="1"/>
  <c r="N189" i="1"/>
  <c r="H190" i="1"/>
  <c r="I190" i="1"/>
  <c r="J190" i="1"/>
  <c r="K190" i="1"/>
  <c r="L190" i="1"/>
  <c r="N190" i="1"/>
  <c r="H191" i="1"/>
  <c r="I191" i="1"/>
  <c r="J191" i="1"/>
  <c r="K191" i="1"/>
  <c r="L191" i="1"/>
  <c r="N191" i="1"/>
  <c r="H192" i="1"/>
  <c r="I192" i="1"/>
  <c r="J192" i="1"/>
  <c r="K192" i="1"/>
  <c r="L192" i="1"/>
  <c r="N192" i="1"/>
  <c r="H193" i="1"/>
  <c r="I193" i="1"/>
  <c r="J193" i="1"/>
  <c r="K193" i="1"/>
  <c r="L193" i="1"/>
  <c r="N193" i="1"/>
  <c r="H194" i="1"/>
  <c r="I194" i="1"/>
  <c r="J194" i="1"/>
  <c r="K194" i="1"/>
  <c r="L194" i="1"/>
  <c r="N194" i="1"/>
  <c r="H195" i="1"/>
  <c r="I195" i="1"/>
  <c r="J195" i="1"/>
  <c r="K195" i="1"/>
  <c r="L195" i="1"/>
  <c r="N195" i="1"/>
  <c r="H196" i="1"/>
  <c r="I196" i="1"/>
  <c r="J196" i="1"/>
  <c r="K196" i="1"/>
  <c r="L196" i="1"/>
  <c r="N196" i="1"/>
  <c r="H197" i="1"/>
  <c r="I197" i="1"/>
  <c r="J197" i="1"/>
  <c r="K197" i="1"/>
  <c r="L197" i="1"/>
  <c r="N197" i="1"/>
  <c r="H198" i="1"/>
  <c r="I198" i="1"/>
  <c r="J198" i="1"/>
  <c r="K198" i="1"/>
  <c r="L198" i="1"/>
  <c r="N198" i="1"/>
  <c r="H199" i="1"/>
  <c r="I199" i="1"/>
  <c r="J199" i="1"/>
  <c r="K199" i="1"/>
  <c r="L199" i="1"/>
  <c r="N199" i="1"/>
  <c r="H200" i="1"/>
  <c r="I200" i="1"/>
  <c r="J200" i="1"/>
  <c r="K200" i="1"/>
  <c r="L200" i="1"/>
  <c r="N200" i="1"/>
  <c r="H201" i="1"/>
  <c r="I201" i="1"/>
  <c r="J201" i="1"/>
  <c r="K201" i="1"/>
  <c r="L201" i="1"/>
  <c r="N201" i="1"/>
  <c r="H202" i="1"/>
  <c r="I202" i="1"/>
  <c r="J202" i="1"/>
  <c r="K202" i="1"/>
  <c r="L202" i="1"/>
  <c r="N202" i="1"/>
  <c r="H203" i="1"/>
  <c r="I203" i="1"/>
  <c r="J203" i="1"/>
  <c r="K203" i="1"/>
  <c r="L203" i="1"/>
  <c r="N203" i="1"/>
  <c r="H204" i="1"/>
  <c r="I204" i="1"/>
  <c r="J204" i="1"/>
  <c r="K204" i="1"/>
  <c r="L204" i="1"/>
  <c r="N204" i="1"/>
  <c r="H205" i="1"/>
  <c r="I205" i="1"/>
  <c r="J205" i="1"/>
  <c r="K205" i="1"/>
  <c r="L205" i="1"/>
  <c r="N205" i="1"/>
  <c r="H206" i="1"/>
  <c r="I206" i="1"/>
  <c r="J206" i="1"/>
  <c r="K206" i="1"/>
  <c r="L206" i="1"/>
  <c r="N206" i="1"/>
  <c r="H207" i="1"/>
  <c r="I207" i="1"/>
  <c r="J207" i="1"/>
  <c r="K207" i="1"/>
  <c r="L207" i="1"/>
  <c r="N207" i="1"/>
  <c r="H208" i="1"/>
  <c r="I208" i="1"/>
  <c r="J208" i="1"/>
  <c r="K208" i="1"/>
  <c r="L208" i="1"/>
  <c r="N208" i="1"/>
  <c r="H209" i="1"/>
  <c r="I209" i="1"/>
  <c r="J209" i="1"/>
  <c r="K209" i="1"/>
  <c r="L209" i="1"/>
  <c r="N209" i="1"/>
  <c r="H210" i="1"/>
  <c r="I210" i="1"/>
  <c r="J210" i="1"/>
  <c r="K210" i="1"/>
  <c r="L210" i="1"/>
  <c r="N210" i="1"/>
  <c r="H211" i="1"/>
  <c r="I211" i="1"/>
  <c r="J211" i="1"/>
  <c r="K211" i="1"/>
  <c r="L211" i="1"/>
  <c r="N211" i="1"/>
  <c r="H212" i="1"/>
  <c r="I212" i="1"/>
  <c r="J212" i="1"/>
  <c r="K212" i="1"/>
  <c r="L212" i="1"/>
  <c r="N212" i="1"/>
  <c r="H213" i="1"/>
  <c r="I213" i="1"/>
  <c r="J213" i="1"/>
  <c r="K213" i="1"/>
  <c r="L213" i="1"/>
  <c r="N213" i="1"/>
  <c r="H214" i="1"/>
  <c r="I214" i="1"/>
  <c r="J214" i="1"/>
  <c r="K214" i="1"/>
  <c r="L214" i="1"/>
  <c r="N214" i="1"/>
  <c r="H215" i="1"/>
  <c r="I215" i="1"/>
  <c r="J215" i="1"/>
  <c r="K215" i="1"/>
  <c r="L215" i="1"/>
  <c r="N215" i="1"/>
  <c r="H216" i="1"/>
  <c r="I216" i="1"/>
  <c r="J216" i="1"/>
  <c r="K216" i="1"/>
  <c r="L216" i="1"/>
  <c r="N216" i="1"/>
  <c r="H217" i="1"/>
  <c r="I217" i="1"/>
  <c r="J217" i="1"/>
  <c r="K217" i="1"/>
  <c r="L217" i="1"/>
  <c r="N217" i="1"/>
  <c r="H218" i="1"/>
  <c r="I218" i="1"/>
  <c r="J218" i="1"/>
  <c r="K218" i="1"/>
  <c r="L218" i="1"/>
  <c r="N218" i="1"/>
  <c r="H120" i="1"/>
  <c r="I120" i="1"/>
  <c r="J120" i="1"/>
  <c r="K120" i="1"/>
  <c r="L120" i="1"/>
  <c r="N120" i="1"/>
  <c r="H121" i="1"/>
  <c r="I121" i="1"/>
  <c r="J121" i="1"/>
  <c r="K121" i="1"/>
  <c r="L121" i="1"/>
  <c r="N121" i="1"/>
  <c r="H122" i="1"/>
  <c r="I122" i="1"/>
  <c r="J122" i="1"/>
  <c r="K122" i="1"/>
  <c r="L122" i="1"/>
  <c r="N122" i="1"/>
  <c r="H123" i="1"/>
  <c r="I123" i="1"/>
  <c r="J123" i="1"/>
  <c r="K123" i="1"/>
  <c r="L123" i="1"/>
  <c r="N123" i="1"/>
  <c r="H124" i="1"/>
  <c r="I124" i="1"/>
  <c r="J124" i="1"/>
  <c r="K124" i="1"/>
  <c r="L124" i="1"/>
  <c r="N124" i="1"/>
  <c r="H125" i="1"/>
  <c r="I125" i="1"/>
  <c r="J125" i="1"/>
  <c r="K125" i="1"/>
  <c r="L125" i="1"/>
  <c r="N125" i="1"/>
  <c r="H126" i="1"/>
  <c r="I126" i="1"/>
  <c r="J126" i="1"/>
  <c r="K126" i="1"/>
  <c r="L126" i="1"/>
  <c r="N126" i="1"/>
  <c r="H127" i="1"/>
  <c r="I127" i="1"/>
  <c r="J127" i="1"/>
  <c r="K127" i="1"/>
  <c r="L127" i="1"/>
  <c r="N127" i="1"/>
  <c r="H128" i="1"/>
  <c r="I128" i="1"/>
  <c r="J128" i="1"/>
  <c r="K128" i="1"/>
  <c r="L128" i="1"/>
  <c r="N128" i="1"/>
  <c r="H129" i="1"/>
  <c r="I129" i="1"/>
  <c r="J129" i="1"/>
  <c r="K129" i="1"/>
  <c r="L129" i="1"/>
  <c r="N129" i="1"/>
  <c r="H130" i="1"/>
  <c r="I130" i="1"/>
  <c r="J130" i="1"/>
  <c r="K130" i="1"/>
  <c r="L130" i="1"/>
  <c r="N130" i="1"/>
  <c r="H131" i="1"/>
  <c r="I131" i="1"/>
  <c r="J131" i="1"/>
  <c r="K131" i="1"/>
  <c r="L131" i="1"/>
  <c r="N131" i="1"/>
  <c r="H132" i="1"/>
  <c r="I132" i="1"/>
  <c r="J132" i="1"/>
  <c r="K132" i="1"/>
  <c r="L132" i="1"/>
  <c r="N132" i="1"/>
  <c r="H133" i="1"/>
  <c r="I133" i="1"/>
  <c r="J133" i="1"/>
  <c r="K133" i="1"/>
  <c r="L133" i="1"/>
  <c r="N133" i="1"/>
  <c r="H134" i="1"/>
  <c r="I134" i="1"/>
  <c r="J134" i="1"/>
  <c r="K134" i="1"/>
  <c r="L134" i="1"/>
  <c r="N134" i="1"/>
  <c r="H135" i="1"/>
  <c r="I135" i="1"/>
  <c r="J135" i="1"/>
  <c r="K135" i="1"/>
  <c r="L135" i="1"/>
  <c r="N135" i="1"/>
  <c r="H136" i="1"/>
  <c r="I136" i="1"/>
  <c r="J136" i="1"/>
  <c r="K136" i="1"/>
  <c r="L136" i="1"/>
  <c r="N136" i="1"/>
  <c r="H137" i="1"/>
  <c r="I137" i="1"/>
  <c r="J137" i="1"/>
  <c r="K137" i="1"/>
  <c r="L137" i="1"/>
  <c r="N137" i="1"/>
  <c r="H138" i="1"/>
  <c r="I138" i="1"/>
  <c r="J138" i="1"/>
  <c r="K138" i="1"/>
  <c r="L138" i="1"/>
  <c r="N138" i="1"/>
  <c r="H139" i="1"/>
  <c r="I139" i="1"/>
  <c r="J139" i="1"/>
  <c r="K139" i="1"/>
  <c r="L139" i="1"/>
  <c r="N139" i="1"/>
  <c r="H140" i="1"/>
  <c r="I140" i="1"/>
  <c r="J140" i="1"/>
  <c r="K140" i="1"/>
  <c r="L140" i="1"/>
  <c r="N140" i="1"/>
  <c r="H141" i="1"/>
  <c r="I141" i="1"/>
  <c r="J141" i="1"/>
  <c r="K141" i="1"/>
  <c r="L141" i="1"/>
  <c r="N141" i="1"/>
  <c r="H142" i="1"/>
  <c r="I142" i="1"/>
  <c r="J142" i="1"/>
  <c r="K142" i="1"/>
  <c r="L142" i="1"/>
  <c r="N142" i="1"/>
  <c r="H143" i="1"/>
  <c r="I143" i="1"/>
  <c r="J143" i="1"/>
  <c r="K143" i="1"/>
  <c r="L143" i="1"/>
  <c r="N143" i="1"/>
  <c r="H144" i="1"/>
  <c r="I144" i="1"/>
  <c r="J144" i="1"/>
  <c r="K144" i="1"/>
  <c r="L144" i="1"/>
  <c r="N144" i="1"/>
  <c r="H145" i="1"/>
  <c r="I145" i="1"/>
  <c r="J145" i="1"/>
  <c r="K145" i="1"/>
  <c r="L145" i="1"/>
  <c r="N145" i="1"/>
  <c r="H146" i="1"/>
  <c r="I146" i="1"/>
  <c r="J146" i="1"/>
  <c r="K146" i="1"/>
  <c r="L146" i="1"/>
  <c r="N146" i="1"/>
  <c r="H147" i="1"/>
  <c r="I147" i="1"/>
  <c r="J147" i="1"/>
  <c r="K147" i="1"/>
  <c r="L147" i="1"/>
  <c r="N147" i="1"/>
  <c r="H148" i="1"/>
  <c r="I148" i="1"/>
  <c r="J148" i="1"/>
  <c r="K148" i="1"/>
  <c r="L148" i="1"/>
  <c r="N148" i="1"/>
  <c r="H149" i="1"/>
  <c r="I149" i="1"/>
  <c r="J149" i="1"/>
  <c r="K149" i="1"/>
  <c r="L149" i="1"/>
  <c r="N149" i="1"/>
  <c r="H150" i="1"/>
  <c r="I150" i="1"/>
  <c r="J150" i="1"/>
  <c r="K150" i="1"/>
  <c r="L150" i="1"/>
  <c r="N150" i="1"/>
  <c r="H151" i="1"/>
  <c r="I151" i="1"/>
  <c r="J151" i="1"/>
  <c r="K151" i="1"/>
  <c r="L151" i="1"/>
  <c r="N151" i="1"/>
  <c r="H152" i="1"/>
  <c r="I152" i="1"/>
  <c r="J152" i="1"/>
  <c r="K152" i="1"/>
  <c r="L152" i="1"/>
  <c r="N152" i="1"/>
  <c r="H153" i="1"/>
  <c r="I153" i="1"/>
  <c r="J153" i="1"/>
  <c r="K153" i="1"/>
  <c r="L153" i="1"/>
  <c r="N153" i="1"/>
  <c r="H154" i="1"/>
  <c r="I154" i="1"/>
  <c r="J154" i="1"/>
  <c r="K154" i="1"/>
  <c r="L154" i="1"/>
  <c r="N154" i="1"/>
  <c r="H155" i="1"/>
  <c r="I155" i="1"/>
  <c r="J155" i="1"/>
  <c r="K155" i="1"/>
  <c r="L155" i="1"/>
  <c r="N155" i="1"/>
  <c r="H156" i="1"/>
  <c r="I156" i="1"/>
  <c r="J156" i="1"/>
  <c r="K156" i="1"/>
  <c r="L156" i="1"/>
  <c r="N156" i="1"/>
  <c r="H157" i="1"/>
  <c r="I157" i="1"/>
  <c r="J157" i="1"/>
  <c r="K157" i="1"/>
  <c r="L157" i="1"/>
  <c r="N157" i="1"/>
  <c r="H158" i="1"/>
  <c r="I158" i="1"/>
  <c r="J158" i="1"/>
  <c r="K158" i="1"/>
  <c r="L158" i="1"/>
  <c r="N158" i="1"/>
  <c r="H159" i="1"/>
  <c r="I159" i="1"/>
  <c r="J159" i="1"/>
  <c r="K159" i="1"/>
  <c r="L159" i="1"/>
  <c r="N159" i="1"/>
  <c r="H160" i="1"/>
  <c r="I160" i="1"/>
  <c r="J160" i="1"/>
  <c r="K160" i="1"/>
  <c r="L160" i="1"/>
  <c r="N160" i="1"/>
  <c r="H161" i="1"/>
  <c r="I161" i="1"/>
  <c r="J161" i="1"/>
  <c r="K161" i="1"/>
  <c r="L161" i="1"/>
  <c r="N161" i="1"/>
  <c r="H162" i="1"/>
  <c r="I162" i="1"/>
  <c r="J162" i="1"/>
  <c r="K162" i="1"/>
  <c r="L162" i="1"/>
  <c r="N162" i="1"/>
  <c r="H163" i="1"/>
  <c r="I163" i="1"/>
  <c r="J163" i="1"/>
  <c r="K163" i="1"/>
  <c r="L163" i="1"/>
  <c r="N163" i="1"/>
  <c r="H164" i="1"/>
  <c r="I164" i="1"/>
  <c r="J164" i="1"/>
  <c r="K164" i="1"/>
  <c r="L164" i="1"/>
  <c r="N164" i="1"/>
  <c r="H165" i="1"/>
  <c r="I165" i="1"/>
  <c r="J165" i="1"/>
  <c r="K165" i="1"/>
  <c r="L165" i="1"/>
  <c r="N165" i="1"/>
  <c r="H166" i="1"/>
  <c r="I166" i="1"/>
  <c r="J166" i="1"/>
  <c r="K166" i="1"/>
  <c r="L166" i="1"/>
  <c r="N166" i="1"/>
  <c r="H167" i="1"/>
  <c r="I167" i="1"/>
  <c r="J167" i="1"/>
  <c r="K167" i="1"/>
  <c r="L167" i="1"/>
  <c r="N167" i="1"/>
  <c r="H3" i="1"/>
  <c r="I3" i="1"/>
  <c r="J3" i="1"/>
  <c r="K3" i="1"/>
  <c r="L3" i="1"/>
  <c r="N3" i="1"/>
  <c r="H4" i="1"/>
  <c r="I4" i="1"/>
  <c r="J4" i="1"/>
  <c r="K4" i="1"/>
  <c r="L4" i="1"/>
  <c r="N4" i="1"/>
  <c r="H5" i="1"/>
  <c r="I5" i="1"/>
  <c r="J5" i="1"/>
  <c r="K5" i="1"/>
  <c r="L5" i="1"/>
  <c r="N5" i="1"/>
  <c r="H6" i="1"/>
  <c r="I6" i="1"/>
  <c r="J6" i="1"/>
  <c r="K6" i="1"/>
  <c r="L6" i="1"/>
  <c r="N6" i="1"/>
  <c r="H7" i="1"/>
  <c r="I7" i="1"/>
  <c r="J7" i="1"/>
  <c r="K7" i="1"/>
  <c r="L7" i="1"/>
  <c r="N7" i="1"/>
  <c r="H8" i="1"/>
  <c r="I8" i="1"/>
  <c r="J8" i="1"/>
  <c r="K8" i="1"/>
  <c r="L8" i="1"/>
  <c r="N8" i="1"/>
  <c r="H9" i="1"/>
  <c r="I9" i="1"/>
  <c r="J9" i="1"/>
  <c r="K9" i="1"/>
  <c r="L9" i="1"/>
  <c r="N9" i="1"/>
  <c r="H10" i="1"/>
  <c r="I10" i="1"/>
  <c r="J10" i="1"/>
  <c r="K10" i="1"/>
  <c r="L10" i="1"/>
  <c r="N10" i="1"/>
  <c r="H11" i="1"/>
  <c r="I11" i="1"/>
  <c r="J11" i="1"/>
  <c r="K11" i="1"/>
  <c r="L11" i="1"/>
  <c r="N11" i="1"/>
  <c r="H12" i="1"/>
  <c r="I12" i="1"/>
  <c r="J12" i="1"/>
  <c r="K12" i="1"/>
  <c r="L12" i="1"/>
  <c r="N12" i="1"/>
  <c r="H13" i="1"/>
  <c r="I13" i="1"/>
  <c r="J13" i="1"/>
  <c r="K13" i="1"/>
  <c r="L13" i="1"/>
  <c r="N13" i="1"/>
  <c r="H14" i="1"/>
  <c r="I14" i="1"/>
  <c r="J14" i="1"/>
  <c r="K14" i="1"/>
  <c r="L14" i="1"/>
  <c r="N14" i="1"/>
  <c r="H15" i="1"/>
  <c r="I15" i="1"/>
  <c r="J15" i="1"/>
  <c r="K15" i="1"/>
  <c r="L15" i="1"/>
  <c r="N15" i="1"/>
  <c r="H16" i="1"/>
  <c r="I16" i="1"/>
  <c r="J16" i="1"/>
  <c r="K16" i="1"/>
  <c r="L16" i="1"/>
  <c r="N16" i="1"/>
  <c r="H17" i="1"/>
  <c r="I17" i="1"/>
  <c r="J17" i="1"/>
  <c r="K17" i="1"/>
  <c r="L17" i="1"/>
  <c r="N17" i="1"/>
  <c r="H18" i="1"/>
  <c r="I18" i="1"/>
  <c r="J18" i="1"/>
  <c r="K18" i="1"/>
  <c r="L18" i="1"/>
  <c r="N18" i="1"/>
  <c r="H19" i="1"/>
  <c r="I19" i="1"/>
  <c r="J19" i="1"/>
  <c r="K19" i="1"/>
  <c r="L19" i="1"/>
  <c r="N19" i="1"/>
  <c r="H20" i="1"/>
  <c r="I20" i="1"/>
  <c r="J20" i="1"/>
  <c r="K20" i="1"/>
  <c r="L20" i="1"/>
  <c r="N20" i="1"/>
  <c r="H21" i="1"/>
  <c r="I21" i="1"/>
  <c r="J21" i="1"/>
  <c r="K21" i="1"/>
  <c r="L21" i="1"/>
  <c r="N21" i="1"/>
  <c r="H22" i="1"/>
  <c r="I22" i="1"/>
  <c r="J22" i="1"/>
  <c r="K22" i="1"/>
  <c r="L22" i="1"/>
  <c r="N22" i="1"/>
  <c r="H23" i="1"/>
  <c r="I23" i="1"/>
  <c r="J23" i="1"/>
  <c r="K23" i="1"/>
  <c r="L23" i="1"/>
  <c r="N23" i="1"/>
  <c r="H24" i="1"/>
  <c r="I24" i="1"/>
  <c r="J24" i="1"/>
  <c r="K24" i="1"/>
  <c r="L24" i="1"/>
  <c r="N24" i="1"/>
  <c r="H25" i="1"/>
  <c r="I25" i="1"/>
  <c r="J25" i="1"/>
  <c r="K25" i="1"/>
  <c r="L25" i="1"/>
  <c r="N25" i="1"/>
  <c r="H26" i="1"/>
  <c r="I26" i="1"/>
  <c r="J26" i="1"/>
  <c r="K26" i="1"/>
  <c r="L26" i="1"/>
  <c r="N26" i="1"/>
  <c r="H27" i="1"/>
  <c r="I27" i="1"/>
  <c r="J27" i="1"/>
  <c r="K27" i="1"/>
  <c r="L27" i="1"/>
  <c r="N27" i="1"/>
  <c r="H28" i="1"/>
  <c r="I28" i="1"/>
  <c r="J28" i="1"/>
  <c r="K28" i="1"/>
  <c r="L28" i="1"/>
  <c r="N28" i="1"/>
  <c r="H29" i="1"/>
  <c r="I29" i="1"/>
  <c r="J29" i="1"/>
  <c r="K29" i="1"/>
  <c r="L29" i="1"/>
  <c r="N29" i="1"/>
  <c r="H30" i="1"/>
  <c r="I30" i="1"/>
  <c r="J30" i="1"/>
  <c r="K30" i="1"/>
  <c r="L30" i="1"/>
  <c r="N30" i="1"/>
  <c r="H31" i="1"/>
  <c r="I31" i="1"/>
  <c r="J31" i="1"/>
  <c r="K31" i="1"/>
  <c r="L31" i="1"/>
  <c r="N31" i="1"/>
  <c r="H32" i="1"/>
  <c r="I32" i="1"/>
  <c r="J32" i="1"/>
  <c r="K32" i="1"/>
  <c r="L32" i="1"/>
  <c r="N32" i="1"/>
  <c r="H33" i="1"/>
  <c r="I33" i="1"/>
  <c r="J33" i="1"/>
  <c r="K33" i="1"/>
  <c r="L33" i="1"/>
  <c r="N33" i="1"/>
  <c r="H34" i="1"/>
  <c r="I34" i="1"/>
  <c r="J34" i="1"/>
  <c r="K34" i="1"/>
  <c r="L34" i="1"/>
  <c r="N34" i="1"/>
  <c r="H35" i="1"/>
  <c r="I35" i="1"/>
  <c r="J35" i="1"/>
  <c r="K35" i="1"/>
  <c r="L35" i="1"/>
  <c r="N35" i="1"/>
  <c r="H36" i="1"/>
  <c r="I36" i="1"/>
  <c r="J36" i="1"/>
  <c r="K36" i="1"/>
  <c r="L36" i="1"/>
  <c r="N36" i="1"/>
  <c r="H37" i="1"/>
  <c r="I37" i="1"/>
  <c r="J37" i="1"/>
  <c r="K37" i="1"/>
  <c r="L37" i="1"/>
  <c r="N37" i="1"/>
  <c r="H38" i="1"/>
  <c r="I38" i="1"/>
  <c r="J38" i="1"/>
  <c r="K38" i="1"/>
  <c r="L38" i="1"/>
  <c r="N38" i="1"/>
  <c r="H39" i="1"/>
  <c r="I39" i="1"/>
  <c r="J39" i="1"/>
  <c r="K39" i="1"/>
  <c r="L39" i="1"/>
  <c r="N39" i="1"/>
  <c r="H40" i="1"/>
  <c r="I40" i="1"/>
  <c r="J40" i="1"/>
  <c r="K40" i="1"/>
  <c r="L40" i="1"/>
  <c r="N40" i="1"/>
  <c r="H41" i="1"/>
  <c r="I41" i="1"/>
  <c r="J41" i="1"/>
  <c r="K41" i="1"/>
  <c r="L41" i="1"/>
  <c r="N41" i="1"/>
  <c r="H42" i="1"/>
  <c r="I42" i="1"/>
  <c r="J42" i="1"/>
  <c r="K42" i="1"/>
  <c r="L42" i="1"/>
  <c r="N42" i="1"/>
  <c r="H43" i="1"/>
  <c r="I43" i="1"/>
  <c r="J43" i="1"/>
  <c r="K43" i="1"/>
  <c r="L43" i="1"/>
  <c r="N43" i="1"/>
  <c r="H44" i="1"/>
  <c r="I44" i="1"/>
  <c r="J44" i="1"/>
  <c r="K44" i="1"/>
  <c r="L44" i="1"/>
  <c r="N44" i="1"/>
  <c r="H45" i="1"/>
  <c r="I45" i="1"/>
  <c r="J45" i="1"/>
  <c r="K45" i="1"/>
  <c r="L45" i="1"/>
  <c r="N45" i="1"/>
  <c r="H46" i="1"/>
  <c r="I46" i="1"/>
  <c r="J46" i="1"/>
  <c r="K46" i="1"/>
  <c r="L46" i="1"/>
  <c r="N46" i="1"/>
  <c r="H47" i="1"/>
  <c r="I47" i="1"/>
  <c r="J47" i="1"/>
  <c r="K47" i="1"/>
  <c r="L47" i="1"/>
  <c r="N47" i="1"/>
  <c r="H48" i="1"/>
  <c r="I48" i="1"/>
  <c r="J48" i="1"/>
  <c r="K48" i="1"/>
  <c r="L48" i="1"/>
  <c r="N48" i="1"/>
  <c r="H49" i="1"/>
  <c r="I49" i="1"/>
  <c r="J49" i="1"/>
  <c r="K49" i="1"/>
  <c r="L49" i="1"/>
  <c r="N49" i="1"/>
  <c r="H50" i="1"/>
  <c r="I50" i="1"/>
  <c r="J50" i="1"/>
  <c r="K50" i="1"/>
  <c r="L50" i="1"/>
  <c r="N50" i="1"/>
  <c r="H51" i="1"/>
  <c r="I51" i="1"/>
  <c r="J51" i="1"/>
  <c r="K51" i="1"/>
  <c r="L51" i="1"/>
  <c r="N51" i="1"/>
  <c r="H52" i="1"/>
  <c r="I52" i="1"/>
  <c r="J52" i="1"/>
  <c r="K52" i="1"/>
  <c r="L52" i="1"/>
  <c r="N52" i="1"/>
  <c r="H53" i="1"/>
  <c r="I53" i="1"/>
  <c r="J53" i="1"/>
  <c r="K53" i="1"/>
  <c r="L53" i="1"/>
  <c r="N53" i="1"/>
  <c r="H54" i="1"/>
  <c r="I54" i="1"/>
  <c r="J54" i="1"/>
  <c r="K54" i="1"/>
  <c r="L54" i="1"/>
  <c r="N54" i="1"/>
  <c r="H55" i="1"/>
  <c r="I55" i="1"/>
  <c r="J55" i="1"/>
  <c r="K55" i="1"/>
  <c r="L55" i="1"/>
  <c r="N55" i="1"/>
  <c r="H56" i="1"/>
  <c r="I56" i="1"/>
  <c r="J56" i="1"/>
  <c r="K56" i="1"/>
  <c r="L56" i="1"/>
  <c r="N56" i="1"/>
  <c r="H57" i="1"/>
  <c r="I57" i="1"/>
  <c r="J57" i="1"/>
  <c r="K57" i="1"/>
  <c r="L57" i="1"/>
  <c r="N57" i="1"/>
  <c r="H58" i="1"/>
  <c r="I58" i="1"/>
  <c r="J58" i="1"/>
  <c r="K58" i="1"/>
  <c r="L58" i="1"/>
  <c r="N58" i="1"/>
  <c r="H59" i="1"/>
  <c r="I59" i="1"/>
  <c r="J59" i="1"/>
  <c r="K59" i="1"/>
  <c r="L59" i="1"/>
  <c r="N59" i="1"/>
  <c r="H60" i="1"/>
  <c r="I60" i="1"/>
  <c r="J60" i="1"/>
  <c r="K60" i="1"/>
  <c r="L60" i="1"/>
  <c r="N60" i="1"/>
  <c r="H61" i="1"/>
  <c r="I61" i="1"/>
  <c r="J61" i="1"/>
  <c r="K61" i="1"/>
  <c r="L61" i="1"/>
  <c r="N61" i="1"/>
  <c r="H62" i="1"/>
  <c r="I62" i="1"/>
  <c r="J62" i="1"/>
  <c r="K62" i="1"/>
  <c r="L62" i="1"/>
  <c r="N62" i="1"/>
  <c r="H63" i="1"/>
  <c r="I63" i="1"/>
  <c r="J63" i="1"/>
  <c r="K63" i="1"/>
  <c r="L63" i="1"/>
  <c r="N63" i="1"/>
  <c r="H64" i="1"/>
  <c r="I64" i="1"/>
  <c r="J64" i="1"/>
  <c r="K64" i="1"/>
  <c r="L64" i="1"/>
  <c r="N64" i="1"/>
  <c r="H65" i="1"/>
  <c r="I65" i="1"/>
  <c r="J65" i="1"/>
  <c r="K65" i="1"/>
  <c r="L65" i="1"/>
  <c r="N65" i="1"/>
  <c r="H66" i="1"/>
  <c r="I66" i="1"/>
  <c r="J66" i="1"/>
  <c r="K66" i="1"/>
  <c r="L66" i="1"/>
  <c r="N66" i="1"/>
  <c r="H67" i="1"/>
  <c r="I67" i="1"/>
  <c r="J67" i="1"/>
  <c r="K67" i="1"/>
  <c r="L67" i="1"/>
  <c r="N67" i="1"/>
  <c r="H68" i="1"/>
  <c r="I68" i="1"/>
  <c r="J68" i="1"/>
  <c r="K68" i="1"/>
  <c r="L68" i="1"/>
  <c r="N68" i="1"/>
  <c r="H69" i="1"/>
  <c r="I69" i="1"/>
  <c r="J69" i="1"/>
  <c r="K69" i="1"/>
  <c r="L69" i="1"/>
  <c r="N69" i="1"/>
  <c r="H70" i="1"/>
  <c r="I70" i="1"/>
  <c r="J70" i="1"/>
  <c r="K70" i="1"/>
  <c r="L70" i="1"/>
  <c r="N70" i="1"/>
  <c r="H71" i="1"/>
  <c r="I71" i="1"/>
  <c r="J71" i="1"/>
  <c r="K71" i="1"/>
  <c r="L71" i="1"/>
  <c r="N71" i="1"/>
  <c r="H72" i="1"/>
  <c r="I72" i="1"/>
  <c r="J72" i="1"/>
  <c r="K72" i="1"/>
  <c r="L72" i="1"/>
  <c r="N72" i="1"/>
  <c r="H73" i="1"/>
  <c r="I73" i="1"/>
  <c r="J73" i="1"/>
  <c r="K73" i="1"/>
  <c r="L73" i="1"/>
  <c r="N73" i="1"/>
  <c r="H74" i="1"/>
  <c r="I74" i="1"/>
  <c r="J74" i="1"/>
  <c r="K74" i="1"/>
  <c r="L74" i="1"/>
  <c r="N74" i="1"/>
  <c r="H75" i="1"/>
  <c r="I75" i="1"/>
  <c r="J75" i="1"/>
  <c r="K75" i="1"/>
  <c r="L75" i="1"/>
  <c r="N75" i="1"/>
  <c r="H76" i="1"/>
  <c r="I76" i="1"/>
  <c r="J76" i="1"/>
  <c r="K76" i="1"/>
  <c r="L76" i="1"/>
  <c r="N76" i="1"/>
  <c r="H77" i="1"/>
  <c r="I77" i="1"/>
  <c r="J77" i="1"/>
  <c r="K77" i="1"/>
  <c r="L77" i="1"/>
  <c r="N77" i="1"/>
  <c r="H78" i="1"/>
  <c r="I78" i="1"/>
  <c r="J78" i="1"/>
  <c r="K78" i="1"/>
  <c r="L78" i="1"/>
  <c r="N78" i="1"/>
  <c r="H79" i="1"/>
  <c r="I79" i="1"/>
  <c r="J79" i="1"/>
  <c r="K79" i="1"/>
  <c r="L79" i="1"/>
  <c r="N79" i="1"/>
  <c r="H80" i="1"/>
  <c r="I80" i="1"/>
  <c r="J80" i="1"/>
  <c r="K80" i="1"/>
  <c r="L80" i="1"/>
  <c r="N80" i="1"/>
  <c r="H81" i="1"/>
  <c r="I81" i="1"/>
  <c r="J81" i="1"/>
  <c r="K81" i="1"/>
  <c r="L81" i="1"/>
  <c r="N81" i="1"/>
  <c r="H82" i="1"/>
  <c r="I82" i="1"/>
  <c r="J82" i="1"/>
  <c r="K82" i="1"/>
  <c r="L82" i="1"/>
  <c r="N82" i="1"/>
  <c r="H83" i="1"/>
  <c r="I83" i="1"/>
  <c r="J83" i="1"/>
  <c r="K83" i="1"/>
  <c r="L83" i="1"/>
  <c r="N83" i="1"/>
  <c r="H84" i="1"/>
  <c r="I84" i="1"/>
  <c r="J84" i="1"/>
  <c r="K84" i="1"/>
  <c r="L84" i="1"/>
  <c r="N84" i="1"/>
  <c r="H85" i="1"/>
  <c r="I85" i="1"/>
  <c r="J85" i="1"/>
  <c r="K85" i="1"/>
  <c r="L85" i="1"/>
  <c r="N85" i="1"/>
  <c r="H86" i="1"/>
  <c r="I86" i="1"/>
  <c r="J86" i="1"/>
  <c r="K86" i="1"/>
  <c r="L86" i="1"/>
  <c r="N86" i="1"/>
  <c r="H87" i="1"/>
  <c r="I87" i="1"/>
  <c r="J87" i="1"/>
  <c r="K87" i="1"/>
  <c r="L87" i="1"/>
  <c r="N87" i="1"/>
  <c r="H88" i="1"/>
  <c r="I88" i="1"/>
  <c r="J88" i="1"/>
  <c r="K88" i="1"/>
  <c r="L88" i="1"/>
  <c r="N88" i="1"/>
  <c r="H89" i="1"/>
  <c r="I89" i="1"/>
  <c r="J89" i="1"/>
  <c r="K89" i="1"/>
  <c r="L89" i="1"/>
  <c r="N89" i="1"/>
  <c r="H90" i="1"/>
  <c r="I90" i="1"/>
  <c r="J90" i="1"/>
  <c r="K90" i="1"/>
  <c r="L90" i="1"/>
  <c r="N90" i="1"/>
  <c r="H91" i="1"/>
  <c r="I91" i="1"/>
  <c r="J91" i="1"/>
  <c r="K91" i="1"/>
  <c r="L91" i="1"/>
  <c r="N91" i="1"/>
  <c r="H92" i="1"/>
  <c r="I92" i="1"/>
  <c r="J92" i="1"/>
  <c r="K92" i="1"/>
  <c r="L92" i="1"/>
  <c r="N92" i="1"/>
  <c r="H93" i="1"/>
  <c r="I93" i="1"/>
  <c r="J93" i="1"/>
  <c r="K93" i="1"/>
  <c r="L93" i="1"/>
  <c r="N93" i="1"/>
  <c r="H94" i="1"/>
  <c r="I94" i="1"/>
  <c r="J94" i="1"/>
  <c r="K94" i="1"/>
  <c r="L94" i="1"/>
  <c r="N94" i="1"/>
  <c r="H95" i="1"/>
  <c r="I95" i="1"/>
  <c r="J95" i="1"/>
  <c r="K95" i="1"/>
  <c r="L95" i="1"/>
  <c r="N95" i="1"/>
  <c r="H96" i="1"/>
  <c r="I96" i="1"/>
  <c r="J96" i="1"/>
  <c r="K96" i="1"/>
  <c r="L96" i="1"/>
  <c r="N96" i="1"/>
  <c r="H97" i="1"/>
  <c r="I97" i="1"/>
  <c r="J97" i="1"/>
  <c r="K97" i="1"/>
  <c r="L97" i="1"/>
  <c r="N97" i="1"/>
  <c r="H98" i="1"/>
  <c r="I98" i="1"/>
  <c r="J98" i="1"/>
  <c r="K98" i="1"/>
  <c r="L98" i="1"/>
  <c r="N98" i="1"/>
  <c r="H99" i="1"/>
  <c r="I99" i="1"/>
  <c r="J99" i="1"/>
  <c r="K99" i="1"/>
  <c r="L99" i="1"/>
  <c r="N99" i="1"/>
  <c r="H100" i="1"/>
  <c r="I100" i="1"/>
  <c r="J100" i="1"/>
  <c r="K100" i="1"/>
  <c r="L100" i="1"/>
  <c r="N100" i="1"/>
  <c r="H101" i="1"/>
  <c r="I101" i="1"/>
  <c r="J101" i="1"/>
  <c r="K101" i="1"/>
  <c r="L101" i="1"/>
  <c r="N101" i="1"/>
  <c r="H102" i="1"/>
  <c r="I102" i="1"/>
  <c r="J102" i="1"/>
  <c r="K102" i="1"/>
  <c r="L102" i="1"/>
  <c r="N102" i="1"/>
  <c r="H103" i="1"/>
  <c r="I103" i="1"/>
  <c r="J103" i="1"/>
  <c r="K103" i="1"/>
  <c r="L103" i="1"/>
  <c r="N103" i="1"/>
  <c r="H104" i="1"/>
  <c r="I104" i="1"/>
  <c r="J104" i="1"/>
  <c r="K104" i="1"/>
  <c r="L104" i="1"/>
  <c r="N104" i="1"/>
  <c r="H105" i="1"/>
  <c r="I105" i="1"/>
  <c r="J105" i="1"/>
  <c r="K105" i="1"/>
  <c r="L105" i="1"/>
  <c r="N105" i="1"/>
  <c r="H106" i="1"/>
  <c r="I106" i="1"/>
  <c r="J106" i="1"/>
  <c r="K106" i="1"/>
  <c r="L106" i="1"/>
  <c r="N106" i="1"/>
  <c r="H107" i="1"/>
  <c r="I107" i="1"/>
  <c r="J107" i="1"/>
  <c r="K107" i="1"/>
  <c r="L107" i="1"/>
  <c r="N107" i="1"/>
  <c r="H108" i="1"/>
  <c r="I108" i="1"/>
  <c r="J108" i="1"/>
  <c r="K108" i="1"/>
  <c r="L108" i="1"/>
  <c r="N108" i="1"/>
  <c r="H109" i="1"/>
  <c r="I109" i="1"/>
  <c r="J109" i="1"/>
  <c r="K109" i="1"/>
  <c r="L109" i="1"/>
  <c r="N109" i="1"/>
  <c r="H110" i="1"/>
  <c r="I110" i="1"/>
  <c r="J110" i="1"/>
  <c r="K110" i="1"/>
  <c r="L110" i="1"/>
  <c r="N110" i="1"/>
  <c r="H111" i="1"/>
  <c r="I111" i="1"/>
  <c r="J111" i="1"/>
  <c r="K111" i="1"/>
  <c r="L111" i="1"/>
  <c r="N111" i="1"/>
  <c r="H112" i="1"/>
  <c r="I112" i="1"/>
  <c r="J112" i="1"/>
  <c r="K112" i="1"/>
  <c r="L112" i="1"/>
  <c r="N112" i="1"/>
  <c r="H113" i="1"/>
  <c r="I113" i="1"/>
  <c r="J113" i="1"/>
  <c r="K113" i="1"/>
  <c r="L113" i="1"/>
  <c r="N113" i="1"/>
  <c r="H114" i="1"/>
  <c r="I114" i="1"/>
  <c r="J114" i="1"/>
  <c r="K114" i="1"/>
  <c r="L114" i="1"/>
  <c r="N114" i="1"/>
  <c r="H115" i="1"/>
  <c r="I115" i="1"/>
  <c r="J115" i="1"/>
  <c r="K115" i="1"/>
  <c r="L115" i="1"/>
  <c r="N115" i="1"/>
  <c r="H116" i="1"/>
  <c r="I116" i="1"/>
  <c r="J116" i="1"/>
  <c r="K116" i="1"/>
  <c r="L116" i="1"/>
  <c r="N116" i="1"/>
  <c r="H117" i="1"/>
  <c r="I117" i="1"/>
  <c r="J117" i="1"/>
  <c r="K117" i="1"/>
  <c r="L117" i="1"/>
  <c r="N117" i="1"/>
  <c r="H118" i="1"/>
  <c r="I118" i="1"/>
  <c r="J118" i="1"/>
  <c r="K118" i="1"/>
  <c r="L118" i="1"/>
  <c r="N118" i="1"/>
  <c r="H119" i="1"/>
  <c r="I119" i="1"/>
  <c r="J119" i="1"/>
  <c r="K119" i="1"/>
  <c r="L119" i="1"/>
  <c r="N119" i="1"/>
  <c r="N2" i="2" l="1"/>
  <c r="L2" i="2"/>
  <c r="K2" i="2"/>
  <c r="J2" i="2"/>
  <c r="I2" i="2"/>
  <c r="H2" i="2"/>
  <c r="I2" i="1"/>
  <c r="J2" i="1"/>
  <c r="K2" i="1"/>
  <c r="L2" i="1"/>
  <c r="N2" i="1"/>
  <c r="H2" i="1"/>
</calcChain>
</file>

<file path=xl/sharedStrings.xml><?xml version="1.0" encoding="utf-8"?>
<sst xmlns="http://schemas.openxmlformats.org/spreadsheetml/2006/main" count="3078" uniqueCount="1316">
  <si>
    <t>58ECEF70</t>
  </si>
  <si>
    <t>CB</t>
  </si>
  <si>
    <t>3AD7</t>
  </si>
  <si>
    <t>58ECFD80</t>
  </si>
  <si>
    <t>389E</t>
  </si>
  <si>
    <t>D20</t>
  </si>
  <si>
    <t>58ED0B90</t>
  </si>
  <si>
    <t>2F</t>
  </si>
  <si>
    <t>C3</t>
  </si>
  <si>
    <t>34B2</t>
  </si>
  <si>
    <t>B3D</t>
  </si>
  <si>
    <t>58ED19A0</t>
  </si>
  <si>
    <t>2E</t>
  </si>
  <si>
    <t>BA</t>
  </si>
  <si>
    <t>30B5</t>
  </si>
  <si>
    <t>58ED27B0</t>
  </si>
  <si>
    <t>2A</t>
  </si>
  <si>
    <t>AD</t>
  </si>
  <si>
    <t>58ED35C0</t>
  </si>
  <si>
    <t>9F</t>
  </si>
  <si>
    <t>2CE6</t>
  </si>
  <si>
    <t>58ED43D0</t>
  </si>
  <si>
    <t>2BA1</t>
  </si>
  <si>
    <t>58ED51E0</t>
  </si>
  <si>
    <t>2A24</t>
  </si>
  <si>
    <t>58ED5FF0</t>
  </si>
  <si>
    <t>58ED6E00</t>
  </si>
  <si>
    <t>1F</t>
  </si>
  <si>
    <t>7B</t>
  </si>
  <si>
    <t>58ED7C10</t>
  </si>
  <si>
    <t>1C</t>
  </si>
  <si>
    <t>58ED8A20</t>
  </si>
  <si>
    <t>1B</t>
  </si>
  <si>
    <t>248A</t>
  </si>
  <si>
    <t>58ED9830</t>
  </si>
  <si>
    <t>240D</t>
  </si>
  <si>
    <t>58EDA640</t>
  </si>
  <si>
    <t>23A5</t>
  </si>
  <si>
    <t>58EDB450</t>
  </si>
  <si>
    <t>1E</t>
  </si>
  <si>
    <t>58EDC260</t>
  </si>
  <si>
    <t>1D</t>
  </si>
  <si>
    <t>6F</t>
  </si>
  <si>
    <t>23B6</t>
  </si>
  <si>
    <t>58EDD070</t>
  </si>
  <si>
    <t>7A</t>
  </si>
  <si>
    <t>244A</t>
  </si>
  <si>
    <t>C4</t>
  </si>
  <si>
    <t>58EDDE80</t>
  </si>
  <si>
    <t>58EDEC90</t>
  </si>
  <si>
    <t>AF</t>
  </si>
  <si>
    <t>2B7A</t>
  </si>
  <si>
    <t>C2</t>
  </si>
  <si>
    <t>58EDFAA0</t>
  </si>
  <si>
    <t>D1</t>
  </si>
  <si>
    <t>58EE08B0</t>
  </si>
  <si>
    <t>DF</t>
  </si>
  <si>
    <t>2F18</t>
  </si>
  <si>
    <t>C6</t>
  </si>
  <si>
    <t>58EE16C0</t>
  </si>
  <si>
    <t>C5</t>
  </si>
  <si>
    <t>3B49</t>
  </si>
  <si>
    <t>3B0C</t>
  </si>
  <si>
    <t>1EDE</t>
  </si>
  <si>
    <t>3A12</t>
  </si>
  <si>
    <t>13A9</t>
  </si>
  <si>
    <t>CA</t>
  </si>
  <si>
    <t>3E</t>
  </si>
  <si>
    <t>30A7</t>
  </si>
  <si>
    <t>1CB</t>
  </si>
  <si>
    <t>3B</t>
  </si>
  <si>
    <t>2DC0</t>
  </si>
  <si>
    <t>A0</t>
  </si>
  <si>
    <t>B4</t>
  </si>
  <si>
    <t>2BB2</t>
  </si>
  <si>
    <t>AE</t>
  </si>
  <si>
    <t>2A20</t>
  </si>
  <si>
    <t>A2</t>
  </si>
  <si>
    <t>28CE</t>
  </si>
  <si>
    <t>280E</t>
  </si>
  <si>
    <t>8D</t>
  </si>
  <si>
    <t>247A</t>
  </si>
  <si>
    <t>7F</t>
  </si>
  <si>
    <t>237A</t>
  </si>
  <si>
    <t>7C</t>
  </si>
  <si>
    <t>239B</t>
  </si>
  <si>
    <t>E1</t>
  </si>
  <si>
    <t>254A</t>
  </si>
  <si>
    <t>A6</t>
  </si>
  <si>
    <t>2B87</t>
  </si>
  <si>
    <t>AC</t>
  </si>
  <si>
    <t>C7</t>
  </si>
  <si>
    <t>B6</t>
  </si>
  <si>
    <t>2F1B</t>
  </si>
  <si>
    <t>BF</t>
  </si>
  <si>
    <t>31C8</t>
  </si>
  <si>
    <t>2E87</t>
  </si>
  <si>
    <t>28E1</t>
  </si>
  <si>
    <t>2E54</t>
  </si>
  <si>
    <t>23E3</t>
  </si>
  <si>
    <t>2E76</t>
  </si>
  <si>
    <t>66</t>
  </si>
  <si>
    <t>42</t>
  </si>
  <si>
    <t>65</t>
  </si>
  <si>
    <t>95</t>
  </si>
  <si>
    <t>43</t>
  </si>
  <si>
    <t>41</t>
  </si>
  <si>
    <t>3525</t>
  </si>
  <si>
    <t>555</t>
  </si>
  <si>
    <t>39</t>
  </si>
  <si>
    <t>98</t>
  </si>
  <si>
    <t>36</t>
  </si>
  <si>
    <t>32</t>
  </si>
  <si>
    <t>96</t>
  </si>
  <si>
    <t>93</t>
  </si>
  <si>
    <t>2729</t>
  </si>
  <si>
    <t>29</t>
  </si>
  <si>
    <t>2560</t>
  </si>
  <si>
    <t>27</t>
  </si>
  <si>
    <t>84</t>
  </si>
  <si>
    <t>25</t>
  </si>
  <si>
    <t>24</t>
  </si>
  <si>
    <t>80</t>
  </si>
  <si>
    <t>23</t>
  </si>
  <si>
    <t>99</t>
  </si>
  <si>
    <t>86</t>
  </si>
  <si>
    <t>2409</t>
  </si>
  <si>
    <t>31</t>
  </si>
  <si>
    <t>2E1</t>
  </si>
  <si>
    <t>67</t>
  </si>
  <si>
    <t>91</t>
  </si>
  <si>
    <t>30</t>
  </si>
  <si>
    <t>423</t>
  </si>
  <si>
    <t>181</t>
  </si>
  <si>
    <t>97</t>
  </si>
  <si>
    <t>92</t>
  </si>
  <si>
    <t>90</t>
  </si>
  <si>
    <t>21</t>
  </si>
  <si>
    <t>83</t>
  </si>
  <si>
    <t>2836</t>
  </si>
  <si>
    <t>71</t>
  </si>
  <si>
    <t>2681</t>
  </si>
  <si>
    <t>19</t>
  </si>
  <si>
    <t>73</t>
  </si>
  <si>
    <t>75</t>
  </si>
  <si>
    <t>2375</t>
  </si>
  <si>
    <t>2569</t>
  </si>
  <si>
    <t>264</t>
  </si>
  <si>
    <t>28</t>
  </si>
  <si>
    <t>3235</t>
  </si>
  <si>
    <t>Time</t>
  </si>
  <si>
    <t>Pressure 10 Raw</t>
  </si>
  <si>
    <t>Time Raw</t>
  </si>
  <si>
    <t>Pressure 3 Raw</t>
  </si>
  <si>
    <t>Temp Ref Raw</t>
  </si>
  <si>
    <t>Temp Raw</t>
  </si>
  <si>
    <t>PAR Raw</t>
  </si>
  <si>
    <t>Tilt Raw</t>
  </si>
  <si>
    <t xml:space="preserve">Pressure 10 </t>
  </si>
  <si>
    <t xml:space="preserve">Pressure 3 </t>
  </si>
  <si>
    <t xml:space="preserve">Temp Ref </t>
  </si>
  <si>
    <t xml:space="preserve">Temp </t>
  </si>
  <si>
    <t xml:space="preserve">PAR </t>
  </si>
  <si>
    <t>Tilt</t>
  </si>
  <si>
    <t>AA</t>
  </si>
  <si>
    <t>BB</t>
  </si>
  <si>
    <t>CC</t>
  </si>
  <si>
    <t>Steinhart Coeffecients</t>
  </si>
  <si>
    <t>58F34EB0</t>
  </si>
  <si>
    <t>5E2A</t>
  </si>
  <si>
    <t>9FBB</t>
  </si>
  <si>
    <t>58F36105</t>
  </si>
  <si>
    <t>59F4</t>
  </si>
  <si>
    <t>9FCA</t>
  </si>
  <si>
    <t>244B</t>
  </si>
  <si>
    <t>58F36107</t>
  </si>
  <si>
    <t>9FC4</t>
  </si>
  <si>
    <t>58F36108</t>
  </si>
  <si>
    <t>9FC8</t>
  </si>
  <si>
    <t>244C</t>
  </si>
  <si>
    <t>58F36109</t>
  </si>
  <si>
    <t>58F3610B</t>
  </si>
  <si>
    <t>9FC6</t>
  </si>
  <si>
    <t>244E</t>
  </si>
  <si>
    <t>58F3610C</t>
  </si>
  <si>
    <t>9FC2</t>
  </si>
  <si>
    <t>58F3610D</t>
  </si>
  <si>
    <t>50CE</t>
  </si>
  <si>
    <t>9FC7</t>
  </si>
  <si>
    <t>58F3610E</t>
  </si>
  <si>
    <t>4F41</t>
  </si>
  <si>
    <t>58F36110</t>
  </si>
  <si>
    <t>4DB0</t>
  </si>
  <si>
    <t>58F36111</t>
  </si>
  <si>
    <t>4C21</t>
  </si>
  <si>
    <t>9FC9</t>
  </si>
  <si>
    <t>58F36112</t>
  </si>
  <si>
    <t>4A80</t>
  </si>
  <si>
    <t>5DAE</t>
  </si>
  <si>
    <t>9ADA</t>
  </si>
  <si>
    <t>242F</t>
  </si>
  <si>
    <t>9AEB</t>
  </si>
  <si>
    <t>567F</t>
  </si>
  <si>
    <t>9AEC</t>
  </si>
  <si>
    <t>58ECE160</t>
  </si>
  <si>
    <t>44</t>
  </si>
  <si>
    <t>C9</t>
  </si>
  <si>
    <t>3B34</t>
  </si>
  <si>
    <t>94</t>
  </si>
  <si>
    <t>1993</t>
  </si>
  <si>
    <t>1994</t>
  </si>
  <si>
    <t>745</t>
  </si>
  <si>
    <t>743</t>
  </si>
  <si>
    <t>744</t>
  </si>
  <si>
    <t>747</t>
  </si>
  <si>
    <t>742</t>
  </si>
  <si>
    <t>741</t>
  </si>
  <si>
    <t>740</t>
  </si>
  <si>
    <t>732</t>
  </si>
  <si>
    <t>731</t>
  </si>
  <si>
    <t>724</t>
  </si>
  <si>
    <t>58EE24D0</t>
  </si>
  <si>
    <t>3615</t>
  </si>
  <si>
    <t>1995</t>
  </si>
  <si>
    <t>58EE32E0</t>
  </si>
  <si>
    <t>38</t>
  </si>
  <si>
    <t>38E6</t>
  </si>
  <si>
    <t>58EE40F0</t>
  </si>
  <si>
    <t>34</t>
  </si>
  <si>
    <t>8A</t>
  </si>
  <si>
    <t>3A3F</t>
  </si>
  <si>
    <t>58EE4A21</t>
  </si>
  <si>
    <t>3AC4</t>
  </si>
  <si>
    <t>58EE4F00</t>
  </si>
  <si>
    <t>89</t>
  </si>
  <si>
    <t>3B23</t>
  </si>
  <si>
    <t>58EE5D10</t>
  </si>
  <si>
    <t>81</t>
  </si>
  <si>
    <t>3A35</t>
  </si>
  <si>
    <t>58EE6B20</t>
  </si>
  <si>
    <t>79</t>
  </si>
  <si>
    <t>398E</t>
  </si>
  <si>
    <t>58EE7930</t>
  </si>
  <si>
    <t>2D</t>
  </si>
  <si>
    <t>395E</t>
  </si>
  <si>
    <t>58EE8740</t>
  </si>
  <si>
    <t>395B</t>
  </si>
  <si>
    <t>58EE9550</t>
  </si>
  <si>
    <t>3966</t>
  </si>
  <si>
    <t>58EEA360</t>
  </si>
  <si>
    <t>3970</t>
  </si>
  <si>
    <t>58EEB170</t>
  </si>
  <si>
    <t>88</t>
  </si>
  <si>
    <t>397E</t>
  </si>
  <si>
    <t>58EEBF80</t>
  </si>
  <si>
    <t>3987</t>
  </si>
  <si>
    <t>58EECD90</t>
  </si>
  <si>
    <t>87</t>
  </si>
  <si>
    <t>398C</t>
  </si>
  <si>
    <t>58EEDBA0</t>
  </si>
  <si>
    <t>58EEE9B0</t>
  </si>
  <si>
    <t>398A</t>
  </si>
  <si>
    <t>58EEF7C0</t>
  </si>
  <si>
    <t>3985</t>
  </si>
  <si>
    <t>58EF05D0</t>
  </si>
  <si>
    <t>397F</t>
  </si>
  <si>
    <t>58EF13E0</t>
  </si>
  <si>
    <t>35</t>
  </si>
  <si>
    <t>3977</t>
  </si>
  <si>
    <t>58EF21F0</t>
  </si>
  <si>
    <t>3946</t>
  </si>
  <si>
    <t>58EF3000</t>
  </si>
  <si>
    <t>37</t>
  </si>
  <si>
    <t>9E</t>
  </si>
  <si>
    <t>38FD</t>
  </si>
  <si>
    <t>58EF3E10</t>
  </si>
  <si>
    <t>38E4</t>
  </si>
  <si>
    <t>58EF4C20</t>
  </si>
  <si>
    <t>A4</t>
  </si>
  <si>
    <t>38DB</t>
  </si>
  <si>
    <t>1992</t>
  </si>
  <si>
    <t>58EF5A30</t>
  </si>
  <si>
    <t>A7</t>
  </si>
  <si>
    <t>38B2</t>
  </si>
  <si>
    <t>58EF6840</t>
  </si>
  <si>
    <t>38A4</t>
  </si>
  <si>
    <t>58EF7650</t>
  </si>
  <si>
    <t>A8</t>
  </si>
  <si>
    <t>389D</t>
  </si>
  <si>
    <t>58EF8460</t>
  </si>
  <si>
    <t>3C</t>
  </si>
  <si>
    <t>B5</t>
  </si>
  <si>
    <t>388A</t>
  </si>
  <si>
    <t>58EF9270</t>
  </si>
  <si>
    <t>B7</t>
  </si>
  <si>
    <t>3896</t>
  </si>
  <si>
    <t>58EFA080</t>
  </si>
  <si>
    <t>38AD</t>
  </si>
  <si>
    <t>58EFAE90</t>
  </si>
  <si>
    <t>38BF</t>
  </si>
  <si>
    <t>58EFBCA0</t>
  </si>
  <si>
    <t>45</t>
  </si>
  <si>
    <t>D0</t>
  </si>
  <si>
    <t>58EFCAB0</t>
  </si>
  <si>
    <t>47</t>
  </si>
  <si>
    <t>D6</t>
  </si>
  <si>
    <t>38F1</t>
  </si>
  <si>
    <t>58EFD8C0</t>
  </si>
  <si>
    <t>4A</t>
  </si>
  <si>
    <t>58EFE6D0</t>
  </si>
  <si>
    <t>4D</t>
  </si>
  <si>
    <t>E6</t>
  </si>
  <si>
    <t>3900</t>
  </si>
  <si>
    <t>58EFF4E0</t>
  </si>
  <si>
    <t>4F</t>
  </si>
  <si>
    <t>EF</t>
  </si>
  <si>
    <t>38FE</t>
  </si>
  <si>
    <t>58F002F0</t>
  </si>
  <si>
    <t>51</t>
  </si>
  <si>
    <t>F1</t>
  </si>
  <si>
    <t>58F01100</t>
  </si>
  <si>
    <t>F3</t>
  </si>
  <si>
    <t>38FB</t>
  </si>
  <si>
    <t>58F01F10</t>
  </si>
  <si>
    <t>54</t>
  </si>
  <si>
    <t>FD</t>
  </si>
  <si>
    <t>38F8</t>
  </si>
  <si>
    <t>58F02D20</t>
  </si>
  <si>
    <t>55</t>
  </si>
  <si>
    <t>102</t>
  </si>
  <si>
    <t>38F3</t>
  </si>
  <si>
    <t>58F03B30</t>
  </si>
  <si>
    <t>57</t>
  </si>
  <si>
    <t>106</t>
  </si>
  <si>
    <t>38E9</t>
  </si>
  <si>
    <t>58F04940</t>
  </si>
  <si>
    <t>56</t>
  </si>
  <si>
    <t>105</t>
  </si>
  <si>
    <t>38E1</t>
  </si>
  <si>
    <t>58F05750</t>
  </si>
  <si>
    <t>59</t>
  </si>
  <si>
    <t>10D</t>
  </si>
  <si>
    <t>38DD</t>
  </si>
  <si>
    <t>58F06560</t>
  </si>
  <si>
    <t>58</t>
  </si>
  <si>
    <t>10E</t>
  </si>
  <si>
    <t>38D8</t>
  </si>
  <si>
    <t>58F07370</t>
  </si>
  <si>
    <t>5A</t>
  </si>
  <si>
    <t>112</t>
  </si>
  <si>
    <t>38CF</t>
  </si>
  <si>
    <t>58F08180</t>
  </si>
  <si>
    <t>5C</t>
  </si>
  <si>
    <t>117</t>
  </si>
  <si>
    <t>38C9</t>
  </si>
  <si>
    <t>58F08F90</t>
  </si>
  <si>
    <t>62</t>
  </si>
  <si>
    <t>12A</t>
  </si>
  <si>
    <t>364F</t>
  </si>
  <si>
    <t>735</t>
  </si>
  <si>
    <t>58F09DA0</t>
  </si>
  <si>
    <t>64</t>
  </si>
  <si>
    <t>126</t>
  </si>
  <si>
    <t>2EB7</t>
  </si>
  <si>
    <t>2D0</t>
  </si>
  <si>
    <t>830</t>
  </si>
  <si>
    <t>58F0ABB0</t>
  </si>
  <si>
    <t>5D7F</t>
  </si>
  <si>
    <t>A080</t>
  </si>
  <si>
    <t>246F</t>
  </si>
  <si>
    <t>0</t>
  </si>
  <si>
    <t>58F0B9C0</t>
  </si>
  <si>
    <t>5C9D</t>
  </si>
  <si>
    <t>9FF0</t>
  </si>
  <si>
    <t>243D</t>
  </si>
  <si>
    <t>1</t>
  </si>
  <si>
    <t>58F0C7D0</t>
  </si>
  <si>
    <t>5C0F</t>
  </si>
  <si>
    <t>2443</t>
  </si>
  <si>
    <t>58F0D5E0</t>
  </si>
  <si>
    <t>5BF9</t>
  </si>
  <si>
    <t>9FBA</t>
  </si>
  <si>
    <t>2421</t>
  </si>
  <si>
    <t>58F0E3F0</t>
  </si>
  <si>
    <t>5C60</t>
  </si>
  <si>
    <t>9FB8</t>
  </si>
  <si>
    <t>2422</t>
  </si>
  <si>
    <t>2</t>
  </si>
  <si>
    <t>58F0F200</t>
  </si>
  <si>
    <t>5D04</t>
  </si>
  <si>
    <t>9FB0</t>
  </si>
  <si>
    <t>242C</t>
  </si>
  <si>
    <t>58F10010</t>
  </si>
  <si>
    <t>5DDF</t>
  </si>
  <si>
    <t>9FB2</t>
  </si>
  <si>
    <t>2429</t>
  </si>
  <si>
    <t>58F10E20</t>
  </si>
  <si>
    <t>5EC5</t>
  </si>
  <si>
    <t>2417</t>
  </si>
  <si>
    <t>58F11C30</t>
  </si>
  <si>
    <t>5F6E</t>
  </si>
  <si>
    <t>9FA9</t>
  </si>
  <si>
    <t>242A</t>
  </si>
  <si>
    <t>58F12A40</t>
  </si>
  <si>
    <t>5FC7</t>
  </si>
  <si>
    <t>9FAF</t>
  </si>
  <si>
    <t>2435</t>
  </si>
  <si>
    <t>58F13850</t>
  </si>
  <si>
    <t>5FD7</t>
  </si>
  <si>
    <t>242E</t>
  </si>
  <si>
    <t>58F14660</t>
  </si>
  <si>
    <t>5FA4</t>
  </si>
  <si>
    <t>58F15470</t>
  </si>
  <si>
    <t>5F4B</t>
  </si>
  <si>
    <t>9FB3</t>
  </si>
  <si>
    <t>2428</t>
  </si>
  <si>
    <t>58F16280</t>
  </si>
  <si>
    <t>5EC6</t>
  </si>
  <si>
    <t>9FAB</t>
  </si>
  <si>
    <t>2426</t>
  </si>
  <si>
    <t>58F17090</t>
  </si>
  <si>
    <t>5E46</t>
  </si>
  <si>
    <t>2424</t>
  </si>
  <si>
    <t>58F17EA0</t>
  </si>
  <si>
    <t>5E04</t>
  </si>
  <si>
    <t>9FAA</t>
  </si>
  <si>
    <t>58F18CB0</t>
  </si>
  <si>
    <t>5E10</t>
  </si>
  <si>
    <t>9FAE</t>
  </si>
  <si>
    <t>2427</t>
  </si>
  <si>
    <t>58F19AC0</t>
  </si>
  <si>
    <t>5E58</t>
  </si>
  <si>
    <t>58F1A8D0</t>
  </si>
  <si>
    <t>5EBE</t>
  </si>
  <si>
    <t>2430</t>
  </si>
  <si>
    <t>58F1B6E0</t>
  </si>
  <si>
    <t>5F23</t>
  </si>
  <si>
    <t>9FAD</t>
  </si>
  <si>
    <t>58F1C4F0</t>
  </si>
  <si>
    <t>5F70</t>
  </si>
  <si>
    <t>2432</t>
  </si>
  <si>
    <t>58F1D300</t>
  </si>
  <si>
    <t>5F7B</t>
  </si>
  <si>
    <t>243C</t>
  </si>
  <si>
    <t>58F1E110</t>
  </si>
  <si>
    <t>5F32</t>
  </si>
  <si>
    <t>58F1EF20</t>
  </si>
  <si>
    <t>5EA8</t>
  </si>
  <si>
    <t>9FB1</t>
  </si>
  <si>
    <t>58F1FD30</t>
  </si>
  <si>
    <t>5DDE</t>
  </si>
  <si>
    <t>2436</t>
  </si>
  <si>
    <t>58F20B40</t>
  </si>
  <si>
    <t>5CFC</t>
  </si>
  <si>
    <t>58F21950</t>
  </si>
  <si>
    <t>5C44</t>
  </si>
  <si>
    <t>58F22760</t>
  </si>
  <si>
    <t>5BE8</t>
  </si>
  <si>
    <t>242B</t>
  </si>
  <si>
    <t>58F23570</t>
  </si>
  <si>
    <t>5C03</t>
  </si>
  <si>
    <t>58F24380</t>
  </si>
  <si>
    <t>5C8A</t>
  </si>
  <si>
    <t>2445</t>
  </si>
  <si>
    <t>3</t>
  </si>
  <si>
    <t>58F25190</t>
  </si>
  <si>
    <t>5D32</t>
  </si>
  <si>
    <t>2434</t>
  </si>
  <si>
    <t>58F25FA0</t>
  </si>
  <si>
    <t>5E0A</t>
  </si>
  <si>
    <t>58F26DB0</t>
  </si>
  <si>
    <t>5EE8</t>
  </si>
  <si>
    <t>58F27BC0</t>
  </si>
  <si>
    <t>5F89</t>
  </si>
  <si>
    <t>58F289D0</t>
  </si>
  <si>
    <t>5FC1</t>
  </si>
  <si>
    <t>243A</t>
  </si>
  <si>
    <t>58F297E0</t>
  </si>
  <si>
    <t>5FC0</t>
  </si>
  <si>
    <t>2441</t>
  </si>
  <si>
    <t>58F2A5F0</t>
  </si>
  <si>
    <t>5F98</t>
  </si>
  <si>
    <t>58F2B400</t>
  </si>
  <si>
    <t>5F39</t>
  </si>
  <si>
    <t>58F2C210</t>
  </si>
  <si>
    <t>5EC3</t>
  </si>
  <si>
    <t>9FAC</t>
  </si>
  <si>
    <t>58F2D020</t>
  </si>
  <si>
    <t>5E5D</t>
  </si>
  <si>
    <t>58F2DE30</t>
  </si>
  <si>
    <t>5E31</t>
  </si>
  <si>
    <t>58F2EC40</t>
  </si>
  <si>
    <t>5E3F</t>
  </si>
  <si>
    <t>58F2FA50</t>
  </si>
  <si>
    <t>5E7B</t>
  </si>
  <si>
    <t>2448</t>
  </si>
  <si>
    <t>58F30860</t>
  </si>
  <si>
    <t>5ED6</t>
  </si>
  <si>
    <t>9FB5</t>
  </si>
  <si>
    <t>58F31670</t>
  </si>
  <si>
    <t>5F1C</t>
  </si>
  <si>
    <t>245F</t>
  </si>
  <si>
    <t>58F32480</t>
  </si>
  <si>
    <t>5F3C</t>
  </si>
  <si>
    <t>2455</t>
  </si>
  <si>
    <t>58F33290</t>
  </si>
  <si>
    <t>5F24</t>
  </si>
  <si>
    <t>2444</t>
  </si>
  <si>
    <t>58F340A0</t>
  </si>
  <si>
    <t>5ECB</t>
  </si>
  <si>
    <t>2452</t>
  </si>
  <si>
    <t>2447</t>
  </si>
  <si>
    <t>5860</t>
  </si>
  <si>
    <t>4</t>
  </si>
  <si>
    <t>5700</t>
  </si>
  <si>
    <t>5568</t>
  </si>
  <si>
    <t>53E4</t>
  </si>
  <si>
    <t>5251</t>
  </si>
  <si>
    <t>2450</t>
  </si>
  <si>
    <t>2453</t>
  </si>
  <si>
    <t>2454</t>
  </si>
  <si>
    <t>2456</t>
  </si>
  <si>
    <t>58F36114</t>
  </si>
  <si>
    <t>4906</t>
  </si>
  <si>
    <t>9FC5</t>
  </si>
  <si>
    <t>2457</t>
  </si>
  <si>
    <t>58F36115</t>
  </si>
  <si>
    <t>4785</t>
  </si>
  <si>
    <t>9FC3</t>
  </si>
  <si>
    <t>245A</t>
  </si>
  <si>
    <t>58F36116</t>
  </si>
  <si>
    <t>45FB</t>
  </si>
  <si>
    <t>245C</t>
  </si>
  <si>
    <t>58F36117</t>
  </si>
  <si>
    <t>4470</t>
  </si>
  <si>
    <t>245E</t>
  </si>
  <si>
    <t>10</t>
  </si>
  <si>
    <t>58F36119</t>
  </si>
  <si>
    <t>42F2</t>
  </si>
  <si>
    <t>6</t>
  </si>
  <si>
    <t>58F3611A</t>
  </si>
  <si>
    <t>4178</t>
  </si>
  <si>
    <t>2460</t>
  </si>
  <si>
    <t>5</t>
  </si>
  <si>
    <t>58F3611B</t>
  </si>
  <si>
    <t>4007</t>
  </si>
  <si>
    <t>2461</t>
  </si>
  <si>
    <t>9</t>
  </si>
  <si>
    <t>58F3611D</t>
  </si>
  <si>
    <t>3E90</t>
  </si>
  <si>
    <t>9FC1</t>
  </si>
  <si>
    <t>58F3611E</t>
  </si>
  <si>
    <t>3D1E</t>
  </si>
  <si>
    <t>2462</t>
  </si>
  <si>
    <t>7</t>
  </si>
  <si>
    <t>58F3611F</t>
  </si>
  <si>
    <t>3BAF</t>
  </si>
  <si>
    <t>2464</t>
  </si>
  <si>
    <t>58F36120</t>
  </si>
  <si>
    <t>3A29</t>
  </si>
  <si>
    <t>2465</t>
  </si>
  <si>
    <t>58F36122</t>
  </si>
  <si>
    <t>38A5</t>
  </si>
  <si>
    <t>2467</t>
  </si>
  <si>
    <t>58F36123</t>
  </si>
  <si>
    <t>372D</t>
  </si>
  <si>
    <t>2468</t>
  </si>
  <si>
    <t>58F36124</t>
  </si>
  <si>
    <t>35AC</t>
  </si>
  <si>
    <t>246A</t>
  </si>
  <si>
    <t>58F36126</t>
  </si>
  <si>
    <t>341E</t>
  </si>
  <si>
    <t>246C</t>
  </si>
  <si>
    <t>58F36127</t>
  </si>
  <si>
    <t>328C</t>
  </si>
  <si>
    <t>58F36128</t>
  </si>
  <si>
    <t>310F</t>
  </si>
  <si>
    <t>2472</t>
  </si>
  <si>
    <t>9A</t>
  </si>
  <si>
    <t>58F36129</t>
  </si>
  <si>
    <t>2FA6</t>
  </si>
  <si>
    <t>9EB7</t>
  </si>
  <si>
    <t>2474</t>
  </si>
  <si>
    <t>58F3612B</t>
  </si>
  <si>
    <t>2E46</t>
  </si>
  <si>
    <t>9A25</t>
  </si>
  <si>
    <t>2476</t>
  </si>
  <si>
    <t>9B</t>
  </si>
  <si>
    <t>58F3612C</t>
  </si>
  <si>
    <t>2CDF</t>
  </si>
  <si>
    <t>957A</t>
  </si>
  <si>
    <t>2478</t>
  </si>
  <si>
    <t>9C</t>
  </si>
  <si>
    <t>58F3612D</t>
  </si>
  <si>
    <t>2B86</t>
  </si>
  <si>
    <t>90FC</t>
  </si>
  <si>
    <t>9D</t>
  </si>
  <si>
    <t>58F3612E</t>
  </si>
  <si>
    <t>8C51</t>
  </si>
  <si>
    <t>247B</t>
  </si>
  <si>
    <t>58F36130</t>
  </si>
  <si>
    <t>28C1</t>
  </si>
  <si>
    <t>87C7</t>
  </si>
  <si>
    <t>247C</t>
  </si>
  <si>
    <t>58F36131</t>
  </si>
  <si>
    <t>275D</t>
  </si>
  <si>
    <t>831D</t>
  </si>
  <si>
    <t>247D</t>
  </si>
  <si>
    <t>58F36132</t>
  </si>
  <si>
    <t>2603</t>
  </si>
  <si>
    <t>7E9F</t>
  </si>
  <si>
    <t>247F</t>
  </si>
  <si>
    <t>A5</t>
  </si>
  <si>
    <t>58F36134</t>
  </si>
  <si>
    <t>24A2</t>
  </si>
  <si>
    <t>7A05</t>
  </si>
  <si>
    <t>2480</t>
  </si>
  <si>
    <t>58F36135</t>
  </si>
  <si>
    <t>2355</t>
  </si>
  <si>
    <t>75AE</t>
  </si>
  <si>
    <t>2481</t>
  </si>
  <si>
    <t>58F36136</t>
  </si>
  <si>
    <t>220B</t>
  </si>
  <si>
    <t>715C</t>
  </si>
  <si>
    <t>2483</t>
  </si>
  <si>
    <t>B1</t>
  </si>
  <si>
    <t>58F36137</t>
  </si>
  <si>
    <t>20BE</t>
  </si>
  <si>
    <t>6D0E</t>
  </si>
  <si>
    <t>2485</t>
  </si>
  <si>
    <t>58F36139</t>
  </si>
  <si>
    <t>1F74</t>
  </si>
  <si>
    <t>68C6</t>
  </si>
  <si>
    <t>2486</t>
  </si>
  <si>
    <t>BE</t>
  </si>
  <si>
    <t>58F3613A</t>
  </si>
  <si>
    <t>1E2D</t>
  </si>
  <si>
    <t>647F</t>
  </si>
  <si>
    <t>2487</t>
  </si>
  <si>
    <t>58F3613B</t>
  </si>
  <si>
    <t>1CDE</t>
  </si>
  <si>
    <t>6028</t>
  </si>
  <si>
    <t>2489</t>
  </si>
  <si>
    <t>D2</t>
  </si>
  <si>
    <t>58F3613D</t>
  </si>
  <si>
    <t>1B95</t>
  </si>
  <si>
    <t>5BDA</t>
  </si>
  <si>
    <t>E0</t>
  </si>
  <si>
    <t>58F3613E</t>
  </si>
  <si>
    <t>1A4C</t>
  </si>
  <si>
    <t>5790</t>
  </si>
  <si>
    <t>248B</t>
  </si>
  <si>
    <t>F2</t>
  </si>
  <si>
    <t>58F3613F</t>
  </si>
  <si>
    <t>1920</t>
  </si>
  <si>
    <t>53A6</t>
  </si>
  <si>
    <t>248C</t>
  </si>
  <si>
    <t>58F36140</t>
  </si>
  <si>
    <t>1868</t>
  </si>
  <si>
    <t>5140</t>
  </si>
  <si>
    <t>116</t>
  </si>
  <si>
    <t>58F378E0</t>
  </si>
  <si>
    <t>16A7</t>
  </si>
  <si>
    <t>4B72</t>
  </si>
  <si>
    <t>24AE</t>
  </si>
  <si>
    <t>12F</t>
  </si>
  <si>
    <t>58F386F0</t>
  </si>
  <si>
    <t>1677</t>
  </si>
  <si>
    <t>4ACE</t>
  </si>
  <si>
    <t>24A0</t>
  </si>
  <si>
    <t>137</t>
  </si>
  <si>
    <t>58F39500</t>
  </si>
  <si>
    <t>16D2</t>
  </si>
  <si>
    <t>4BFB</t>
  </si>
  <si>
    <t>248D</t>
  </si>
  <si>
    <t>108</t>
  </si>
  <si>
    <t>58F3A310</t>
  </si>
  <si>
    <t>17D6</t>
  </si>
  <si>
    <t>4F5B</t>
  </si>
  <si>
    <t>58F3B120</t>
  </si>
  <si>
    <t>1A0A</t>
  </si>
  <si>
    <t>56AC</t>
  </si>
  <si>
    <t>58F3BF30</t>
  </si>
  <si>
    <t>1BA6</t>
  </si>
  <si>
    <t>5C08</t>
  </si>
  <si>
    <t>58F3CD40</t>
  </si>
  <si>
    <t>1B0D</t>
  </si>
  <si>
    <t>5A15</t>
  </si>
  <si>
    <t>2490</t>
  </si>
  <si>
    <t>58F3DB50</t>
  </si>
  <si>
    <t>1A5F</t>
  </si>
  <si>
    <t>57CD</t>
  </si>
  <si>
    <t>24C1</t>
  </si>
  <si>
    <t>58F3E960</t>
  </si>
  <si>
    <t>1A3B</t>
  </si>
  <si>
    <t>5754</t>
  </si>
  <si>
    <t>58F3F770</t>
  </si>
  <si>
    <t>1A41</t>
  </si>
  <si>
    <t>576D</t>
  </si>
  <si>
    <t>24A6</t>
  </si>
  <si>
    <t>58F40580</t>
  </si>
  <si>
    <t>19EE</t>
  </si>
  <si>
    <t>565A</t>
  </si>
  <si>
    <t>24C7</t>
  </si>
  <si>
    <t>58F41390</t>
  </si>
  <si>
    <t>198F</t>
  </si>
  <si>
    <t>551B</t>
  </si>
  <si>
    <t>24A8</t>
  </si>
  <si>
    <t>58F421A0</t>
  </si>
  <si>
    <t>1921</t>
  </si>
  <si>
    <t>53AE</t>
  </si>
  <si>
    <t>2470</t>
  </si>
  <si>
    <t>58F42FB0</t>
  </si>
  <si>
    <t>18CB</t>
  </si>
  <si>
    <t>528E</t>
  </si>
  <si>
    <t>246D</t>
  </si>
  <si>
    <t>58F43DC0</t>
  </si>
  <si>
    <t>18AD</t>
  </si>
  <si>
    <t>5229</t>
  </si>
  <si>
    <t>24CC</t>
  </si>
  <si>
    <t>58F44BD0</t>
  </si>
  <si>
    <t>191D</t>
  </si>
  <si>
    <t>53A0</t>
  </si>
  <si>
    <t>252D</t>
  </si>
  <si>
    <t>58F459E0</t>
  </si>
  <si>
    <t>1914</t>
  </si>
  <si>
    <t>5381</t>
  </si>
  <si>
    <t>2514</t>
  </si>
  <si>
    <t>58F467F0</t>
  </si>
  <si>
    <t>194D</t>
  </si>
  <si>
    <t>543F</t>
  </si>
  <si>
    <t>24D8</t>
  </si>
  <si>
    <t>58F47600</t>
  </si>
  <si>
    <t>1968</t>
  </si>
  <si>
    <t>5496</t>
  </si>
  <si>
    <t>58F48410</t>
  </si>
  <si>
    <t>1963</t>
  </si>
  <si>
    <t>5491</t>
  </si>
  <si>
    <t>249A</t>
  </si>
  <si>
    <t>58F49220</t>
  </si>
  <si>
    <t>1937</t>
  </si>
  <si>
    <t>53FD</t>
  </si>
  <si>
    <t>58F4A030</t>
  </si>
  <si>
    <t>18E4</t>
  </si>
  <si>
    <t>52DB</t>
  </si>
  <si>
    <t>2496</t>
  </si>
  <si>
    <t>58F4AE40</t>
  </si>
  <si>
    <t>185F</t>
  </si>
  <si>
    <t>5126</t>
  </si>
  <si>
    <t>24C8</t>
  </si>
  <si>
    <t>58F4BC50</t>
  </si>
  <si>
    <t>17AD</t>
  </si>
  <si>
    <t>4EDA</t>
  </si>
  <si>
    <t>24B0</t>
  </si>
  <si>
    <t>58F4CA60</t>
  </si>
  <si>
    <t>16EC</t>
  </si>
  <si>
    <t>4C54</t>
  </si>
  <si>
    <t>58F4D870</t>
  </si>
  <si>
    <t>1680</t>
  </si>
  <si>
    <t>4AED</t>
  </si>
  <si>
    <t>58F4E680</t>
  </si>
  <si>
    <t>1673</t>
  </si>
  <si>
    <t>4AB9</t>
  </si>
  <si>
    <t>246B</t>
  </si>
  <si>
    <t>B3</t>
  </si>
  <si>
    <t>58F4F490</t>
  </si>
  <si>
    <t>16F7</t>
  </si>
  <si>
    <t>4C7B</t>
  </si>
  <si>
    <t>58F502A0</t>
  </si>
  <si>
    <t>1844</t>
  </si>
  <si>
    <t>50CB</t>
  </si>
  <si>
    <t>58F510B0</t>
  </si>
  <si>
    <t>1952</t>
  </si>
  <si>
    <t>544F</t>
  </si>
  <si>
    <t>58F51EC0</t>
  </si>
  <si>
    <t>197F</t>
  </si>
  <si>
    <t>54E7</t>
  </si>
  <si>
    <t>24B5</t>
  </si>
  <si>
    <t>58F52CD0</t>
  </si>
  <si>
    <t>19BE</t>
  </si>
  <si>
    <t>55BA</t>
  </si>
  <si>
    <t>24DC</t>
  </si>
  <si>
    <t>58F53AE0</t>
  </si>
  <si>
    <t>19F5</t>
  </si>
  <si>
    <t>566E</t>
  </si>
  <si>
    <t>58F548F0</t>
  </si>
  <si>
    <t>1A0D</t>
  </si>
  <si>
    <t>56BE</t>
  </si>
  <si>
    <t>24AB</t>
  </si>
  <si>
    <t>58F55700</t>
  </si>
  <si>
    <t>1A10</t>
  </si>
  <si>
    <t>56D0</t>
  </si>
  <si>
    <t>24B4</t>
  </si>
  <si>
    <t>58F56510</t>
  </si>
  <si>
    <t>19F4</t>
  </si>
  <si>
    <t>24AF</t>
  </si>
  <si>
    <t>58F57320</t>
  </si>
  <si>
    <t>5528</t>
  </si>
  <si>
    <t>248E</t>
  </si>
  <si>
    <t>58F58130</t>
  </si>
  <si>
    <t>1927</t>
  </si>
  <si>
    <t>53C2</t>
  </si>
  <si>
    <t>2475</t>
  </si>
  <si>
    <t>58F58F40</t>
  </si>
  <si>
    <t>18D2</t>
  </si>
  <si>
    <t>52AA</t>
  </si>
  <si>
    <t>2466</t>
  </si>
  <si>
    <t>58F59D50</t>
  </si>
  <si>
    <t>18AA</t>
  </si>
  <si>
    <t>5220</t>
  </si>
  <si>
    <t>58F5AB60</t>
  </si>
  <si>
    <t>18AC</t>
  </si>
  <si>
    <t>5225</t>
  </si>
  <si>
    <t>58F5B970</t>
  </si>
  <si>
    <t>18CE</t>
  </si>
  <si>
    <t>5295</t>
  </si>
  <si>
    <t>58F5C780</t>
  </si>
  <si>
    <t>18F7</t>
  </si>
  <si>
    <t>531E</t>
  </si>
  <si>
    <t>2499</t>
  </si>
  <si>
    <t>58F5D590</t>
  </si>
  <si>
    <t>1910</t>
  </si>
  <si>
    <t>5374</t>
  </si>
  <si>
    <t>58F5E3A0</t>
  </si>
  <si>
    <t>1915</t>
  </si>
  <si>
    <t>5384</t>
  </si>
  <si>
    <t>58F5F1B0</t>
  </si>
  <si>
    <t>11D</t>
  </si>
  <si>
    <t>26F1</t>
  </si>
  <si>
    <t>300E</t>
  </si>
  <si>
    <t>58F5F4F2</t>
  </si>
  <si>
    <t>11E</t>
  </si>
  <si>
    <t>2766</t>
  </si>
  <si>
    <t>21C4</t>
  </si>
  <si>
    <t>48</t>
  </si>
  <si>
    <t>58F5F82E</t>
  </si>
  <si>
    <t>10B</t>
  </si>
  <si>
    <t>295B</t>
  </si>
  <si>
    <t>CCB</t>
  </si>
  <si>
    <t>860</t>
  </si>
  <si>
    <t>58F74B02</t>
  </si>
  <si>
    <t>5F</t>
  </si>
  <si>
    <t>37A3</t>
  </si>
  <si>
    <t>729</t>
  </si>
  <si>
    <t>58F75912</t>
  </si>
  <si>
    <t>61</t>
  </si>
  <si>
    <t>128</t>
  </si>
  <si>
    <t>37AC</t>
  </si>
  <si>
    <t>730</t>
  </si>
  <si>
    <t>58F76722</t>
  </si>
  <si>
    <t>125</t>
  </si>
  <si>
    <t>377E</t>
  </si>
  <si>
    <t>1998</t>
  </si>
  <si>
    <t>981</t>
  </si>
  <si>
    <t>984</t>
  </si>
  <si>
    <t>980</t>
  </si>
  <si>
    <t>977</t>
  </si>
  <si>
    <t>976</t>
  </si>
  <si>
    <t>972</t>
  </si>
  <si>
    <t>968</t>
  </si>
  <si>
    <t>794</t>
  </si>
  <si>
    <t>790</t>
  </si>
  <si>
    <t>35F0</t>
  </si>
  <si>
    <t>3874</t>
  </si>
  <si>
    <t>1997</t>
  </si>
  <si>
    <t>39DC</t>
  </si>
  <si>
    <t>58EE4A6B</t>
  </si>
  <si>
    <t>B2</t>
  </si>
  <si>
    <t>3A6A</t>
  </si>
  <si>
    <t>B0</t>
  </si>
  <si>
    <t>3A95</t>
  </si>
  <si>
    <t>AB</t>
  </si>
  <si>
    <t>39EE</t>
  </si>
  <si>
    <t>1999</t>
  </si>
  <si>
    <t>22</t>
  </si>
  <si>
    <t>3971</t>
  </si>
  <si>
    <t>A3</t>
  </si>
  <si>
    <t>397B</t>
  </si>
  <si>
    <t>26</t>
  </si>
  <si>
    <t>398D</t>
  </si>
  <si>
    <t>399D</t>
  </si>
  <si>
    <t>39AF</t>
  </si>
  <si>
    <t>39BC</t>
  </si>
  <si>
    <t>39C3</t>
  </si>
  <si>
    <t>39C6</t>
  </si>
  <si>
    <t>BD</t>
  </si>
  <si>
    <t>39BE</t>
  </si>
  <si>
    <t>39B8</t>
  </si>
  <si>
    <t>3993</t>
  </si>
  <si>
    <t>2B</t>
  </si>
  <si>
    <t>BC</t>
  </si>
  <si>
    <t>3954</t>
  </si>
  <si>
    <t>3938</t>
  </si>
  <si>
    <t>3934</t>
  </si>
  <si>
    <t>CF</t>
  </si>
  <si>
    <t>3912</t>
  </si>
  <si>
    <t>3901</t>
  </si>
  <si>
    <t>38F6</t>
  </si>
  <si>
    <t>CD</t>
  </si>
  <si>
    <t>D3</t>
  </si>
  <si>
    <t>EB</t>
  </si>
  <si>
    <t>3907</t>
  </si>
  <si>
    <t>3A</t>
  </si>
  <si>
    <t>391D</t>
  </si>
  <si>
    <t>F9</t>
  </si>
  <si>
    <t>3930</t>
  </si>
  <si>
    <t>3D</t>
  </si>
  <si>
    <t>393C</t>
  </si>
  <si>
    <t>40</t>
  </si>
  <si>
    <t>3941</t>
  </si>
  <si>
    <t>115</t>
  </si>
  <si>
    <t>3940</t>
  </si>
  <si>
    <t>11B</t>
  </si>
  <si>
    <t>120</t>
  </si>
  <si>
    <t>393D</t>
  </si>
  <si>
    <t>12D</t>
  </si>
  <si>
    <t>3939</t>
  </si>
  <si>
    <t>12C</t>
  </si>
  <si>
    <t>3931</t>
  </si>
  <si>
    <t>3929</t>
  </si>
  <si>
    <t>4B</t>
  </si>
  <si>
    <t>3925</t>
  </si>
  <si>
    <t>4C</t>
  </si>
  <si>
    <t>12B</t>
  </si>
  <si>
    <t>3920</t>
  </si>
  <si>
    <t>4E</t>
  </si>
  <si>
    <t>130</t>
  </si>
  <si>
    <t>3919</t>
  </si>
  <si>
    <t>133</t>
  </si>
  <si>
    <t>3914</t>
  </si>
  <si>
    <t>14B</t>
  </si>
  <si>
    <t>3606</t>
  </si>
  <si>
    <t>810</t>
  </si>
  <si>
    <t>14D</t>
  </si>
  <si>
    <t>2DDF</t>
  </si>
  <si>
    <t>1165</t>
  </si>
  <si>
    <t>807</t>
  </si>
  <si>
    <t>5D03</t>
  </si>
  <si>
    <t>9BBA</t>
  </si>
  <si>
    <t>24B2</t>
  </si>
  <si>
    <t>5C22</t>
  </si>
  <si>
    <t>9B1C</t>
  </si>
  <si>
    <t>2442</t>
  </si>
  <si>
    <t>5B96</t>
  </si>
  <si>
    <t>9AF3</t>
  </si>
  <si>
    <t>2437</t>
  </si>
  <si>
    <t>5B7E</t>
  </si>
  <si>
    <t>9AE5</t>
  </si>
  <si>
    <t>240F</t>
  </si>
  <si>
    <t>9ADE</t>
  </si>
  <si>
    <t>2411</t>
  </si>
  <si>
    <t>5C85</t>
  </si>
  <si>
    <t>9AD7</t>
  </si>
  <si>
    <t>2415</t>
  </si>
  <si>
    <t>5D6F</t>
  </si>
  <si>
    <t>9AD4</t>
  </si>
  <si>
    <t>2413</t>
  </si>
  <si>
    <t>5E61</t>
  </si>
  <si>
    <t>23FC</t>
  </si>
  <si>
    <t>5EFE</t>
  </si>
  <si>
    <t>9AD6</t>
  </si>
  <si>
    <t>2410</t>
  </si>
  <si>
    <t>5F59</t>
  </si>
  <si>
    <t>9AD8</t>
  </si>
  <si>
    <t>241F</t>
  </si>
  <si>
    <t>5F67</t>
  </si>
  <si>
    <t>241D</t>
  </si>
  <si>
    <t>5F2F</t>
  </si>
  <si>
    <t>2414</t>
  </si>
  <si>
    <t>2412</t>
  </si>
  <si>
    <t>5E49</t>
  </si>
  <si>
    <t>5DCD</t>
  </si>
  <si>
    <t>9ACF</t>
  </si>
  <si>
    <t>240E</t>
  </si>
  <si>
    <t>5D8C</t>
  </si>
  <si>
    <t>9AD3</t>
  </si>
  <si>
    <t>240A</t>
  </si>
  <si>
    <t>5D98</t>
  </si>
  <si>
    <t>5DE1</t>
  </si>
  <si>
    <t>5E48</t>
  </si>
  <si>
    <t>2416</t>
  </si>
  <si>
    <t>5EAC</t>
  </si>
  <si>
    <t>5EFB</t>
  </si>
  <si>
    <t>2419</t>
  </si>
  <si>
    <t>5F05</t>
  </si>
  <si>
    <t>9AD5</t>
  </si>
  <si>
    <t>5EBA</t>
  </si>
  <si>
    <t>5E32</t>
  </si>
  <si>
    <t>2418</t>
  </si>
  <si>
    <t>5D65</t>
  </si>
  <si>
    <t>241E</t>
  </si>
  <si>
    <t>5C7F</t>
  </si>
  <si>
    <t>9AD1</t>
  </si>
  <si>
    <t>5BC5</t>
  </si>
  <si>
    <t>5B6B</t>
  </si>
  <si>
    <t>5B84</t>
  </si>
  <si>
    <t>9AD2</t>
  </si>
  <si>
    <t>5C17</t>
  </si>
  <si>
    <t>5CBD</t>
  </si>
  <si>
    <t>5D9F</t>
  </si>
  <si>
    <t>5E6E</t>
  </si>
  <si>
    <t>5F19</t>
  </si>
  <si>
    <t>241B</t>
  </si>
  <si>
    <t>5F56</t>
  </si>
  <si>
    <t>2423</t>
  </si>
  <si>
    <t>5F4E</t>
  </si>
  <si>
    <t>9AD9</t>
  </si>
  <si>
    <t>242D</t>
  </si>
  <si>
    <t>5E41</t>
  </si>
  <si>
    <t>5DD5</t>
  </si>
  <si>
    <t>5DBE</t>
  </si>
  <si>
    <t>5DFB</t>
  </si>
  <si>
    <t>2431</t>
  </si>
  <si>
    <t>5EAB</t>
  </si>
  <si>
    <t>9ADB</t>
  </si>
  <si>
    <t>2446</t>
  </si>
  <si>
    <t>5EC7</t>
  </si>
  <si>
    <t>5EA9</t>
  </si>
  <si>
    <t>9ADC</t>
  </si>
  <si>
    <t>5E4C</t>
  </si>
  <si>
    <t>9ADD</t>
  </si>
  <si>
    <t>2438</t>
  </si>
  <si>
    <t>5843</t>
  </si>
  <si>
    <t>58F36113</t>
  </si>
  <si>
    <t>54B4</t>
  </si>
  <si>
    <t>9AED</t>
  </si>
  <si>
    <t>52E8</t>
  </si>
  <si>
    <t>11</t>
  </si>
  <si>
    <t>513D</t>
  </si>
  <si>
    <t>4F8B</t>
  </si>
  <si>
    <t>4DD4</t>
  </si>
  <si>
    <t>9AF1</t>
  </si>
  <si>
    <t>12</t>
  </si>
  <si>
    <t>4C1B</t>
  </si>
  <si>
    <t>9AEA</t>
  </si>
  <si>
    <t>4A60</t>
  </si>
  <si>
    <t>2449</t>
  </si>
  <si>
    <t>58F3611C</t>
  </si>
  <si>
    <t>48A0</t>
  </si>
  <si>
    <t>46D2</t>
  </si>
  <si>
    <t>44FC</t>
  </si>
  <si>
    <t>244D</t>
  </si>
  <si>
    <t>4331</t>
  </si>
  <si>
    <t>58F36121</t>
  </si>
  <si>
    <t>415C</t>
  </si>
  <si>
    <t>244F</t>
  </si>
  <si>
    <t>3F84</t>
  </si>
  <si>
    <t>3DC2</t>
  </si>
  <si>
    <t>2451</t>
  </si>
  <si>
    <t>58F36125</t>
  </si>
  <si>
    <t>3BF8</t>
  </si>
  <si>
    <t>3A2F</t>
  </si>
  <si>
    <t>9AE9</t>
  </si>
  <si>
    <t>20</t>
  </si>
  <si>
    <t>3883</t>
  </si>
  <si>
    <t>36C7</t>
  </si>
  <si>
    <t>2458</t>
  </si>
  <si>
    <t>58F3612A</t>
  </si>
  <si>
    <t>352A</t>
  </si>
  <si>
    <t>3382</t>
  </si>
  <si>
    <t>9AF0</t>
  </si>
  <si>
    <t>31E3</t>
  </si>
  <si>
    <t>3037</t>
  </si>
  <si>
    <t>2E95</t>
  </si>
  <si>
    <t>9AE8</t>
  </si>
  <si>
    <t>2CEA</t>
  </si>
  <si>
    <t>95BD</t>
  </si>
  <si>
    <t>2B26</t>
  </si>
  <si>
    <t>8FE9</t>
  </si>
  <si>
    <t>58F36133</t>
  </si>
  <si>
    <t>2971</t>
  </si>
  <si>
    <t>8A36</t>
  </si>
  <si>
    <t>27C1</t>
  </si>
  <si>
    <t>8486</t>
  </si>
  <si>
    <t>2469</t>
  </si>
  <si>
    <t>2602</t>
  </si>
  <si>
    <t>7EC0</t>
  </si>
  <si>
    <t>78D4</t>
  </si>
  <si>
    <t>2277</t>
  </si>
  <si>
    <t>72E0</t>
  </si>
  <si>
    <t>20BA</t>
  </si>
  <si>
    <t>6D1E</t>
  </si>
  <si>
    <t>246E</t>
  </si>
  <si>
    <t>1EF8</t>
  </si>
  <si>
    <t>673F</t>
  </si>
  <si>
    <t>58F3613C</t>
  </si>
  <si>
    <t>1D35</t>
  </si>
  <si>
    <t>6166</t>
  </si>
  <si>
    <t>D4</t>
  </si>
  <si>
    <t>1B7B</t>
  </si>
  <si>
    <t>5BAB</t>
  </si>
  <si>
    <t>2471</t>
  </si>
  <si>
    <t>E9</t>
  </si>
  <si>
    <t>19BB</t>
  </si>
  <si>
    <t>55D6</t>
  </si>
  <si>
    <t>1809</t>
  </si>
  <si>
    <t>5031</t>
  </si>
  <si>
    <t>2473</t>
  </si>
  <si>
    <t>127</t>
  </si>
  <si>
    <t>58F36141</t>
  </si>
  <si>
    <t>1658</t>
  </si>
  <si>
    <t>4A8D</t>
  </si>
  <si>
    <t>153</t>
  </si>
  <si>
    <t>58F36143</t>
  </si>
  <si>
    <t>14A1</t>
  </si>
  <si>
    <t>44DC</t>
  </si>
  <si>
    <t>199</t>
  </si>
  <si>
    <t>58F36144</t>
  </si>
  <si>
    <t>12F2</t>
  </si>
  <si>
    <t>3F34</t>
  </si>
  <si>
    <t>1E9</t>
  </si>
  <si>
    <t>58F36145</t>
  </si>
  <si>
    <t>113F</t>
  </si>
  <si>
    <t>398B</t>
  </si>
  <si>
    <t>2477</t>
  </si>
  <si>
    <t>275</t>
  </si>
  <si>
    <t>58F36147</t>
  </si>
  <si>
    <t>F89</t>
  </si>
  <si>
    <t>33DE</t>
  </si>
  <si>
    <t>2479</t>
  </si>
  <si>
    <t>331</t>
  </si>
  <si>
    <t>8</t>
  </si>
  <si>
    <t>58F36148</t>
  </si>
  <si>
    <t>DD9</t>
  </si>
  <si>
    <t>2E3E</t>
  </si>
  <si>
    <t>3F2</t>
  </si>
  <si>
    <t>58F36149</t>
  </si>
  <si>
    <t>C35</t>
  </si>
  <si>
    <t>28CF</t>
  </si>
  <si>
    <t>247E</t>
  </si>
  <si>
    <t>57C</t>
  </si>
  <si>
    <t>58F3614A</t>
  </si>
  <si>
    <t>A9F</t>
  </si>
  <si>
    <t>2389</t>
  </si>
  <si>
    <t>779</t>
  </si>
  <si>
    <t>58F3614C</t>
  </si>
  <si>
    <t>951</t>
  </si>
  <si>
    <t>1F2B</t>
  </si>
  <si>
    <t>2484</t>
  </si>
  <si>
    <t>961</t>
  </si>
  <si>
    <t>3BC</t>
  </si>
  <si>
    <t>C7F</t>
  </si>
  <si>
    <t>253A</t>
  </si>
  <si>
    <t>20E2</t>
  </si>
  <si>
    <t>3FE</t>
  </si>
  <si>
    <t>D51</t>
  </si>
  <si>
    <t>253F</t>
  </si>
  <si>
    <t>1B3E</t>
  </si>
  <si>
    <t>48D</t>
  </si>
  <si>
    <t>F3B</t>
  </si>
  <si>
    <t>251F</t>
  </si>
  <si>
    <t>13B1</t>
  </si>
  <si>
    <t>6A7</t>
  </si>
  <si>
    <t>164F</t>
  </si>
  <si>
    <t>24CB</t>
  </si>
  <si>
    <t>564</t>
  </si>
  <si>
    <t>B83</t>
  </si>
  <si>
    <t>2680</t>
  </si>
  <si>
    <t>24C5</t>
  </si>
  <si>
    <t>1EE</t>
  </si>
  <si>
    <t>EDF</t>
  </si>
  <si>
    <t>31AA</t>
  </si>
  <si>
    <t>E4</t>
  </si>
  <si>
    <t>B5A</t>
  </si>
  <si>
    <t>25F0</t>
  </si>
  <si>
    <t>24FA</t>
  </si>
  <si>
    <t>1F59</t>
  </si>
  <si>
    <t>2551</t>
  </si>
  <si>
    <t>7DD</t>
  </si>
  <si>
    <t>1A4F</t>
  </si>
  <si>
    <t>2581</t>
  </si>
  <si>
    <t>772</t>
  </si>
  <si>
    <t>18EC</t>
  </si>
  <si>
    <t>257E</t>
  </si>
  <si>
    <t>6F1</t>
  </si>
  <si>
    <t>1736</t>
  </si>
  <si>
    <t>25B0</t>
  </si>
  <si>
    <t>6A5</t>
  </si>
  <si>
    <t>163C</t>
  </si>
  <si>
    <t>24E4</t>
  </si>
  <si>
    <t>62F</t>
  </si>
  <si>
    <t>14AF</t>
  </si>
  <si>
    <t>24BC</t>
  </si>
  <si>
    <t>5D1</t>
  </si>
  <si>
    <t>137A</t>
  </si>
  <si>
    <t>24F0</t>
  </si>
  <si>
    <t>5BE</t>
  </si>
  <si>
    <t>1336</t>
  </si>
  <si>
    <t>251A</t>
  </si>
  <si>
    <t>68A</t>
  </si>
  <si>
    <t>15E3</t>
  </si>
  <si>
    <t>70A</t>
  </si>
  <si>
    <t>178A</t>
  </si>
  <si>
    <t>2547</t>
  </si>
  <si>
    <t>6AB</t>
  </si>
  <si>
    <t>164B</t>
  </si>
  <si>
    <t>2545</t>
  </si>
  <si>
    <t>DE</t>
  </si>
  <si>
    <t>699</t>
  </si>
  <si>
    <t>1617</t>
  </si>
  <si>
    <t>227</t>
  </si>
  <si>
    <t>67B</t>
  </si>
  <si>
    <t>15B2</t>
  </si>
  <si>
    <t>2566</t>
  </si>
  <si>
    <t>61A</t>
  </si>
  <si>
    <t>63F</t>
  </si>
  <si>
    <t>14E4</t>
  </si>
  <si>
    <t>2591</t>
  </si>
  <si>
    <t>53F</t>
  </si>
  <si>
    <t>5E6</t>
  </si>
  <si>
    <t>13BB</t>
  </si>
  <si>
    <t>2596</t>
  </si>
  <si>
    <t>CB0</t>
  </si>
  <si>
    <t>5AD</t>
  </si>
  <si>
    <t>12FE</t>
  </si>
  <si>
    <t>25C9</t>
  </si>
  <si>
    <t>BEA</t>
  </si>
  <si>
    <t>4DA</t>
  </si>
  <si>
    <t>103B</t>
  </si>
  <si>
    <t>2607</t>
  </si>
  <si>
    <t>DE9</t>
  </si>
  <si>
    <t>412</t>
  </si>
  <si>
    <t>DA2</t>
  </si>
  <si>
    <t>2600</t>
  </si>
  <si>
    <t>98E</t>
  </si>
  <si>
    <t>379</t>
  </si>
  <si>
    <t>BB2</t>
  </si>
  <si>
    <t>274F</t>
  </si>
  <si>
    <t>CD6</t>
  </si>
  <si>
    <t>384</t>
  </si>
  <si>
    <t>BD4</t>
  </si>
  <si>
    <t>2673</t>
  </si>
  <si>
    <t>9B6</t>
  </si>
  <si>
    <t>4F5</t>
  </si>
  <si>
    <t>10A1</t>
  </si>
  <si>
    <t>26AA</t>
  </si>
  <si>
    <t>237</t>
  </si>
  <si>
    <t>679</t>
  </si>
  <si>
    <t>15B0</t>
  </si>
  <si>
    <t>25F3</t>
  </si>
  <si>
    <t>1EF</t>
  </si>
  <si>
    <t>835</t>
  </si>
  <si>
    <t>1B7A</t>
  </si>
  <si>
    <t>254C</t>
  </si>
  <si>
    <t>7DB</t>
  </si>
  <si>
    <t>1A43</t>
  </si>
  <si>
    <t>2563</t>
  </si>
  <si>
    <t>746</t>
  </si>
  <si>
    <t>185A</t>
  </si>
  <si>
    <t>2584</t>
  </si>
  <si>
    <t>70B</t>
  </si>
  <si>
    <t>1798</t>
  </si>
  <si>
    <t>2564</t>
  </si>
  <si>
    <t>6FF</t>
  </si>
  <si>
    <t>1773</t>
  </si>
  <si>
    <t>2557</t>
  </si>
  <si>
    <t>6F6</t>
  </si>
  <si>
    <t>1756</t>
  </si>
  <si>
    <t>2559</t>
  </si>
  <si>
    <t>6EA</t>
  </si>
  <si>
    <t>1726</t>
  </si>
  <si>
    <t>2513</t>
  </si>
  <si>
    <t>694</t>
  </si>
  <si>
    <t>1605</t>
  </si>
  <si>
    <t>2558</t>
  </si>
  <si>
    <t>616</t>
  </si>
  <si>
    <t>145A</t>
  </si>
  <si>
    <t>260C</t>
  </si>
  <si>
    <t>5B2</t>
  </si>
  <si>
    <t>1310</t>
  </si>
  <si>
    <t>25ED</t>
  </si>
  <si>
    <t>58C</t>
  </si>
  <si>
    <t>1290</t>
  </si>
  <si>
    <t>2580</t>
  </si>
  <si>
    <t>59E</t>
  </si>
  <si>
    <t>12D2</t>
  </si>
  <si>
    <t>25EF</t>
  </si>
  <si>
    <t>66D</t>
  </si>
  <si>
    <t>1581</t>
  </si>
  <si>
    <t>2637</t>
  </si>
  <si>
    <t>628</t>
  </si>
  <si>
    <t>149A</t>
  </si>
  <si>
    <t>2606</t>
  </si>
  <si>
    <t>13E</t>
  </si>
  <si>
    <t>606</t>
  </si>
  <si>
    <t>142E</t>
  </si>
  <si>
    <t>2530</t>
  </si>
  <si>
    <t>292</t>
  </si>
  <si>
    <t>5F6</t>
  </si>
  <si>
    <t>13F5</t>
  </si>
  <si>
    <t>2536</t>
  </si>
  <si>
    <t>542</t>
  </si>
  <si>
    <t>124</t>
  </si>
  <si>
    <t>26F0</t>
  </si>
  <si>
    <t>31AC</t>
  </si>
  <si>
    <t>58F5FFC0</t>
  </si>
  <si>
    <t>114</t>
  </si>
  <si>
    <t>2D88</t>
  </si>
  <si>
    <t>36A</t>
  </si>
  <si>
    <t>1150</t>
  </si>
  <si>
    <t>58F6022F</t>
  </si>
  <si>
    <t>50</t>
  </si>
  <si>
    <t>119</t>
  </si>
  <si>
    <t>2EC3</t>
  </si>
  <si>
    <t>986</t>
  </si>
  <si>
    <t>771</t>
  </si>
  <si>
    <t>58F604D7</t>
  </si>
  <si>
    <t>2E9B</t>
  </si>
  <si>
    <t>534</t>
  </si>
  <si>
    <t xml:space="preserve">sample </t>
  </si>
  <si>
    <t>Unit 2 - Depth</t>
  </si>
  <si>
    <t>Unit 4 - Depth</t>
  </si>
  <si>
    <t>Unit 2 - Temp</t>
  </si>
  <si>
    <t>Unit 4 - Temp</t>
  </si>
  <si>
    <t>Unit 2 - PAR</t>
  </si>
  <si>
    <t>Unit 4 - 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</si>
</sst>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\ h:mm:ss"/>
    <numFmt numFmtId="165" formatCode="0.0"/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166" fontId="0" fillId="0" borderId="10" xfId="0" applyNumberFormat="1" applyBorder="1"/>
    <xf numFmtId="165" fontId="0" fillId="0" borderId="10" xfId="0" applyNumberFormat="1" applyBorder="1"/>
    <xf numFmtId="0" fontId="16" fillId="0" borderId="10" xfId="0" applyFont="1" applyBorder="1"/>
    <xf numFmtId="49" fontId="0" fillId="0" borderId="0" xfId="0" applyNumberFormat="1"/>
    <xf numFmtId="0" fontId="0" fillId="0" borderId="0" xfId="0" applyFill="1"/>
    <xf numFmtId="11" fontId="18" fillId="0" borderId="0" xfId="0" applyNumberFormat="1" applyFont="1" applyAlignment="1">
      <alignment horizontal="center" vertical="top"/>
    </xf>
    <xf numFmtId="166" fontId="0" fillId="0" borderId="11" xfId="0" applyNumberFormat="1" applyFill="1" applyBorder="1"/>
    <xf numFmtId="0" fontId="16" fillId="0" borderId="11" xfId="0" applyFont="1" applyFill="1" applyBorder="1"/>
    <xf numFmtId="0" fontId="16" fillId="0" borderId="11" xfId="0" applyNumberFormat="1" applyFont="1" applyFill="1" applyBorder="1"/>
    <xf numFmtId="166" fontId="0" fillId="0" borderId="0" xfId="0" applyNumberFormat="1"/>
    <xf numFmtId="0" fontId="0" fillId="0" borderId="10" xfId="0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u="sng"/>
            </a:pPr>
            <a:r>
              <a:rPr lang="en-US" u="sng"/>
              <a:t>Temperature</a:t>
            </a:r>
            <a:r>
              <a:rPr lang="en-US" u="sng" baseline="0"/>
              <a:t> and Depth - Entire Deployment</a:t>
            </a:r>
            <a:endParaRPr lang="en-US" u="sng"/>
          </a:p>
        </c:rich>
      </c:tx>
      <c:layout>
        <c:manualLayout>
          <c:xMode val="edge"/>
          <c:yMode val="edge"/>
          <c:x val="0.29612533770522087"/>
          <c:y val="2.987862250727813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0230263770220212E-2"/>
          <c:y val="0.13586886910864027"/>
          <c:w val="0.73386320061056209"/>
          <c:h val="0.62870109084612813"/>
        </c:manualLayout>
      </c:layout>
      <c:lineChart>
        <c:grouping val="standard"/>
        <c:varyColors val="0"/>
        <c:ser>
          <c:idx val="0"/>
          <c:order val="0"/>
          <c:tx>
            <c:strRef>
              <c:f>Sheet3!$Q$1</c:f>
              <c:strCache>
                <c:ptCount val="1"/>
                <c:pt idx="0">
                  <c:v>Unit 2 - Depth</c:v>
                </c:pt>
              </c:strCache>
            </c:strRef>
          </c:tx>
          <c:spPr>
            <a:ln cmpd="dbl">
              <a:prstDash val="solid"/>
            </a:ln>
          </c:spPr>
          <c:marker>
            <c:symbol val="none"/>
          </c:marker>
          <c:cat>
            <c:numRef>
              <c:f>Sheet3!$O:$O</c:f>
              <c:numCache>
                <c:formatCode>General</c:formatCode>
                <c:ptCount val="1048576"/>
                <c:pt idx="0">
                  <c:v>42839.416666666664</c:v>
                </c:pt>
                <c:pt idx="1">
                  <c:v>42839.458333333328</c:v>
                </c:pt>
                <c:pt idx="2">
                  <c:v>42839.5</c:v>
                </c:pt>
                <c:pt idx="3">
                  <c:v>42839.541666666672</c:v>
                </c:pt>
                <c:pt idx="4">
                  <c:v>42839.583333333328</c:v>
                </c:pt>
                <c:pt idx="5">
                  <c:v>42839.625</c:v>
                </c:pt>
                <c:pt idx="6">
                  <c:v>42839.666666666672</c:v>
                </c:pt>
                <c:pt idx="7">
                  <c:v>42839.708333333328</c:v>
                </c:pt>
                <c:pt idx="8">
                  <c:v>42839.75</c:v>
                </c:pt>
                <c:pt idx="9">
                  <c:v>42839.791666666672</c:v>
                </c:pt>
                <c:pt idx="10">
                  <c:v>42839.833333333328</c:v>
                </c:pt>
                <c:pt idx="11">
                  <c:v>42839.875</c:v>
                </c:pt>
                <c:pt idx="12">
                  <c:v>42839.916666666672</c:v>
                </c:pt>
                <c:pt idx="13">
                  <c:v>42839.958333333328</c:v>
                </c:pt>
                <c:pt idx="14">
                  <c:v>42840</c:v>
                </c:pt>
                <c:pt idx="15">
                  <c:v>42840.041666666672</c:v>
                </c:pt>
                <c:pt idx="16">
                  <c:v>42840.083333333328</c:v>
                </c:pt>
                <c:pt idx="17">
                  <c:v>42840.125</c:v>
                </c:pt>
                <c:pt idx="18">
                  <c:v>42840.166666666672</c:v>
                </c:pt>
                <c:pt idx="19">
                  <c:v>42840.208333333328</c:v>
                </c:pt>
                <c:pt idx="20">
                  <c:v>42840.25</c:v>
                </c:pt>
                <c:pt idx="21">
                  <c:v>42840.291666666672</c:v>
                </c:pt>
                <c:pt idx="22">
                  <c:v>42840.333333333328</c:v>
                </c:pt>
                <c:pt idx="23">
                  <c:v>42840.375</c:v>
                </c:pt>
                <c:pt idx="24">
                  <c:v>42840.416666666672</c:v>
                </c:pt>
                <c:pt idx="25">
                  <c:v>42840.458333333328</c:v>
                </c:pt>
                <c:pt idx="26">
                  <c:v>42840.5</c:v>
                </c:pt>
                <c:pt idx="27">
                  <c:v>42840.541666666672</c:v>
                </c:pt>
                <c:pt idx="28">
                  <c:v>42840.583333333328</c:v>
                </c:pt>
                <c:pt idx="29">
                  <c:v>42840.625</c:v>
                </c:pt>
                <c:pt idx="30">
                  <c:v>42840.666666666672</c:v>
                </c:pt>
                <c:pt idx="31">
                  <c:v>42840.708333333328</c:v>
                </c:pt>
                <c:pt idx="32">
                  <c:v>42840.75</c:v>
                </c:pt>
                <c:pt idx="33">
                  <c:v>42840.791666666672</c:v>
                </c:pt>
                <c:pt idx="34">
                  <c:v>42840.833333333328</c:v>
                </c:pt>
                <c:pt idx="35">
                  <c:v>42840.875</c:v>
                </c:pt>
                <c:pt idx="36">
                  <c:v>42840.916666666672</c:v>
                </c:pt>
                <c:pt idx="37">
                  <c:v>42840.958333333328</c:v>
                </c:pt>
                <c:pt idx="38">
                  <c:v>42841</c:v>
                </c:pt>
                <c:pt idx="39">
                  <c:v>42841.041666666672</c:v>
                </c:pt>
                <c:pt idx="40">
                  <c:v>42841.083333333328</c:v>
                </c:pt>
                <c:pt idx="41">
                  <c:v>42841.125</c:v>
                </c:pt>
                <c:pt idx="42">
                  <c:v>42841.166666666672</c:v>
                </c:pt>
                <c:pt idx="43">
                  <c:v>42841.208333333328</c:v>
                </c:pt>
                <c:pt idx="44">
                  <c:v>42841.25</c:v>
                </c:pt>
                <c:pt idx="45">
                  <c:v>42841.291666666672</c:v>
                </c:pt>
                <c:pt idx="46">
                  <c:v>42841.333333333328</c:v>
                </c:pt>
                <c:pt idx="47">
                  <c:v>42841.375</c:v>
                </c:pt>
                <c:pt idx="48">
                  <c:v>42841.416666666672</c:v>
                </c:pt>
                <c:pt idx="49">
                  <c:v>42841.458333333328</c:v>
                </c:pt>
                <c:pt idx="50">
                  <c:v>42841.512789351851</c:v>
                </c:pt>
                <c:pt idx="51">
                  <c:v>42841.512800925921</c:v>
                </c:pt>
                <c:pt idx="52">
                  <c:v>42841.512812500005</c:v>
                </c:pt>
                <c:pt idx="53">
                  <c:v>42841.512835648144</c:v>
                </c:pt>
                <c:pt idx="54">
                  <c:v>42841.51284722222</c:v>
                </c:pt>
                <c:pt idx="55">
                  <c:v>42841.512858796297</c:v>
                </c:pt>
                <c:pt idx="56">
                  <c:v>42841.512881944444</c:v>
                </c:pt>
                <c:pt idx="57">
                  <c:v>42841.51289351852</c:v>
                </c:pt>
                <c:pt idx="58">
                  <c:v>42841.51290509259</c:v>
                </c:pt>
                <c:pt idx="59">
                  <c:v>42841.512916666667</c:v>
                </c:pt>
                <c:pt idx="60">
                  <c:v>42841.512939814813</c:v>
                </c:pt>
                <c:pt idx="61">
                  <c:v>42841.51295138889</c:v>
                </c:pt>
                <c:pt idx="62">
                  <c:v>42841.512962962966</c:v>
                </c:pt>
                <c:pt idx="63">
                  <c:v>42841.512974537036</c:v>
                </c:pt>
                <c:pt idx="64">
                  <c:v>42841.512997685189</c:v>
                </c:pt>
                <c:pt idx="65">
                  <c:v>42841.513009259259</c:v>
                </c:pt>
                <c:pt idx="66">
                  <c:v>42841.513020833328</c:v>
                </c:pt>
                <c:pt idx="67">
                  <c:v>42841.513043981482</c:v>
                </c:pt>
                <c:pt idx="68">
                  <c:v>42841.513055555552</c:v>
                </c:pt>
                <c:pt idx="69">
                  <c:v>42841.513067129628</c:v>
                </c:pt>
                <c:pt idx="70">
                  <c:v>42841.513078703705</c:v>
                </c:pt>
                <c:pt idx="71">
                  <c:v>42841.513101851851</c:v>
                </c:pt>
                <c:pt idx="72">
                  <c:v>42841.513113425928</c:v>
                </c:pt>
                <c:pt idx="73">
                  <c:v>42841.513124999998</c:v>
                </c:pt>
                <c:pt idx="74">
                  <c:v>42841.513148148151</c:v>
                </c:pt>
                <c:pt idx="75">
                  <c:v>42841.513159722221</c:v>
                </c:pt>
                <c:pt idx="76">
                  <c:v>42841.513171296298</c:v>
                </c:pt>
                <c:pt idx="77">
                  <c:v>42841.513182870374</c:v>
                </c:pt>
                <c:pt idx="78">
                  <c:v>42841.513206018513</c:v>
                </c:pt>
                <c:pt idx="79">
                  <c:v>42841.513217592597</c:v>
                </c:pt>
                <c:pt idx="80">
                  <c:v>42841.513229166667</c:v>
                </c:pt>
                <c:pt idx="81">
                  <c:v>42841.513252314813</c:v>
                </c:pt>
                <c:pt idx="82">
                  <c:v>42841.51326388889</c:v>
                </c:pt>
                <c:pt idx="83">
                  <c:v>42841.513275462959</c:v>
                </c:pt>
                <c:pt idx="84">
                  <c:v>42841.513287037036</c:v>
                </c:pt>
                <c:pt idx="85">
                  <c:v>42841.513310185182</c:v>
                </c:pt>
                <c:pt idx="86">
                  <c:v>42841.513321759259</c:v>
                </c:pt>
                <c:pt idx="87">
                  <c:v>42841.513333333336</c:v>
                </c:pt>
                <c:pt idx="88">
                  <c:v>42841.513344907406</c:v>
                </c:pt>
                <c:pt idx="89">
                  <c:v>42841.513368055559</c:v>
                </c:pt>
                <c:pt idx="90">
                  <c:v>42841.513379629629</c:v>
                </c:pt>
                <c:pt idx="91">
                  <c:v>42841.513391203705</c:v>
                </c:pt>
                <c:pt idx="92">
                  <c:v>42841.513414351852</c:v>
                </c:pt>
                <c:pt idx="93">
                  <c:v>42841.513425925921</c:v>
                </c:pt>
                <c:pt idx="94">
                  <c:v>42841.513437500005</c:v>
                </c:pt>
                <c:pt idx="95">
                  <c:v>42841.513449074075</c:v>
                </c:pt>
                <c:pt idx="96">
                  <c:v>42841.513472222221</c:v>
                </c:pt>
                <c:pt idx="97">
                  <c:v>42841.583333333328</c:v>
                </c:pt>
                <c:pt idx="98">
                  <c:v>42841.625</c:v>
                </c:pt>
                <c:pt idx="99">
                  <c:v>42841.666666666672</c:v>
                </c:pt>
                <c:pt idx="100">
                  <c:v>42841.708333333328</c:v>
                </c:pt>
                <c:pt idx="101">
                  <c:v>42841.75</c:v>
                </c:pt>
                <c:pt idx="102">
                  <c:v>42841.791666666672</c:v>
                </c:pt>
                <c:pt idx="103">
                  <c:v>42841.833333333328</c:v>
                </c:pt>
                <c:pt idx="104">
                  <c:v>42841.875</c:v>
                </c:pt>
                <c:pt idx="105">
                  <c:v>42841.916666666672</c:v>
                </c:pt>
                <c:pt idx="106">
                  <c:v>42841.958333333328</c:v>
                </c:pt>
                <c:pt idx="107">
                  <c:v>42842</c:v>
                </c:pt>
                <c:pt idx="108">
                  <c:v>42842.041666666672</c:v>
                </c:pt>
                <c:pt idx="109">
                  <c:v>42842.083333333328</c:v>
                </c:pt>
                <c:pt idx="110">
                  <c:v>42842.125</c:v>
                </c:pt>
                <c:pt idx="111">
                  <c:v>42842.166666666672</c:v>
                </c:pt>
                <c:pt idx="112">
                  <c:v>42842.208333333328</c:v>
                </c:pt>
                <c:pt idx="113">
                  <c:v>42842.25</c:v>
                </c:pt>
                <c:pt idx="114">
                  <c:v>42842.291666666672</c:v>
                </c:pt>
                <c:pt idx="115">
                  <c:v>42842.333333333328</c:v>
                </c:pt>
                <c:pt idx="116">
                  <c:v>42842.375</c:v>
                </c:pt>
                <c:pt idx="117">
                  <c:v>42842.416666666672</c:v>
                </c:pt>
                <c:pt idx="118">
                  <c:v>42842.458333333328</c:v>
                </c:pt>
                <c:pt idx="119">
                  <c:v>42842.5</c:v>
                </c:pt>
                <c:pt idx="120">
                  <c:v>42842.541666666672</c:v>
                </c:pt>
                <c:pt idx="121">
                  <c:v>42842.583333333328</c:v>
                </c:pt>
                <c:pt idx="122">
                  <c:v>42842.625</c:v>
                </c:pt>
                <c:pt idx="123">
                  <c:v>42842.666666666672</c:v>
                </c:pt>
                <c:pt idx="124">
                  <c:v>42842.708333333328</c:v>
                </c:pt>
                <c:pt idx="125">
                  <c:v>42842.75</c:v>
                </c:pt>
                <c:pt idx="126">
                  <c:v>42842.791666666672</c:v>
                </c:pt>
                <c:pt idx="127">
                  <c:v>42842.833333333328</c:v>
                </c:pt>
                <c:pt idx="128">
                  <c:v>42842.875</c:v>
                </c:pt>
                <c:pt idx="129">
                  <c:v>42842.916666666672</c:v>
                </c:pt>
                <c:pt idx="130">
                  <c:v>42842.958333333328</c:v>
                </c:pt>
                <c:pt idx="131">
                  <c:v>42843</c:v>
                </c:pt>
                <c:pt idx="132">
                  <c:v>42843.041666666672</c:v>
                </c:pt>
                <c:pt idx="133">
                  <c:v>42843.083333333328</c:v>
                </c:pt>
                <c:pt idx="134">
                  <c:v>42843.125</c:v>
                </c:pt>
                <c:pt idx="135">
                  <c:v>42843.166666666672</c:v>
                </c:pt>
                <c:pt idx="136">
                  <c:v>42843.208333333328</c:v>
                </c:pt>
                <c:pt idx="137">
                  <c:v>42843.25</c:v>
                </c:pt>
                <c:pt idx="138">
                  <c:v>42843.291666666672</c:v>
                </c:pt>
                <c:pt idx="139">
                  <c:v>42843.333333333328</c:v>
                </c:pt>
                <c:pt idx="140">
                  <c:v>42843.375</c:v>
                </c:pt>
                <c:pt idx="141">
                  <c:v>42843.416666666672</c:v>
                </c:pt>
                <c:pt idx="142">
                  <c:v>42843.458333333328</c:v>
                </c:pt>
              </c:numCache>
            </c:numRef>
          </c:cat>
          <c:val>
            <c:numRef>
              <c:f>Sheet3!$Q$2:$Q$145</c:f>
              <c:numCache>
                <c:formatCode>0.000</c:formatCode>
                <c:ptCount val="144"/>
                <c:pt idx="0">
                  <c:v>-73.0438232421875</c:v>
                </c:pt>
                <c:pt idx="1">
                  <c:v>-72.3541259765625</c:v>
                </c:pt>
                <c:pt idx="2">
                  <c:v>-71.9207763671875</c:v>
                </c:pt>
                <c:pt idx="3">
                  <c:v>-71.8536376953125</c:v>
                </c:pt>
                <c:pt idx="4">
                  <c:v>-72.16796875</c:v>
                </c:pt>
                <c:pt idx="5">
                  <c:v>-72.66845703125</c:v>
                </c:pt>
                <c:pt idx="6">
                  <c:v>-73.3367919921875</c:v>
                </c:pt>
                <c:pt idx="7">
                  <c:v>-74.0386962890625</c:v>
                </c:pt>
                <c:pt idx="8">
                  <c:v>-74.554443359375</c:v>
                </c:pt>
                <c:pt idx="9">
                  <c:v>-74.8260498046875</c:v>
                </c:pt>
                <c:pt idx="10">
                  <c:v>-74.8748779296875</c:v>
                </c:pt>
                <c:pt idx="11">
                  <c:v>-74.71923828125</c:v>
                </c:pt>
                <c:pt idx="12">
                  <c:v>-74.4476318359375</c:v>
                </c:pt>
                <c:pt idx="13">
                  <c:v>-74.041748046875</c:v>
                </c:pt>
                <c:pt idx="14">
                  <c:v>-73.651123046875</c:v>
                </c:pt>
                <c:pt idx="15">
                  <c:v>-73.44970703125</c:v>
                </c:pt>
                <c:pt idx="16">
                  <c:v>-73.486328125</c:v>
                </c:pt>
                <c:pt idx="17">
                  <c:v>-73.7060546875</c:v>
                </c:pt>
                <c:pt idx="18">
                  <c:v>-74.017333984375</c:v>
                </c:pt>
                <c:pt idx="19">
                  <c:v>-74.3255615234375</c:v>
                </c:pt>
                <c:pt idx="20">
                  <c:v>-74.560546875</c:v>
                </c:pt>
                <c:pt idx="21">
                  <c:v>-74.5941162109375</c:v>
                </c:pt>
                <c:pt idx="22">
                  <c:v>-74.371337890625</c:v>
                </c:pt>
                <c:pt idx="23">
                  <c:v>-73.9501953125</c:v>
                </c:pt>
                <c:pt idx="24">
                  <c:v>-73.333740234375</c:v>
                </c:pt>
                <c:pt idx="25">
                  <c:v>-72.64404296875</c:v>
                </c:pt>
                <c:pt idx="26">
                  <c:v>-72.08251953125</c:v>
                </c:pt>
                <c:pt idx="27">
                  <c:v>-71.8017578125</c:v>
                </c:pt>
                <c:pt idx="28">
                  <c:v>-71.8841552734375</c:v>
                </c:pt>
                <c:pt idx="29">
                  <c:v>-72.296142578125</c:v>
                </c:pt>
                <c:pt idx="30">
                  <c:v>-72.808837890625</c:v>
                </c:pt>
                <c:pt idx="31">
                  <c:v>-73.468017578125</c:v>
                </c:pt>
                <c:pt idx="32">
                  <c:v>-74.1455078125</c:v>
                </c:pt>
                <c:pt idx="33">
                  <c:v>-74.6368408203125</c:v>
                </c:pt>
                <c:pt idx="34">
                  <c:v>-74.8077392578125</c:v>
                </c:pt>
                <c:pt idx="35">
                  <c:v>-74.8046875</c:v>
                </c:pt>
                <c:pt idx="36">
                  <c:v>-74.6826171875</c:v>
                </c:pt>
                <c:pt idx="37">
                  <c:v>-74.3927001953125</c:v>
                </c:pt>
                <c:pt idx="38">
                  <c:v>-74.0325927734375</c:v>
                </c:pt>
                <c:pt idx="39">
                  <c:v>-73.7213134765625</c:v>
                </c:pt>
                <c:pt idx="40">
                  <c:v>-73.5870361328125</c:v>
                </c:pt>
                <c:pt idx="41">
                  <c:v>-73.6297607421875</c:v>
                </c:pt>
                <c:pt idx="42">
                  <c:v>-73.8128662109375</c:v>
                </c:pt>
                <c:pt idx="43">
                  <c:v>-74.090576171875</c:v>
                </c:pt>
                <c:pt idx="44">
                  <c:v>-74.30419921875</c:v>
                </c:pt>
                <c:pt idx="45">
                  <c:v>-74.40185546875</c:v>
                </c:pt>
                <c:pt idx="46">
                  <c:v>-74.32861328125</c:v>
                </c:pt>
                <c:pt idx="47">
                  <c:v>-74.0570068359375</c:v>
                </c:pt>
                <c:pt idx="48">
                  <c:v>-73.565673828125</c:v>
                </c:pt>
                <c:pt idx="49">
                  <c:v>-70.27587890625</c:v>
                </c:pt>
                <c:pt idx="50">
                  <c:v>-69.04296875</c:v>
                </c:pt>
                <c:pt idx="51">
                  <c:v>-67.96875</c:v>
                </c:pt>
                <c:pt idx="52">
                  <c:v>-66.7236328125</c:v>
                </c:pt>
                <c:pt idx="53">
                  <c:v>-65.53955078125</c:v>
                </c:pt>
                <c:pt idx="54">
                  <c:v>-64.3096923828125</c:v>
                </c:pt>
                <c:pt idx="55">
                  <c:v>-63.128662109375</c:v>
                </c:pt>
                <c:pt idx="56">
                  <c:v>-61.9171142578125</c:v>
                </c:pt>
                <c:pt idx="57">
                  <c:v>-60.693359375</c:v>
                </c:pt>
                <c:pt idx="58">
                  <c:v>-59.4757080078125</c:v>
                </c:pt>
                <c:pt idx="59">
                  <c:v>-58.203125</c:v>
                </c:pt>
                <c:pt idx="60">
                  <c:v>-57.049560546875</c:v>
                </c:pt>
                <c:pt idx="61">
                  <c:v>-55.8746337890625</c:v>
                </c:pt>
                <c:pt idx="62">
                  <c:v>-54.6722412109375</c:v>
                </c:pt>
                <c:pt idx="63">
                  <c:v>-53.466796875</c:v>
                </c:pt>
                <c:pt idx="64">
                  <c:v>-52.301025390625</c:v>
                </c:pt>
                <c:pt idx="65">
                  <c:v>-51.1474609375</c:v>
                </c:pt>
                <c:pt idx="66">
                  <c:v>-50.0213623046875</c:v>
                </c:pt>
                <c:pt idx="67">
                  <c:v>-48.876953125</c:v>
                </c:pt>
                <c:pt idx="68">
                  <c:v>-47.747802734375</c:v>
                </c:pt>
                <c:pt idx="69">
                  <c:v>-46.6278076171875</c:v>
                </c:pt>
                <c:pt idx="70">
                  <c:v>-45.4376220703125</c:v>
                </c:pt>
                <c:pt idx="71">
                  <c:v>-44.2535400390625</c:v>
                </c:pt>
                <c:pt idx="72">
                  <c:v>-43.1060791015625</c:v>
                </c:pt>
                <c:pt idx="73">
                  <c:v>-41.93115234375</c:v>
                </c:pt>
                <c:pt idx="74">
                  <c:v>-40.716552734375</c:v>
                </c:pt>
                <c:pt idx="75">
                  <c:v>-39.48974609375</c:v>
                </c:pt>
                <c:pt idx="76">
                  <c:v>-38.3270263671875</c:v>
                </c:pt>
                <c:pt idx="77">
                  <c:v>-37.225341796875</c:v>
                </c:pt>
                <c:pt idx="78">
                  <c:v>-36.151123046875</c:v>
                </c:pt>
                <c:pt idx="79">
                  <c:v>-35.0555419921875</c:v>
                </c:pt>
                <c:pt idx="80">
                  <c:v>-34.002685546875</c:v>
                </c:pt>
                <c:pt idx="81">
                  <c:v>-32.91015625</c:v>
                </c:pt>
                <c:pt idx="82">
                  <c:v>-31.8389892578125</c:v>
                </c:pt>
                <c:pt idx="83">
                  <c:v>-30.7525634765625</c:v>
                </c:pt>
                <c:pt idx="84">
                  <c:v>-29.6966552734375</c:v>
                </c:pt>
                <c:pt idx="85">
                  <c:v>-28.619384765625</c:v>
                </c:pt>
                <c:pt idx="86">
                  <c:v>-27.6031494140625</c:v>
                </c:pt>
                <c:pt idx="87">
                  <c:v>-26.5960693359375</c:v>
                </c:pt>
                <c:pt idx="88">
                  <c:v>-25.579833984375</c:v>
                </c:pt>
                <c:pt idx="89">
                  <c:v>-24.57275390625</c:v>
                </c:pt>
                <c:pt idx="90">
                  <c:v>-23.5748291015625</c:v>
                </c:pt>
                <c:pt idx="91">
                  <c:v>-22.552490234375</c:v>
                </c:pt>
                <c:pt idx="92">
                  <c:v>-21.5484619140625</c:v>
                </c:pt>
                <c:pt idx="93">
                  <c:v>-20.54443359375</c:v>
                </c:pt>
                <c:pt idx="94">
                  <c:v>-19.62890625</c:v>
                </c:pt>
                <c:pt idx="95">
                  <c:v>-19.0673828125</c:v>
                </c:pt>
                <c:pt idx="96">
                  <c:v>-17.6971435546875</c:v>
                </c:pt>
                <c:pt idx="97">
                  <c:v>-17.5506591796875</c:v>
                </c:pt>
                <c:pt idx="98">
                  <c:v>-17.828369140625</c:v>
                </c:pt>
                <c:pt idx="99">
                  <c:v>-18.621826171875</c:v>
                </c:pt>
                <c:pt idx="100">
                  <c:v>-20.343017578125</c:v>
                </c:pt>
                <c:pt idx="101">
                  <c:v>-21.600341796875</c:v>
                </c:pt>
                <c:pt idx="102">
                  <c:v>-21.1334228515625</c:v>
                </c:pt>
                <c:pt idx="103">
                  <c:v>-20.6024169921875</c:v>
                </c:pt>
                <c:pt idx="104">
                  <c:v>-20.4925537109375</c:v>
                </c:pt>
                <c:pt idx="105">
                  <c:v>-20.5108642578125</c:v>
                </c:pt>
                <c:pt idx="106">
                  <c:v>-20.257568359375</c:v>
                </c:pt>
                <c:pt idx="107">
                  <c:v>-19.9676513671875</c:v>
                </c:pt>
                <c:pt idx="108">
                  <c:v>-19.6319580078125</c:v>
                </c:pt>
                <c:pt idx="109">
                  <c:v>-19.3695068359375</c:v>
                </c:pt>
                <c:pt idx="110">
                  <c:v>-19.2779541015625</c:v>
                </c:pt>
                <c:pt idx="111">
                  <c:v>-19.6197509765625</c:v>
                </c:pt>
                <c:pt idx="112">
                  <c:v>-19.59228515625</c:v>
                </c:pt>
                <c:pt idx="113">
                  <c:v>-19.7662353515625</c:v>
                </c:pt>
                <c:pt idx="114">
                  <c:v>-19.8486328125</c:v>
                </c:pt>
                <c:pt idx="115">
                  <c:v>-19.8333740234375</c:v>
                </c:pt>
                <c:pt idx="116">
                  <c:v>-19.6990966796875</c:v>
                </c:pt>
                <c:pt idx="117">
                  <c:v>-19.44580078125</c:v>
                </c:pt>
                <c:pt idx="118">
                  <c:v>-19.0399169921875</c:v>
                </c:pt>
                <c:pt idx="119">
                  <c:v>-18.4967041015625</c:v>
                </c:pt>
                <c:pt idx="120">
                  <c:v>-17.90771484375</c:v>
                </c:pt>
                <c:pt idx="121">
                  <c:v>-17.578125</c:v>
                </c:pt>
                <c:pt idx="122">
                  <c:v>-17.5384521484375</c:v>
                </c:pt>
                <c:pt idx="123">
                  <c:v>-17.9412841796875</c:v>
                </c:pt>
                <c:pt idx="124">
                  <c:v>-18.95751953125</c:v>
                </c:pt>
                <c:pt idx="125">
                  <c:v>-19.781494140625</c:v>
                </c:pt>
                <c:pt idx="126">
                  <c:v>-19.9188232421875</c:v>
                </c:pt>
                <c:pt idx="127">
                  <c:v>-20.111083984375</c:v>
                </c:pt>
                <c:pt idx="128">
                  <c:v>-20.2789306640625</c:v>
                </c:pt>
                <c:pt idx="129">
                  <c:v>-20.3521728515625</c:v>
                </c:pt>
                <c:pt idx="130">
                  <c:v>-20.361328125</c:v>
                </c:pt>
                <c:pt idx="131">
                  <c:v>-20.27587890625</c:v>
                </c:pt>
                <c:pt idx="132">
                  <c:v>-19.9798583984375</c:v>
                </c:pt>
                <c:pt idx="133">
                  <c:v>-19.6502685546875</c:v>
                </c:pt>
                <c:pt idx="134">
                  <c:v>-19.390869140625</c:v>
                </c:pt>
                <c:pt idx="135">
                  <c:v>-19.268798828125</c:v>
                </c:pt>
                <c:pt idx="136">
                  <c:v>-19.27490234375</c:v>
                </c:pt>
                <c:pt idx="137">
                  <c:v>-19.378662109375</c:v>
                </c:pt>
                <c:pt idx="138">
                  <c:v>-19.5037841796875</c:v>
                </c:pt>
                <c:pt idx="139">
                  <c:v>-19.580078125</c:v>
                </c:pt>
                <c:pt idx="140">
                  <c:v>-19.5953369140625</c:v>
                </c:pt>
                <c:pt idx="141">
                  <c:v>-0.274658203125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Sheet3!$R$1</c:f>
              <c:strCache>
                <c:ptCount val="1"/>
                <c:pt idx="0">
                  <c:v>Unit 4 - Depth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Sheet3!$O:$O</c:f>
              <c:numCache>
                <c:formatCode>General</c:formatCode>
                <c:ptCount val="1048576"/>
                <c:pt idx="0">
                  <c:v>42839.416666666664</c:v>
                </c:pt>
                <c:pt idx="1">
                  <c:v>42839.458333333328</c:v>
                </c:pt>
                <c:pt idx="2">
                  <c:v>42839.5</c:v>
                </c:pt>
                <c:pt idx="3">
                  <c:v>42839.541666666672</c:v>
                </c:pt>
                <c:pt idx="4">
                  <c:v>42839.583333333328</c:v>
                </c:pt>
                <c:pt idx="5">
                  <c:v>42839.625</c:v>
                </c:pt>
                <c:pt idx="6">
                  <c:v>42839.666666666672</c:v>
                </c:pt>
                <c:pt idx="7">
                  <c:v>42839.708333333328</c:v>
                </c:pt>
                <c:pt idx="8">
                  <c:v>42839.75</c:v>
                </c:pt>
                <c:pt idx="9">
                  <c:v>42839.791666666672</c:v>
                </c:pt>
                <c:pt idx="10">
                  <c:v>42839.833333333328</c:v>
                </c:pt>
                <c:pt idx="11">
                  <c:v>42839.875</c:v>
                </c:pt>
                <c:pt idx="12">
                  <c:v>42839.916666666672</c:v>
                </c:pt>
                <c:pt idx="13">
                  <c:v>42839.958333333328</c:v>
                </c:pt>
                <c:pt idx="14">
                  <c:v>42840</c:v>
                </c:pt>
                <c:pt idx="15">
                  <c:v>42840.041666666672</c:v>
                </c:pt>
                <c:pt idx="16">
                  <c:v>42840.083333333328</c:v>
                </c:pt>
                <c:pt idx="17">
                  <c:v>42840.125</c:v>
                </c:pt>
                <c:pt idx="18">
                  <c:v>42840.166666666672</c:v>
                </c:pt>
                <c:pt idx="19">
                  <c:v>42840.208333333328</c:v>
                </c:pt>
                <c:pt idx="20">
                  <c:v>42840.25</c:v>
                </c:pt>
                <c:pt idx="21">
                  <c:v>42840.291666666672</c:v>
                </c:pt>
                <c:pt idx="22">
                  <c:v>42840.333333333328</c:v>
                </c:pt>
                <c:pt idx="23">
                  <c:v>42840.375</c:v>
                </c:pt>
                <c:pt idx="24">
                  <c:v>42840.416666666672</c:v>
                </c:pt>
                <c:pt idx="25">
                  <c:v>42840.458333333328</c:v>
                </c:pt>
                <c:pt idx="26">
                  <c:v>42840.5</c:v>
                </c:pt>
                <c:pt idx="27">
                  <c:v>42840.541666666672</c:v>
                </c:pt>
                <c:pt idx="28">
                  <c:v>42840.583333333328</c:v>
                </c:pt>
                <c:pt idx="29">
                  <c:v>42840.625</c:v>
                </c:pt>
                <c:pt idx="30">
                  <c:v>42840.666666666672</c:v>
                </c:pt>
                <c:pt idx="31">
                  <c:v>42840.708333333328</c:v>
                </c:pt>
                <c:pt idx="32">
                  <c:v>42840.75</c:v>
                </c:pt>
                <c:pt idx="33">
                  <c:v>42840.791666666672</c:v>
                </c:pt>
                <c:pt idx="34">
                  <c:v>42840.833333333328</c:v>
                </c:pt>
                <c:pt idx="35">
                  <c:v>42840.875</c:v>
                </c:pt>
                <c:pt idx="36">
                  <c:v>42840.916666666672</c:v>
                </c:pt>
                <c:pt idx="37">
                  <c:v>42840.958333333328</c:v>
                </c:pt>
                <c:pt idx="38">
                  <c:v>42841</c:v>
                </c:pt>
                <c:pt idx="39">
                  <c:v>42841.041666666672</c:v>
                </c:pt>
                <c:pt idx="40">
                  <c:v>42841.083333333328</c:v>
                </c:pt>
                <c:pt idx="41">
                  <c:v>42841.125</c:v>
                </c:pt>
                <c:pt idx="42">
                  <c:v>42841.166666666672</c:v>
                </c:pt>
                <c:pt idx="43">
                  <c:v>42841.208333333328</c:v>
                </c:pt>
                <c:pt idx="44">
                  <c:v>42841.25</c:v>
                </c:pt>
                <c:pt idx="45">
                  <c:v>42841.291666666672</c:v>
                </c:pt>
                <c:pt idx="46">
                  <c:v>42841.333333333328</c:v>
                </c:pt>
                <c:pt idx="47">
                  <c:v>42841.375</c:v>
                </c:pt>
                <c:pt idx="48">
                  <c:v>42841.416666666672</c:v>
                </c:pt>
                <c:pt idx="49">
                  <c:v>42841.458333333328</c:v>
                </c:pt>
                <c:pt idx="50">
                  <c:v>42841.512789351851</c:v>
                </c:pt>
                <c:pt idx="51">
                  <c:v>42841.512800925921</c:v>
                </c:pt>
                <c:pt idx="52">
                  <c:v>42841.512812500005</c:v>
                </c:pt>
                <c:pt idx="53">
                  <c:v>42841.512835648144</c:v>
                </c:pt>
                <c:pt idx="54">
                  <c:v>42841.51284722222</c:v>
                </c:pt>
                <c:pt idx="55">
                  <c:v>42841.512858796297</c:v>
                </c:pt>
                <c:pt idx="56">
                  <c:v>42841.512881944444</c:v>
                </c:pt>
                <c:pt idx="57">
                  <c:v>42841.51289351852</c:v>
                </c:pt>
                <c:pt idx="58">
                  <c:v>42841.51290509259</c:v>
                </c:pt>
                <c:pt idx="59">
                  <c:v>42841.512916666667</c:v>
                </c:pt>
                <c:pt idx="60">
                  <c:v>42841.512939814813</c:v>
                </c:pt>
                <c:pt idx="61">
                  <c:v>42841.51295138889</c:v>
                </c:pt>
                <c:pt idx="62">
                  <c:v>42841.512962962966</c:v>
                </c:pt>
                <c:pt idx="63">
                  <c:v>42841.512974537036</c:v>
                </c:pt>
                <c:pt idx="64">
                  <c:v>42841.512997685189</c:v>
                </c:pt>
                <c:pt idx="65">
                  <c:v>42841.513009259259</c:v>
                </c:pt>
                <c:pt idx="66">
                  <c:v>42841.513020833328</c:v>
                </c:pt>
                <c:pt idx="67">
                  <c:v>42841.513043981482</c:v>
                </c:pt>
                <c:pt idx="68">
                  <c:v>42841.513055555552</c:v>
                </c:pt>
                <c:pt idx="69">
                  <c:v>42841.513067129628</c:v>
                </c:pt>
                <c:pt idx="70">
                  <c:v>42841.513078703705</c:v>
                </c:pt>
                <c:pt idx="71">
                  <c:v>42841.513101851851</c:v>
                </c:pt>
                <c:pt idx="72">
                  <c:v>42841.513113425928</c:v>
                </c:pt>
                <c:pt idx="73">
                  <c:v>42841.513124999998</c:v>
                </c:pt>
                <c:pt idx="74">
                  <c:v>42841.513148148151</c:v>
                </c:pt>
                <c:pt idx="75">
                  <c:v>42841.513159722221</c:v>
                </c:pt>
                <c:pt idx="76">
                  <c:v>42841.513171296298</c:v>
                </c:pt>
                <c:pt idx="77">
                  <c:v>42841.513182870374</c:v>
                </c:pt>
                <c:pt idx="78">
                  <c:v>42841.513206018513</c:v>
                </c:pt>
                <c:pt idx="79">
                  <c:v>42841.513217592597</c:v>
                </c:pt>
                <c:pt idx="80">
                  <c:v>42841.513229166667</c:v>
                </c:pt>
                <c:pt idx="81">
                  <c:v>42841.513252314813</c:v>
                </c:pt>
                <c:pt idx="82">
                  <c:v>42841.51326388889</c:v>
                </c:pt>
                <c:pt idx="83">
                  <c:v>42841.513275462959</c:v>
                </c:pt>
                <c:pt idx="84">
                  <c:v>42841.513287037036</c:v>
                </c:pt>
                <c:pt idx="85">
                  <c:v>42841.513310185182</c:v>
                </c:pt>
                <c:pt idx="86">
                  <c:v>42841.513321759259</c:v>
                </c:pt>
                <c:pt idx="87">
                  <c:v>42841.513333333336</c:v>
                </c:pt>
                <c:pt idx="88">
                  <c:v>42841.513344907406</c:v>
                </c:pt>
                <c:pt idx="89">
                  <c:v>42841.513368055559</c:v>
                </c:pt>
                <c:pt idx="90">
                  <c:v>42841.513379629629</c:v>
                </c:pt>
                <c:pt idx="91">
                  <c:v>42841.513391203705</c:v>
                </c:pt>
                <c:pt idx="92">
                  <c:v>42841.513414351852</c:v>
                </c:pt>
                <c:pt idx="93">
                  <c:v>42841.513425925921</c:v>
                </c:pt>
                <c:pt idx="94">
                  <c:v>42841.513437500005</c:v>
                </c:pt>
                <c:pt idx="95">
                  <c:v>42841.513449074075</c:v>
                </c:pt>
                <c:pt idx="96">
                  <c:v>42841.513472222221</c:v>
                </c:pt>
                <c:pt idx="97">
                  <c:v>42841.583333333328</c:v>
                </c:pt>
                <c:pt idx="98">
                  <c:v>42841.625</c:v>
                </c:pt>
                <c:pt idx="99">
                  <c:v>42841.666666666672</c:v>
                </c:pt>
                <c:pt idx="100">
                  <c:v>42841.708333333328</c:v>
                </c:pt>
                <c:pt idx="101">
                  <c:v>42841.75</c:v>
                </c:pt>
                <c:pt idx="102">
                  <c:v>42841.791666666672</c:v>
                </c:pt>
                <c:pt idx="103">
                  <c:v>42841.833333333328</c:v>
                </c:pt>
                <c:pt idx="104">
                  <c:v>42841.875</c:v>
                </c:pt>
                <c:pt idx="105">
                  <c:v>42841.916666666672</c:v>
                </c:pt>
                <c:pt idx="106">
                  <c:v>42841.958333333328</c:v>
                </c:pt>
                <c:pt idx="107">
                  <c:v>42842</c:v>
                </c:pt>
                <c:pt idx="108">
                  <c:v>42842.041666666672</c:v>
                </c:pt>
                <c:pt idx="109">
                  <c:v>42842.083333333328</c:v>
                </c:pt>
                <c:pt idx="110">
                  <c:v>42842.125</c:v>
                </c:pt>
                <c:pt idx="111">
                  <c:v>42842.166666666672</c:v>
                </c:pt>
                <c:pt idx="112">
                  <c:v>42842.208333333328</c:v>
                </c:pt>
                <c:pt idx="113">
                  <c:v>42842.25</c:v>
                </c:pt>
                <c:pt idx="114">
                  <c:v>42842.291666666672</c:v>
                </c:pt>
                <c:pt idx="115">
                  <c:v>42842.333333333328</c:v>
                </c:pt>
                <c:pt idx="116">
                  <c:v>42842.375</c:v>
                </c:pt>
                <c:pt idx="117">
                  <c:v>42842.416666666672</c:v>
                </c:pt>
                <c:pt idx="118">
                  <c:v>42842.458333333328</c:v>
                </c:pt>
                <c:pt idx="119">
                  <c:v>42842.5</c:v>
                </c:pt>
                <c:pt idx="120">
                  <c:v>42842.541666666672</c:v>
                </c:pt>
                <c:pt idx="121">
                  <c:v>42842.583333333328</c:v>
                </c:pt>
                <c:pt idx="122">
                  <c:v>42842.625</c:v>
                </c:pt>
                <c:pt idx="123">
                  <c:v>42842.666666666672</c:v>
                </c:pt>
                <c:pt idx="124">
                  <c:v>42842.708333333328</c:v>
                </c:pt>
                <c:pt idx="125">
                  <c:v>42842.75</c:v>
                </c:pt>
                <c:pt idx="126">
                  <c:v>42842.791666666672</c:v>
                </c:pt>
                <c:pt idx="127">
                  <c:v>42842.833333333328</c:v>
                </c:pt>
                <c:pt idx="128">
                  <c:v>42842.875</c:v>
                </c:pt>
                <c:pt idx="129">
                  <c:v>42842.916666666672</c:v>
                </c:pt>
                <c:pt idx="130">
                  <c:v>42842.958333333328</c:v>
                </c:pt>
                <c:pt idx="131">
                  <c:v>42843</c:v>
                </c:pt>
                <c:pt idx="132">
                  <c:v>42843.041666666672</c:v>
                </c:pt>
                <c:pt idx="133">
                  <c:v>42843.083333333328</c:v>
                </c:pt>
                <c:pt idx="134">
                  <c:v>42843.125</c:v>
                </c:pt>
                <c:pt idx="135">
                  <c:v>42843.166666666672</c:v>
                </c:pt>
                <c:pt idx="136">
                  <c:v>42843.208333333328</c:v>
                </c:pt>
                <c:pt idx="137">
                  <c:v>42843.25</c:v>
                </c:pt>
                <c:pt idx="138">
                  <c:v>42843.291666666672</c:v>
                </c:pt>
                <c:pt idx="139">
                  <c:v>42843.333333333328</c:v>
                </c:pt>
                <c:pt idx="140">
                  <c:v>42843.375</c:v>
                </c:pt>
                <c:pt idx="141">
                  <c:v>42843.416666666672</c:v>
                </c:pt>
                <c:pt idx="142">
                  <c:v>42843.458333333328</c:v>
                </c:pt>
              </c:numCache>
            </c:numRef>
          </c:cat>
          <c:val>
            <c:numRef>
              <c:f>Sheet3!$R$2:$R$145</c:f>
              <c:numCache>
                <c:formatCode>0.000</c:formatCode>
                <c:ptCount val="144"/>
                <c:pt idx="0">
                  <c:v>-72.6654052734375</c:v>
                </c:pt>
                <c:pt idx="1">
                  <c:v>-71.978759765625</c:v>
                </c:pt>
                <c:pt idx="2">
                  <c:v>-71.551513671875</c:v>
                </c:pt>
                <c:pt idx="3">
                  <c:v>-71.478271484375</c:v>
                </c:pt>
                <c:pt idx="4">
                  <c:v>-71.759033203125</c:v>
                </c:pt>
                <c:pt idx="5">
                  <c:v>-72.2808837890625</c:v>
                </c:pt>
                <c:pt idx="6">
                  <c:v>-72.9949951171875</c:v>
                </c:pt>
                <c:pt idx="7">
                  <c:v>-73.7335205078125</c:v>
                </c:pt>
                <c:pt idx="8">
                  <c:v>-74.212646484375</c:v>
                </c:pt>
                <c:pt idx="9">
                  <c:v>-74.4903564453125</c:v>
                </c:pt>
                <c:pt idx="10">
                  <c:v>-74.5330810546875</c:v>
                </c:pt>
                <c:pt idx="11">
                  <c:v>-74.3621826171875</c:v>
                </c:pt>
                <c:pt idx="12">
                  <c:v>-74.0570068359375</c:v>
                </c:pt>
                <c:pt idx="13">
                  <c:v>-73.6602783203125</c:v>
                </c:pt>
                <c:pt idx="14">
                  <c:v>-73.2818603515625</c:v>
                </c:pt>
                <c:pt idx="15">
                  <c:v>-73.08349609375</c:v>
                </c:pt>
                <c:pt idx="16">
                  <c:v>-73.1201171875</c:v>
                </c:pt>
                <c:pt idx="17">
                  <c:v>-73.3428955078125</c:v>
                </c:pt>
                <c:pt idx="18">
                  <c:v>-73.6572265625</c:v>
                </c:pt>
                <c:pt idx="19">
                  <c:v>-73.96240234375</c:v>
                </c:pt>
                <c:pt idx="20">
                  <c:v>-74.2034912109375</c:v>
                </c:pt>
                <c:pt idx="21">
                  <c:v>-74.2340087890625</c:v>
                </c:pt>
                <c:pt idx="22">
                  <c:v>-74.005126953125</c:v>
                </c:pt>
                <c:pt idx="23">
                  <c:v>-73.590087890625</c:v>
                </c:pt>
                <c:pt idx="24">
                  <c:v>-72.9644775390625</c:v>
                </c:pt>
                <c:pt idx="25">
                  <c:v>-72.2625732421875</c:v>
                </c:pt>
                <c:pt idx="26">
                  <c:v>-71.6949462890625</c:v>
                </c:pt>
                <c:pt idx="27">
                  <c:v>-71.4202880859375</c:v>
                </c:pt>
                <c:pt idx="28">
                  <c:v>-71.49658203125</c:v>
                </c:pt>
                <c:pt idx="29">
                  <c:v>-71.9451904296875</c:v>
                </c:pt>
                <c:pt idx="30">
                  <c:v>-72.4517822265625</c:v>
                </c:pt>
                <c:pt idx="31">
                  <c:v>-73.1414794921875</c:v>
                </c:pt>
                <c:pt idx="32">
                  <c:v>-73.773193359375</c:v>
                </c:pt>
                <c:pt idx="33">
                  <c:v>-74.2950439453125</c:v>
                </c:pt>
                <c:pt idx="34">
                  <c:v>-74.481201171875</c:v>
                </c:pt>
                <c:pt idx="35">
                  <c:v>-74.456787109375</c:v>
                </c:pt>
                <c:pt idx="36">
                  <c:v>-74.2950439453125</c:v>
                </c:pt>
                <c:pt idx="37">
                  <c:v>-74.005126953125</c:v>
                </c:pt>
                <c:pt idx="38">
                  <c:v>-73.6358642578125</c:v>
                </c:pt>
                <c:pt idx="39">
                  <c:v>-73.3062744140625</c:v>
                </c:pt>
                <c:pt idx="40">
                  <c:v>-73.187255859375</c:v>
                </c:pt>
                <c:pt idx="41">
                  <c:v>-73.236083984375</c:v>
                </c:pt>
                <c:pt idx="42">
                  <c:v>-73.4222412109375</c:v>
                </c:pt>
                <c:pt idx="43">
                  <c:v>-73.7060546875</c:v>
                </c:pt>
                <c:pt idx="44">
                  <c:v>-73.9593505859375</c:v>
                </c:pt>
                <c:pt idx="45">
                  <c:v>-74.0447998046875</c:v>
                </c:pt>
                <c:pt idx="46">
                  <c:v>-73.9532470703125</c:v>
                </c:pt>
                <c:pt idx="47">
                  <c:v>-73.66943359375</c:v>
                </c:pt>
                <c:pt idx="48">
                  <c:v>-73.187255859375</c:v>
                </c:pt>
                <c:pt idx="49">
                  <c:v>-68.9544677734375</c:v>
                </c:pt>
                <c:pt idx="50">
                  <c:v>-67.5750732421875</c:v>
                </c:pt>
                <c:pt idx="51">
                  <c:v>-66.17431640625</c:v>
                </c:pt>
                <c:pt idx="52">
                  <c:v>-64.7705078125</c:v>
                </c:pt>
                <c:pt idx="53">
                  <c:v>-63.4674072265625</c:v>
                </c:pt>
                <c:pt idx="54">
                  <c:v>-62.1429443359375</c:v>
                </c:pt>
                <c:pt idx="55">
                  <c:v>-60.80322265625</c:v>
                </c:pt>
                <c:pt idx="56">
                  <c:v>-59.4573974609375</c:v>
                </c:pt>
                <c:pt idx="57">
                  <c:v>-58.10546875</c:v>
                </c:pt>
                <c:pt idx="58">
                  <c:v>-56.73828125</c:v>
                </c:pt>
                <c:pt idx="59">
                  <c:v>-55.328369140625</c:v>
                </c:pt>
                <c:pt idx="60">
                  <c:v>-53.89404296875</c:v>
                </c:pt>
                <c:pt idx="61">
                  <c:v>-52.4932861328125</c:v>
                </c:pt>
                <c:pt idx="62">
                  <c:v>-51.06201171875</c:v>
                </c:pt>
                <c:pt idx="63">
                  <c:v>-49.62158203125</c:v>
                </c:pt>
                <c:pt idx="64">
                  <c:v>-48.248291015625</c:v>
                </c:pt>
                <c:pt idx="65">
                  <c:v>-46.8505859375</c:v>
                </c:pt>
                <c:pt idx="66">
                  <c:v>-45.4559326171875</c:v>
                </c:pt>
                <c:pt idx="67">
                  <c:v>-44.1497802734375</c:v>
                </c:pt>
                <c:pt idx="68">
                  <c:v>-42.7947998046875</c:v>
                </c:pt>
                <c:pt idx="69">
                  <c:v>-41.534423828125</c:v>
                </c:pt>
                <c:pt idx="70">
                  <c:v>-40.240478515625</c:v>
                </c:pt>
                <c:pt idx="71">
                  <c:v>-38.9739990234375</c:v>
                </c:pt>
                <c:pt idx="72">
                  <c:v>-37.6678466796875</c:v>
                </c:pt>
                <c:pt idx="73">
                  <c:v>-36.3922119140625</c:v>
                </c:pt>
                <c:pt idx="74">
                  <c:v>-35.089111328125</c:v>
                </c:pt>
                <c:pt idx="75">
                  <c:v>-33.709716796875</c:v>
                </c:pt>
                <c:pt idx="76">
                  <c:v>-32.3760986328125</c:v>
                </c:pt>
                <c:pt idx="77">
                  <c:v>-31.0577392578125</c:v>
                </c:pt>
                <c:pt idx="78">
                  <c:v>-29.693603515625</c:v>
                </c:pt>
                <c:pt idx="79">
                  <c:v>-28.302001953125</c:v>
                </c:pt>
                <c:pt idx="80">
                  <c:v>-26.9256591796875</c:v>
                </c:pt>
                <c:pt idx="81">
                  <c:v>-25.567626953125</c:v>
                </c:pt>
                <c:pt idx="82">
                  <c:v>-24.1943359375</c:v>
                </c:pt>
                <c:pt idx="83">
                  <c:v>-22.8179931640625</c:v>
                </c:pt>
                <c:pt idx="84">
                  <c:v>-21.4691162109375</c:v>
                </c:pt>
                <c:pt idx="85">
                  <c:v>-20.1019287109375</c:v>
                </c:pt>
                <c:pt idx="86">
                  <c:v>-18.7774658203125</c:v>
                </c:pt>
                <c:pt idx="87">
                  <c:v>-17.4560546875</c:v>
                </c:pt>
                <c:pt idx="88">
                  <c:v>-16.1163330078125</c:v>
                </c:pt>
                <c:pt idx="89">
                  <c:v>-14.801025390625</c:v>
                </c:pt>
                <c:pt idx="90">
                  <c:v>-13.4735107421875</c:v>
                </c:pt>
                <c:pt idx="91">
                  <c:v>-12.1368408203125</c:v>
                </c:pt>
                <c:pt idx="92">
                  <c:v>-10.8184814453125</c:v>
                </c:pt>
                <c:pt idx="93">
                  <c:v>-9.5367431640625</c:v>
                </c:pt>
                <c:pt idx="94">
                  <c:v>-8.2977294921875</c:v>
                </c:pt>
                <c:pt idx="95">
                  <c:v>-7.2784423828125</c:v>
                </c:pt>
                <c:pt idx="96">
                  <c:v>-2.91748046875</c:v>
                </c:pt>
                <c:pt idx="97">
                  <c:v>-3.118896484375</c:v>
                </c:pt>
                <c:pt idx="98">
                  <c:v>-3.5552978515625</c:v>
                </c:pt>
                <c:pt idx="99">
                  <c:v>-5.1971435546875</c:v>
                </c:pt>
                <c:pt idx="100">
                  <c:v>-8.9935302734375</c:v>
                </c:pt>
                <c:pt idx="101">
                  <c:v>-11.6180419921875</c:v>
                </c:pt>
                <c:pt idx="102">
                  <c:v>-8.868408203125</c:v>
                </c:pt>
                <c:pt idx="103">
                  <c:v>-7.3272705078125</c:v>
                </c:pt>
                <c:pt idx="104">
                  <c:v>-6.1431884765625</c:v>
                </c:pt>
                <c:pt idx="105">
                  <c:v>-5.816650390625</c:v>
                </c:pt>
                <c:pt idx="106">
                  <c:v>-5.4229736328125</c:v>
                </c:pt>
                <c:pt idx="107">
                  <c:v>-5.1910400390625</c:v>
                </c:pt>
                <c:pt idx="108">
                  <c:v>-4.8309326171875</c:v>
                </c:pt>
                <c:pt idx="109">
                  <c:v>-4.5440673828125</c:v>
                </c:pt>
                <c:pt idx="110">
                  <c:v>-4.486083984375</c:v>
                </c:pt>
                <c:pt idx="111">
                  <c:v>-5.108642578125</c:v>
                </c:pt>
                <c:pt idx="112">
                  <c:v>-5.499267578125</c:v>
                </c:pt>
                <c:pt idx="113">
                  <c:v>-5.2093505859375</c:v>
                </c:pt>
                <c:pt idx="114">
                  <c:v>-5.1544189453125</c:v>
                </c:pt>
                <c:pt idx="115">
                  <c:v>-5.0628662109375</c:v>
                </c:pt>
                <c:pt idx="116">
                  <c:v>-4.8797607421875</c:v>
                </c:pt>
                <c:pt idx="117">
                  <c:v>-4.608154296875</c:v>
                </c:pt>
                <c:pt idx="118">
                  <c:v>-4.4342041015625</c:v>
                </c:pt>
                <c:pt idx="119">
                  <c:v>-3.790283203125</c:v>
                </c:pt>
                <c:pt idx="120">
                  <c:v>-3.179931640625</c:v>
                </c:pt>
                <c:pt idx="121">
                  <c:v>-2.7130126953125</c:v>
                </c:pt>
                <c:pt idx="122">
                  <c:v>-2.74658203125</c:v>
                </c:pt>
                <c:pt idx="123">
                  <c:v>-3.8726806640625</c:v>
                </c:pt>
                <c:pt idx="124">
                  <c:v>-5.0567626953125</c:v>
                </c:pt>
                <c:pt idx="125">
                  <c:v>-6.4117431640625</c:v>
                </c:pt>
                <c:pt idx="126">
                  <c:v>-6.1370849609375</c:v>
                </c:pt>
                <c:pt idx="127">
                  <c:v>-5.682373046875</c:v>
                </c:pt>
                <c:pt idx="128">
                  <c:v>-5.5023193359375</c:v>
                </c:pt>
                <c:pt idx="129">
                  <c:v>-5.4656982421875</c:v>
                </c:pt>
                <c:pt idx="130">
                  <c:v>-5.438232421875</c:v>
                </c:pt>
                <c:pt idx="131">
                  <c:v>-5.401611328125</c:v>
                </c:pt>
                <c:pt idx="132">
                  <c:v>-5.13916015625</c:v>
                </c:pt>
                <c:pt idx="133">
                  <c:v>-4.754638671875</c:v>
                </c:pt>
                <c:pt idx="134">
                  <c:v>-4.449462890625</c:v>
                </c:pt>
                <c:pt idx="135">
                  <c:v>-4.33349609375</c:v>
                </c:pt>
                <c:pt idx="136">
                  <c:v>-4.388427734375</c:v>
                </c:pt>
                <c:pt idx="137">
                  <c:v>-5.0201416015625</c:v>
                </c:pt>
                <c:pt idx="138">
                  <c:v>-4.8095703125</c:v>
                </c:pt>
                <c:pt idx="139">
                  <c:v>-4.705810546875</c:v>
                </c:pt>
                <c:pt idx="140">
                  <c:v>-4.656982421875</c:v>
                </c:pt>
                <c:pt idx="141">
                  <c:v>-0.25634765625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76864"/>
        <c:axId val="64487424"/>
      </c:lineChart>
      <c:lineChart>
        <c:grouping val="standard"/>
        <c:varyColors val="0"/>
        <c:ser>
          <c:idx val="2"/>
          <c:order val="2"/>
          <c:tx>
            <c:strRef>
              <c:f>Sheet3!$U$1</c:f>
              <c:strCache>
                <c:ptCount val="1"/>
                <c:pt idx="0">
                  <c:v>Unit 2 - Temp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Sheet3!$U$2:$U$145</c:f>
              <c:numCache>
                <c:formatCode>0.000</c:formatCode>
                <c:ptCount val="144"/>
                <c:pt idx="0">
                  <c:v>8.6457547274465014</c:v>
                </c:pt>
                <c:pt idx="1">
                  <c:v>8.5576273600470927</c:v>
                </c:pt>
                <c:pt idx="2">
                  <c:v>8.5681802770648119</c:v>
                </c:pt>
                <c:pt idx="3">
                  <c:v>8.5084606897554522</c:v>
                </c:pt>
                <c:pt idx="4">
                  <c:v>8.5102143700872261</c:v>
                </c:pt>
                <c:pt idx="5">
                  <c:v>8.5277604208928324</c:v>
                </c:pt>
                <c:pt idx="6">
                  <c:v>8.5224948393660611</c:v>
                </c:pt>
                <c:pt idx="7">
                  <c:v>8.4909331221754769</c:v>
                </c:pt>
                <c:pt idx="8">
                  <c:v>8.524249864909109</c:v>
                </c:pt>
                <c:pt idx="9">
                  <c:v>8.5435662596893849</c:v>
                </c:pt>
                <c:pt idx="10">
                  <c:v>8.5312716502771195</c:v>
                </c:pt>
                <c:pt idx="11">
                  <c:v>8.5224948393660611</c:v>
                </c:pt>
                <c:pt idx="12">
                  <c:v>8.5207399820813521</c:v>
                </c:pt>
                <c:pt idx="13">
                  <c:v>8.5172307721647371</c:v>
                </c:pt>
                <c:pt idx="14">
                  <c:v>8.5137222349147805</c:v>
                </c:pt>
                <c:pt idx="15">
                  <c:v>8.5137222349147805</c:v>
                </c:pt>
                <c:pt idx="16">
                  <c:v>8.5189852930244001</c:v>
                </c:pt>
                <c:pt idx="17">
                  <c:v>8.5277604208928324</c:v>
                </c:pt>
                <c:pt idx="18">
                  <c:v>8.5347835533070224</c:v>
                </c:pt>
                <c:pt idx="19">
                  <c:v>8.5330275175710426</c:v>
                </c:pt>
                <c:pt idx="20">
                  <c:v>8.5382961302274794</c:v>
                </c:pt>
                <c:pt idx="21">
                  <c:v>8.5558691317742728</c:v>
                </c:pt>
                <c:pt idx="22">
                  <c:v>8.5277604208928324</c:v>
                </c:pt>
                <c:pt idx="23">
                  <c:v>8.5347835533070224</c:v>
                </c:pt>
                <c:pt idx="24">
                  <c:v>8.5453233067210022</c:v>
                </c:pt>
                <c:pt idx="25">
                  <c:v>8.5207399820813521</c:v>
                </c:pt>
                <c:pt idx="26">
                  <c:v>8.5277604208928324</c:v>
                </c:pt>
                <c:pt idx="27">
                  <c:v>8.5260050587411911</c:v>
                </c:pt>
                <c:pt idx="28">
                  <c:v>8.5453233067210022</c:v>
                </c:pt>
                <c:pt idx="29">
                  <c:v>8.5716992681925035</c:v>
                </c:pt>
                <c:pt idx="30">
                  <c:v>8.541809381283656</c:v>
                </c:pt>
                <c:pt idx="31">
                  <c:v>8.5172307721647371</c:v>
                </c:pt>
                <c:pt idx="32">
                  <c:v>8.5277604208928324</c:v>
                </c:pt>
                <c:pt idx="33">
                  <c:v>8.5435662596893849</c:v>
                </c:pt>
                <c:pt idx="34">
                  <c:v>8.5523531817206617</c:v>
                </c:pt>
                <c:pt idx="35">
                  <c:v>8.5646619621621767</c:v>
                </c:pt>
                <c:pt idx="36">
                  <c:v>8.5558691317742728</c:v>
                </c:pt>
                <c:pt idx="37">
                  <c:v>8.5716992681925035</c:v>
                </c:pt>
                <c:pt idx="38">
                  <c:v>8.5646619621621767</c:v>
                </c:pt>
                <c:pt idx="39">
                  <c:v>8.5312716502771195</c:v>
                </c:pt>
                <c:pt idx="40">
                  <c:v>8.5260050587411911</c:v>
                </c:pt>
                <c:pt idx="41">
                  <c:v>8.5453233067210022</c:v>
                </c:pt>
                <c:pt idx="42">
                  <c:v>8.576979023345018</c:v>
                </c:pt>
                <c:pt idx="43">
                  <c:v>8.5840210659704326</c:v>
                </c:pt>
                <c:pt idx="44">
                  <c:v>8.6175078016340194</c:v>
                </c:pt>
                <c:pt idx="45">
                  <c:v>8.5998755709137527</c:v>
                </c:pt>
                <c:pt idx="46">
                  <c:v>8.5699396880851282</c:v>
                </c:pt>
                <c:pt idx="47">
                  <c:v>8.5945892105387429</c:v>
                </c:pt>
                <c:pt idx="48">
                  <c:v>8.5752189357916109</c:v>
                </c:pt>
                <c:pt idx="49">
                  <c:v>8.5822603013905905</c:v>
                </c:pt>
                <c:pt idx="50">
                  <c:v>8.5822603013905905</c:v>
                </c:pt>
                <c:pt idx="51">
                  <c:v>8.5840210659704326</c:v>
                </c:pt>
                <c:pt idx="52">
                  <c:v>8.5840210659704326</c:v>
                </c:pt>
                <c:pt idx="53">
                  <c:v>8.5875431031620906</c:v>
                </c:pt>
                <c:pt idx="54">
                  <c:v>8.5910658179358848</c:v>
                </c:pt>
                <c:pt idx="55">
                  <c:v>8.5945892105387429</c:v>
                </c:pt>
                <c:pt idx="56">
                  <c:v>8.5963511611034278</c:v>
                </c:pt>
                <c:pt idx="57">
                  <c:v>8.5981132812181045</c:v>
                </c:pt>
                <c:pt idx="58">
                  <c:v>8.5998755709137527</c:v>
                </c:pt>
                <c:pt idx="59">
                  <c:v>8.601638030221352</c:v>
                </c:pt>
                <c:pt idx="60">
                  <c:v>8.6034006591717684</c:v>
                </c:pt>
                <c:pt idx="61">
                  <c:v>8.6086895641896604</c:v>
                </c:pt>
                <c:pt idx="62">
                  <c:v>8.6122163496502822</c:v>
                </c:pt>
                <c:pt idx="63">
                  <c:v>8.6157438144256844</c:v>
                </c:pt>
                <c:pt idx="64">
                  <c:v>8.6175078016340194</c:v>
                </c:pt>
                <c:pt idx="65">
                  <c:v>8.6192719587641591</c:v>
                </c:pt>
                <c:pt idx="66">
                  <c:v>8.6210362858469125</c:v>
                </c:pt>
                <c:pt idx="67">
                  <c:v>8.6210362858469125</c:v>
                </c:pt>
                <c:pt idx="68">
                  <c:v>8.6228007829136004</c:v>
                </c:pt>
                <c:pt idx="69">
                  <c:v>8.6263302871226415</c:v>
                </c:pt>
                <c:pt idx="70">
                  <c:v>8.6280952943271245</c:v>
                </c:pt>
                <c:pt idx="71">
                  <c:v>8.6316258190913686</c:v>
                </c:pt>
                <c:pt idx="72">
                  <c:v>8.6333913367132595</c:v>
                </c:pt>
                <c:pt idx="73">
                  <c:v>8.6369228825921596</c:v>
                </c:pt>
                <c:pt idx="74">
                  <c:v>8.6404551095253623</c:v>
                </c:pt>
                <c:pt idx="75">
                  <c:v>8.6457547274465014</c:v>
                </c:pt>
                <c:pt idx="76">
                  <c:v>8.6510558791409835</c:v>
                </c:pt>
                <c:pt idx="77">
                  <c:v>8.65459083278256</c:v>
                </c:pt>
                <c:pt idx="78">
                  <c:v>8.6581264687247312</c:v>
                </c:pt>
                <c:pt idx="79">
                  <c:v>8.6616627872172671</c:v>
                </c:pt>
                <c:pt idx="80">
                  <c:v>8.6651997885099377</c:v>
                </c:pt>
                <c:pt idx="81">
                  <c:v>8.666968545284476</c:v>
                </c:pt>
                <c:pt idx="82">
                  <c:v>8.6687374728527402</c:v>
                </c:pt>
                <c:pt idx="83">
                  <c:v>8.670506571246051</c:v>
                </c:pt>
                <c:pt idx="84">
                  <c:v>8.6740452806329813</c:v>
                </c:pt>
                <c:pt idx="85">
                  <c:v>8.6758148916891287</c:v>
                </c:pt>
                <c:pt idx="86">
                  <c:v>8.6775846736954918</c:v>
                </c:pt>
                <c:pt idx="87">
                  <c:v>8.6811247506839777</c:v>
                </c:pt>
                <c:pt idx="88">
                  <c:v>8.6846655118490617</c:v>
                </c:pt>
                <c:pt idx="89">
                  <c:v>8.6864361490761439</c:v>
                </c:pt>
                <c:pt idx="90">
                  <c:v>8.6882069574414231</c:v>
                </c:pt>
                <c:pt idx="91">
                  <c:v>8.6917490877119121</c:v>
                </c:pt>
                <c:pt idx="92">
                  <c:v>8.693520409679877</c:v>
                </c:pt>
                <c:pt idx="93">
                  <c:v>8.6952919029114355</c:v>
                </c:pt>
                <c:pt idx="94">
                  <c:v>8.6970635674380787</c:v>
                </c:pt>
                <c:pt idx="95">
                  <c:v>8.6970635674380787</c:v>
                </c:pt>
                <c:pt idx="96">
                  <c:v>8.7574023065937467</c:v>
                </c:pt>
                <c:pt idx="97">
                  <c:v>8.7325328783485929</c:v>
                </c:pt>
                <c:pt idx="98">
                  <c:v>8.6988354032911843</c:v>
                </c:pt>
                <c:pt idx="99">
                  <c:v>8.6581264687247312</c:v>
                </c:pt>
                <c:pt idx="100">
                  <c:v>8.7325328783485929</c:v>
                </c:pt>
                <c:pt idx="101">
                  <c:v>8.6651997885099377</c:v>
                </c:pt>
                <c:pt idx="102">
                  <c:v>8.7041519391232214</c:v>
                </c:pt>
                <c:pt idx="103">
                  <c:v>8.7912077372473618</c:v>
                </c:pt>
                <c:pt idx="104">
                  <c:v>8.6882069574414231</c:v>
                </c:pt>
                <c:pt idx="105">
                  <c:v>8.7431870727323826</c:v>
                </c:pt>
                <c:pt idx="106">
                  <c:v>8.8018961012774071</c:v>
                </c:pt>
                <c:pt idx="107">
                  <c:v>8.7467398476898097</c:v>
                </c:pt>
                <c:pt idx="108">
                  <c:v>8.6475216075505159</c:v>
                </c:pt>
                <c:pt idx="109">
                  <c:v>8.6422214784650464</c:v>
                </c:pt>
                <c:pt idx="110">
                  <c:v>8.8108078338501628</c:v>
                </c:pt>
                <c:pt idx="111">
                  <c:v>8.9845579068193047</c:v>
                </c:pt>
                <c:pt idx="112">
                  <c:v>8.939619307589453</c:v>
                </c:pt>
                <c:pt idx="113">
                  <c:v>8.8322136817273531</c:v>
                </c:pt>
                <c:pt idx="114">
                  <c:v>8.7041519391232214</c:v>
                </c:pt>
                <c:pt idx="115">
                  <c:v>8.7218848743901845</c:v>
                </c:pt>
                <c:pt idx="116">
                  <c:v>8.7041519391232214</c:v>
                </c:pt>
                <c:pt idx="117">
                  <c:v>8.7147896408440602</c:v>
                </c:pt>
                <c:pt idx="118">
                  <c:v>8.8036781012759207</c:v>
                </c:pt>
                <c:pt idx="119">
                  <c:v>8.7609578384168003</c:v>
                </c:pt>
                <c:pt idx="120">
                  <c:v>8.6882069574414231</c:v>
                </c:pt>
                <c:pt idx="121">
                  <c:v>8.6864361490761439</c:v>
                </c:pt>
                <c:pt idx="122">
                  <c:v>8.6386889109114122</c:v>
                </c:pt>
                <c:pt idx="123">
                  <c:v>8.670506571246051</c:v>
                </c:pt>
                <c:pt idx="124">
                  <c:v>8.7041519391232214</c:v>
                </c:pt>
                <c:pt idx="125">
                  <c:v>8.7041519391232214</c:v>
                </c:pt>
                <c:pt idx="126">
                  <c:v>8.7698496866237292</c:v>
                </c:pt>
                <c:pt idx="127">
                  <c:v>8.8393545212324511</c:v>
                </c:pt>
                <c:pt idx="128">
                  <c:v>8.8322136817273531</c:v>
                </c:pt>
                <c:pt idx="129">
                  <c:v>8.7520703017734149</c:v>
                </c:pt>
                <c:pt idx="130">
                  <c:v>8.768070971866905</c:v>
                </c:pt>
                <c:pt idx="131">
                  <c:v>8.7591799862898938</c:v>
                </c:pt>
                <c:pt idx="132">
                  <c:v>8.700607410502073</c:v>
                </c:pt>
                <c:pt idx="133">
                  <c:v>8.6563585654504323</c:v>
                </c:pt>
                <c:pt idx="134">
                  <c:v>8.6298604716396312</c:v>
                </c:pt>
                <c:pt idx="135">
                  <c:v>8.7325328783485929</c:v>
                </c:pt>
                <c:pt idx="136">
                  <c:v>8.7360835883145569</c:v>
                </c:pt>
                <c:pt idx="137">
                  <c:v>8.7467398476898097</c:v>
                </c:pt>
                <c:pt idx="138">
                  <c:v>8.7201108084320254</c:v>
                </c:pt>
                <c:pt idx="139">
                  <c:v>8.6457547274465014</c:v>
                </c:pt>
                <c:pt idx="140">
                  <c:v>8.6175078016340194</c:v>
                </c:pt>
                <c:pt idx="141">
                  <c:v>9.8165937691323961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Sheet3!$V$1</c:f>
              <c:strCache>
                <c:ptCount val="1"/>
                <c:pt idx="0">
                  <c:v>Unit 4 - Temp</c:v>
                </c:pt>
              </c:strCache>
            </c:strRef>
          </c:tx>
          <c:spPr>
            <a:ln w="25400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</c:spPr>
          <c:marker>
            <c:symbol val="none"/>
          </c:marker>
          <c:val>
            <c:numRef>
              <c:f>Sheet3!$V$2:$V$145</c:f>
              <c:numCache>
                <c:formatCode>0.000</c:formatCode>
                <c:ptCount val="144"/>
                <c:pt idx="0">
                  <c:v>8.7645140600899367</c:v>
                </c:pt>
                <c:pt idx="1">
                  <c:v>8.5664210351007455</c:v>
                </c:pt>
                <c:pt idx="2">
                  <c:v>8.5470805224092032</c:v>
                </c:pt>
                <c:pt idx="3">
                  <c:v>8.4769231446416597</c:v>
                </c:pt>
                <c:pt idx="4">
                  <c:v>8.4804246336212259</c:v>
                </c:pt>
                <c:pt idx="5">
                  <c:v>8.4874296221449299</c:v>
                </c:pt>
                <c:pt idx="6">
                  <c:v>8.4839267927079618</c:v>
                </c:pt>
                <c:pt idx="7">
                  <c:v>8.4436923745184345</c:v>
                </c:pt>
                <c:pt idx="8">
                  <c:v>8.4786738053832664</c:v>
                </c:pt>
                <c:pt idx="9">
                  <c:v>8.5049538331034</c:v>
                </c:pt>
                <c:pt idx="10">
                  <c:v>8.5014476482631949</c:v>
                </c:pt>
                <c:pt idx="11">
                  <c:v>8.4856781236175038</c:v>
                </c:pt>
                <c:pt idx="12">
                  <c:v>8.4821756293860062</c:v>
                </c:pt>
                <c:pt idx="13">
                  <c:v>8.4769231446416597</c:v>
                </c:pt>
                <c:pt idx="14">
                  <c:v>8.4751726513660515</c:v>
                </c:pt>
                <c:pt idx="15">
                  <c:v>8.4681723523168557</c:v>
                </c:pt>
                <c:pt idx="16">
                  <c:v>8.4856781236175038</c:v>
                </c:pt>
                <c:pt idx="17">
                  <c:v>8.4874296221449299</c:v>
                </c:pt>
                <c:pt idx="18">
                  <c:v>8.4891812883208217</c:v>
                </c:pt>
                <c:pt idx="19">
                  <c:v>8.4909331221754769</c:v>
                </c:pt>
                <c:pt idx="20">
                  <c:v>8.4944372930430063</c:v>
                </c:pt>
                <c:pt idx="21">
                  <c:v>8.5224948393660611</c:v>
                </c:pt>
                <c:pt idx="22">
                  <c:v>8.4856781236175038</c:v>
                </c:pt>
                <c:pt idx="23">
                  <c:v>8.4926851237394203</c:v>
                </c:pt>
                <c:pt idx="24">
                  <c:v>8.5032006567220719</c:v>
                </c:pt>
                <c:pt idx="25">
                  <c:v>8.4786738053832664</c:v>
                </c:pt>
                <c:pt idx="26">
                  <c:v>8.4839267927079618</c:v>
                </c:pt>
                <c:pt idx="27">
                  <c:v>8.4874296221449299</c:v>
                </c:pt>
                <c:pt idx="28">
                  <c:v>8.5102143700872261</c:v>
                </c:pt>
                <c:pt idx="29">
                  <c:v>8.5172307721647371</c:v>
                </c:pt>
                <c:pt idx="30">
                  <c:v>8.4944372930430063</c:v>
                </c:pt>
                <c:pt idx="31">
                  <c:v>8.4926851237394203</c:v>
                </c:pt>
                <c:pt idx="32">
                  <c:v>8.4751726513660515</c:v>
                </c:pt>
                <c:pt idx="33">
                  <c:v>8.4979421349910353</c:v>
                </c:pt>
                <c:pt idx="34">
                  <c:v>8.5119682184635508</c:v>
                </c:pt>
                <c:pt idx="35">
                  <c:v>8.5207399820813521</c:v>
                </c:pt>
                <c:pt idx="36">
                  <c:v>8.5119682184635508</c:v>
                </c:pt>
                <c:pt idx="37">
                  <c:v>8.5295159513946146</c:v>
                </c:pt>
                <c:pt idx="38">
                  <c:v>8.524249864909109</c:v>
                </c:pt>
                <c:pt idx="39">
                  <c:v>8.4891812883208217</c:v>
                </c:pt>
                <c:pt idx="40">
                  <c:v>8.4926851237394203</c:v>
                </c:pt>
                <c:pt idx="41">
                  <c:v>8.5014476482631949</c:v>
                </c:pt>
                <c:pt idx="42">
                  <c:v>8.5365397575155839</c:v>
                </c:pt>
                <c:pt idx="43">
                  <c:v>8.541809381283656</c:v>
                </c:pt>
                <c:pt idx="44">
                  <c:v>8.5734590174176901</c:v>
                </c:pt>
                <c:pt idx="45">
                  <c:v>8.5752189357916109</c:v>
                </c:pt>
                <c:pt idx="46">
                  <c:v>8.5981132812181045</c:v>
                </c:pt>
                <c:pt idx="47">
                  <c:v>8.5488379067847973</c:v>
                </c:pt>
                <c:pt idx="48">
                  <c:v>8.5330275175710426</c:v>
                </c:pt>
                <c:pt idx="49">
                  <c:v>8.5716992681925035</c:v>
                </c:pt>
                <c:pt idx="50">
                  <c:v>8.5716992681925035</c:v>
                </c:pt>
                <c:pt idx="51">
                  <c:v>8.5716992681925035</c:v>
                </c:pt>
                <c:pt idx="52">
                  <c:v>8.5734590174176901</c:v>
                </c:pt>
                <c:pt idx="53">
                  <c:v>8.5734590174176901</c:v>
                </c:pt>
                <c:pt idx="54">
                  <c:v>8.5752189357916109</c:v>
                </c:pt>
                <c:pt idx="55">
                  <c:v>8.5752189357916109</c:v>
                </c:pt>
                <c:pt idx="56">
                  <c:v>8.576979023345018</c:v>
                </c:pt>
                <c:pt idx="57">
                  <c:v>8.5787392801087776</c:v>
                </c:pt>
                <c:pt idx="58">
                  <c:v>8.5804997061136419</c:v>
                </c:pt>
                <c:pt idx="59">
                  <c:v>8.5840210659704326</c:v>
                </c:pt>
                <c:pt idx="60">
                  <c:v>8.5857819998839773</c:v>
                </c:pt>
                <c:pt idx="61">
                  <c:v>8.5875431031620906</c:v>
                </c:pt>
                <c:pt idx="62">
                  <c:v>8.589304375835809</c:v>
                </c:pt>
                <c:pt idx="63">
                  <c:v>8.5910658179358848</c:v>
                </c:pt>
                <c:pt idx="64">
                  <c:v>8.5928274294932407</c:v>
                </c:pt>
                <c:pt idx="65">
                  <c:v>8.5963511611034278</c:v>
                </c:pt>
                <c:pt idx="66">
                  <c:v>8.5998755709137527</c:v>
                </c:pt>
                <c:pt idx="67">
                  <c:v>8.6034006591717684</c:v>
                </c:pt>
                <c:pt idx="68">
                  <c:v>8.6051634577959248</c:v>
                </c:pt>
                <c:pt idx="69">
                  <c:v>8.6086895641896604</c:v>
                </c:pt>
                <c:pt idx="70">
                  <c:v>8.6122163496502822</c:v>
                </c:pt>
                <c:pt idx="71">
                  <c:v>8.6157438144256844</c:v>
                </c:pt>
                <c:pt idx="72">
                  <c:v>8.6192719587641591</c:v>
                </c:pt>
                <c:pt idx="73">
                  <c:v>8.6228007829136004</c:v>
                </c:pt>
                <c:pt idx="74">
                  <c:v>8.6263302871226415</c:v>
                </c:pt>
                <c:pt idx="75">
                  <c:v>8.6298604716396312</c:v>
                </c:pt>
                <c:pt idx="76">
                  <c:v>8.6316258190913686</c:v>
                </c:pt>
                <c:pt idx="77">
                  <c:v>8.635157024536511</c:v>
                </c:pt>
                <c:pt idx="78">
                  <c:v>8.6369228825921596</c:v>
                </c:pt>
                <c:pt idx="79">
                  <c:v>8.6386889109114122</c:v>
                </c:pt>
                <c:pt idx="80">
                  <c:v>8.6422214784650464</c:v>
                </c:pt>
                <c:pt idx="81">
                  <c:v>8.6439880177617283</c:v>
                </c:pt>
                <c:pt idx="82">
                  <c:v>8.6457547274465014</c:v>
                </c:pt>
                <c:pt idx="83">
                  <c:v>8.6475216075505159</c:v>
                </c:pt>
                <c:pt idx="84">
                  <c:v>8.6492886581049788</c:v>
                </c:pt>
                <c:pt idx="85">
                  <c:v>8.6510558791409835</c:v>
                </c:pt>
                <c:pt idx="86">
                  <c:v>8.6528232706897938</c:v>
                </c:pt>
                <c:pt idx="87">
                  <c:v>8.65459083278256</c:v>
                </c:pt>
                <c:pt idx="88">
                  <c:v>8.6563585654504323</c:v>
                </c:pt>
                <c:pt idx="89">
                  <c:v>8.6581264687247312</c:v>
                </c:pt>
                <c:pt idx="90">
                  <c:v>8.659894542636664</c:v>
                </c:pt>
                <c:pt idx="91">
                  <c:v>8.6634312024979749</c:v>
                </c:pt>
                <c:pt idx="92">
                  <c:v>8.6687374728527402</c:v>
                </c:pt>
                <c:pt idx="93">
                  <c:v>8.672275840495729</c:v>
                </c:pt>
                <c:pt idx="94">
                  <c:v>8.6775846736954918</c:v>
                </c:pt>
                <c:pt idx="95">
                  <c:v>8.6828950457287988</c:v>
                </c:pt>
                <c:pt idx="96">
                  <c:v>9.0079695402293396</c:v>
                </c:pt>
                <c:pt idx="97">
                  <c:v>9.0169819721500062</c:v>
                </c:pt>
                <c:pt idx="98">
                  <c:v>8.9593787339485971</c:v>
                </c:pt>
                <c:pt idx="99">
                  <c:v>8.8090251407557503</c:v>
                </c:pt>
                <c:pt idx="100">
                  <c:v>8.7983326208309336</c:v>
                </c:pt>
                <c:pt idx="101">
                  <c:v>8.6475216075505159</c:v>
                </c:pt>
                <c:pt idx="102">
                  <c:v>8.8929996314141704</c:v>
                </c:pt>
                <c:pt idx="103">
                  <c:v>9.0494634135816341</c:v>
                </c:pt>
                <c:pt idx="104">
                  <c:v>9.1363625650413383</c:v>
                </c:pt>
                <c:pt idx="105">
                  <c:v>9.1309193049156647</c:v>
                </c:pt>
                <c:pt idx="106">
                  <c:v>9.2218515442083344</c:v>
                </c:pt>
                <c:pt idx="107">
                  <c:v>8.853644547874751</c:v>
                </c:pt>
                <c:pt idx="108">
                  <c:v>8.7823055250937614</c:v>
                </c:pt>
                <c:pt idx="109">
                  <c:v>8.8751004877773312</c:v>
                </c:pt>
                <c:pt idx="110">
                  <c:v>8.9503945385842485</c:v>
                </c:pt>
                <c:pt idx="111">
                  <c:v>8.8929996314141704</c:v>
                </c:pt>
                <c:pt idx="112">
                  <c:v>9.0314110734367432</c:v>
                </c:pt>
                <c:pt idx="113">
                  <c:v>9.0278027346723206</c:v>
                </c:pt>
                <c:pt idx="114">
                  <c:v>8.9503945385842485</c:v>
                </c:pt>
                <c:pt idx="115">
                  <c:v>9.087431202812013</c:v>
                </c:pt>
                <c:pt idx="116">
                  <c:v>9.1654205587643673</c:v>
                </c:pt>
                <c:pt idx="117">
                  <c:v>9.1745106159054899</c:v>
                </c:pt>
                <c:pt idx="118">
                  <c:v>9.2674869656390797</c:v>
                </c:pt>
                <c:pt idx="119">
                  <c:v>9.3811540652166059</c:v>
                </c:pt>
                <c:pt idx="120">
                  <c:v>9.3682854424929474</c:v>
                </c:pt>
                <c:pt idx="121">
                  <c:v>9.9944521555810297</c:v>
                </c:pt>
                <c:pt idx="122">
                  <c:v>9.5808476749890019</c:v>
                </c:pt>
                <c:pt idx="123">
                  <c:v>9.6833819858229049</c:v>
                </c:pt>
                <c:pt idx="124">
                  <c:v>9.3444104335313796</c:v>
                </c:pt>
                <c:pt idx="125">
                  <c:v>9.0404350245606793</c:v>
                </c:pt>
                <c:pt idx="126">
                  <c:v>9.0820024238707333</c:v>
                </c:pt>
                <c:pt idx="127">
                  <c:v>9.1418074387080424</c:v>
                </c:pt>
                <c:pt idx="128">
                  <c:v>9.0838118385274242</c:v>
                </c:pt>
                <c:pt idx="129">
                  <c:v>9.0603033442586707</c:v>
                </c:pt>
                <c:pt idx="130">
                  <c:v>9.0639180771735823</c:v>
                </c:pt>
                <c:pt idx="131">
                  <c:v>8.9378240508169711</c:v>
                </c:pt>
                <c:pt idx="132">
                  <c:v>9.0621106217593592</c:v>
                </c:pt>
                <c:pt idx="133">
                  <c:v>9.3903514538599211</c:v>
                </c:pt>
                <c:pt idx="134">
                  <c:v>9.3334016439634411</c:v>
                </c:pt>
                <c:pt idx="135">
                  <c:v>9.1345479657618398</c:v>
                </c:pt>
                <c:pt idx="136">
                  <c:v>9.3370705082655832</c:v>
                </c:pt>
                <c:pt idx="137">
                  <c:v>9.4696393828007217</c:v>
                </c:pt>
                <c:pt idx="138">
                  <c:v>9.3793151392239338</c:v>
                </c:pt>
                <c:pt idx="139">
                  <c:v>8.9899579414080222</c:v>
                </c:pt>
                <c:pt idx="140">
                  <c:v>9.0007627794822724</c:v>
                </c:pt>
                <c:pt idx="141">
                  <c:v>9.8147108477010647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91520"/>
        <c:axId val="64489344"/>
      </c:lineChart>
      <c:catAx>
        <c:axId val="120276864"/>
        <c:scaling>
          <c:orientation val="minMax"/>
        </c:scaling>
        <c:delete val="0"/>
        <c:axPos val="b"/>
        <c:title>
          <c:tx>
            <c:rich>
              <a:bodyPr anchor="ctr" anchorCtr="1"/>
              <a:lstStyle/>
              <a:p>
                <a:pPr>
                  <a:defRPr sz="1600"/>
                </a:pPr>
                <a:r>
                  <a:rPr lang="en-US" sz="1600"/>
                  <a:t>Date/Time</a:t>
                </a:r>
              </a:p>
            </c:rich>
          </c:tx>
          <c:layout>
            <c:manualLayout>
              <c:xMode val="edge"/>
              <c:yMode val="edge"/>
              <c:x val="0.45161318799114075"/>
              <c:y val="0.93453302668534477"/>
            </c:manualLayout>
          </c:layout>
          <c:overlay val="0"/>
        </c:title>
        <c:numFmt formatCode="m/d/yy\ h:mm:ss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64487424"/>
        <c:crossesAt val="-80"/>
        <c:auto val="1"/>
        <c:lblAlgn val="ctr"/>
        <c:lblOffset val="100"/>
        <c:tickLblSkip val="6"/>
        <c:tickMarkSkip val="1"/>
        <c:noMultiLvlLbl val="0"/>
      </c:catAx>
      <c:valAx>
        <c:axId val="64487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Depth (m)</a:t>
                </a:r>
              </a:p>
            </c:rich>
          </c:tx>
          <c:layout>
            <c:manualLayout>
              <c:xMode val="edge"/>
              <c:yMode val="edge"/>
              <c:x val="2.1796509833948555E-2"/>
              <c:y val="0.3703859748498405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20276864"/>
        <c:crosses val="autoZero"/>
        <c:crossBetween val="between"/>
      </c:valAx>
      <c:valAx>
        <c:axId val="644893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86683820107592935"/>
              <c:y val="0.36926813959509625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crossAx val="64491520"/>
        <c:crosses val="max"/>
        <c:crossBetween val="between"/>
      </c:valAx>
      <c:catAx>
        <c:axId val="64491520"/>
        <c:scaling>
          <c:orientation val="minMax"/>
        </c:scaling>
        <c:delete val="1"/>
        <c:axPos val="b"/>
        <c:majorTickMark val="out"/>
        <c:minorTickMark val="none"/>
        <c:tickLblPos val="nextTo"/>
        <c:crossAx val="6448934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6115569330429442"/>
          <c:y val="0.78645875816010635"/>
          <c:w val="0.10308538560339532"/>
          <c:h val="0.1483726466178310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u="sng"/>
            </a:pPr>
            <a:r>
              <a:rPr lang="en-US" u="sng"/>
              <a:t>Temperature</a:t>
            </a:r>
            <a:r>
              <a:rPr lang="en-US" u="sng" baseline="0"/>
              <a:t> and PAR - Entire Deployment</a:t>
            </a:r>
            <a:endParaRPr lang="en-US" u="sng"/>
          </a:p>
        </c:rich>
      </c:tx>
      <c:layout>
        <c:manualLayout>
          <c:xMode val="edge"/>
          <c:yMode val="edge"/>
          <c:x val="0.29612533770522087"/>
          <c:y val="2.987862250727813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0230263770220212E-2"/>
          <c:y val="0.13586886910864027"/>
          <c:w val="0.73386320061056209"/>
          <c:h val="0.62870109084612813"/>
        </c:manualLayout>
      </c:layout>
      <c:lineChart>
        <c:grouping val="standard"/>
        <c:varyColors val="0"/>
        <c:ser>
          <c:idx val="0"/>
          <c:order val="0"/>
          <c:tx>
            <c:strRef>
              <c:f>Sheet3!$Q$1</c:f>
              <c:strCache>
                <c:ptCount val="1"/>
                <c:pt idx="0">
                  <c:v>Unit 2 - Depth</c:v>
                </c:pt>
              </c:strCache>
            </c:strRef>
          </c:tx>
          <c:spPr>
            <a:ln cmpd="dbl">
              <a:prstDash val="solid"/>
            </a:ln>
          </c:spPr>
          <c:marker>
            <c:symbol val="none"/>
          </c:marker>
          <c:cat>
            <c:numRef>
              <c:f>Sheet3!$O:$O</c:f>
              <c:numCache>
                <c:formatCode>General</c:formatCode>
                <c:ptCount val="1048576"/>
                <c:pt idx="0">
                  <c:v>42839.416666666664</c:v>
                </c:pt>
                <c:pt idx="1">
                  <c:v>42839.458333333328</c:v>
                </c:pt>
                <c:pt idx="2">
                  <c:v>42839.5</c:v>
                </c:pt>
                <c:pt idx="3">
                  <c:v>42839.541666666672</c:v>
                </c:pt>
                <c:pt idx="4">
                  <c:v>42839.583333333328</c:v>
                </c:pt>
                <c:pt idx="5">
                  <c:v>42839.625</c:v>
                </c:pt>
                <c:pt idx="6">
                  <c:v>42839.666666666672</c:v>
                </c:pt>
                <c:pt idx="7">
                  <c:v>42839.708333333328</c:v>
                </c:pt>
                <c:pt idx="8">
                  <c:v>42839.75</c:v>
                </c:pt>
                <c:pt idx="9">
                  <c:v>42839.791666666672</c:v>
                </c:pt>
                <c:pt idx="10">
                  <c:v>42839.833333333328</c:v>
                </c:pt>
                <c:pt idx="11">
                  <c:v>42839.875</c:v>
                </c:pt>
                <c:pt idx="12">
                  <c:v>42839.916666666672</c:v>
                </c:pt>
                <c:pt idx="13">
                  <c:v>42839.958333333328</c:v>
                </c:pt>
                <c:pt idx="14">
                  <c:v>42840</c:v>
                </c:pt>
                <c:pt idx="15">
                  <c:v>42840.041666666672</c:v>
                </c:pt>
                <c:pt idx="16">
                  <c:v>42840.083333333328</c:v>
                </c:pt>
                <c:pt idx="17">
                  <c:v>42840.125</c:v>
                </c:pt>
                <c:pt idx="18">
                  <c:v>42840.166666666672</c:v>
                </c:pt>
                <c:pt idx="19">
                  <c:v>42840.208333333328</c:v>
                </c:pt>
                <c:pt idx="20">
                  <c:v>42840.25</c:v>
                </c:pt>
                <c:pt idx="21">
                  <c:v>42840.291666666672</c:v>
                </c:pt>
                <c:pt idx="22">
                  <c:v>42840.333333333328</c:v>
                </c:pt>
                <c:pt idx="23">
                  <c:v>42840.375</c:v>
                </c:pt>
                <c:pt idx="24">
                  <c:v>42840.416666666672</c:v>
                </c:pt>
                <c:pt idx="25">
                  <c:v>42840.458333333328</c:v>
                </c:pt>
                <c:pt idx="26">
                  <c:v>42840.5</c:v>
                </c:pt>
                <c:pt idx="27">
                  <c:v>42840.541666666672</c:v>
                </c:pt>
                <c:pt idx="28">
                  <c:v>42840.583333333328</c:v>
                </c:pt>
                <c:pt idx="29">
                  <c:v>42840.625</c:v>
                </c:pt>
                <c:pt idx="30">
                  <c:v>42840.666666666672</c:v>
                </c:pt>
                <c:pt idx="31">
                  <c:v>42840.708333333328</c:v>
                </c:pt>
                <c:pt idx="32">
                  <c:v>42840.75</c:v>
                </c:pt>
                <c:pt idx="33">
                  <c:v>42840.791666666672</c:v>
                </c:pt>
                <c:pt idx="34">
                  <c:v>42840.833333333328</c:v>
                </c:pt>
                <c:pt idx="35">
                  <c:v>42840.875</c:v>
                </c:pt>
                <c:pt idx="36">
                  <c:v>42840.916666666672</c:v>
                </c:pt>
                <c:pt idx="37">
                  <c:v>42840.958333333328</c:v>
                </c:pt>
                <c:pt idx="38">
                  <c:v>42841</c:v>
                </c:pt>
                <c:pt idx="39">
                  <c:v>42841.041666666672</c:v>
                </c:pt>
                <c:pt idx="40">
                  <c:v>42841.083333333328</c:v>
                </c:pt>
                <c:pt idx="41">
                  <c:v>42841.125</c:v>
                </c:pt>
                <c:pt idx="42">
                  <c:v>42841.166666666672</c:v>
                </c:pt>
                <c:pt idx="43">
                  <c:v>42841.208333333328</c:v>
                </c:pt>
                <c:pt idx="44">
                  <c:v>42841.25</c:v>
                </c:pt>
                <c:pt idx="45">
                  <c:v>42841.291666666672</c:v>
                </c:pt>
                <c:pt idx="46">
                  <c:v>42841.333333333328</c:v>
                </c:pt>
                <c:pt idx="47">
                  <c:v>42841.375</c:v>
                </c:pt>
                <c:pt idx="48">
                  <c:v>42841.416666666672</c:v>
                </c:pt>
                <c:pt idx="49">
                  <c:v>42841.458333333328</c:v>
                </c:pt>
                <c:pt idx="50">
                  <c:v>42841.512789351851</c:v>
                </c:pt>
                <c:pt idx="51">
                  <c:v>42841.512800925921</c:v>
                </c:pt>
                <c:pt idx="52">
                  <c:v>42841.512812500005</c:v>
                </c:pt>
                <c:pt idx="53">
                  <c:v>42841.512835648144</c:v>
                </c:pt>
                <c:pt idx="54">
                  <c:v>42841.51284722222</c:v>
                </c:pt>
                <c:pt idx="55">
                  <c:v>42841.512858796297</c:v>
                </c:pt>
                <c:pt idx="56">
                  <c:v>42841.512881944444</c:v>
                </c:pt>
                <c:pt idx="57">
                  <c:v>42841.51289351852</c:v>
                </c:pt>
                <c:pt idx="58">
                  <c:v>42841.51290509259</c:v>
                </c:pt>
                <c:pt idx="59">
                  <c:v>42841.512916666667</c:v>
                </c:pt>
                <c:pt idx="60">
                  <c:v>42841.512939814813</c:v>
                </c:pt>
                <c:pt idx="61">
                  <c:v>42841.51295138889</c:v>
                </c:pt>
                <c:pt idx="62">
                  <c:v>42841.512962962966</c:v>
                </c:pt>
                <c:pt idx="63">
                  <c:v>42841.512974537036</c:v>
                </c:pt>
                <c:pt idx="64">
                  <c:v>42841.512997685189</c:v>
                </c:pt>
                <c:pt idx="65">
                  <c:v>42841.513009259259</c:v>
                </c:pt>
                <c:pt idx="66">
                  <c:v>42841.513020833328</c:v>
                </c:pt>
                <c:pt idx="67">
                  <c:v>42841.513043981482</c:v>
                </c:pt>
                <c:pt idx="68">
                  <c:v>42841.513055555552</c:v>
                </c:pt>
                <c:pt idx="69">
                  <c:v>42841.513067129628</c:v>
                </c:pt>
                <c:pt idx="70">
                  <c:v>42841.513078703705</c:v>
                </c:pt>
                <c:pt idx="71">
                  <c:v>42841.513101851851</c:v>
                </c:pt>
                <c:pt idx="72">
                  <c:v>42841.513113425928</c:v>
                </c:pt>
                <c:pt idx="73">
                  <c:v>42841.513124999998</c:v>
                </c:pt>
                <c:pt idx="74">
                  <c:v>42841.513148148151</c:v>
                </c:pt>
                <c:pt idx="75">
                  <c:v>42841.513159722221</c:v>
                </c:pt>
                <c:pt idx="76">
                  <c:v>42841.513171296298</c:v>
                </c:pt>
                <c:pt idx="77">
                  <c:v>42841.513182870374</c:v>
                </c:pt>
                <c:pt idx="78">
                  <c:v>42841.513206018513</c:v>
                </c:pt>
                <c:pt idx="79">
                  <c:v>42841.513217592597</c:v>
                </c:pt>
                <c:pt idx="80">
                  <c:v>42841.513229166667</c:v>
                </c:pt>
                <c:pt idx="81">
                  <c:v>42841.513252314813</c:v>
                </c:pt>
                <c:pt idx="82">
                  <c:v>42841.51326388889</c:v>
                </c:pt>
                <c:pt idx="83">
                  <c:v>42841.513275462959</c:v>
                </c:pt>
                <c:pt idx="84">
                  <c:v>42841.513287037036</c:v>
                </c:pt>
                <c:pt idx="85">
                  <c:v>42841.513310185182</c:v>
                </c:pt>
                <c:pt idx="86">
                  <c:v>42841.513321759259</c:v>
                </c:pt>
                <c:pt idx="87">
                  <c:v>42841.513333333336</c:v>
                </c:pt>
                <c:pt idx="88">
                  <c:v>42841.513344907406</c:v>
                </c:pt>
                <c:pt idx="89">
                  <c:v>42841.513368055559</c:v>
                </c:pt>
                <c:pt idx="90">
                  <c:v>42841.513379629629</c:v>
                </c:pt>
                <c:pt idx="91">
                  <c:v>42841.513391203705</c:v>
                </c:pt>
                <c:pt idx="92">
                  <c:v>42841.513414351852</c:v>
                </c:pt>
                <c:pt idx="93">
                  <c:v>42841.513425925921</c:v>
                </c:pt>
                <c:pt idx="94">
                  <c:v>42841.513437500005</c:v>
                </c:pt>
                <c:pt idx="95">
                  <c:v>42841.513449074075</c:v>
                </c:pt>
                <c:pt idx="96">
                  <c:v>42841.513472222221</c:v>
                </c:pt>
                <c:pt idx="97">
                  <c:v>42841.583333333328</c:v>
                </c:pt>
                <c:pt idx="98">
                  <c:v>42841.625</c:v>
                </c:pt>
                <c:pt idx="99">
                  <c:v>42841.666666666672</c:v>
                </c:pt>
                <c:pt idx="100">
                  <c:v>42841.708333333328</c:v>
                </c:pt>
                <c:pt idx="101">
                  <c:v>42841.75</c:v>
                </c:pt>
                <c:pt idx="102">
                  <c:v>42841.791666666672</c:v>
                </c:pt>
                <c:pt idx="103">
                  <c:v>42841.833333333328</c:v>
                </c:pt>
                <c:pt idx="104">
                  <c:v>42841.875</c:v>
                </c:pt>
                <c:pt idx="105">
                  <c:v>42841.916666666672</c:v>
                </c:pt>
                <c:pt idx="106">
                  <c:v>42841.958333333328</c:v>
                </c:pt>
                <c:pt idx="107">
                  <c:v>42842</c:v>
                </c:pt>
                <c:pt idx="108">
                  <c:v>42842.041666666672</c:v>
                </c:pt>
                <c:pt idx="109">
                  <c:v>42842.083333333328</c:v>
                </c:pt>
                <c:pt idx="110">
                  <c:v>42842.125</c:v>
                </c:pt>
                <c:pt idx="111">
                  <c:v>42842.166666666672</c:v>
                </c:pt>
                <c:pt idx="112">
                  <c:v>42842.208333333328</c:v>
                </c:pt>
                <c:pt idx="113">
                  <c:v>42842.25</c:v>
                </c:pt>
                <c:pt idx="114">
                  <c:v>42842.291666666672</c:v>
                </c:pt>
                <c:pt idx="115">
                  <c:v>42842.333333333328</c:v>
                </c:pt>
                <c:pt idx="116">
                  <c:v>42842.375</c:v>
                </c:pt>
                <c:pt idx="117">
                  <c:v>42842.416666666672</c:v>
                </c:pt>
                <c:pt idx="118">
                  <c:v>42842.458333333328</c:v>
                </c:pt>
                <c:pt idx="119">
                  <c:v>42842.5</c:v>
                </c:pt>
                <c:pt idx="120">
                  <c:v>42842.541666666672</c:v>
                </c:pt>
                <c:pt idx="121">
                  <c:v>42842.583333333328</c:v>
                </c:pt>
                <c:pt idx="122">
                  <c:v>42842.625</c:v>
                </c:pt>
                <c:pt idx="123">
                  <c:v>42842.666666666672</c:v>
                </c:pt>
                <c:pt idx="124">
                  <c:v>42842.708333333328</c:v>
                </c:pt>
                <c:pt idx="125">
                  <c:v>42842.75</c:v>
                </c:pt>
                <c:pt idx="126">
                  <c:v>42842.791666666672</c:v>
                </c:pt>
                <c:pt idx="127">
                  <c:v>42842.833333333328</c:v>
                </c:pt>
                <c:pt idx="128">
                  <c:v>42842.875</c:v>
                </c:pt>
                <c:pt idx="129">
                  <c:v>42842.916666666672</c:v>
                </c:pt>
                <c:pt idx="130">
                  <c:v>42842.958333333328</c:v>
                </c:pt>
                <c:pt idx="131">
                  <c:v>42843</c:v>
                </c:pt>
                <c:pt idx="132">
                  <c:v>42843.041666666672</c:v>
                </c:pt>
                <c:pt idx="133">
                  <c:v>42843.083333333328</c:v>
                </c:pt>
                <c:pt idx="134">
                  <c:v>42843.125</c:v>
                </c:pt>
                <c:pt idx="135">
                  <c:v>42843.166666666672</c:v>
                </c:pt>
                <c:pt idx="136">
                  <c:v>42843.208333333328</c:v>
                </c:pt>
                <c:pt idx="137">
                  <c:v>42843.25</c:v>
                </c:pt>
                <c:pt idx="138">
                  <c:v>42843.291666666672</c:v>
                </c:pt>
                <c:pt idx="139">
                  <c:v>42843.333333333328</c:v>
                </c:pt>
                <c:pt idx="140">
                  <c:v>42843.375</c:v>
                </c:pt>
                <c:pt idx="141">
                  <c:v>42843.416666666672</c:v>
                </c:pt>
                <c:pt idx="142">
                  <c:v>42843.458333333328</c:v>
                </c:pt>
              </c:numCache>
            </c:numRef>
          </c:cat>
          <c:val>
            <c:numRef>
              <c:f>Sheet3!$Q$2:$Q$145</c:f>
              <c:numCache>
                <c:formatCode>0.000</c:formatCode>
                <c:ptCount val="144"/>
                <c:pt idx="0">
                  <c:v>-73.0438232421875</c:v>
                </c:pt>
                <c:pt idx="1">
                  <c:v>-72.3541259765625</c:v>
                </c:pt>
                <c:pt idx="2">
                  <c:v>-71.9207763671875</c:v>
                </c:pt>
                <c:pt idx="3">
                  <c:v>-71.8536376953125</c:v>
                </c:pt>
                <c:pt idx="4">
                  <c:v>-72.16796875</c:v>
                </c:pt>
                <c:pt idx="5">
                  <c:v>-72.66845703125</c:v>
                </c:pt>
                <c:pt idx="6">
                  <c:v>-73.3367919921875</c:v>
                </c:pt>
                <c:pt idx="7">
                  <c:v>-74.0386962890625</c:v>
                </c:pt>
                <c:pt idx="8">
                  <c:v>-74.554443359375</c:v>
                </c:pt>
                <c:pt idx="9">
                  <c:v>-74.8260498046875</c:v>
                </c:pt>
                <c:pt idx="10">
                  <c:v>-74.8748779296875</c:v>
                </c:pt>
                <c:pt idx="11">
                  <c:v>-74.71923828125</c:v>
                </c:pt>
                <c:pt idx="12">
                  <c:v>-74.4476318359375</c:v>
                </c:pt>
                <c:pt idx="13">
                  <c:v>-74.041748046875</c:v>
                </c:pt>
                <c:pt idx="14">
                  <c:v>-73.651123046875</c:v>
                </c:pt>
                <c:pt idx="15">
                  <c:v>-73.44970703125</c:v>
                </c:pt>
                <c:pt idx="16">
                  <c:v>-73.486328125</c:v>
                </c:pt>
                <c:pt idx="17">
                  <c:v>-73.7060546875</c:v>
                </c:pt>
                <c:pt idx="18">
                  <c:v>-74.017333984375</c:v>
                </c:pt>
                <c:pt idx="19">
                  <c:v>-74.3255615234375</c:v>
                </c:pt>
                <c:pt idx="20">
                  <c:v>-74.560546875</c:v>
                </c:pt>
                <c:pt idx="21">
                  <c:v>-74.5941162109375</c:v>
                </c:pt>
                <c:pt idx="22">
                  <c:v>-74.371337890625</c:v>
                </c:pt>
                <c:pt idx="23">
                  <c:v>-73.9501953125</c:v>
                </c:pt>
                <c:pt idx="24">
                  <c:v>-73.333740234375</c:v>
                </c:pt>
                <c:pt idx="25">
                  <c:v>-72.64404296875</c:v>
                </c:pt>
                <c:pt idx="26">
                  <c:v>-72.08251953125</c:v>
                </c:pt>
                <c:pt idx="27">
                  <c:v>-71.8017578125</c:v>
                </c:pt>
                <c:pt idx="28">
                  <c:v>-71.8841552734375</c:v>
                </c:pt>
                <c:pt idx="29">
                  <c:v>-72.296142578125</c:v>
                </c:pt>
                <c:pt idx="30">
                  <c:v>-72.808837890625</c:v>
                </c:pt>
                <c:pt idx="31">
                  <c:v>-73.468017578125</c:v>
                </c:pt>
                <c:pt idx="32">
                  <c:v>-74.1455078125</c:v>
                </c:pt>
                <c:pt idx="33">
                  <c:v>-74.6368408203125</c:v>
                </c:pt>
                <c:pt idx="34">
                  <c:v>-74.8077392578125</c:v>
                </c:pt>
                <c:pt idx="35">
                  <c:v>-74.8046875</c:v>
                </c:pt>
                <c:pt idx="36">
                  <c:v>-74.6826171875</c:v>
                </c:pt>
                <c:pt idx="37">
                  <c:v>-74.3927001953125</c:v>
                </c:pt>
                <c:pt idx="38">
                  <c:v>-74.0325927734375</c:v>
                </c:pt>
                <c:pt idx="39">
                  <c:v>-73.7213134765625</c:v>
                </c:pt>
                <c:pt idx="40">
                  <c:v>-73.5870361328125</c:v>
                </c:pt>
                <c:pt idx="41">
                  <c:v>-73.6297607421875</c:v>
                </c:pt>
                <c:pt idx="42">
                  <c:v>-73.8128662109375</c:v>
                </c:pt>
                <c:pt idx="43">
                  <c:v>-74.090576171875</c:v>
                </c:pt>
                <c:pt idx="44">
                  <c:v>-74.30419921875</c:v>
                </c:pt>
                <c:pt idx="45">
                  <c:v>-74.40185546875</c:v>
                </c:pt>
                <c:pt idx="46">
                  <c:v>-74.32861328125</c:v>
                </c:pt>
                <c:pt idx="47">
                  <c:v>-74.0570068359375</c:v>
                </c:pt>
                <c:pt idx="48">
                  <c:v>-73.565673828125</c:v>
                </c:pt>
                <c:pt idx="49">
                  <c:v>-70.27587890625</c:v>
                </c:pt>
                <c:pt idx="50">
                  <c:v>-69.04296875</c:v>
                </c:pt>
                <c:pt idx="51">
                  <c:v>-67.96875</c:v>
                </c:pt>
                <c:pt idx="52">
                  <c:v>-66.7236328125</c:v>
                </c:pt>
                <c:pt idx="53">
                  <c:v>-65.53955078125</c:v>
                </c:pt>
                <c:pt idx="54">
                  <c:v>-64.3096923828125</c:v>
                </c:pt>
                <c:pt idx="55">
                  <c:v>-63.128662109375</c:v>
                </c:pt>
                <c:pt idx="56">
                  <c:v>-61.9171142578125</c:v>
                </c:pt>
                <c:pt idx="57">
                  <c:v>-60.693359375</c:v>
                </c:pt>
                <c:pt idx="58">
                  <c:v>-59.4757080078125</c:v>
                </c:pt>
                <c:pt idx="59">
                  <c:v>-58.203125</c:v>
                </c:pt>
                <c:pt idx="60">
                  <c:v>-57.049560546875</c:v>
                </c:pt>
                <c:pt idx="61">
                  <c:v>-55.8746337890625</c:v>
                </c:pt>
                <c:pt idx="62">
                  <c:v>-54.6722412109375</c:v>
                </c:pt>
                <c:pt idx="63">
                  <c:v>-53.466796875</c:v>
                </c:pt>
                <c:pt idx="64">
                  <c:v>-52.301025390625</c:v>
                </c:pt>
                <c:pt idx="65">
                  <c:v>-51.1474609375</c:v>
                </c:pt>
                <c:pt idx="66">
                  <c:v>-50.0213623046875</c:v>
                </c:pt>
                <c:pt idx="67">
                  <c:v>-48.876953125</c:v>
                </c:pt>
                <c:pt idx="68">
                  <c:v>-47.747802734375</c:v>
                </c:pt>
                <c:pt idx="69">
                  <c:v>-46.6278076171875</c:v>
                </c:pt>
                <c:pt idx="70">
                  <c:v>-45.4376220703125</c:v>
                </c:pt>
                <c:pt idx="71">
                  <c:v>-44.2535400390625</c:v>
                </c:pt>
                <c:pt idx="72">
                  <c:v>-43.1060791015625</c:v>
                </c:pt>
                <c:pt idx="73">
                  <c:v>-41.93115234375</c:v>
                </c:pt>
                <c:pt idx="74">
                  <c:v>-40.716552734375</c:v>
                </c:pt>
                <c:pt idx="75">
                  <c:v>-39.48974609375</c:v>
                </c:pt>
                <c:pt idx="76">
                  <c:v>-38.3270263671875</c:v>
                </c:pt>
                <c:pt idx="77">
                  <c:v>-37.225341796875</c:v>
                </c:pt>
                <c:pt idx="78">
                  <c:v>-36.151123046875</c:v>
                </c:pt>
                <c:pt idx="79">
                  <c:v>-35.0555419921875</c:v>
                </c:pt>
                <c:pt idx="80">
                  <c:v>-34.002685546875</c:v>
                </c:pt>
                <c:pt idx="81">
                  <c:v>-32.91015625</c:v>
                </c:pt>
                <c:pt idx="82">
                  <c:v>-31.8389892578125</c:v>
                </c:pt>
                <c:pt idx="83">
                  <c:v>-30.7525634765625</c:v>
                </c:pt>
                <c:pt idx="84">
                  <c:v>-29.6966552734375</c:v>
                </c:pt>
                <c:pt idx="85">
                  <c:v>-28.619384765625</c:v>
                </c:pt>
                <c:pt idx="86">
                  <c:v>-27.6031494140625</c:v>
                </c:pt>
                <c:pt idx="87">
                  <c:v>-26.5960693359375</c:v>
                </c:pt>
                <c:pt idx="88">
                  <c:v>-25.579833984375</c:v>
                </c:pt>
                <c:pt idx="89">
                  <c:v>-24.57275390625</c:v>
                </c:pt>
                <c:pt idx="90">
                  <c:v>-23.5748291015625</c:v>
                </c:pt>
                <c:pt idx="91">
                  <c:v>-22.552490234375</c:v>
                </c:pt>
                <c:pt idx="92">
                  <c:v>-21.5484619140625</c:v>
                </c:pt>
                <c:pt idx="93">
                  <c:v>-20.54443359375</c:v>
                </c:pt>
                <c:pt idx="94">
                  <c:v>-19.62890625</c:v>
                </c:pt>
                <c:pt idx="95">
                  <c:v>-19.0673828125</c:v>
                </c:pt>
                <c:pt idx="96">
                  <c:v>-17.6971435546875</c:v>
                </c:pt>
                <c:pt idx="97">
                  <c:v>-17.5506591796875</c:v>
                </c:pt>
                <c:pt idx="98">
                  <c:v>-17.828369140625</c:v>
                </c:pt>
                <c:pt idx="99">
                  <c:v>-18.621826171875</c:v>
                </c:pt>
                <c:pt idx="100">
                  <c:v>-20.343017578125</c:v>
                </c:pt>
                <c:pt idx="101">
                  <c:v>-21.600341796875</c:v>
                </c:pt>
                <c:pt idx="102">
                  <c:v>-21.1334228515625</c:v>
                </c:pt>
                <c:pt idx="103">
                  <c:v>-20.6024169921875</c:v>
                </c:pt>
                <c:pt idx="104">
                  <c:v>-20.4925537109375</c:v>
                </c:pt>
                <c:pt idx="105">
                  <c:v>-20.5108642578125</c:v>
                </c:pt>
                <c:pt idx="106">
                  <c:v>-20.257568359375</c:v>
                </c:pt>
                <c:pt idx="107">
                  <c:v>-19.9676513671875</c:v>
                </c:pt>
                <c:pt idx="108">
                  <c:v>-19.6319580078125</c:v>
                </c:pt>
                <c:pt idx="109">
                  <c:v>-19.3695068359375</c:v>
                </c:pt>
                <c:pt idx="110">
                  <c:v>-19.2779541015625</c:v>
                </c:pt>
                <c:pt idx="111">
                  <c:v>-19.6197509765625</c:v>
                </c:pt>
                <c:pt idx="112">
                  <c:v>-19.59228515625</c:v>
                </c:pt>
                <c:pt idx="113">
                  <c:v>-19.7662353515625</c:v>
                </c:pt>
                <c:pt idx="114">
                  <c:v>-19.8486328125</c:v>
                </c:pt>
                <c:pt idx="115">
                  <c:v>-19.8333740234375</c:v>
                </c:pt>
                <c:pt idx="116">
                  <c:v>-19.6990966796875</c:v>
                </c:pt>
                <c:pt idx="117">
                  <c:v>-19.44580078125</c:v>
                </c:pt>
                <c:pt idx="118">
                  <c:v>-19.0399169921875</c:v>
                </c:pt>
                <c:pt idx="119">
                  <c:v>-18.4967041015625</c:v>
                </c:pt>
                <c:pt idx="120">
                  <c:v>-17.90771484375</c:v>
                </c:pt>
                <c:pt idx="121">
                  <c:v>-17.578125</c:v>
                </c:pt>
                <c:pt idx="122">
                  <c:v>-17.5384521484375</c:v>
                </c:pt>
                <c:pt idx="123">
                  <c:v>-17.9412841796875</c:v>
                </c:pt>
                <c:pt idx="124">
                  <c:v>-18.95751953125</c:v>
                </c:pt>
                <c:pt idx="125">
                  <c:v>-19.781494140625</c:v>
                </c:pt>
                <c:pt idx="126">
                  <c:v>-19.9188232421875</c:v>
                </c:pt>
                <c:pt idx="127">
                  <c:v>-20.111083984375</c:v>
                </c:pt>
                <c:pt idx="128">
                  <c:v>-20.2789306640625</c:v>
                </c:pt>
                <c:pt idx="129">
                  <c:v>-20.3521728515625</c:v>
                </c:pt>
                <c:pt idx="130">
                  <c:v>-20.361328125</c:v>
                </c:pt>
                <c:pt idx="131">
                  <c:v>-20.27587890625</c:v>
                </c:pt>
                <c:pt idx="132">
                  <c:v>-19.9798583984375</c:v>
                </c:pt>
                <c:pt idx="133">
                  <c:v>-19.6502685546875</c:v>
                </c:pt>
                <c:pt idx="134">
                  <c:v>-19.390869140625</c:v>
                </c:pt>
                <c:pt idx="135">
                  <c:v>-19.268798828125</c:v>
                </c:pt>
                <c:pt idx="136">
                  <c:v>-19.27490234375</c:v>
                </c:pt>
                <c:pt idx="137">
                  <c:v>-19.378662109375</c:v>
                </c:pt>
                <c:pt idx="138">
                  <c:v>-19.5037841796875</c:v>
                </c:pt>
                <c:pt idx="139">
                  <c:v>-19.580078125</c:v>
                </c:pt>
                <c:pt idx="140">
                  <c:v>-19.5953369140625</c:v>
                </c:pt>
                <c:pt idx="141">
                  <c:v>-0.274658203125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Sheet3!$R$1</c:f>
              <c:strCache>
                <c:ptCount val="1"/>
                <c:pt idx="0">
                  <c:v>Unit 4 - Depth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Sheet3!$O:$O</c:f>
              <c:numCache>
                <c:formatCode>General</c:formatCode>
                <c:ptCount val="1048576"/>
                <c:pt idx="0">
                  <c:v>42839.416666666664</c:v>
                </c:pt>
                <c:pt idx="1">
                  <c:v>42839.458333333328</c:v>
                </c:pt>
                <c:pt idx="2">
                  <c:v>42839.5</c:v>
                </c:pt>
                <c:pt idx="3">
                  <c:v>42839.541666666672</c:v>
                </c:pt>
                <c:pt idx="4">
                  <c:v>42839.583333333328</c:v>
                </c:pt>
                <c:pt idx="5">
                  <c:v>42839.625</c:v>
                </c:pt>
                <c:pt idx="6">
                  <c:v>42839.666666666672</c:v>
                </c:pt>
                <c:pt idx="7">
                  <c:v>42839.708333333328</c:v>
                </c:pt>
                <c:pt idx="8">
                  <c:v>42839.75</c:v>
                </c:pt>
                <c:pt idx="9">
                  <c:v>42839.791666666672</c:v>
                </c:pt>
                <c:pt idx="10">
                  <c:v>42839.833333333328</c:v>
                </c:pt>
                <c:pt idx="11">
                  <c:v>42839.875</c:v>
                </c:pt>
                <c:pt idx="12">
                  <c:v>42839.916666666672</c:v>
                </c:pt>
                <c:pt idx="13">
                  <c:v>42839.958333333328</c:v>
                </c:pt>
                <c:pt idx="14">
                  <c:v>42840</c:v>
                </c:pt>
                <c:pt idx="15">
                  <c:v>42840.041666666672</c:v>
                </c:pt>
                <c:pt idx="16">
                  <c:v>42840.083333333328</c:v>
                </c:pt>
                <c:pt idx="17">
                  <c:v>42840.125</c:v>
                </c:pt>
                <c:pt idx="18">
                  <c:v>42840.166666666672</c:v>
                </c:pt>
                <c:pt idx="19">
                  <c:v>42840.208333333328</c:v>
                </c:pt>
                <c:pt idx="20">
                  <c:v>42840.25</c:v>
                </c:pt>
                <c:pt idx="21">
                  <c:v>42840.291666666672</c:v>
                </c:pt>
                <c:pt idx="22">
                  <c:v>42840.333333333328</c:v>
                </c:pt>
                <c:pt idx="23">
                  <c:v>42840.375</c:v>
                </c:pt>
                <c:pt idx="24">
                  <c:v>42840.416666666672</c:v>
                </c:pt>
                <c:pt idx="25">
                  <c:v>42840.458333333328</c:v>
                </c:pt>
                <c:pt idx="26">
                  <c:v>42840.5</c:v>
                </c:pt>
                <c:pt idx="27">
                  <c:v>42840.541666666672</c:v>
                </c:pt>
                <c:pt idx="28">
                  <c:v>42840.583333333328</c:v>
                </c:pt>
                <c:pt idx="29">
                  <c:v>42840.625</c:v>
                </c:pt>
                <c:pt idx="30">
                  <c:v>42840.666666666672</c:v>
                </c:pt>
                <c:pt idx="31">
                  <c:v>42840.708333333328</c:v>
                </c:pt>
                <c:pt idx="32">
                  <c:v>42840.75</c:v>
                </c:pt>
                <c:pt idx="33">
                  <c:v>42840.791666666672</c:v>
                </c:pt>
                <c:pt idx="34">
                  <c:v>42840.833333333328</c:v>
                </c:pt>
                <c:pt idx="35">
                  <c:v>42840.875</c:v>
                </c:pt>
                <c:pt idx="36">
                  <c:v>42840.916666666672</c:v>
                </c:pt>
                <c:pt idx="37">
                  <c:v>42840.958333333328</c:v>
                </c:pt>
                <c:pt idx="38">
                  <c:v>42841</c:v>
                </c:pt>
                <c:pt idx="39">
                  <c:v>42841.041666666672</c:v>
                </c:pt>
                <c:pt idx="40">
                  <c:v>42841.083333333328</c:v>
                </c:pt>
                <c:pt idx="41">
                  <c:v>42841.125</c:v>
                </c:pt>
                <c:pt idx="42">
                  <c:v>42841.166666666672</c:v>
                </c:pt>
                <c:pt idx="43">
                  <c:v>42841.208333333328</c:v>
                </c:pt>
                <c:pt idx="44">
                  <c:v>42841.25</c:v>
                </c:pt>
                <c:pt idx="45">
                  <c:v>42841.291666666672</c:v>
                </c:pt>
                <c:pt idx="46">
                  <c:v>42841.333333333328</c:v>
                </c:pt>
                <c:pt idx="47">
                  <c:v>42841.375</c:v>
                </c:pt>
                <c:pt idx="48">
                  <c:v>42841.416666666672</c:v>
                </c:pt>
                <c:pt idx="49">
                  <c:v>42841.458333333328</c:v>
                </c:pt>
                <c:pt idx="50">
                  <c:v>42841.512789351851</c:v>
                </c:pt>
                <c:pt idx="51">
                  <c:v>42841.512800925921</c:v>
                </c:pt>
                <c:pt idx="52">
                  <c:v>42841.512812500005</c:v>
                </c:pt>
                <c:pt idx="53">
                  <c:v>42841.512835648144</c:v>
                </c:pt>
                <c:pt idx="54">
                  <c:v>42841.51284722222</c:v>
                </c:pt>
                <c:pt idx="55">
                  <c:v>42841.512858796297</c:v>
                </c:pt>
                <c:pt idx="56">
                  <c:v>42841.512881944444</c:v>
                </c:pt>
                <c:pt idx="57">
                  <c:v>42841.51289351852</c:v>
                </c:pt>
                <c:pt idx="58">
                  <c:v>42841.51290509259</c:v>
                </c:pt>
                <c:pt idx="59">
                  <c:v>42841.512916666667</c:v>
                </c:pt>
                <c:pt idx="60">
                  <c:v>42841.512939814813</c:v>
                </c:pt>
                <c:pt idx="61">
                  <c:v>42841.51295138889</c:v>
                </c:pt>
                <c:pt idx="62">
                  <c:v>42841.512962962966</c:v>
                </c:pt>
                <c:pt idx="63">
                  <c:v>42841.512974537036</c:v>
                </c:pt>
                <c:pt idx="64">
                  <c:v>42841.512997685189</c:v>
                </c:pt>
                <c:pt idx="65">
                  <c:v>42841.513009259259</c:v>
                </c:pt>
                <c:pt idx="66">
                  <c:v>42841.513020833328</c:v>
                </c:pt>
                <c:pt idx="67">
                  <c:v>42841.513043981482</c:v>
                </c:pt>
                <c:pt idx="68">
                  <c:v>42841.513055555552</c:v>
                </c:pt>
                <c:pt idx="69">
                  <c:v>42841.513067129628</c:v>
                </c:pt>
                <c:pt idx="70">
                  <c:v>42841.513078703705</c:v>
                </c:pt>
                <c:pt idx="71">
                  <c:v>42841.513101851851</c:v>
                </c:pt>
                <c:pt idx="72">
                  <c:v>42841.513113425928</c:v>
                </c:pt>
                <c:pt idx="73">
                  <c:v>42841.513124999998</c:v>
                </c:pt>
                <c:pt idx="74">
                  <c:v>42841.513148148151</c:v>
                </c:pt>
                <c:pt idx="75">
                  <c:v>42841.513159722221</c:v>
                </c:pt>
                <c:pt idx="76">
                  <c:v>42841.513171296298</c:v>
                </c:pt>
                <c:pt idx="77">
                  <c:v>42841.513182870374</c:v>
                </c:pt>
                <c:pt idx="78">
                  <c:v>42841.513206018513</c:v>
                </c:pt>
                <c:pt idx="79">
                  <c:v>42841.513217592597</c:v>
                </c:pt>
                <c:pt idx="80">
                  <c:v>42841.513229166667</c:v>
                </c:pt>
                <c:pt idx="81">
                  <c:v>42841.513252314813</c:v>
                </c:pt>
                <c:pt idx="82">
                  <c:v>42841.51326388889</c:v>
                </c:pt>
                <c:pt idx="83">
                  <c:v>42841.513275462959</c:v>
                </c:pt>
                <c:pt idx="84">
                  <c:v>42841.513287037036</c:v>
                </c:pt>
                <c:pt idx="85">
                  <c:v>42841.513310185182</c:v>
                </c:pt>
                <c:pt idx="86">
                  <c:v>42841.513321759259</c:v>
                </c:pt>
                <c:pt idx="87">
                  <c:v>42841.513333333336</c:v>
                </c:pt>
                <c:pt idx="88">
                  <c:v>42841.513344907406</c:v>
                </c:pt>
                <c:pt idx="89">
                  <c:v>42841.513368055559</c:v>
                </c:pt>
                <c:pt idx="90">
                  <c:v>42841.513379629629</c:v>
                </c:pt>
                <c:pt idx="91">
                  <c:v>42841.513391203705</c:v>
                </c:pt>
                <c:pt idx="92">
                  <c:v>42841.513414351852</c:v>
                </c:pt>
                <c:pt idx="93">
                  <c:v>42841.513425925921</c:v>
                </c:pt>
                <c:pt idx="94">
                  <c:v>42841.513437500005</c:v>
                </c:pt>
                <c:pt idx="95">
                  <c:v>42841.513449074075</c:v>
                </c:pt>
                <c:pt idx="96">
                  <c:v>42841.513472222221</c:v>
                </c:pt>
                <c:pt idx="97">
                  <c:v>42841.583333333328</c:v>
                </c:pt>
                <c:pt idx="98">
                  <c:v>42841.625</c:v>
                </c:pt>
                <c:pt idx="99">
                  <c:v>42841.666666666672</c:v>
                </c:pt>
                <c:pt idx="100">
                  <c:v>42841.708333333328</c:v>
                </c:pt>
                <c:pt idx="101">
                  <c:v>42841.75</c:v>
                </c:pt>
                <c:pt idx="102">
                  <c:v>42841.791666666672</c:v>
                </c:pt>
                <c:pt idx="103">
                  <c:v>42841.833333333328</c:v>
                </c:pt>
                <c:pt idx="104">
                  <c:v>42841.875</c:v>
                </c:pt>
                <c:pt idx="105">
                  <c:v>42841.916666666672</c:v>
                </c:pt>
                <c:pt idx="106">
                  <c:v>42841.958333333328</c:v>
                </c:pt>
                <c:pt idx="107">
                  <c:v>42842</c:v>
                </c:pt>
                <c:pt idx="108">
                  <c:v>42842.041666666672</c:v>
                </c:pt>
                <c:pt idx="109">
                  <c:v>42842.083333333328</c:v>
                </c:pt>
                <c:pt idx="110">
                  <c:v>42842.125</c:v>
                </c:pt>
                <c:pt idx="111">
                  <c:v>42842.166666666672</c:v>
                </c:pt>
                <c:pt idx="112">
                  <c:v>42842.208333333328</c:v>
                </c:pt>
                <c:pt idx="113">
                  <c:v>42842.25</c:v>
                </c:pt>
                <c:pt idx="114">
                  <c:v>42842.291666666672</c:v>
                </c:pt>
                <c:pt idx="115">
                  <c:v>42842.333333333328</c:v>
                </c:pt>
                <c:pt idx="116">
                  <c:v>42842.375</c:v>
                </c:pt>
                <c:pt idx="117">
                  <c:v>42842.416666666672</c:v>
                </c:pt>
                <c:pt idx="118">
                  <c:v>42842.458333333328</c:v>
                </c:pt>
                <c:pt idx="119">
                  <c:v>42842.5</c:v>
                </c:pt>
                <c:pt idx="120">
                  <c:v>42842.541666666672</c:v>
                </c:pt>
                <c:pt idx="121">
                  <c:v>42842.583333333328</c:v>
                </c:pt>
                <c:pt idx="122">
                  <c:v>42842.625</c:v>
                </c:pt>
                <c:pt idx="123">
                  <c:v>42842.666666666672</c:v>
                </c:pt>
                <c:pt idx="124">
                  <c:v>42842.708333333328</c:v>
                </c:pt>
                <c:pt idx="125">
                  <c:v>42842.75</c:v>
                </c:pt>
                <c:pt idx="126">
                  <c:v>42842.791666666672</c:v>
                </c:pt>
                <c:pt idx="127">
                  <c:v>42842.833333333328</c:v>
                </c:pt>
                <c:pt idx="128">
                  <c:v>42842.875</c:v>
                </c:pt>
                <c:pt idx="129">
                  <c:v>42842.916666666672</c:v>
                </c:pt>
                <c:pt idx="130">
                  <c:v>42842.958333333328</c:v>
                </c:pt>
                <c:pt idx="131">
                  <c:v>42843</c:v>
                </c:pt>
                <c:pt idx="132">
                  <c:v>42843.041666666672</c:v>
                </c:pt>
                <c:pt idx="133">
                  <c:v>42843.083333333328</c:v>
                </c:pt>
                <c:pt idx="134">
                  <c:v>42843.125</c:v>
                </c:pt>
                <c:pt idx="135">
                  <c:v>42843.166666666672</c:v>
                </c:pt>
                <c:pt idx="136">
                  <c:v>42843.208333333328</c:v>
                </c:pt>
                <c:pt idx="137">
                  <c:v>42843.25</c:v>
                </c:pt>
                <c:pt idx="138">
                  <c:v>42843.291666666672</c:v>
                </c:pt>
                <c:pt idx="139">
                  <c:v>42843.333333333328</c:v>
                </c:pt>
                <c:pt idx="140">
                  <c:v>42843.375</c:v>
                </c:pt>
                <c:pt idx="141">
                  <c:v>42843.416666666672</c:v>
                </c:pt>
                <c:pt idx="142">
                  <c:v>42843.458333333328</c:v>
                </c:pt>
              </c:numCache>
            </c:numRef>
          </c:cat>
          <c:val>
            <c:numRef>
              <c:f>Sheet3!$R$2:$R$145</c:f>
              <c:numCache>
                <c:formatCode>0.000</c:formatCode>
                <c:ptCount val="144"/>
                <c:pt idx="0">
                  <c:v>-72.6654052734375</c:v>
                </c:pt>
                <c:pt idx="1">
                  <c:v>-71.978759765625</c:v>
                </c:pt>
                <c:pt idx="2">
                  <c:v>-71.551513671875</c:v>
                </c:pt>
                <c:pt idx="3">
                  <c:v>-71.478271484375</c:v>
                </c:pt>
                <c:pt idx="4">
                  <c:v>-71.759033203125</c:v>
                </c:pt>
                <c:pt idx="5">
                  <c:v>-72.2808837890625</c:v>
                </c:pt>
                <c:pt idx="6">
                  <c:v>-72.9949951171875</c:v>
                </c:pt>
                <c:pt idx="7">
                  <c:v>-73.7335205078125</c:v>
                </c:pt>
                <c:pt idx="8">
                  <c:v>-74.212646484375</c:v>
                </c:pt>
                <c:pt idx="9">
                  <c:v>-74.4903564453125</c:v>
                </c:pt>
                <c:pt idx="10">
                  <c:v>-74.5330810546875</c:v>
                </c:pt>
                <c:pt idx="11">
                  <c:v>-74.3621826171875</c:v>
                </c:pt>
                <c:pt idx="12">
                  <c:v>-74.0570068359375</c:v>
                </c:pt>
                <c:pt idx="13">
                  <c:v>-73.6602783203125</c:v>
                </c:pt>
                <c:pt idx="14">
                  <c:v>-73.2818603515625</c:v>
                </c:pt>
                <c:pt idx="15">
                  <c:v>-73.08349609375</c:v>
                </c:pt>
                <c:pt idx="16">
                  <c:v>-73.1201171875</c:v>
                </c:pt>
                <c:pt idx="17">
                  <c:v>-73.3428955078125</c:v>
                </c:pt>
                <c:pt idx="18">
                  <c:v>-73.6572265625</c:v>
                </c:pt>
                <c:pt idx="19">
                  <c:v>-73.96240234375</c:v>
                </c:pt>
                <c:pt idx="20">
                  <c:v>-74.2034912109375</c:v>
                </c:pt>
                <c:pt idx="21">
                  <c:v>-74.2340087890625</c:v>
                </c:pt>
                <c:pt idx="22">
                  <c:v>-74.005126953125</c:v>
                </c:pt>
                <c:pt idx="23">
                  <c:v>-73.590087890625</c:v>
                </c:pt>
                <c:pt idx="24">
                  <c:v>-72.9644775390625</c:v>
                </c:pt>
                <c:pt idx="25">
                  <c:v>-72.2625732421875</c:v>
                </c:pt>
                <c:pt idx="26">
                  <c:v>-71.6949462890625</c:v>
                </c:pt>
                <c:pt idx="27">
                  <c:v>-71.4202880859375</c:v>
                </c:pt>
                <c:pt idx="28">
                  <c:v>-71.49658203125</c:v>
                </c:pt>
                <c:pt idx="29">
                  <c:v>-71.9451904296875</c:v>
                </c:pt>
                <c:pt idx="30">
                  <c:v>-72.4517822265625</c:v>
                </c:pt>
                <c:pt idx="31">
                  <c:v>-73.1414794921875</c:v>
                </c:pt>
                <c:pt idx="32">
                  <c:v>-73.773193359375</c:v>
                </c:pt>
                <c:pt idx="33">
                  <c:v>-74.2950439453125</c:v>
                </c:pt>
                <c:pt idx="34">
                  <c:v>-74.481201171875</c:v>
                </c:pt>
                <c:pt idx="35">
                  <c:v>-74.456787109375</c:v>
                </c:pt>
                <c:pt idx="36">
                  <c:v>-74.2950439453125</c:v>
                </c:pt>
                <c:pt idx="37">
                  <c:v>-74.005126953125</c:v>
                </c:pt>
                <c:pt idx="38">
                  <c:v>-73.6358642578125</c:v>
                </c:pt>
                <c:pt idx="39">
                  <c:v>-73.3062744140625</c:v>
                </c:pt>
                <c:pt idx="40">
                  <c:v>-73.187255859375</c:v>
                </c:pt>
                <c:pt idx="41">
                  <c:v>-73.236083984375</c:v>
                </c:pt>
                <c:pt idx="42">
                  <c:v>-73.4222412109375</c:v>
                </c:pt>
                <c:pt idx="43">
                  <c:v>-73.7060546875</c:v>
                </c:pt>
                <c:pt idx="44">
                  <c:v>-73.9593505859375</c:v>
                </c:pt>
                <c:pt idx="45">
                  <c:v>-74.0447998046875</c:v>
                </c:pt>
                <c:pt idx="46">
                  <c:v>-73.9532470703125</c:v>
                </c:pt>
                <c:pt idx="47">
                  <c:v>-73.66943359375</c:v>
                </c:pt>
                <c:pt idx="48">
                  <c:v>-73.187255859375</c:v>
                </c:pt>
                <c:pt idx="49">
                  <c:v>-68.9544677734375</c:v>
                </c:pt>
                <c:pt idx="50">
                  <c:v>-67.5750732421875</c:v>
                </c:pt>
                <c:pt idx="51">
                  <c:v>-66.17431640625</c:v>
                </c:pt>
                <c:pt idx="52">
                  <c:v>-64.7705078125</c:v>
                </c:pt>
                <c:pt idx="53">
                  <c:v>-63.4674072265625</c:v>
                </c:pt>
                <c:pt idx="54">
                  <c:v>-62.1429443359375</c:v>
                </c:pt>
                <c:pt idx="55">
                  <c:v>-60.80322265625</c:v>
                </c:pt>
                <c:pt idx="56">
                  <c:v>-59.4573974609375</c:v>
                </c:pt>
                <c:pt idx="57">
                  <c:v>-58.10546875</c:v>
                </c:pt>
                <c:pt idx="58">
                  <c:v>-56.73828125</c:v>
                </c:pt>
                <c:pt idx="59">
                  <c:v>-55.328369140625</c:v>
                </c:pt>
                <c:pt idx="60">
                  <c:v>-53.89404296875</c:v>
                </c:pt>
                <c:pt idx="61">
                  <c:v>-52.4932861328125</c:v>
                </c:pt>
                <c:pt idx="62">
                  <c:v>-51.06201171875</c:v>
                </c:pt>
                <c:pt idx="63">
                  <c:v>-49.62158203125</c:v>
                </c:pt>
                <c:pt idx="64">
                  <c:v>-48.248291015625</c:v>
                </c:pt>
                <c:pt idx="65">
                  <c:v>-46.8505859375</c:v>
                </c:pt>
                <c:pt idx="66">
                  <c:v>-45.4559326171875</c:v>
                </c:pt>
                <c:pt idx="67">
                  <c:v>-44.1497802734375</c:v>
                </c:pt>
                <c:pt idx="68">
                  <c:v>-42.7947998046875</c:v>
                </c:pt>
                <c:pt idx="69">
                  <c:v>-41.534423828125</c:v>
                </c:pt>
                <c:pt idx="70">
                  <c:v>-40.240478515625</c:v>
                </c:pt>
                <c:pt idx="71">
                  <c:v>-38.9739990234375</c:v>
                </c:pt>
                <c:pt idx="72">
                  <c:v>-37.6678466796875</c:v>
                </c:pt>
                <c:pt idx="73">
                  <c:v>-36.3922119140625</c:v>
                </c:pt>
                <c:pt idx="74">
                  <c:v>-35.089111328125</c:v>
                </c:pt>
                <c:pt idx="75">
                  <c:v>-33.709716796875</c:v>
                </c:pt>
                <c:pt idx="76">
                  <c:v>-32.3760986328125</c:v>
                </c:pt>
                <c:pt idx="77">
                  <c:v>-31.0577392578125</c:v>
                </c:pt>
                <c:pt idx="78">
                  <c:v>-29.693603515625</c:v>
                </c:pt>
                <c:pt idx="79">
                  <c:v>-28.302001953125</c:v>
                </c:pt>
                <c:pt idx="80">
                  <c:v>-26.9256591796875</c:v>
                </c:pt>
                <c:pt idx="81">
                  <c:v>-25.567626953125</c:v>
                </c:pt>
                <c:pt idx="82">
                  <c:v>-24.1943359375</c:v>
                </c:pt>
                <c:pt idx="83">
                  <c:v>-22.8179931640625</c:v>
                </c:pt>
                <c:pt idx="84">
                  <c:v>-21.4691162109375</c:v>
                </c:pt>
                <c:pt idx="85">
                  <c:v>-20.1019287109375</c:v>
                </c:pt>
                <c:pt idx="86">
                  <c:v>-18.7774658203125</c:v>
                </c:pt>
                <c:pt idx="87">
                  <c:v>-17.4560546875</c:v>
                </c:pt>
                <c:pt idx="88">
                  <c:v>-16.1163330078125</c:v>
                </c:pt>
                <c:pt idx="89">
                  <c:v>-14.801025390625</c:v>
                </c:pt>
                <c:pt idx="90">
                  <c:v>-13.4735107421875</c:v>
                </c:pt>
                <c:pt idx="91">
                  <c:v>-12.1368408203125</c:v>
                </c:pt>
                <c:pt idx="92">
                  <c:v>-10.8184814453125</c:v>
                </c:pt>
                <c:pt idx="93">
                  <c:v>-9.5367431640625</c:v>
                </c:pt>
                <c:pt idx="94">
                  <c:v>-8.2977294921875</c:v>
                </c:pt>
                <c:pt idx="95">
                  <c:v>-7.2784423828125</c:v>
                </c:pt>
                <c:pt idx="96">
                  <c:v>-2.91748046875</c:v>
                </c:pt>
                <c:pt idx="97">
                  <c:v>-3.118896484375</c:v>
                </c:pt>
                <c:pt idx="98">
                  <c:v>-3.5552978515625</c:v>
                </c:pt>
                <c:pt idx="99">
                  <c:v>-5.1971435546875</c:v>
                </c:pt>
                <c:pt idx="100">
                  <c:v>-8.9935302734375</c:v>
                </c:pt>
                <c:pt idx="101">
                  <c:v>-11.6180419921875</c:v>
                </c:pt>
                <c:pt idx="102">
                  <c:v>-8.868408203125</c:v>
                </c:pt>
                <c:pt idx="103">
                  <c:v>-7.3272705078125</c:v>
                </c:pt>
                <c:pt idx="104">
                  <c:v>-6.1431884765625</c:v>
                </c:pt>
                <c:pt idx="105">
                  <c:v>-5.816650390625</c:v>
                </c:pt>
                <c:pt idx="106">
                  <c:v>-5.4229736328125</c:v>
                </c:pt>
                <c:pt idx="107">
                  <c:v>-5.1910400390625</c:v>
                </c:pt>
                <c:pt idx="108">
                  <c:v>-4.8309326171875</c:v>
                </c:pt>
                <c:pt idx="109">
                  <c:v>-4.5440673828125</c:v>
                </c:pt>
                <c:pt idx="110">
                  <c:v>-4.486083984375</c:v>
                </c:pt>
                <c:pt idx="111">
                  <c:v>-5.108642578125</c:v>
                </c:pt>
                <c:pt idx="112">
                  <c:v>-5.499267578125</c:v>
                </c:pt>
                <c:pt idx="113">
                  <c:v>-5.2093505859375</c:v>
                </c:pt>
                <c:pt idx="114">
                  <c:v>-5.1544189453125</c:v>
                </c:pt>
                <c:pt idx="115">
                  <c:v>-5.0628662109375</c:v>
                </c:pt>
                <c:pt idx="116">
                  <c:v>-4.8797607421875</c:v>
                </c:pt>
                <c:pt idx="117">
                  <c:v>-4.608154296875</c:v>
                </c:pt>
                <c:pt idx="118">
                  <c:v>-4.4342041015625</c:v>
                </c:pt>
                <c:pt idx="119">
                  <c:v>-3.790283203125</c:v>
                </c:pt>
                <c:pt idx="120">
                  <c:v>-3.179931640625</c:v>
                </c:pt>
                <c:pt idx="121">
                  <c:v>-2.7130126953125</c:v>
                </c:pt>
                <c:pt idx="122">
                  <c:v>-2.74658203125</c:v>
                </c:pt>
                <c:pt idx="123">
                  <c:v>-3.8726806640625</c:v>
                </c:pt>
                <c:pt idx="124">
                  <c:v>-5.0567626953125</c:v>
                </c:pt>
                <c:pt idx="125">
                  <c:v>-6.4117431640625</c:v>
                </c:pt>
                <c:pt idx="126">
                  <c:v>-6.1370849609375</c:v>
                </c:pt>
                <c:pt idx="127">
                  <c:v>-5.682373046875</c:v>
                </c:pt>
                <c:pt idx="128">
                  <c:v>-5.5023193359375</c:v>
                </c:pt>
                <c:pt idx="129">
                  <c:v>-5.4656982421875</c:v>
                </c:pt>
                <c:pt idx="130">
                  <c:v>-5.438232421875</c:v>
                </c:pt>
                <c:pt idx="131">
                  <c:v>-5.401611328125</c:v>
                </c:pt>
                <c:pt idx="132">
                  <c:v>-5.13916015625</c:v>
                </c:pt>
                <c:pt idx="133">
                  <c:v>-4.754638671875</c:v>
                </c:pt>
                <c:pt idx="134">
                  <c:v>-4.449462890625</c:v>
                </c:pt>
                <c:pt idx="135">
                  <c:v>-4.33349609375</c:v>
                </c:pt>
                <c:pt idx="136">
                  <c:v>-4.388427734375</c:v>
                </c:pt>
                <c:pt idx="137">
                  <c:v>-5.0201416015625</c:v>
                </c:pt>
                <c:pt idx="138">
                  <c:v>-4.8095703125</c:v>
                </c:pt>
                <c:pt idx="139">
                  <c:v>-4.705810546875</c:v>
                </c:pt>
                <c:pt idx="140">
                  <c:v>-4.656982421875</c:v>
                </c:pt>
                <c:pt idx="141">
                  <c:v>-0.25634765625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74656"/>
        <c:axId val="113976832"/>
      </c:lineChart>
      <c:lineChart>
        <c:grouping val="standard"/>
        <c:varyColors val="0"/>
        <c:ser>
          <c:idx val="2"/>
          <c:order val="2"/>
          <c:tx>
            <c:strRef>
              <c:f>Sheet3!$W$1</c:f>
              <c:strCache>
                <c:ptCount val="1"/>
                <c:pt idx="0">
                  <c:v>Unit 2 - PAR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Sheet3!$W$2:$W$145</c:f>
              <c:numCache>
                <c:formatCode>0.0</c:formatCode>
                <c:ptCount val="144"/>
                <c:pt idx="0">
                  <c:v>0.60869589041095884</c:v>
                </c:pt>
                <c:pt idx="1">
                  <c:v>0.60869589041095884</c:v>
                </c:pt>
                <c:pt idx="2">
                  <c:v>0.60869589041095884</c:v>
                </c:pt>
                <c:pt idx="3">
                  <c:v>0.60869589041095884</c:v>
                </c:pt>
                <c:pt idx="4">
                  <c:v>0.60869589041095884</c:v>
                </c:pt>
                <c:pt idx="5">
                  <c:v>0.60869589041095884</c:v>
                </c:pt>
                <c:pt idx="6">
                  <c:v>0.60869589041095884</c:v>
                </c:pt>
                <c:pt idx="7">
                  <c:v>0.60869589041095884</c:v>
                </c:pt>
                <c:pt idx="8">
                  <c:v>0.60869589041095884</c:v>
                </c:pt>
                <c:pt idx="9">
                  <c:v>0.60869589041095884</c:v>
                </c:pt>
                <c:pt idx="10">
                  <c:v>0.60869589041095884</c:v>
                </c:pt>
                <c:pt idx="11">
                  <c:v>0.60869589041095884</c:v>
                </c:pt>
                <c:pt idx="12">
                  <c:v>0.60869589041095884</c:v>
                </c:pt>
                <c:pt idx="13">
                  <c:v>0.60869589041095884</c:v>
                </c:pt>
                <c:pt idx="14">
                  <c:v>0.60869589041095884</c:v>
                </c:pt>
                <c:pt idx="15">
                  <c:v>0.67632876712328771</c:v>
                </c:pt>
                <c:pt idx="16">
                  <c:v>0.60869589041095884</c:v>
                </c:pt>
                <c:pt idx="17">
                  <c:v>0.60869589041095884</c:v>
                </c:pt>
                <c:pt idx="18">
                  <c:v>0.60869589041095884</c:v>
                </c:pt>
                <c:pt idx="19">
                  <c:v>0.60869589041095884</c:v>
                </c:pt>
                <c:pt idx="20">
                  <c:v>0.60869589041095884</c:v>
                </c:pt>
                <c:pt idx="21">
                  <c:v>0.60869589041095884</c:v>
                </c:pt>
                <c:pt idx="22">
                  <c:v>0.60869589041095884</c:v>
                </c:pt>
                <c:pt idx="23">
                  <c:v>0.67632876712328771</c:v>
                </c:pt>
                <c:pt idx="24">
                  <c:v>0.67632876712328771</c:v>
                </c:pt>
                <c:pt idx="25">
                  <c:v>0.60869589041095884</c:v>
                </c:pt>
                <c:pt idx="26">
                  <c:v>0.60869589041095884</c:v>
                </c:pt>
                <c:pt idx="27">
                  <c:v>0.60869589041095884</c:v>
                </c:pt>
                <c:pt idx="28">
                  <c:v>0.60869589041095884</c:v>
                </c:pt>
                <c:pt idx="29">
                  <c:v>0.67632876712328771</c:v>
                </c:pt>
                <c:pt idx="30">
                  <c:v>0.60869589041095884</c:v>
                </c:pt>
                <c:pt idx="31">
                  <c:v>0.60869589041095884</c:v>
                </c:pt>
                <c:pt idx="32">
                  <c:v>0.60869589041095884</c:v>
                </c:pt>
                <c:pt idx="33">
                  <c:v>0.60869589041095884</c:v>
                </c:pt>
                <c:pt idx="34">
                  <c:v>0.60869589041095884</c:v>
                </c:pt>
                <c:pt idx="35">
                  <c:v>0.60869589041095884</c:v>
                </c:pt>
                <c:pt idx="36">
                  <c:v>0.60869589041095884</c:v>
                </c:pt>
                <c:pt idx="37">
                  <c:v>0.60869589041095884</c:v>
                </c:pt>
                <c:pt idx="38">
                  <c:v>0.60869589041095884</c:v>
                </c:pt>
                <c:pt idx="39">
                  <c:v>0.60869589041095884</c:v>
                </c:pt>
                <c:pt idx="40">
                  <c:v>0.60869589041095884</c:v>
                </c:pt>
                <c:pt idx="41">
                  <c:v>0.60869589041095884</c:v>
                </c:pt>
                <c:pt idx="42">
                  <c:v>0.60869589041095884</c:v>
                </c:pt>
                <c:pt idx="43">
                  <c:v>0.60869589041095884</c:v>
                </c:pt>
                <c:pt idx="44">
                  <c:v>0.60869589041095884</c:v>
                </c:pt>
                <c:pt idx="45">
                  <c:v>0.60869589041095884</c:v>
                </c:pt>
                <c:pt idx="46">
                  <c:v>0.60869589041095884</c:v>
                </c:pt>
                <c:pt idx="47">
                  <c:v>0.60869589041095884</c:v>
                </c:pt>
                <c:pt idx="48">
                  <c:v>0.60869589041095884</c:v>
                </c:pt>
                <c:pt idx="49">
                  <c:v>0.60869589041095884</c:v>
                </c:pt>
                <c:pt idx="50">
                  <c:v>0.60869589041095884</c:v>
                </c:pt>
                <c:pt idx="51">
                  <c:v>0.60869589041095884</c:v>
                </c:pt>
                <c:pt idx="52">
                  <c:v>0.60869589041095884</c:v>
                </c:pt>
                <c:pt idx="53">
                  <c:v>0.60869589041095884</c:v>
                </c:pt>
                <c:pt idx="54">
                  <c:v>0.60869589041095884</c:v>
                </c:pt>
                <c:pt idx="55">
                  <c:v>0.60869589041095884</c:v>
                </c:pt>
                <c:pt idx="56">
                  <c:v>0.60869589041095884</c:v>
                </c:pt>
                <c:pt idx="57">
                  <c:v>0.60869589041095884</c:v>
                </c:pt>
                <c:pt idx="58">
                  <c:v>0.60869589041095884</c:v>
                </c:pt>
                <c:pt idx="59">
                  <c:v>0.60869589041095884</c:v>
                </c:pt>
                <c:pt idx="60">
                  <c:v>0.60869589041095884</c:v>
                </c:pt>
                <c:pt idx="61">
                  <c:v>0.60869589041095884</c:v>
                </c:pt>
                <c:pt idx="62">
                  <c:v>0.60869589041095884</c:v>
                </c:pt>
                <c:pt idx="63">
                  <c:v>0.60869589041095884</c:v>
                </c:pt>
                <c:pt idx="64">
                  <c:v>0.60869589041095884</c:v>
                </c:pt>
                <c:pt idx="65">
                  <c:v>0.60869589041095884</c:v>
                </c:pt>
                <c:pt idx="66">
                  <c:v>0.60869589041095884</c:v>
                </c:pt>
                <c:pt idx="67">
                  <c:v>0.60869589041095884</c:v>
                </c:pt>
                <c:pt idx="68">
                  <c:v>0.60869589041095884</c:v>
                </c:pt>
                <c:pt idx="69">
                  <c:v>0.67632876712328771</c:v>
                </c:pt>
                <c:pt idx="70">
                  <c:v>0.67632876712328771</c:v>
                </c:pt>
                <c:pt idx="71">
                  <c:v>0.67632876712328771</c:v>
                </c:pt>
                <c:pt idx="72">
                  <c:v>0.67632876712328771</c:v>
                </c:pt>
                <c:pt idx="73">
                  <c:v>0.67632876712328771</c:v>
                </c:pt>
                <c:pt idx="74">
                  <c:v>0.74396164383561647</c:v>
                </c:pt>
                <c:pt idx="75">
                  <c:v>0.74396164383561647</c:v>
                </c:pt>
                <c:pt idx="76">
                  <c:v>0.81159452054794523</c:v>
                </c:pt>
                <c:pt idx="77">
                  <c:v>0.81159452054794523</c:v>
                </c:pt>
                <c:pt idx="78">
                  <c:v>0.87922739726027399</c:v>
                </c:pt>
                <c:pt idx="79">
                  <c:v>0.94686027397260286</c:v>
                </c:pt>
                <c:pt idx="80">
                  <c:v>1.0144931506849315</c:v>
                </c:pt>
                <c:pt idx="81">
                  <c:v>1.0821260273972604</c:v>
                </c:pt>
                <c:pt idx="82">
                  <c:v>1.2173917808219177</c:v>
                </c:pt>
                <c:pt idx="83">
                  <c:v>1.3526575342465754</c:v>
                </c:pt>
                <c:pt idx="84">
                  <c:v>1.5555561643835616</c:v>
                </c:pt>
                <c:pt idx="85">
                  <c:v>1.758454794520548</c:v>
                </c:pt>
                <c:pt idx="86">
                  <c:v>2.028986301369863</c:v>
                </c:pt>
                <c:pt idx="87">
                  <c:v>2.3671506849315067</c:v>
                </c:pt>
                <c:pt idx="88">
                  <c:v>2.7729479452054799</c:v>
                </c:pt>
                <c:pt idx="89">
                  <c:v>3.2463780821917809</c:v>
                </c:pt>
                <c:pt idx="90">
                  <c:v>3.8550739726027401</c:v>
                </c:pt>
                <c:pt idx="91">
                  <c:v>4.5990356164383561</c:v>
                </c:pt>
                <c:pt idx="92">
                  <c:v>5.5458958904109599</c:v>
                </c:pt>
                <c:pt idx="93">
                  <c:v>6.7632876712328764</c:v>
                </c:pt>
                <c:pt idx="94">
                  <c:v>8.048312328767123</c:v>
                </c:pt>
                <c:pt idx="95">
                  <c:v>9.1980712328767122</c:v>
                </c:pt>
                <c:pt idx="96">
                  <c:v>10.888893150684931</c:v>
                </c:pt>
                <c:pt idx="97">
                  <c:v>11.429956164383563</c:v>
                </c:pt>
                <c:pt idx="98">
                  <c:v>8.2512109589041103</c:v>
                </c:pt>
                <c:pt idx="99">
                  <c:v>3.7874410958904114</c:v>
                </c:pt>
                <c:pt idx="100">
                  <c:v>2.0966191780821917</c:v>
                </c:pt>
                <c:pt idx="101">
                  <c:v>1.2173917808219177</c:v>
                </c:pt>
                <c:pt idx="102">
                  <c:v>0.67632876712328771</c:v>
                </c:pt>
                <c:pt idx="103">
                  <c:v>0.60869589041095884</c:v>
                </c:pt>
                <c:pt idx="104">
                  <c:v>0.60869589041095884</c:v>
                </c:pt>
                <c:pt idx="105">
                  <c:v>0.60869589041095884</c:v>
                </c:pt>
                <c:pt idx="106">
                  <c:v>0.60869589041095884</c:v>
                </c:pt>
                <c:pt idx="107">
                  <c:v>0.60869589041095884</c:v>
                </c:pt>
                <c:pt idx="108">
                  <c:v>0.60869589041095884</c:v>
                </c:pt>
                <c:pt idx="109">
                  <c:v>0.60869589041095884</c:v>
                </c:pt>
                <c:pt idx="110">
                  <c:v>0.60869589041095884</c:v>
                </c:pt>
                <c:pt idx="111">
                  <c:v>0.60869589041095884</c:v>
                </c:pt>
                <c:pt idx="112">
                  <c:v>0.60869589041095884</c:v>
                </c:pt>
                <c:pt idx="113">
                  <c:v>0.74396164383561647</c:v>
                </c:pt>
                <c:pt idx="114">
                  <c:v>1.3526575342465754</c:v>
                </c:pt>
                <c:pt idx="115">
                  <c:v>2.028986301369863</c:v>
                </c:pt>
                <c:pt idx="116">
                  <c:v>1.8937205479452057</c:v>
                </c:pt>
                <c:pt idx="117">
                  <c:v>3.516909589041096</c:v>
                </c:pt>
                <c:pt idx="118">
                  <c:v>3.3140109589041096</c:v>
                </c:pt>
                <c:pt idx="119">
                  <c:v>3.9903397260273974</c:v>
                </c:pt>
                <c:pt idx="120">
                  <c:v>2.9758465753424659</c:v>
                </c:pt>
                <c:pt idx="121">
                  <c:v>3.516909589041096</c:v>
                </c:pt>
                <c:pt idx="122">
                  <c:v>2.5024164383561645</c:v>
                </c:pt>
                <c:pt idx="123">
                  <c:v>1.149758904109589</c:v>
                </c:pt>
                <c:pt idx="124">
                  <c:v>1.2173917808219177</c:v>
                </c:pt>
                <c:pt idx="125">
                  <c:v>0.74396164383561647</c:v>
                </c:pt>
                <c:pt idx="126">
                  <c:v>0.60869589041095884</c:v>
                </c:pt>
                <c:pt idx="127">
                  <c:v>0.60869589041095884</c:v>
                </c:pt>
                <c:pt idx="128">
                  <c:v>0.60869589041095884</c:v>
                </c:pt>
                <c:pt idx="129">
                  <c:v>0.60869589041095884</c:v>
                </c:pt>
                <c:pt idx="130">
                  <c:v>0.60869589041095884</c:v>
                </c:pt>
                <c:pt idx="131">
                  <c:v>0.60869589041095884</c:v>
                </c:pt>
                <c:pt idx="132">
                  <c:v>0.60869589041095884</c:v>
                </c:pt>
                <c:pt idx="133">
                  <c:v>0.60869589041095884</c:v>
                </c:pt>
                <c:pt idx="134">
                  <c:v>0.60869589041095884</c:v>
                </c:pt>
                <c:pt idx="135">
                  <c:v>0.60869589041095884</c:v>
                </c:pt>
                <c:pt idx="136">
                  <c:v>0.60869589041095884</c:v>
                </c:pt>
                <c:pt idx="137">
                  <c:v>0.67632876712328771</c:v>
                </c:pt>
                <c:pt idx="138">
                  <c:v>0.87922739726027399</c:v>
                </c:pt>
                <c:pt idx="139">
                  <c:v>1.4879232876712329</c:v>
                </c:pt>
                <c:pt idx="140">
                  <c:v>2.3671506849315067</c:v>
                </c:pt>
                <c:pt idx="141">
                  <c:v>822.41578082191779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Sheet3!$X$1</c:f>
              <c:strCache>
                <c:ptCount val="1"/>
                <c:pt idx="0">
                  <c:v>Unit 4 - PAR</c:v>
                </c:pt>
              </c:strCache>
            </c:strRef>
          </c:tx>
          <c:spPr>
            <a:ln w="25400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</c:spPr>
          <c:marker>
            <c:symbol val="none"/>
          </c:marker>
          <c:val>
            <c:numRef>
              <c:f>Sheet3!$X$2:$X$145</c:f>
              <c:numCache>
                <c:formatCode>0.0</c:formatCode>
                <c:ptCount val="144"/>
                <c:pt idx="0">
                  <c:v>0.25278356164383564</c:v>
                </c:pt>
                <c:pt idx="1">
                  <c:v>0.31597945205479455</c:v>
                </c:pt>
                <c:pt idx="2">
                  <c:v>0.31597945205479455</c:v>
                </c:pt>
                <c:pt idx="3">
                  <c:v>0.31597945205479455</c:v>
                </c:pt>
                <c:pt idx="4">
                  <c:v>0.31597945205479455</c:v>
                </c:pt>
                <c:pt idx="5">
                  <c:v>0.31597945205479455</c:v>
                </c:pt>
                <c:pt idx="6">
                  <c:v>0.31597945205479455</c:v>
                </c:pt>
                <c:pt idx="7">
                  <c:v>0.31597945205479455</c:v>
                </c:pt>
                <c:pt idx="8">
                  <c:v>0.31597945205479455</c:v>
                </c:pt>
                <c:pt idx="9">
                  <c:v>0.31597945205479455</c:v>
                </c:pt>
                <c:pt idx="10">
                  <c:v>0.31597945205479455</c:v>
                </c:pt>
                <c:pt idx="11">
                  <c:v>0.31597945205479455</c:v>
                </c:pt>
                <c:pt idx="12">
                  <c:v>0.31597945205479455</c:v>
                </c:pt>
                <c:pt idx="13">
                  <c:v>0.31597945205479455</c:v>
                </c:pt>
                <c:pt idx="14">
                  <c:v>0.31597945205479455</c:v>
                </c:pt>
                <c:pt idx="15">
                  <c:v>0.31597945205479455</c:v>
                </c:pt>
                <c:pt idx="16">
                  <c:v>0.31597945205479455</c:v>
                </c:pt>
                <c:pt idx="17">
                  <c:v>0.31597945205479455</c:v>
                </c:pt>
                <c:pt idx="18">
                  <c:v>0.31597945205479455</c:v>
                </c:pt>
                <c:pt idx="19">
                  <c:v>0.31597945205479455</c:v>
                </c:pt>
                <c:pt idx="20">
                  <c:v>0.31597945205479455</c:v>
                </c:pt>
                <c:pt idx="21">
                  <c:v>0.31597945205479455</c:v>
                </c:pt>
                <c:pt idx="22">
                  <c:v>0.31597945205479455</c:v>
                </c:pt>
                <c:pt idx="23">
                  <c:v>0.31597945205479455</c:v>
                </c:pt>
                <c:pt idx="24">
                  <c:v>0.31597945205479455</c:v>
                </c:pt>
                <c:pt idx="25">
                  <c:v>0.31597945205479455</c:v>
                </c:pt>
                <c:pt idx="26">
                  <c:v>0.31597945205479455</c:v>
                </c:pt>
                <c:pt idx="27">
                  <c:v>0.31597945205479455</c:v>
                </c:pt>
                <c:pt idx="28">
                  <c:v>0.31597945205479455</c:v>
                </c:pt>
                <c:pt idx="29">
                  <c:v>0.31597945205479455</c:v>
                </c:pt>
                <c:pt idx="30">
                  <c:v>0.31597945205479455</c:v>
                </c:pt>
                <c:pt idx="31">
                  <c:v>0.31597945205479455</c:v>
                </c:pt>
                <c:pt idx="32">
                  <c:v>0.31597945205479455</c:v>
                </c:pt>
                <c:pt idx="33">
                  <c:v>0.31597945205479455</c:v>
                </c:pt>
                <c:pt idx="34">
                  <c:v>0.31597945205479455</c:v>
                </c:pt>
                <c:pt idx="35">
                  <c:v>0.31597945205479455</c:v>
                </c:pt>
                <c:pt idx="36">
                  <c:v>0.31597945205479455</c:v>
                </c:pt>
                <c:pt idx="37">
                  <c:v>0.31597945205479455</c:v>
                </c:pt>
                <c:pt idx="38">
                  <c:v>0.31597945205479455</c:v>
                </c:pt>
                <c:pt idx="39">
                  <c:v>0.31597945205479455</c:v>
                </c:pt>
                <c:pt idx="40">
                  <c:v>0.31597945205479455</c:v>
                </c:pt>
                <c:pt idx="41">
                  <c:v>0.31597945205479455</c:v>
                </c:pt>
                <c:pt idx="42">
                  <c:v>0.31597945205479455</c:v>
                </c:pt>
                <c:pt idx="43">
                  <c:v>0.31597945205479455</c:v>
                </c:pt>
                <c:pt idx="44">
                  <c:v>0.31597945205479455</c:v>
                </c:pt>
                <c:pt idx="45">
                  <c:v>0.31597945205479455</c:v>
                </c:pt>
                <c:pt idx="46">
                  <c:v>0.31597945205479455</c:v>
                </c:pt>
                <c:pt idx="47">
                  <c:v>0.31597945205479455</c:v>
                </c:pt>
                <c:pt idx="48">
                  <c:v>0.31597945205479455</c:v>
                </c:pt>
                <c:pt idx="49">
                  <c:v>0.25278356164383564</c:v>
                </c:pt>
                <c:pt idx="50">
                  <c:v>0.25278356164383564</c:v>
                </c:pt>
                <c:pt idx="51">
                  <c:v>0.25278356164383564</c:v>
                </c:pt>
                <c:pt idx="52">
                  <c:v>0.25278356164383564</c:v>
                </c:pt>
                <c:pt idx="53">
                  <c:v>0.31597945205479455</c:v>
                </c:pt>
                <c:pt idx="54">
                  <c:v>0.25278356164383564</c:v>
                </c:pt>
                <c:pt idx="55">
                  <c:v>0.25278356164383564</c:v>
                </c:pt>
                <c:pt idx="56">
                  <c:v>0.25278356164383564</c:v>
                </c:pt>
                <c:pt idx="57">
                  <c:v>0.25278356164383564</c:v>
                </c:pt>
                <c:pt idx="58">
                  <c:v>0.31597945205479455</c:v>
                </c:pt>
                <c:pt idx="59">
                  <c:v>0.31597945205479455</c:v>
                </c:pt>
                <c:pt idx="60">
                  <c:v>0.31597945205479455</c:v>
                </c:pt>
                <c:pt idx="61">
                  <c:v>0.31597945205479455</c:v>
                </c:pt>
                <c:pt idx="62">
                  <c:v>0.31597945205479455</c:v>
                </c:pt>
                <c:pt idx="63">
                  <c:v>0.31597945205479455</c:v>
                </c:pt>
                <c:pt idx="64">
                  <c:v>0.31597945205479455</c:v>
                </c:pt>
                <c:pt idx="65">
                  <c:v>0.31597945205479455</c:v>
                </c:pt>
                <c:pt idx="66">
                  <c:v>0.31597945205479455</c:v>
                </c:pt>
                <c:pt idx="67">
                  <c:v>0.31597945205479455</c:v>
                </c:pt>
                <c:pt idx="68">
                  <c:v>0.37917534246575341</c:v>
                </c:pt>
                <c:pt idx="69">
                  <c:v>0.37917534246575341</c:v>
                </c:pt>
                <c:pt idx="70">
                  <c:v>0.37917534246575341</c:v>
                </c:pt>
                <c:pt idx="71">
                  <c:v>0.44237123287671237</c:v>
                </c:pt>
                <c:pt idx="72">
                  <c:v>0.50556712328767128</c:v>
                </c:pt>
                <c:pt idx="73">
                  <c:v>0.56876301369863014</c:v>
                </c:pt>
                <c:pt idx="74">
                  <c:v>0.6319589041095891</c:v>
                </c:pt>
                <c:pt idx="75">
                  <c:v>0.75835068493150681</c:v>
                </c:pt>
                <c:pt idx="76">
                  <c:v>0.88474246575342474</c:v>
                </c:pt>
                <c:pt idx="77">
                  <c:v>1.0111342465753426</c:v>
                </c:pt>
                <c:pt idx="78">
                  <c:v>1.3271136986301371</c:v>
                </c:pt>
                <c:pt idx="79">
                  <c:v>1.6430931506849313</c:v>
                </c:pt>
                <c:pt idx="80">
                  <c:v>2.0222684931506851</c:v>
                </c:pt>
                <c:pt idx="81">
                  <c:v>2.591031506849315</c:v>
                </c:pt>
                <c:pt idx="82">
                  <c:v>3.3493821917808222</c:v>
                </c:pt>
                <c:pt idx="83">
                  <c:v>4.4237123287671229</c:v>
                </c:pt>
                <c:pt idx="84">
                  <c:v>5.7508260273972596</c:v>
                </c:pt>
                <c:pt idx="85">
                  <c:v>7.3307232876712334</c:v>
                </c:pt>
                <c:pt idx="86">
                  <c:v>9.6689712328767126</c:v>
                </c:pt>
                <c:pt idx="87">
                  <c:v>12.449590410958905</c:v>
                </c:pt>
                <c:pt idx="88">
                  <c:v>16.873302739726029</c:v>
                </c:pt>
                <c:pt idx="89">
                  <c:v>21.928973972602744</c:v>
                </c:pt>
                <c:pt idx="90">
                  <c:v>30.776398630136988</c:v>
                </c:pt>
                <c:pt idx="91">
                  <c:v>42.657226027397265</c:v>
                </c:pt>
                <c:pt idx="92">
                  <c:v>54.854032876712331</c:v>
                </c:pt>
                <c:pt idx="93">
                  <c:v>79.753213698630148</c:v>
                </c:pt>
                <c:pt idx="94">
                  <c:v>111.91992191780822</c:v>
                </c:pt>
                <c:pt idx="95">
                  <c:v>142.75951643835617</c:v>
                </c:pt>
                <c:pt idx="96">
                  <c:v>523.00918904109596</c:v>
                </c:pt>
                <c:pt idx="97">
                  <c:v>431.75432328767124</c:v>
                </c:pt>
                <c:pt idx="98">
                  <c:v>309.59666712328772</c:v>
                </c:pt>
                <c:pt idx="99">
                  <c:v>78.23651232876712</c:v>
                </c:pt>
                <c:pt idx="100">
                  <c:v>22.244953424657535</c:v>
                </c:pt>
                <c:pt idx="101">
                  <c:v>5.4348465753424655</c:v>
                </c:pt>
                <c:pt idx="102">
                  <c:v>0.50556712328767128</c:v>
                </c:pt>
                <c:pt idx="103">
                  <c:v>0.31597945205479455</c:v>
                </c:pt>
                <c:pt idx="104">
                  <c:v>0.31597945205479455</c:v>
                </c:pt>
                <c:pt idx="105">
                  <c:v>0.31597945205479455</c:v>
                </c:pt>
                <c:pt idx="106">
                  <c:v>0.31597945205479455</c:v>
                </c:pt>
                <c:pt idx="107">
                  <c:v>0.31597945205479455</c:v>
                </c:pt>
                <c:pt idx="108">
                  <c:v>0.31597945205479455</c:v>
                </c:pt>
                <c:pt idx="109">
                  <c:v>0.31597945205479455</c:v>
                </c:pt>
                <c:pt idx="110">
                  <c:v>0.31597945205479455</c:v>
                </c:pt>
                <c:pt idx="111">
                  <c:v>0.31597945205479455</c:v>
                </c:pt>
                <c:pt idx="112">
                  <c:v>0.31597945205479455</c:v>
                </c:pt>
                <c:pt idx="113">
                  <c:v>5.0556712328767128</c:v>
                </c:pt>
                <c:pt idx="114">
                  <c:v>25.847119178082195</c:v>
                </c:pt>
                <c:pt idx="115">
                  <c:v>89.738164383561639</c:v>
                </c:pt>
                <c:pt idx="116">
                  <c:v>75.898264383561639</c:v>
                </c:pt>
                <c:pt idx="117">
                  <c:v>196.28643561643835</c:v>
                </c:pt>
                <c:pt idx="118">
                  <c:v>183.7736493150685</c:v>
                </c:pt>
                <c:pt idx="119">
                  <c:v>216.06674931506848</c:v>
                </c:pt>
                <c:pt idx="120">
                  <c:v>145.60333150684932</c:v>
                </c:pt>
                <c:pt idx="121">
                  <c:v>198.68787945205477</c:v>
                </c:pt>
                <c:pt idx="122">
                  <c:v>148.13116712328767</c:v>
                </c:pt>
                <c:pt idx="123">
                  <c:v>26.858253424657537</c:v>
                </c:pt>
                <c:pt idx="124">
                  <c:v>22.308149315068494</c:v>
                </c:pt>
                <c:pt idx="125">
                  <c:v>3.9181452054794521</c:v>
                </c:pt>
                <c:pt idx="126">
                  <c:v>0.44237123287671237</c:v>
                </c:pt>
                <c:pt idx="127">
                  <c:v>0.31597945205479455</c:v>
                </c:pt>
                <c:pt idx="128">
                  <c:v>0.31597945205479455</c:v>
                </c:pt>
                <c:pt idx="129">
                  <c:v>0.31597945205479455</c:v>
                </c:pt>
                <c:pt idx="130">
                  <c:v>0.31597945205479455</c:v>
                </c:pt>
                <c:pt idx="131">
                  <c:v>0.31597945205479455</c:v>
                </c:pt>
                <c:pt idx="132">
                  <c:v>0.31597945205479455</c:v>
                </c:pt>
                <c:pt idx="133">
                  <c:v>0.31597945205479455</c:v>
                </c:pt>
                <c:pt idx="134">
                  <c:v>0.31597945205479455</c:v>
                </c:pt>
                <c:pt idx="135">
                  <c:v>0.31597945205479455</c:v>
                </c:pt>
                <c:pt idx="136">
                  <c:v>0.37917534246575341</c:v>
                </c:pt>
                <c:pt idx="137">
                  <c:v>4.234124657534247</c:v>
                </c:pt>
                <c:pt idx="138">
                  <c:v>11.122476712328767</c:v>
                </c:pt>
                <c:pt idx="139">
                  <c:v>32.6090794520548</c:v>
                </c:pt>
                <c:pt idx="140">
                  <c:v>76.087852054794524</c:v>
                </c:pt>
                <c:pt idx="141">
                  <c:v>794.62512602739719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85024"/>
        <c:axId val="113978752"/>
      </c:lineChart>
      <c:catAx>
        <c:axId val="113974656"/>
        <c:scaling>
          <c:orientation val="minMax"/>
        </c:scaling>
        <c:delete val="0"/>
        <c:axPos val="b"/>
        <c:title>
          <c:tx>
            <c:rich>
              <a:bodyPr anchor="ctr" anchorCtr="1"/>
              <a:lstStyle/>
              <a:p>
                <a:pPr>
                  <a:defRPr sz="1600"/>
                </a:pPr>
                <a:r>
                  <a:rPr lang="en-US" sz="1600"/>
                  <a:t>Date/Time</a:t>
                </a:r>
              </a:p>
            </c:rich>
          </c:tx>
          <c:layout>
            <c:manualLayout>
              <c:xMode val="edge"/>
              <c:yMode val="edge"/>
              <c:x val="0.45161318799114075"/>
              <c:y val="0.93453302668534477"/>
            </c:manualLayout>
          </c:layout>
          <c:overlay val="0"/>
        </c:title>
        <c:numFmt formatCode="m/d/yy\ h:mm:ss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13976832"/>
        <c:crossesAt val="-80"/>
        <c:auto val="1"/>
        <c:lblAlgn val="ctr"/>
        <c:lblOffset val="100"/>
        <c:tickLblSkip val="6"/>
        <c:tickMarkSkip val="1"/>
        <c:noMultiLvlLbl val="0"/>
      </c:catAx>
      <c:valAx>
        <c:axId val="113976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Depth (m)</a:t>
                </a:r>
              </a:p>
            </c:rich>
          </c:tx>
          <c:layout>
            <c:manualLayout>
              <c:xMode val="edge"/>
              <c:yMode val="edge"/>
              <c:x val="2.1796509833948555E-2"/>
              <c:y val="0.3703859748498405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13974656"/>
        <c:crosses val="autoZero"/>
        <c:crossBetween val="between"/>
      </c:valAx>
      <c:valAx>
        <c:axId val="113978752"/>
        <c:scaling>
          <c:orientation val="minMax"/>
          <c:max val="8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600" b="1" i="0" baseline="0">
                    <a:effectLst/>
                  </a:rPr>
                  <a:t>PAR (mmol/sm</a:t>
                </a:r>
                <a:r>
                  <a:rPr lang="en-US" sz="1600" b="1" i="0" baseline="30000">
                    <a:effectLst/>
                  </a:rPr>
                  <a:t>2</a:t>
                </a:r>
                <a:r>
                  <a:rPr lang="en-US" sz="1600" b="1" i="0" baseline="0">
                    <a:effectLst/>
                  </a:rPr>
                  <a:t>)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8338666443290337"/>
              <c:y val="0.36926813959509625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crossAx val="113985024"/>
        <c:crosses val="max"/>
        <c:crossBetween val="between"/>
      </c:valAx>
      <c:catAx>
        <c:axId val="113985024"/>
        <c:scaling>
          <c:orientation val="minMax"/>
        </c:scaling>
        <c:delete val="1"/>
        <c:axPos val="b"/>
        <c:majorTickMark val="out"/>
        <c:minorTickMark val="none"/>
        <c:tickLblPos val="nextTo"/>
        <c:crossAx val="11397875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6115569330429442"/>
          <c:y val="0.78645875816010635"/>
          <c:w val="0.10308538560339532"/>
          <c:h val="0.1483726466178310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u="sng"/>
            </a:pPr>
            <a:r>
              <a:rPr lang="en-US" u="sng"/>
              <a:t>Temperature</a:t>
            </a:r>
            <a:r>
              <a:rPr lang="en-US" u="sng" baseline="0"/>
              <a:t> and Depth - Profile Only</a:t>
            </a:r>
            <a:endParaRPr lang="en-US" u="sng"/>
          </a:p>
        </c:rich>
      </c:tx>
      <c:layout>
        <c:manualLayout>
          <c:xMode val="edge"/>
          <c:yMode val="edge"/>
          <c:x val="0.29612533770522087"/>
          <c:y val="2.987862250727813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0230263770220212E-2"/>
          <c:y val="0.13586886910864027"/>
          <c:w val="0.73386320061056209"/>
          <c:h val="0.62870109084612813"/>
        </c:manualLayout>
      </c:layout>
      <c:lineChart>
        <c:grouping val="standard"/>
        <c:varyColors val="0"/>
        <c:ser>
          <c:idx val="0"/>
          <c:order val="0"/>
          <c:tx>
            <c:strRef>
              <c:f>Sheet3!$Q$1</c:f>
              <c:strCache>
                <c:ptCount val="1"/>
                <c:pt idx="0">
                  <c:v>Unit 2 - Depth</c:v>
                </c:pt>
              </c:strCache>
            </c:strRef>
          </c:tx>
          <c:spPr>
            <a:ln cmpd="dbl">
              <a:prstDash val="solid"/>
            </a:ln>
          </c:spPr>
          <c:marker>
            <c:symbol val="none"/>
          </c:marker>
          <c:cat>
            <c:numRef>
              <c:f>Sheet3!$O$51:$O$97</c:f>
              <c:numCache>
                <c:formatCode>General</c:formatCode>
                <c:ptCount val="47"/>
                <c:pt idx="0">
                  <c:v>42841.512789351851</c:v>
                </c:pt>
                <c:pt idx="1">
                  <c:v>42841.512800925921</c:v>
                </c:pt>
                <c:pt idx="2">
                  <c:v>42841.512812500005</c:v>
                </c:pt>
                <c:pt idx="3">
                  <c:v>42841.512835648144</c:v>
                </c:pt>
                <c:pt idx="4">
                  <c:v>42841.51284722222</c:v>
                </c:pt>
                <c:pt idx="5">
                  <c:v>42841.512858796297</c:v>
                </c:pt>
                <c:pt idx="6">
                  <c:v>42841.512881944444</c:v>
                </c:pt>
                <c:pt idx="7">
                  <c:v>42841.51289351852</c:v>
                </c:pt>
                <c:pt idx="8">
                  <c:v>42841.51290509259</c:v>
                </c:pt>
                <c:pt idx="9">
                  <c:v>42841.512916666667</c:v>
                </c:pt>
                <c:pt idx="10">
                  <c:v>42841.512939814813</c:v>
                </c:pt>
                <c:pt idx="11">
                  <c:v>42841.51295138889</c:v>
                </c:pt>
                <c:pt idx="12">
                  <c:v>42841.512962962966</c:v>
                </c:pt>
                <c:pt idx="13">
                  <c:v>42841.512974537036</c:v>
                </c:pt>
                <c:pt idx="14">
                  <c:v>42841.512997685189</c:v>
                </c:pt>
                <c:pt idx="15">
                  <c:v>42841.513009259259</c:v>
                </c:pt>
                <c:pt idx="16">
                  <c:v>42841.513020833328</c:v>
                </c:pt>
                <c:pt idx="17">
                  <c:v>42841.513043981482</c:v>
                </c:pt>
                <c:pt idx="18">
                  <c:v>42841.513055555552</c:v>
                </c:pt>
                <c:pt idx="19">
                  <c:v>42841.513067129628</c:v>
                </c:pt>
                <c:pt idx="20">
                  <c:v>42841.513078703705</c:v>
                </c:pt>
                <c:pt idx="21">
                  <c:v>42841.513101851851</c:v>
                </c:pt>
                <c:pt idx="22">
                  <c:v>42841.513113425928</c:v>
                </c:pt>
                <c:pt idx="23">
                  <c:v>42841.513124999998</c:v>
                </c:pt>
                <c:pt idx="24">
                  <c:v>42841.513148148151</c:v>
                </c:pt>
                <c:pt idx="25">
                  <c:v>42841.513159722221</c:v>
                </c:pt>
                <c:pt idx="26">
                  <c:v>42841.513171296298</c:v>
                </c:pt>
                <c:pt idx="27">
                  <c:v>42841.513182870374</c:v>
                </c:pt>
                <c:pt idx="28">
                  <c:v>42841.513206018513</c:v>
                </c:pt>
                <c:pt idx="29">
                  <c:v>42841.513217592597</c:v>
                </c:pt>
                <c:pt idx="30">
                  <c:v>42841.513229166667</c:v>
                </c:pt>
                <c:pt idx="31">
                  <c:v>42841.513252314813</c:v>
                </c:pt>
                <c:pt idx="32">
                  <c:v>42841.51326388889</c:v>
                </c:pt>
                <c:pt idx="33">
                  <c:v>42841.513275462959</c:v>
                </c:pt>
                <c:pt idx="34">
                  <c:v>42841.513287037036</c:v>
                </c:pt>
                <c:pt idx="35">
                  <c:v>42841.513310185182</c:v>
                </c:pt>
                <c:pt idx="36">
                  <c:v>42841.513321759259</c:v>
                </c:pt>
                <c:pt idx="37">
                  <c:v>42841.513333333336</c:v>
                </c:pt>
                <c:pt idx="38">
                  <c:v>42841.513344907406</c:v>
                </c:pt>
                <c:pt idx="39">
                  <c:v>42841.513368055559</c:v>
                </c:pt>
                <c:pt idx="40">
                  <c:v>42841.513379629629</c:v>
                </c:pt>
                <c:pt idx="41">
                  <c:v>42841.513391203705</c:v>
                </c:pt>
                <c:pt idx="42">
                  <c:v>42841.513414351852</c:v>
                </c:pt>
                <c:pt idx="43">
                  <c:v>42841.513425925921</c:v>
                </c:pt>
                <c:pt idx="44">
                  <c:v>42841.513437500005</c:v>
                </c:pt>
                <c:pt idx="45">
                  <c:v>42841.513449074075</c:v>
                </c:pt>
                <c:pt idx="46">
                  <c:v>42841.513472222221</c:v>
                </c:pt>
              </c:numCache>
            </c:numRef>
          </c:cat>
          <c:val>
            <c:numRef>
              <c:f>Sheet3!$Q$51:$Q$97</c:f>
              <c:numCache>
                <c:formatCode>0.000</c:formatCode>
                <c:ptCount val="47"/>
                <c:pt idx="0">
                  <c:v>-70.27587890625</c:v>
                </c:pt>
                <c:pt idx="1">
                  <c:v>-69.04296875</c:v>
                </c:pt>
                <c:pt idx="2">
                  <c:v>-67.96875</c:v>
                </c:pt>
                <c:pt idx="3">
                  <c:v>-66.7236328125</c:v>
                </c:pt>
                <c:pt idx="4">
                  <c:v>-65.53955078125</c:v>
                </c:pt>
                <c:pt idx="5">
                  <c:v>-64.3096923828125</c:v>
                </c:pt>
                <c:pt idx="6">
                  <c:v>-63.128662109375</c:v>
                </c:pt>
                <c:pt idx="7">
                  <c:v>-61.9171142578125</c:v>
                </c:pt>
                <c:pt idx="8">
                  <c:v>-60.693359375</c:v>
                </c:pt>
                <c:pt idx="9">
                  <c:v>-59.4757080078125</c:v>
                </c:pt>
                <c:pt idx="10">
                  <c:v>-58.203125</c:v>
                </c:pt>
                <c:pt idx="11">
                  <c:v>-57.049560546875</c:v>
                </c:pt>
                <c:pt idx="12">
                  <c:v>-55.8746337890625</c:v>
                </c:pt>
                <c:pt idx="13">
                  <c:v>-54.6722412109375</c:v>
                </c:pt>
                <c:pt idx="14">
                  <c:v>-53.466796875</c:v>
                </c:pt>
                <c:pt idx="15">
                  <c:v>-52.301025390625</c:v>
                </c:pt>
                <c:pt idx="16">
                  <c:v>-51.1474609375</c:v>
                </c:pt>
                <c:pt idx="17">
                  <c:v>-50.0213623046875</c:v>
                </c:pt>
                <c:pt idx="18">
                  <c:v>-48.876953125</c:v>
                </c:pt>
                <c:pt idx="19">
                  <c:v>-47.747802734375</c:v>
                </c:pt>
                <c:pt idx="20">
                  <c:v>-46.6278076171875</c:v>
                </c:pt>
                <c:pt idx="21">
                  <c:v>-45.4376220703125</c:v>
                </c:pt>
                <c:pt idx="22">
                  <c:v>-44.2535400390625</c:v>
                </c:pt>
                <c:pt idx="23">
                  <c:v>-43.1060791015625</c:v>
                </c:pt>
                <c:pt idx="24">
                  <c:v>-41.93115234375</c:v>
                </c:pt>
                <c:pt idx="25">
                  <c:v>-40.716552734375</c:v>
                </c:pt>
                <c:pt idx="26">
                  <c:v>-39.48974609375</c:v>
                </c:pt>
                <c:pt idx="27">
                  <c:v>-38.3270263671875</c:v>
                </c:pt>
                <c:pt idx="28">
                  <c:v>-37.225341796875</c:v>
                </c:pt>
                <c:pt idx="29">
                  <c:v>-36.151123046875</c:v>
                </c:pt>
                <c:pt idx="30">
                  <c:v>-35.0555419921875</c:v>
                </c:pt>
                <c:pt idx="31">
                  <c:v>-34.002685546875</c:v>
                </c:pt>
                <c:pt idx="32">
                  <c:v>-32.91015625</c:v>
                </c:pt>
                <c:pt idx="33">
                  <c:v>-31.8389892578125</c:v>
                </c:pt>
                <c:pt idx="34">
                  <c:v>-30.7525634765625</c:v>
                </c:pt>
                <c:pt idx="35">
                  <c:v>-29.6966552734375</c:v>
                </c:pt>
                <c:pt idx="36">
                  <c:v>-28.619384765625</c:v>
                </c:pt>
                <c:pt idx="37">
                  <c:v>-27.6031494140625</c:v>
                </c:pt>
                <c:pt idx="38">
                  <c:v>-26.5960693359375</c:v>
                </c:pt>
                <c:pt idx="39">
                  <c:v>-25.579833984375</c:v>
                </c:pt>
                <c:pt idx="40">
                  <c:v>-24.57275390625</c:v>
                </c:pt>
                <c:pt idx="41">
                  <c:v>-23.5748291015625</c:v>
                </c:pt>
                <c:pt idx="42">
                  <c:v>-22.552490234375</c:v>
                </c:pt>
                <c:pt idx="43">
                  <c:v>-21.5484619140625</c:v>
                </c:pt>
                <c:pt idx="44">
                  <c:v>-20.54443359375</c:v>
                </c:pt>
                <c:pt idx="45">
                  <c:v>-19.62890625</c:v>
                </c:pt>
                <c:pt idx="46">
                  <c:v>-19.0673828125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Sheet3!$R$1</c:f>
              <c:strCache>
                <c:ptCount val="1"/>
                <c:pt idx="0">
                  <c:v>Unit 4 - Depth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Sheet3!$O$51:$O$97</c:f>
              <c:numCache>
                <c:formatCode>General</c:formatCode>
                <c:ptCount val="47"/>
                <c:pt idx="0">
                  <c:v>42841.512789351851</c:v>
                </c:pt>
                <c:pt idx="1">
                  <c:v>42841.512800925921</c:v>
                </c:pt>
                <c:pt idx="2">
                  <c:v>42841.512812500005</c:v>
                </c:pt>
                <c:pt idx="3">
                  <c:v>42841.512835648144</c:v>
                </c:pt>
                <c:pt idx="4">
                  <c:v>42841.51284722222</c:v>
                </c:pt>
                <c:pt idx="5">
                  <c:v>42841.512858796297</c:v>
                </c:pt>
                <c:pt idx="6">
                  <c:v>42841.512881944444</c:v>
                </c:pt>
                <c:pt idx="7">
                  <c:v>42841.51289351852</c:v>
                </c:pt>
                <c:pt idx="8">
                  <c:v>42841.51290509259</c:v>
                </c:pt>
                <c:pt idx="9">
                  <c:v>42841.512916666667</c:v>
                </c:pt>
                <c:pt idx="10">
                  <c:v>42841.512939814813</c:v>
                </c:pt>
                <c:pt idx="11">
                  <c:v>42841.51295138889</c:v>
                </c:pt>
                <c:pt idx="12">
                  <c:v>42841.512962962966</c:v>
                </c:pt>
                <c:pt idx="13">
                  <c:v>42841.512974537036</c:v>
                </c:pt>
                <c:pt idx="14">
                  <c:v>42841.512997685189</c:v>
                </c:pt>
                <c:pt idx="15">
                  <c:v>42841.513009259259</c:v>
                </c:pt>
                <c:pt idx="16">
                  <c:v>42841.513020833328</c:v>
                </c:pt>
                <c:pt idx="17">
                  <c:v>42841.513043981482</c:v>
                </c:pt>
                <c:pt idx="18">
                  <c:v>42841.513055555552</c:v>
                </c:pt>
                <c:pt idx="19">
                  <c:v>42841.513067129628</c:v>
                </c:pt>
                <c:pt idx="20">
                  <c:v>42841.513078703705</c:v>
                </c:pt>
                <c:pt idx="21">
                  <c:v>42841.513101851851</c:v>
                </c:pt>
                <c:pt idx="22">
                  <c:v>42841.513113425928</c:v>
                </c:pt>
                <c:pt idx="23">
                  <c:v>42841.513124999998</c:v>
                </c:pt>
                <c:pt idx="24">
                  <c:v>42841.513148148151</c:v>
                </c:pt>
                <c:pt idx="25">
                  <c:v>42841.513159722221</c:v>
                </c:pt>
                <c:pt idx="26">
                  <c:v>42841.513171296298</c:v>
                </c:pt>
                <c:pt idx="27">
                  <c:v>42841.513182870374</c:v>
                </c:pt>
                <c:pt idx="28">
                  <c:v>42841.513206018513</c:v>
                </c:pt>
                <c:pt idx="29">
                  <c:v>42841.513217592597</c:v>
                </c:pt>
                <c:pt idx="30">
                  <c:v>42841.513229166667</c:v>
                </c:pt>
                <c:pt idx="31">
                  <c:v>42841.513252314813</c:v>
                </c:pt>
                <c:pt idx="32">
                  <c:v>42841.51326388889</c:v>
                </c:pt>
                <c:pt idx="33">
                  <c:v>42841.513275462959</c:v>
                </c:pt>
                <c:pt idx="34">
                  <c:v>42841.513287037036</c:v>
                </c:pt>
                <c:pt idx="35">
                  <c:v>42841.513310185182</c:v>
                </c:pt>
                <c:pt idx="36">
                  <c:v>42841.513321759259</c:v>
                </c:pt>
                <c:pt idx="37">
                  <c:v>42841.513333333336</c:v>
                </c:pt>
                <c:pt idx="38">
                  <c:v>42841.513344907406</c:v>
                </c:pt>
                <c:pt idx="39">
                  <c:v>42841.513368055559</c:v>
                </c:pt>
                <c:pt idx="40">
                  <c:v>42841.513379629629</c:v>
                </c:pt>
                <c:pt idx="41">
                  <c:v>42841.513391203705</c:v>
                </c:pt>
                <c:pt idx="42">
                  <c:v>42841.513414351852</c:v>
                </c:pt>
                <c:pt idx="43">
                  <c:v>42841.513425925921</c:v>
                </c:pt>
                <c:pt idx="44">
                  <c:v>42841.513437500005</c:v>
                </c:pt>
                <c:pt idx="45">
                  <c:v>42841.513449074075</c:v>
                </c:pt>
                <c:pt idx="46">
                  <c:v>42841.513472222221</c:v>
                </c:pt>
              </c:numCache>
            </c:numRef>
          </c:cat>
          <c:val>
            <c:numRef>
              <c:f>Sheet3!$R$51:$R$97</c:f>
              <c:numCache>
                <c:formatCode>0.000</c:formatCode>
                <c:ptCount val="47"/>
                <c:pt idx="0">
                  <c:v>-68.9544677734375</c:v>
                </c:pt>
                <c:pt idx="1">
                  <c:v>-67.5750732421875</c:v>
                </c:pt>
                <c:pt idx="2">
                  <c:v>-66.17431640625</c:v>
                </c:pt>
                <c:pt idx="3">
                  <c:v>-64.7705078125</c:v>
                </c:pt>
                <c:pt idx="4">
                  <c:v>-63.4674072265625</c:v>
                </c:pt>
                <c:pt idx="5">
                  <c:v>-62.1429443359375</c:v>
                </c:pt>
                <c:pt idx="6">
                  <c:v>-60.80322265625</c:v>
                </c:pt>
                <c:pt idx="7">
                  <c:v>-59.4573974609375</c:v>
                </c:pt>
                <c:pt idx="8">
                  <c:v>-58.10546875</c:v>
                </c:pt>
                <c:pt idx="9">
                  <c:v>-56.73828125</c:v>
                </c:pt>
                <c:pt idx="10">
                  <c:v>-55.328369140625</c:v>
                </c:pt>
                <c:pt idx="11">
                  <c:v>-53.89404296875</c:v>
                </c:pt>
                <c:pt idx="12">
                  <c:v>-52.4932861328125</c:v>
                </c:pt>
                <c:pt idx="13">
                  <c:v>-51.06201171875</c:v>
                </c:pt>
                <c:pt idx="14">
                  <c:v>-49.62158203125</c:v>
                </c:pt>
                <c:pt idx="15">
                  <c:v>-48.248291015625</c:v>
                </c:pt>
                <c:pt idx="16">
                  <c:v>-46.8505859375</c:v>
                </c:pt>
                <c:pt idx="17">
                  <c:v>-45.4559326171875</c:v>
                </c:pt>
                <c:pt idx="18">
                  <c:v>-44.1497802734375</c:v>
                </c:pt>
                <c:pt idx="19">
                  <c:v>-42.7947998046875</c:v>
                </c:pt>
                <c:pt idx="20">
                  <c:v>-41.534423828125</c:v>
                </c:pt>
                <c:pt idx="21">
                  <c:v>-40.240478515625</c:v>
                </c:pt>
                <c:pt idx="22">
                  <c:v>-38.9739990234375</c:v>
                </c:pt>
                <c:pt idx="23">
                  <c:v>-37.6678466796875</c:v>
                </c:pt>
                <c:pt idx="24">
                  <c:v>-36.3922119140625</c:v>
                </c:pt>
                <c:pt idx="25">
                  <c:v>-35.089111328125</c:v>
                </c:pt>
                <c:pt idx="26">
                  <c:v>-33.709716796875</c:v>
                </c:pt>
                <c:pt idx="27">
                  <c:v>-32.3760986328125</c:v>
                </c:pt>
                <c:pt idx="28">
                  <c:v>-31.0577392578125</c:v>
                </c:pt>
                <c:pt idx="29">
                  <c:v>-29.693603515625</c:v>
                </c:pt>
                <c:pt idx="30">
                  <c:v>-28.302001953125</c:v>
                </c:pt>
                <c:pt idx="31">
                  <c:v>-26.9256591796875</c:v>
                </c:pt>
                <c:pt idx="32">
                  <c:v>-25.567626953125</c:v>
                </c:pt>
                <c:pt idx="33">
                  <c:v>-24.1943359375</c:v>
                </c:pt>
                <c:pt idx="34">
                  <c:v>-22.8179931640625</c:v>
                </c:pt>
                <c:pt idx="35">
                  <c:v>-21.4691162109375</c:v>
                </c:pt>
                <c:pt idx="36">
                  <c:v>-20.1019287109375</c:v>
                </c:pt>
                <c:pt idx="37">
                  <c:v>-18.7774658203125</c:v>
                </c:pt>
                <c:pt idx="38">
                  <c:v>-17.4560546875</c:v>
                </c:pt>
                <c:pt idx="39">
                  <c:v>-16.1163330078125</c:v>
                </c:pt>
                <c:pt idx="40">
                  <c:v>-14.801025390625</c:v>
                </c:pt>
                <c:pt idx="41">
                  <c:v>-13.4735107421875</c:v>
                </c:pt>
                <c:pt idx="42">
                  <c:v>-12.1368408203125</c:v>
                </c:pt>
                <c:pt idx="43">
                  <c:v>-10.8184814453125</c:v>
                </c:pt>
                <c:pt idx="44">
                  <c:v>-9.5367431640625</c:v>
                </c:pt>
                <c:pt idx="45">
                  <c:v>-8.2977294921875</c:v>
                </c:pt>
                <c:pt idx="46">
                  <c:v>-7.2784423828125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5616"/>
        <c:axId val="114021888"/>
      </c:lineChart>
      <c:lineChart>
        <c:grouping val="standard"/>
        <c:varyColors val="0"/>
        <c:ser>
          <c:idx val="2"/>
          <c:order val="2"/>
          <c:tx>
            <c:strRef>
              <c:f>Sheet3!$U$1</c:f>
              <c:strCache>
                <c:ptCount val="1"/>
                <c:pt idx="0">
                  <c:v>Unit 2 - Temp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Sheet3!$U$51:$U$97</c:f>
              <c:numCache>
                <c:formatCode>0.000</c:formatCode>
                <c:ptCount val="47"/>
                <c:pt idx="0">
                  <c:v>8.5822603013905905</c:v>
                </c:pt>
                <c:pt idx="1">
                  <c:v>8.5822603013905905</c:v>
                </c:pt>
                <c:pt idx="2">
                  <c:v>8.5840210659704326</c:v>
                </c:pt>
                <c:pt idx="3">
                  <c:v>8.5840210659704326</c:v>
                </c:pt>
                <c:pt idx="4">
                  <c:v>8.5875431031620906</c:v>
                </c:pt>
                <c:pt idx="5">
                  <c:v>8.5910658179358848</c:v>
                </c:pt>
                <c:pt idx="6">
                  <c:v>8.5945892105387429</c:v>
                </c:pt>
                <c:pt idx="7">
                  <c:v>8.5963511611034278</c:v>
                </c:pt>
                <c:pt idx="8">
                  <c:v>8.5981132812181045</c:v>
                </c:pt>
                <c:pt idx="9">
                  <c:v>8.5998755709137527</c:v>
                </c:pt>
                <c:pt idx="10">
                  <c:v>8.601638030221352</c:v>
                </c:pt>
                <c:pt idx="11">
                  <c:v>8.6034006591717684</c:v>
                </c:pt>
                <c:pt idx="12">
                  <c:v>8.6086895641896604</c:v>
                </c:pt>
                <c:pt idx="13">
                  <c:v>8.6122163496502822</c:v>
                </c:pt>
                <c:pt idx="14">
                  <c:v>8.6157438144256844</c:v>
                </c:pt>
                <c:pt idx="15">
                  <c:v>8.6175078016340194</c:v>
                </c:pt>
                <c:pt idx="16">
                  <c:v>8.6192719587641591</c:v>
                </c:pt>
                <c:pt idx="17">
                  <c:v>8.6210362858469125</c:v>
                </c:pt>
                <c:pt idx="18">
                  <c:v>8.6210362858469125</c:v>
                </c:pt>
                <c:pt idx="19">
                  <c:v>8.6228007829136004</c:v>
                </c:pt>
                <c:pt idx="20">
                  <c:v>8.6263302871226415</c:v>
                </c:pt>
                <c:pt idx="21">
                  <c:v>8.6280952943271245</c:v>
                </c:pt>
                <c:pt idx="22">
                  <c:v>8.6316258190913686</c:v>
                </c:pt>
                <c:pt idx="23">
                  <c:v>8.6333913367132595</c:v>
                </c:pt>
                <c:pt idx="24">
                  <c:v>8.6369228825921596</c:v>
                </c:pt>
                <c:pt idx="25">
                  <c:v>8.6404551095253623</c:v>
                </c:pt>
                <c:pt idx="26">
                  <c:v>8.6457547274465014</c:v>
                </c:pt>
                <c:pt idx="27">
                  <c:v>8.6510558791409835</c:v>
                </c:pt>
                <c:pt idx="28">
                  <c:v>8.65459083278256</c:v>
                </c:pt>
                <c:pt idx="29">
                  <c:v>8.6581264687247312</c:v>
                </c:pt>
                <c:pt idx="30">
                  <c:v>8.6616627872172671</c:v>
                </c:pt>
                <c:pt idx="31">
                  <c:v>8.6651997885099377</c:v>
                </c:pt>
                <c:pt idx="32">
                  <c:v>8.666968545284476</c:v>
                </c:pt>
                <c:pt idx="33">
                  <c:v>8.6687374728527402</c:v>
                </c:pt>
                <c:pt idx="34">
                  <c:v>8.670506571246051</c:v>
                </c:pt>
                <c:pt idx="35">
                  <c:v>8.6740452806329813</c:v>
                </c:pt>
                <c:pt idx="36">
                  <c:v>8.6758148916891287</c:v>
                </c:pt>
                <c:pt idx="37">
                  <c:v>8.6775846736954918</c:v>
                </c:pt>
                <c:pt idx="38">
                  <c:v>8.6811247506839777</c:v>
                </c:pt>
                <c:pt idx="39">
                  <c:v>8.6846655118490617</c:v>
                </c:pt>
                <c:pt idx="40">
                  <c:v>8.6864361490761439</c:v>
                </c:pt>
                <c:pt idx="41">
                  <c:v>8.6882069574414231</c:v>
                </c:pt>
                <c:pt idx="42">
                  <c:v>8.6917490877119121</c:v>
                </c:pt>
                <c:pt idx="43">
                  <c:v>8.693520409679877</c:v>
                </c:pt>
                <c:pt idx="44">
                  <c:v>8.6952919029114355</c:v>
                </c:pt>
                <c:pt idx="45">
                  <c:v>8.6970635674380787</c:v>
                </c:pt>
                <c:pt idx="46">
                  <c:v>8.6970635674380787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Sheet3!$V$1</c:f>
              <c:strCache>
                <c:ptCount val="1"/>
                <c:pt idx="0">
                  <c:v>Unit 4 - Temp</c:v>
                </c:pt>
              </c:strCache>
            </c:strRef>
          </c:tx>
          <c:spPr>
            <a:ln w="25400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</c:spPr>
          <c:marker>
            <c:symbol val="none"/>
          </c:marker>
          <c:val>
            <c:numRef>
              <c:f>Sheet3!$V$51:$V$97</c:f>
              <c:numCache>
                <c:formatCode>0.000</c:formatCode>
                <c:ptCount val="47"/>
                <c:pt idx="0">
                  <c:v>8.5716992681925035</c:v>
                </c:pt>
                <c:pt idx="1">
                  <c:v>8.5716992681925035</c:v>
                </c:pt>
                <c:pt idx="2">
                  <c:v>8.5716992681925035</c:v>
                </c:pt>
                <c:pt idx="3">
                  <c:v>8.5734590174176901</c:v>
                </c:pt>
                <c:pt idx="4">
                  <c:v>8.5734590174176901</c:v>
                </c:pt>
                <c:pt idx="5">
                  <c:v>8.5752189357916109</c:v>
                </c:pt>
                <c:pt idx="6">
                  <c:v>8.5752189357916109</c:v>
                </c:pt>
                <c:pt idx="7">
                  <c:v>8.576979023345018</c:v>
                </c:pt>
                <c:pt idx="8">
                  <c:v>8.5787392801087776</c:v>
                </c:pt>
                <c:pt idx="9">
                  <c:v>8.5804997061136419</c:v>
                </c:pt>
                <c:pt idx="10">
                  <c:v>8.5840210659704326</c:v>
                </c:pt>
                <c:pt idx="11">
                  <c:v>8.5857819998839773</c:v>
                </c:pt>
                <c:pt idx="12">
                  <c:v>8.5875431031620906</c:v>
                </c:pt>
                <c:pt idx="13">
                  <c:v>8.589304375835809</c:v>
                </c:pt>
                <c:pt idx="14">
                  <c:v>8.5910658179358848</c:v>
                </c:pt>
                <c:pt idx="15">
                  <c:v>8.5928274294932407</c:v>
                </c:pt>
                <c:pt idx="16">
                  <c:v>8.5963511611034278</c:v>
                </c:pt>
                <c:pt idx="17">
                  <c:v>8.5998755709137527</c:v>
                </c:pt>
                <c:pt idx="18">
                  <c:v>8.6034006591717684</c:v>
                </c:pt>
                <c:pt idx="19">
                  <c:v>8.6051634577959248</c:v>
                </c:pt>
                <c:pt idx="20">
                  <c:v>8.6086895641896604</c:v>
                </c:pt>
                <c:pt idx="21">
                  <c:v>8.6122163496502822</c:v>
                </c:pt>
                <c:pt idx="22">
                  <c:v>8.6157438144256844</c:v>
                </c:pt>
                <c:pt idx="23">
                  <c:v>8.6192719587641591</c:v>
                </c:pt>
                <c:pt idx="24">
                  <c:v>8.6228007829136004</c:v>
                </c:pt>
                <c:pt idx="25">
                  <c:v>8.6263302871226415</c:v>
                </c:pt>
                <c:pt idx="26">
                  <c:v>8.6298604716396312</c:v>
                </c:pt>
                <c:pt idx="27">
                  <c:v>8.6316258190913686</c:v>
                </c:pt>
                <c:pt idx="28">
                  <c:v>8.635157024536511</c:v>
                </c:pt>
                <c:pt idx="29">
                  <c:v>8.6369228825921596</c:v>
                </c:pt>
                <c:pt idx="30">
                  <c:v>8.6386889109114122</c:v>
                </c:pt>
                <c:pt idx="31">
                  <c:v>8.6422214784650464</c:v>
                </c:pt>
                <c:pt idx="32">
                  <c:v>8.6439880177617283</c:v>
                </c:pt>
                <c:pt idx="33">
                  <c:v>8.6457547274465014</c:v>
                </c:pt>
                <c:pt idx="34">
                  <c:v>8.6475216075505159</c:v>
                </c:pt>
                <c:pt idx="35">
                  <c:v>8.6492886581049788</c:v>
                </c:pt>
                <c:pt idx="36">
                  <c:v>8.6510558791409835</c:v>
                </c:pt>
                <c:pt idx="37">
                  <c:v>8.6528232706897938</c:v>
                </c:pt>
                <c:pt idx="38">
                  <c:v>8.65459083278256</c:v>
                </c:pt>
                <c:pt idx="39">
                  <c:v>8.6563585654504323</c:v>
                </c:pt>
                <c:pt idx="40">
                  <c:v>8.6581264687247312</c:v>
                </c:pt>
                <c:pt idx="41">
                  <c:v>8.659894542636664</c:v>
                </c:pt>
                <c:pt idx="42">
                  <c:v>8.6634312024979749</c:v>
                </c:pt>
                <c:pt idx="43">
                  <c:v>8.6687374728527402</c:v>
                </c:pt>
                <c:pt idx="44">
                  <c:v>8.672275840495729</c:v>
                </c:pt>
                <c:pt idx="45">
                  <c:v>8.6775846736954918</c:v>
                </c:pt>
                <c:pt idx="46">
                  <c:v>8.6828950457287988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25984"/>
        <c:axId val="114023808"/>
      </c:lineChart>
      <c:catAx>
        <c:axId val="114015616"/>
        <c:scaling>
          <c:orientation val="minMax"/>
        </c:scaling>
        <c:delete val="0"/>
        <c:axPos val="b"/>
        <c:title>
          <c:tx>
            <c:rich>
              <a:bodyPr anchor="ctr" anchorCtr="1"/>
              <a:lstStyle/>
              <a:p>
                <a:pPr>
                  <a:defRPr sz="1600"/>
                </a:pPr>
                <a:r>
                  <a:rPr lang="en-US" sz="1600"/>
                  <a:t>Date/Time</a:t>
                </a:r>
              </a:p>
            </c:rich>
          </c:tx>
          <c:layout>
            <c:manualLayout>
              <c:xMode val="edge"/>
              <c:yMode val="edge"/>
              <c:x val="0.45161318799114075"/>
              <c:y val="0.93453302668534477"/>
            </c:manualLayout>
          </c:layout>
          <c:overlay val="0"/>
        </c:title>
        <c:numFmt formatCode="m/d/yy\ h:mm:ss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14021888"/>
        <c:crossesAt val="-80"/>
        <c:auto val="1"/>
        <c:lblAlgn val="ctr"/>
        <c:lblOffset val="100"/>
        <c:tickLblSkip val="6"/>
        <c:tickMarkSkip val="1"/>
        <c:noMultiLvlLbl val="0"/>
      </c:catAx>
      <c:valAx>
        <c:axId val="114021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Depth (m)</a:t>
                </a:r>
              </a:p>
            </c:rich>
          </c:tx>
          <c:layout>
            <c:manualLayout>
              <c:xMode val="edge"/>
              <c:yMode val="edge"/>
              <c:x val="2.1796509833948555E-2"/>
              <c:y val="0.3703859748498405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14015616"/>
        <c:crosses val="autoZero"/>
        <c:crossBetween val="between"/>
      </c:valAx>
      <c:valAx>
        <c:axId val="1140238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86683820107592935"/>
              <c:y val="0.36926813959509625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crossAx val="114025984"/>
        <c:crosses val="max"/>
        <c:crossBetween val="between"/>
      </c:valAx>
      <c:catAx>
        <c:axId val="114025984"/>
        <c:scaling>
          <c:orientation val="minMax"/>
        </c:scaling>
        <c:delete val="1"/>
        <c:axPos val="b"/>
        <c:majorTickMark val="out"/>
        <c:minorTickMark val="none"/>
        <c:tickLblPos val="nextTo"/>
        <c:crossAx val="11402380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6588382569200129"/>
          <c:y val="0.78235619339490303"/>
          <c:w val="0.10308538560339532"/>
          <c:h val="0.1483726466178310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u="sng"/>
            </a:pPr>
            <a:r>
              <a:rPr lang="en-US" u="sng"/>
              <a:t>Temperature</a:t>
            </a:r>
            <a:r>
              <a:rPr lang="en-US" u="sng" baseline="0"/>
              <a:t> and PAR - Profile Only</a:t>
            </a:r>
            <a:endParaRPr lang="en-US" u="sng"/>
          </a:p>
        </c:rich>
      </c:tx>
      <c:layout>
        <c:manualLayout>
          <c:xMode val="edge"/>
          <c:yMode val="edge"/>
          <c:x val="0.29612533770522087"/>
          <c:y val="2.987862250727813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0230263770220212E-2"/>
          <c:y val="0.13586886910864027"/>
          <c:w val="0.73386320061056209"/>
          <c:h val="0.62870109084612813"/>
        </c:manualLayout>
      </c:layout>
      <c:lineChart>
        <c:grouping val="standard"/>
        <c:varyColors val="0"/>
        <c:ser>
          <c:idx val="0"/>
          <c:order val="0"/>
          <c:tx>
            <c:strRef>
              <c:f>Sheet3!$Q$1</c:f>
              <c:strCache>
                <c:ptCount val="1"/>
                <c:pt idx="0">
                  <c:v>Unit 2 - Depth</c:v>
                </c:pt>
              </c:strCache>
            </c:strRef>
          </c:tx>
          <c:spPr>
            <a:ln cmpd="dbl">
              <a:prstDash val="solid"/>
            </a:ln>
          </c:spPr>
          <c:marker>
            <c:symbol val="none"/>
          </c:marker>
          <c:cat>
            <c:numRef>
              <c:f>Sheet3!$O$51:$O$97</c:f>
              <c:numCache>
                <c:formatCode>General</c:formatCode>
                <c:ptCount val="47"/>
                <c:pt idx="0">
                  <c:v>42841.512789351851</c:v>
                </c:pt>
                <c:pt idx="1">
                  <c:v>42841.512800925921</c:v>
                </c:pt>
                <c:pt idx="2">
                  <c:v>42841.512812500005</c:v>
                </c:pt>
                <c:pt idx="3">
                  <c:v>42841.512835648144</c:v>
                </c:pt>
                <c:pt idx="4">
                  <c:v>42841.51284722222</c:v>
                </c:pt>
                <c:pt idx="5">
                  <c:v>42841.512858796297</c:v>
                </c:pt>
                <c:pt idx="6">
                  <c:v>42841.512881944444</c:v>
                </c:pt>
                <c:pt idx="7">
                  <c:v>42841.51289351852</c:v>
                </c:pt>
                <c:pt idx="8">
                  <c:v>42841.51290509259</c:v>
                </c:pt>
                <c:pt idx="9">
                  <c:v>42841.512916666667</c:v>
                </c:pt>
                <c:pt idx="10">
                  <c:v>42841.512939814813</c:v>
                </c:pt>
                <c:pt idx="11">
                  <c:v>42841.51295138889</c:v>
                </c:pt>
                <c:pt idx="12">
                  <c:v>42841.512962962966</c:v>
                </c:pt>
                <c:pt idx="13">
                  <c:v>42841.512974537036</c:v>
                </c:pt>
                <c:pt idx="14">
                  <c:v>42841.512997685189</c:v>
                </c:pt>
                <c:pt idx="15">
                  <c:v>42841.513009259259</c:v>
                </c:pt>
                <c:pt idx="16">
                  <c:v>42841.513020833328</c:v>
                </c:pt>
                <c:pt idx="17">
                  <c:v>42841.513043981482</c:v>
                </c:pt>
                <c:pt idx="18">
                  <c:v>42841.513055555552</c:v>
                </c:pt>
                <c:pt idx="19">
                  <c:v>42841.513067129628</c:v>
                </c:pt>
                <c:pt idx="20">
                  <c:v>42841.513078703705</c:v>
                </c:pt>
                <c:pt idx="21">
                  <c:v>42841.513101851851</c:v>
                </c:pt>
                <c:pt idx="22">
                  <c:v>42841.513113425928</c:v>
                </c:pt>
                <c:pt idx="23">
                  <c:v>42841.513124999998</c:v>
                </c:pt>
                <c:pt idx="24">
                  <c:v>42841.513148148151</c:v>
                </c:pt>
                <c:pt idx="25">
                  <c:v>42841.513159722221</c:v>
                </c:pt>
                <c:pt idx="26">
                  <c:v>42841.513171296298</c:v>
                </c:pt>
                <c:pt idx="27">
                  <c:v>42841.513182870374</c:v>
                </c:pt>
                <c:pt idx="28">
                  <c:v>42841.513206018513</c:v>
                </c:pt>
                <c:pt idx="29">
                  <c:v>42841.513217592597</c:v>
                </c:pt>
                <c:pt idx="30">
                  <c:v>42841.513229166667</c:v>
                </c:pt>
                <c:pt idx="31">
                  <c:v>42841.513252314813</c:v>
                </c:pt>
                <c:pt idx="32">
                  <c:v>42841.51326388889</c:v>
                </c:pt>
                <c:pt idx="33">
                  <c:v>42841.513275462959</c:v>
                </c:pt>
                <c:pt idx="34">
                  <c:v>42841.513287037036</c:v>
                </c:pt>
                <c:pt idx="35">
                  <c:v>42841.513310185182</c:v>
                </c:pt>
                <c:pt idx="36">
                  <c:v>42841.513321759259</c:v>
                </c:pt>
                <c:pt idx="37">
                  <c:v>42841.513333333336</c:v>
                </c:pt>
                <c:pt idx="38">
                  <c:v>42841.513344907406</c:v>
                </c:pt>
                <c:pt idx="39">
                  <c:v>42841.513368055559</c:v>
                </c:pt>
                <c:pt idx="40">
                  <c:v>42841.513379629629</c:v>
                </c:pt>
                <c:pt idx="41">
                  <c:v>42841.513391203705</c:v>
                </c:pt>
                <c:pt idx="42">
                  <c:v>42841.513414351852</c:v>
                </c:pt>
                <c:pt idx="43">
                  <c:v>42841.513425925921</c:v>
                </c:pt>
                <c:pt idx="44">
                  <c:v>42841.513437500005</c:v>
                </c:pt>
                <c:pt idx="45">
                  <c:v>42841.513449074075</c:v>
                </c:pt>
                <c:pt idx="46">
                  <c:v>42841.513472222221</c:v>
                </c:pt>
              </c:numCache>
            </c:numRef>
          </c:cat>
          <c:val>
            <c:numRef>
              <c:f>Sheet3!$Q$51:$Q$97</c:f>
              <c:numCache>
                <c:formatCode>0.000</c:formatCode>
                <c:ptCount val="47"/>
                <c:pt idx="0">
                  <c:v>-70.27587890625</c:v>
                </c:pt>
                <c:pt idx="1">
                  <c:v>-69.04296875</c:v>
                </c:pt>
                <c:pt idx="2">
                  <c:v>-67.96875</c:v>
                </c:pt>
                <c:pt idx="3">
                  <c:v>-66.7236328125</c:v>
                </c:pt>
                <c:pt idx="4">
                  <c:v>-65.53955078125</c:v>
                </c:pt>
                <c:pt idx="5">
                  <c:v>-64.3096923828125</c:v>
                </c:pt>
                <c:pt idx="6">
                  <c:v>-63.128662109375</c:v>
                </c:pt>
                <c:pt idx="7">
                  <c:v>-61.9171142578125</c:v>
                </c:pt>
                <c:pt idx="8">
                  <c:v>-60.693359375</c:v>
                </c:pt>
                <c:pt idx="9">
                  <c:v>-59.4757080078125</c:v>
                </c:pt>
                <c:pt idx="10">
                  <c:v>-58.203125</c:v>
                </c:pt>
                <c:pt idx="11">
                  <c:v>-57.049560546875</c:v>
                </c:pt>
                <c:pt idx="12">
                  <c:v>-55.8746337890625</c:v>
                </c:pt>
                <c:pt idx="13">
                  <c:v>-54.6722412109375</c:v>
                </c:pt>
                <c:pt idx="14">
                  <c:v>-53.466796875</c:v>
                </c:pt>
                <c:pt idx="15">
                  <c:v>-52.301025390625</c:v>
                </c:pt>
                <c:pt idx="16">
                  <c:v>-51.1474609375</c:v>
                </c:pt>
                <c:pt idx="17">
                  <c:v>-50.0213623046875</c:v>
                </c:pt>
                <c:pt idx="18">
                  <c:v>-48.876953125</c:v>
                </c:pt>
                <c:pt idx="19">
                  <c:v>-47.747802734375</c:v>
                </c:pt>
                <c:pt idx="20">
                  <c:v>-46.6278076171875</c:v>
                </c:pt>
                <c:pt idx="21">
                  <c:v>-45.4376220703125</c:v>
                </c:pt>
                <c:pt idx="22">
                  <c:v>-44.2535400390625</c:v>
                </c:pt>
                <c:pt idx="23">
                  <c:v>-43.1060791015625</c:v>
                </c:pt>
                <c:pt idx="24">
                  <c:v>-41.93115234375</c:v>
                </c:pt>
                <c:pt idx="25">
                  <c:v>-40.716552734375</c:v>
                </c:pt>
                <c:pt idx="26">
                  <c:v>-39.48974609375</c:v>
                </c:pt>
                <c:pt idx="27">
                  <c:v>-38.3270263671875</c:v>
                </c:pt>
                <c:pt idx="28">
                  <c:v>-37.225341796875</c:v>
                </c:pt>
                <c:pt idx="29">
                  <c:v>-36.151123046875</c:v>
                </c:pt>
                <c:pt idx="30">
                  <c:v>-35.0555419921875</c:v>
                </c:pt>
                <c:pt idx="31">
                  <c:v>-34.002685546875</c:v>
                </c:pt>
                <c:pt idx="32">
                  <c:v>-32.91015625</c:v>
                </c:pt>
                <c:pt idx="33">
                  <c:v>-31.8389892578125</c:v>
                </c:pt>
                <c:pt idx="34">
                  <c:v>-30.7525634765625</c:v>
                </c:pt>
                <c:pt idx="35">
                  <c:v>-29.6966552734375</c:v>
                </c:pt>
                <c:pt idx="36">
                  <c:v>-28.619384765625</c:v>
                </c:pt>
                <c:pt idx="37">
                  <c:v>-27.6031494140625</c:v>
                </c:pt>
                <c:pt idx="38">
                  <c:v>-26.5960693359375</c:v>
                </c:pt>
                <c:pt idx="39">
                  <c:v>-25.579833984375</c:v>
                </c:pt>
                <c:pt idx="40">
                  <c:v>-24.57275390625</c:v>
                </c:pt>
                <c:pt idx="41">
                  <c:v>-23.5748291015625</c:v>
                </c:pt>
                <c:pt idx="42">
                  <c:v>-22.552490234375</c:v>
                </c:pt>
                <c:pt idx="43">
                  <c:v>-21.5484619140625</c:v>
                </c:pt>
                <c:pt idx="44">
                  <c:v>-20.54443359375</c:v>
                </c:pt>
                <c:pt idx="45">
                  <c:v>-19.62890625</c:v>
                </c:pt>
                <c:pt idx="46">
                  <c:v>-19.0673828125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Sheet3!$R$1</c:f>
              <c:strCache>
                <c:ptCount val="1"/>
                <c:pt idx="0">
                  <c:v>Unit 4 - Depth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Sheet3!$O$51:$O$97</c:f>
              <c:numCache>
                <c:formatCode>General</c:formatCode>
                <c:ptCount val="47"/>
                <c:pt idx="0">
                  <c:v>42841.512789351851</c:v>
                </c:pt>
                <c:pt idx="1">
                  <c:v>42841.512800925921</c:v>
                </c:pt>
                <c:pt idx="2">
                  <c:v>42841.512812500005</c:v>
                </c:pt>
                <c:pt idx="3">
                  <c:v>42841.512835648144</c:v>
                </c:pt>
                <c:pt idx="4">
                  <c:v>42841.51284722222</c:v>
                </c:pt>
                <c:pt idx="5">
                  <c:v>42841.512858796297</c:v>
                </c:pt>
                <c:pt idx="6">
                  <c:v>42841.512881944444</c:v>
                </c:pt>
                <c:pt idx="7">
                  <c:v>42841.51289351852</c:v>
                </c:pt>
                <c:pt idx="8">
                  <c:v>42841.51290509259</c:v>
                </c:pt>
                <c:pt idx="9">
                  <c:v>42841.512916666667</c:v>
                </c:pt>
                <c:pt idx="10">
                  <c:v>42841.512939814813</c:v>
                </c:pt>
                <c:pt idx="11">
                  <c:v>42841.51295138889</c:v>
                </c:pt>
                <c:pt idx="12">
                  <c:v>42841.512962962966</c:v>
                </c:pt>
                <c:pt idx="13">
                  <c:v>42841.512974537036</c:v>
                </c:pt>
                <c:pt idx="14">
                  <c:v>42841.512997685189</c:v>
                </c:pt>
                <c:pt idx="15">
                  <c:v>42841.513009259259</c:v>
                </c:pt>
                <c:pt idx="16">
                  <c:v>42841.513020833328</c:v>
                </c:pt>
                <c:pt idx="17">
                  <c:v>42841.513043981482</c:v>
                </c:pt>
                <c:pt idx="18">
                  <c:v>42841.513055555552</c:v>
                </c:pt>
                <c:pt idx="19">
                  <c:v>42841.513067129628</c:v>
                </c:pt>
                <c:pt idx="20">
                  <c:v>42841.513078703705</c:v>
                </c:pt>
                <c:pt idx="21">
                  <c:v>42841.513101851851</c:v>
                </c:pt>
                <c:pt idx="22">
                  <c:v>42841.513113425928</c:v>
                </c:pt>
                <c:pt idx="23">
                  <c:v>42841.513124999998</c:v>
                </c:pt>
                <c:pt idx="24">
                  <c:v>42841.513148148151</c:v>
                </c:pt>
                <c:pt idx="25">
                  <c:v>42841.513159722221</c:v>
                </c:pt>
                <c:pt idx="26">
                  <c:v>42841.513171296298</c:v>
                </c:pt>
                <c:pt idx="27">
                  <c:v>42841.513182870374</c:v>
                </c:pt>
                <c:pt idx="28">
                  <c:v>42841.513206018513</c:v>
                </c:pt>
                <c:pt idx="29">
                  <c:v>42841.513217592597</c:v>
                </c:pt>
                <c:pt idx="30">
                  <c:v>42841.513229166667</c:v>
                </c:pt>
                <c:pt idx="31">
                  <c:v>42841.513252314813</c:v>
                </c:pt>
                <c:pt idx="32">
                  <c:v>42841.51326388889</c:v>
                </c:pt>
                <c:pt idx="33">
                  <c:v>42841.513275462959</c:v>
                </c:pt>
                <c:pt idx="34">
                  <c:v>42841.513287037036</c:v>
                </c:pt>
                <c:pt idx="35">
                  <c:v>42841.513310185182</c:v>
                </c:pt>
                <c:pt idx="36">
                  <c:v>42841.513321759259</c:v>
                </c:pt>
                <c:pt idx="37">
                  <c:v>42841.513333333336</c:v>
                </c:pt>
                <c:pt idx="38">
                  <c:v>42841.513344907406</c:v>
                </c:pt>
                <c:pt idx="39">
                  <c:v>42841.513368055559</c:v>
                </c:pt>
                <c:pt idx="40">
                  <c:v>42841.513379629629</c:v>
                </c:pt>
                <c:pt idx="41">
                  <c:v>42841.513391203705</c:v>
                </c:pt>
                <c:pt idx="42">
                  <c:v>42841.513414351852</c:v>
                </c:pt>
                <c:pt idx="43">
                  <c:v>42841.513425925921</c:v>
                </c:pt>
                <c:pt idx="44">
                  <c:v>42841.513437500005</c:v>
                </c:pt>
                <c:pt idx="45">
                  <c:v>42841.513449074075</c:v>
                </c:pt>
                <c:pt idx="46">
                  <c:v>42841.513472222221</c:v>
                </c:pt>
              </c:numCache>
            </c:numRef>
          </c:cat>
          <c:val>
            <c:numRef>
              <c:f>Sheet3!$R$51:$R$97</c:f>
              <c:numCache>
                <c:formatCode>0.000</c:formatCode>
                <c:ptCount val="47"/>
                <c:pt idx="0">
                  <c:v>-68.9544677734375</c:v>
                </c:pt>
                <c:pt idx="1">
                  <c:v>-67.5750732421875</c:v>
                </c:pt>
                <c:pt idx="2">
                  <c:v>-66.17431640625</c:v>
                </c:pt>
                <c:pt idx="3">
                  <c:v>-64.7705078125</c:v>
                </c:pt>
                <c:pt idx="4">
                  <c:v>-63.4674072265625</c:v>
                </c:pt>
                <c:pt idx="5">
                  <c:v>-62.1429443359375</c:v>
                </c:pt>
                <c:pt idx="6">
                  <c:v>-60.80322265625</c:v>
                </c:pt>
                <c:pt idx="7">
                  <c:v>-59.4573974609375</c:v>
                </c:pt>
                <c:pt idx="8">
                  <c:v>-58.10546875</c:v>
                </c:pt>
                <c:pt idx="9">
                  <c:v>-56.73828125</c:v>
                </c:pt>
                <c:pt idx="10">
                  <c:v>-55.328369140625</c:v>
                </c:pt>
                <c:pt idx="11">
                  <c:v>-53.89404296875</c:v>
                </c:pt>
                <c:pt idx="12">
                  <c:v>-52.4932861328125</c:v>
                </c:pt>
                <c:pt idx="13">
                  <c:v>-51.06201171875</c:v>
                </c:pt>
                <c:pt idx="14">
                  <c:v>-49.62158203125</c:v>
                </c:pt>
                <c:pt idx="15">
                  <c:v>-48.248291015625</c:v>
                </c:pt>
                <c:pt idx="16">
                  <c:v>-46.8505859375</c:v>
                </c:pt>
                <c:pt idx="17">
                  <c:v>-45.4559326171875</c:v>
                </c:pt>
                <c:pt idx="18">
                  <c:v>-44.1497802734375</c:v>
                </c:pt>
                <c:pt idx="19">
                  <c:v>-42.7947998046875</c:v>
                </c:pt>
                <c:pt idx="20">
                  <c:v>-41.534423828125</c:v>
                </c:pt>
                <c:pt idx="21">
                  <c:v>-40.240478515625</c:v>
                </c:pt>
                <c:pt idx="22">
                  <c:v>-38.9739990234375</c:v>
                </c:pt>
                <c:pt idx="23">
                  <c:v>-37.6678466796875</c:v>
                </c:pt>
                <c:pt idx="24">
                  <c:v>-36.3922119140625</c:v>
                </c:pt>
                <c:pt idx="25">
                  <c:v>-35.089111328125</c:v>
                </c:pt>
                <c:pt idx="26">
                  <c:v>-33.709716796875</c:v>
                </c:pt>
                <c:pt idx="27">
                  <c:v>-32.3760986328125</c:v>
                </c:pt>
                <c:pt idx="28">
                  <c:v>-31.0577392578125</c:v>
                </c:pt>
                <c:pt idx="29">
                  <c:v>-29.693603515625</c:v>
                </c:pt>
                <c:pt idx="30">
                  <c:v>-28.302001953125</c:v>
                </c:pt>
                <c:pt idx="31">
                  <c:v>-26.9256591796875</c:v>
                </c:pt>
                <c:pt idx="32">
                  <c:v>-25.567626953125</c:v>
                </c:pt>
                <c:pt idx="33">
                  <c:v>-24.1943359375</c:v>
                </c:pt>
                <c:pt idx="34">
                  <c:v>-22.8179931640625</c:v>
                </c:pt>
                <c:pt idx="35">
                  <c:v>-21.4691162109375</c:v>
                </c:pt>
                <c:pt idx="36">
                  <c:v>-20.1019287109375</c:v>
                </c:pt>
                <c:pt idx="37">
                  <c:v>-18.7774658203125</c:v>
                </c:pt>
                <c:pt idx="38">
                  <c:v>-17.4560546875</c:v>
                </c:pt>
                <c:pt idx="39">
                  <c:v>-16.1163330078125</c:v>
                </c:pt>
                <c:pt idx="40">
                  <c:v>-14.801025390625</c:v>
                </c:pt>
                <c:pt idx="41">
                  <c:v>-13.4735107421875</c:v>
                </c:pt>
                <c:pt idx="42">
                  <c:v>-12.1368408203125</c:v>
                </c:pt>
                <c:pt idx="43">
                  <c:v>-10.8184814453125</c:v>
                </c:pt>
                <c:pt idx="44">
                  <c:v>-9.5367431640625</c:v>
                </c:pt>
                <c:pt idx="45">
                  <c:v>-8.2977294921875</c:v>
                </c:pt>
                <c:pt idx="46">
                  <c:v>-7.2784423828125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11040"/>
        <c:axId val="157517312"/>
      </c:lineChart>
      <c:lineChart>
        <c:grouping val="standard"/>
        <c:varyColors val="0"/>
        <c:ser>
          <c:idx val="2"/>
          <c:order val="2"/>
          <c:tx>
            <c:strRef>
              <c:f>Sheet3!$W$1</c:f>
              <c:strCache>
                <c:ptCount val="1"/>
                <c:pt idx="0">
                  <c:v>Unit 2 - PAR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Sheet3!$W$51:$W$97</c:f>
              <c:numCache>
                <c:formatCode>0.0</c:formatCode>
                <c:ptCount val="47"/>
                <c:pt idx="0">
                  <c:v>0.60869589041095884</c:v>
                </c:pt>
                <c:pt idx="1">
                  <c:v>0.60869589041095884</c:v>
                </c:pt>
                <c:pt idx="2">
                  <c:v>0.60869589041095884</c:v>
                </c:pt>
                <c:pt idx="3">
                  <c:v>0.60869589041095884</c:v>
                </c:pt>
                <c:pt idx="4">
                  <c:v>0.60869589041095884</c:v>
                </c:pt>
                <c:pt idx="5">
                  <c:v>0.60869589041095884</c:v>
                </c:pt>
                <c:pt idx="6">
                  <c:v>0.60869589041095884</c:v>
                </c:pt>
                <c:pt idx="7">
                  <c:v>0.60869589041095884</c:v>
                </c:pt>
                <c:pt idx="8">
                  <c:v>0.60869589041095884</c:v>
                </c:pt>
                <c:pt idx="9">
                  <c:v>0.60869589041095884</c:v>
                </c:pt>
                <c:pt idx="10">
                  <c:v>0.60869589041095884</c:v>
                </c:pt>
                <c:pt idx="11">
                  <c:v>0.60869589041095884</c:v>
                </c:pt>
                <c:pt idx="12">
                  <c:v>0.60869589041095884</c:v>
                </c:pt>
                <c:pt idx="13">
                  <c:v>0.60869589041095884</c:v>
                </c:pt>
                <c:pt idx="14">
                  <c:v>0.60869589041095884</c:v>
                </c:pt>
                <c:pt idx="15">
                  <c:v>0.60869589041095884</c:v>
                </c:pt>
                <c:pt idx="16">
                  <c:v>0.60869589041095884</c:v>
                </c:pt>
                <c:pt idx="17">
                  <c:v>0.60869589041095884</c:v>
                </c:pt>
                <c:pt idx="18">
                  <c:v>0.60869589041095884</c:v>
                </c:pt>
                <c:pt idx="19">
                  <c:v>0.60869589041095884</c:v>
                </c:pt>
                <c:pt idx="20">
                  <c:v>0.67632876712328771</c:v>
                </c:pt>
                <c:pt idx="21">
                  <c:v>0.67632876712328771</c:v>
                </c:pt>
                <c:pt idx="22">
                  <c:v>0.67632876712328771</c:v>
                </c:pt>
                <c:pt idx="23">
                  <c:v>0.67632876712328771</c:v>
                </c:pt>
                <c:pt idx="24">
                  <c:v>0.67632876712328771</c:v>
                </c:pt>
                <c:pt idx="25">
                  <c:v>0.74396164383561647</c:v>
                </c:pt>
                <c:pt idx="26">
                  <c:v>0.74396164383561647</c:v>
                </c:pt>
                <c:pt idx="27">
                  <c:v>0.81159452054794523</c:v>
                </c:pt>
                <c:pt idx="28">
                  <c:v>0.81159452054794523</c:v>
                </c:pt>
                <c:pt idx="29">
                  <c:v>0.87922739726027399</c:v>
                </c:pt>
                <c:pt idx="30">
                  <c:v>0.94686027397260286</c:v>
                </c:pt>
                <c:pt idx="31">
                  <c:v>1.0144931506849315</c:v>
                </c:pt>
                <c:pt idx="32">
                  <c:v>1.0821260273972604</c:v>
                </c:pt>
                <c:pt idx="33">
                  <c:v>1.2173917808219177</c:v>
                </c:pt>
                <c:pt idx="34">
                  <c:v>1.3526575342465754</c:v>
                </c:pt>
                <c:pt idx="35">
                  <c:v>1.5555561643835616</c:v>
                </c:pt>
                <c:pt idx="36">
                  <c:v>1.758454794520548</c:v>
                </c:pt>
                <c:pt idx="37">
                  <c:v>2.028986301369863</c:v>
                </c:pt>
                <c:pt idx="38">
                  <c:v>2.3671506849315067</c:v>
                </c:pt>
                <c:pt idx="39">
                  <c:v>2.7729479452054799</c:v>
                </c:pt>
                <c:pt idx="40">
                  <c:v>3.2463780821917809</c:v>
                </c:pt>
                <c:pt idx="41">
                  <c:v>3.8550739726027401</c:v>
                </c:pt>
                <c:pt idx="42">
                  <c:v>4.5990356164383561</c:v>
                </c:pt>
                <c:pt idx="43">
                  <c:v>5.5458958904109599</c:v>
                </c:pt>
                <c:pt idx="44">
                  <c:v>6.7632876712328764</c:v>
                </c:pt>
                <c:pt idx="45">
                  <c:v>8.048312328767123</c:v>
                </c:pt>
                <c:pt idx="46">
                  <c:v>9.1980712328767122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Sheet3!$X$1</c:f>
              <c:strCache>
                <c:ptCount val="1"/>
                <c:pt idx="0">
                  <c:v>Unit 4 - PAR</c:v>
                </c:pt>
              </c:strCache>
            </c:strRef>
          </c:tx>
          <c:spPr>
            <a:ln w="25400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</c:spPr>
          <c:marker>
            <c:symbol val="none"/>
          </c:marker>
          <c:val>
            <c:numRef>
              <c:f>Sheet3!$X$51:$X$97</c:f>
              <c:numCache>
                <c:formatCode>0.0</c:formatCode>
                <c:ptCount val="47"/>
                <c:pt idx="0">
                  <c:v>0.25278356164383564</c:v>
                </c:pt>
                <c:pt idx="1">
                  <c:v>0.25278356164383564</c:v>
                </c:pt>
                <c:pt idx="2">
                  <c:v>0.25278356164383564</c:v>
                </c:pt>
                <c:pt idx="3">
                  <c:v>0.25278356164383564</c:v>
                </c:pt>
                <c:pt idx="4">
                  <c:v>0.31597945205479455</c:v>
                </c:pt>
                <c:pt idx="5">
                  <c:v>0.25278356164383564</c:v>
                </c:pt>
                <c:pt idx="6">
                  <c:v>0.25278356164383564</c:v>
                </c:pt>
                <c:pt idx="7">
                  <c:v>0.25278356164383564</c:v>
                </c:pt>
                <c:pt idx="8">
                  <c:v>0.25278356164383564</c:v>
                </c:pt>
                <c:pt idx="9">
                  <c:v>0.31597945205479455</c:v>
                </c:pt>
                <c:pt idx="10">
                  <c:v>0.31597945205479455</c:v>
                </c:pt>
                <c:pt idx="11">
                  <c:v>0.31597945205479455</c:v>
                </c:pt>
                <c:pt idx="12">
                  <c:v>0.31597945205479455</c:v>
                </c:pt>
                <c:pt idx="13">
                  <c:v>0.31597945205479455</c:v>
                </c:pt>
                <c:pt idx="14">
                  <c:v>0.31597945205479455</c:v>
                </c:pt>
                <c:pt idx="15">
                  <c:v>0.31597945205479455</c:v>
                </c:pt>
                <c:pt idx="16">
                  <c:v>0.31597945205479455</c:v>
                </c:pt>
                <c:pt idx="17">
                  <c:v>0.31597945205479455</c:v>
                </c:pt>
                <c:pt idx="18">
                  <c:v>0.31597945205479455</c:v>
                </c:pt>
                <c:pt idx="19">
                  <c:v>0.37917534246575341</c:v>
                </c:pt>
                <c:pt idx="20">
                  <c:v>0.37917534246575341</c:v>
                </c:pt>
                <c:pt idx="21">
                  <c:v>0.37917534246575341</c:v>
                </c:pt>
                <c:pt idx="22">
                  <c:v>0.44237123287671237</c:v>
                </c:pt>
                <c:pt idx="23">
                  <c:v>0.50556712328767128</c:v>
                </c:pt>
                <c:pt idx="24">
                  <c:v>0.56876301369863014</c:v>
                </c:pt>
                <c:pt idx="25">
                  <c:v>0.6319589041095891</c:v>
                </c:pt>
                <c:pt idx="26">
                  <c:v>0.75835068493150681</c:v>
                </c:pt>
                <c:pt idx="27">
                  <c:v>0.88474246575342474</c:v>
                </c:pt>
                <c:pt idx="28">
                  <c:v>1.0111342465753426</c:v>
                </c:pt>
                <c:pt idx="29">
                  <c:v>1.3271136986301371</c:v>
                </c:pt>
                <c:pt idx="30">
                  <c:v>1.6430931506849313</c:v>
                </c:pt>
                <c:pt idx="31">
                  <c:v>2.0222684931506851</c:v>
                </c:pt>
                <c:pt idx="32">
                  <c:v>2.591031506849315</c:v>
                </c:pt>
                <c:pt idx="33">
                  <c:v>3.3493821917808222</c:v>
                </c:pt>
                <c:pt idx="34">
                  <c:v>4.4237123287671229</c:v>
                </c:pt>
                <c:pt idx="35">
                  <c:v>5.7508260273972596</c:v>
                </c:pt>
                <c:pt idx="36">
                  <c:v>7.3307232876712334</c:v>
                </c:pt>
                <c:pt idx="37">
                  <c:v>9.6689712328767126</c:v>
                </c:pt>
                <c:pt idx="38">
                  <c:v>12.449590410958905</c:v>
                </c:pt>
                <c:pt idx="39">
                  <c:v>16.873302739726029</c:v>
                </c:pt>
                <c:pt idx="40">
                  <c:v>21.928973972602744</c:v>
                </c:pt>
                <c:pt idx="41">
                  <c:v>30.776398630136988</c:v>
                </c:pt>
                <c:pt idx="42">
                  <c:v>42.657226027397265</c:v>
                </c:pt>
                <c:pt idx="43">
                  <c:v>54.854032876712331</c:v>
                </c:pt>
                <c:pt idx="44">
                  <c:v>79.753213698630148</c:v>
                </c:pt>
                <c:pt idx="45">
                  <c:v>111.91992191780822</c:v>
                </c:pt>
                <c:pt idx="46">
                  <c:v>142.75951643835617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29600"/>
        <c:axId val="157519232"/>
      </c:lineChart>
      <c:catAx>
        <c:axId val="157511040"/>
        <c:scaling>
          <c:orientation val="minMax"/>
        </c:scaling>
        <c:delete val="0"/>
        <c:axPos val="b"/>
        <c:title>
          <c:tx>
            <c:rich>
              <a:bodyPr anchor="ctr" anchorCtr="1"/>
              <a:lstStyle/>
              <a:p>
                <a:pPr>
                  <a:defRPr sz="1600"/>
                </a:pPr>
                <a:r>
                  <a:rPr lang="en-US" sz="1600"/>
                  <a:t>Date/Time</a:t>
                </a:r>
              </a:p>
            </c:rich>
          </c:tx>
          <c:layout>
            <c:manualLayout>
              <c:xMode val="edge"/>
              <c:yMode val="edge"/>
              <c:x val="0.45161318799114075"/>
              <c:y val="0.93453302668534477"/>
            </c:manualLayout>
          </c:layout>
          <c:overlay val="0"/>
        </c:title>
        <c:numFmt formatCode="m/d/yy\ h:mm:ss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57517312"/>
        <c:crossesAt val="-80"/>
        <c:auto val="1"/>
        <c:lblAlgn val="ctr"/>
        <c:lblOffset val="100"/>
        <c:tickLblSkip val="6"/>
        <c:tickMarkSkip val="1"/>
        <c:noMultiLvlLbl val="0"/>
      </c:catAx>
      <c:valAx>
        <c:axId val="157517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Depth (m)</a:t>
                </a:r>
              </a:p>
            </c:rich>
          </c:tx>
          <c:layout>
            <c:manualLayout>
              <c:xMode val="edge"/>
              <c:yMode val="edge"/>
              <c:x val="2.1796509833948555E-2"/>
              <c:y val="0.3703859748498405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57511040"/>
        <c:crosses val="autoZero"/>
        <c:crossBetween val="between"/>
      </c:valAx>
      <c:valAx>
        <c:axId val="1575192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600" b="1" i="0" baseline="0">
                    <a:effectLst/>
                  </a:rPr>
                  <a:t>PAR (mmol/sm</a:t>
                </a:r>
                <a:r>
                  <a:rPr lang="en-US" sz="1600" b="1" i="0" baseline="30000">
                    <a:effectLst/>
                  </a:rPr>
                  <a:t>2</a:t>
                </a:r>
                <a:r>
                  <a:rPr lang="en-US" sz="1600" b="1" i="0" baseline="0">
                    <a:effectLst/>
                  </a:rPr>
                  <a:t>)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751124327544163"/>
              <c:y val="0.36926813959509625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crossAx val="157529600"/>
        <c:crosses val="max"/>
        <c:crossBetween val="between"/>
      </c:valAx>
      <c:catAx>
        <c:axId val="157529600"/>
        <c:scaling>
          <c:orientation val="minMax"/>
        </c:scaling>
        <c:delete val="1"/>
        <c:axPos val="b"/>
        <c:majorTickMark val="out"/>
        <c:minorTickMark val="none"/>
        <c:tickLblPos val="nextTo"/>
        <c:crossAx val="15751923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6588382569200129"/>
          <c:y val="0.78235619339490303"/>
          <c:w val="0.10308538560339532"/>
          <c:h val="0.1483726466178310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u="sng"/>
            </a:pPr>
            <a:r>
              <a:rPr lang="en-US" u="sng"/>
              <a:t>Depth vs. PAR comparison - Profile Only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Unit 2 - Depth vs. PAR</c:v>
          </c:tx>
          <c:spPr>
            <a:ln w="66675"/>
          </c:spPr>
          <c:marker>
            <c:symbol val="none"/>
          </c:marker>
          <c:xVal>
            <c:numRef>
              <c:f>Sheet3!$W$51:$W$97</c:f>
              <c:numCache>
                <c:formatCode>0.0</c:formatCode>
                <c:ptCount val="47"/>
                <c:pt idx="0">
                  <c:v>0.60869589041095884</c:v>
                </c:pt>
                <c:pt idx="1">
                  <c:v>0.60869589041095884</c:v>
                </c:pt>
                <c:pt idx="2">
                  <c:v>0.60869589041095884</c:v>
                </c:pt>
                <c:pt idx="3">
                  <c:v>0.60869589041095884</c:v>
                </c:pt>
                <c:pt idx="4">
                  <c:v>0.60869589041095884</c:v>
                </c:pt>
                <c:pt idx="5">
                  <c:v>0.60869589041095884</c:v>
                </c:pt>
                <c:pt idx="6">
                  <c:v>0.60869589041095884</c:v>
                </c:pt>
                <c:pt idx="7">
                  <c:v>0.60869589041095884</c:v>
                </c:pt>
                <c:pt idx="8">
                  <c:v>0.60869589041095884</c:v>
                </c:pt>
                <c:pt idx="9">
                  <c:v>0.60869589041095884</c:v>
                </c:pt>
                <c:pt idx="10">
                  <c:v>0.60869589041095884</c:v>
                </c:pt>
                <c:pt idx="11">
                  <c:v>0.60869589041095884</c:v>
                </c:pt>
                <c:pt idx="12">
                  <c:v>0.60869589041095884</c:v>
                </c:pt>
                <c:pt idx="13">
                  <c:v>0.60869589041095884</c:v>
                </c:pt>
                <c:pt idx="14">
                  <c:v>0.60869589041095884</c:v>
                </c:pt>
                <c:pt idx="15">
                  <c:v>0.60869589041095884</c:v>
                </c:pt>
                <c:pt idx="16">
                  <c:v>0.60869589041095884</c:v>
                </c:pt>
                <c:pt idx="17">
                  <c:v>0.60869589041095884</c:v>
                </c:pt>
                <c:pt idx="18">
                  <c:v>0.60869589041095884</c:v>
                </c:pt>
                <c:pt idx="19">
                  <c:v>0.60869589041095884</c:v>
                </c:pt>
                <c:pt idx="20">
                  <c:v>0.67632876712328771</c:v>
                </c:pt>
                <c:pt idx="21">
                  <c:v>0.67632876712328771</c:v>
                </c:pt>
                <c:pt idx="22">
                  <c:v>0.67632876712328771</c:v>
                </c:pt>
                <c:pt idx="23">
                  <c:v>0.67632876712328771</c:v>
                </c:pt>
                <c:pt idx="24">
                  <c:v>0.67632876712328771</c:v>
                </c:pt>
                <c:pt idx="25">
                  <c:v>0.74396164383561647</c:v>
                </c:pt>
                <c:pt idx="26">
                  <c:v>0.74396164383561647</c:v>
                </c:pt>
                <c:pt idx="27">
                  <c:v>0.81159452054794523</c:v>
                </c:pt>
                <c:pt idx="28">
                  <c:v>0.81159452054794523</c:v>
                </c:pt>
                <c:pt idx="29">
                  <c:v>0.87922739726027399</c:v>
                </c:pt>
                <c:pt idx="30">
                  <c:v>0.94686027397260286</c:v>
                </c:pt>
                <c:pt idx="31">
                  <c:v>1.0144931506849315</c:v>
                </c:pt>
                <c:pt idx="32">
                  <c:v>1.0821260273972604</c:v>
                </c:pt>
                <c:pt idx="33">
                  <c:v>1.2173917808219177</c:v>
                </c:pt>
                <c:pt idx="34">
                  <c:v>1.3526575342465754</c:v>
                </c:pt>
                <c:pt idx="35">
                  <c:v>1.5555561643835616</c:v>
                </c:pt>
                <c:pt idx="36">
                  <c:v>1.758454794520548</c:v>
                </c:pt>
                <c:pt idx="37">
                  <c:v>2.028986301369863</c:v>
                </c:pt>
                <c:pt idx="38">
                  <c:v>2.3671506849315067</c:v>
                </c:pt>
                <c:pt idx="39">
                  <c:v>2.7729479452054799</c:v>
                </c:pt>
                <c:pt idx="40">
                  <c:v>3.2463780821917809</c:v>
                </c:pt>
                <c:pt idx="41">
                  <c:v>3.8550739726027401</c:v>
                </c:pt>
                <c:pt idx="42">
                  <c:v>4.5990356164383561</c:v>
                </c:pt>
                <c:pt idx="43">
                  <c:v>5.5458958904109599</c:v>
                </c:pt>
                <c:pt idx="44">
                  <c:v>6.7632876712328764</c:v>
                </c:pt>
                <c:pt idx="45">
                  <c:v>8.048312328767123</c:v>
                </c:pt>
                <c:pt idx="46">
                  <c:v>9.1980712328767122</c:v>
                </c:pt>
              </c:numCache>
            </c:numRef>
          </c:xVal>
          <c:yVal>
            <c:numRef>
              <c:f>Sheet3!$Q$51:$Q$97</c:f>
              <c:numCache>
                <c:formatCode>0.000</c:formatCode>
                <c:ptCount val="47"/>
                <c:pt idx="0">
                  <c:v>-70.27587890625</c:v>
                </c:pt>
                <c:pt idx="1">
                  <c:v>-69.04296875</c:v>
                </c:pt>
                <c:pt idx="2">
                  <c:v>-67.96875</c:v>
                </c:pt>
                <c:pt idx="3">
                  <c:v>-66.7236328125</c:v>
                </c:pt>
                <c:pt idx="4">
                  <c:v>-65.53955078125</c:v>
                </c:pt>
                <c:pt idx="5">
                  <c:v>-64.3096923828125</c:v>
                </c:pt>
                <c:pt idx="6">
                  <c:v>-63.128662109375</c:v>
                </c:pt>
                <c:pt idx="7">
                  <c:v>-61.9171142578125</c:v>
                </c:pt>
                <c:pt idx="8">
                  <c:v>-60.693359375</c:v>
                </c:pt>
                <c:pt idx="9">
                  <c:v>-59.4757080078125</c:v>
                </c:pt>
                <c:pt idx="10">
                  <c:v>-58.203125</c:v>
                </c:pt>
                <c:pt idx="11">
                  <c:v>-57.049560546875</c:v>
                </c:pt>
                <c:pt idx="12">
                  <c:v>-55.8746337890625</c:v>
                </c:pt>
                <c:pt idx="13">
                  <c:v>-54.6722412109375</c:v>
                </c:pt>
                <c:pt idx="14">
                  <c:v>-53.466796875</c:v>
                </c:pt>
                <c:pt idx="15">
                  <c:v>-52.301025390625</c:v>
                </c:pt>
                <c:pt idx="16">
                  <c:v>-51.1474609375</c:v>
                </c:pt>
                <c:pt idx="17">
                  <c:v>-50.0213623046875</c:v>
                </c:pt>
                <c:pt idx="18">
                  <c:v>-48.876953125</c:v>
                </c:pt>
                <c:pt idx="19">
                  <c:v>-47.747802734375</c:v>
                </c:pt>
                <c:pt idx="20">
                  <c:v>-46.6278076171875</c:v>
                </c:pt>
                <c:pt idx="21">
                  <c:v>-45.4376220703125</c:v>
                </c:pt>
                <c:pt idx="22">
                  <c:v>-44.2535400390625</c:v>
                </c:pt>
                <c:pt idx="23">
                  <c:v>-43.1060791015625</c:v>
                </c:pt>
                <c:pt idx="24">
                  <c:v>-41.93115234375</c:v>
                </c:pt>
                <c:pt idx="25">
                  <c:v>-40.716552734375</c:v>
                </c:pt>
                <c:pt idx="26">
                  <c:v>-39.48974609375</c:v>
                </c:pt>
                <c:pt idx="27">
                  <c:v>-38.3270263671875</c:v>
                </c:pt>
                <c:pt idx="28">
                  <c:v>-37.225341796875</c:v>
                </c:pt>
                <c:pt idx="29">
                  <c:v>-36.151123046875</c:v>
                </c:pt>
                <c:pt idx="30">
                  <c:v>-35.0555419921875</c:v>
                </c:pt>
                <c:pt idx="31">
                  <c:v>-34.002685546875</c:v>
                </c:pt>
                <c:pt idx="32">
                  <c:v>-32.91015625</c:v>
                </c:pt>
                <c:pt idx="33">
                  <c:v>-31.8389892578125</c:v>
                </c:pt>
                <c:pt idx="34">
                  <c:v>-30.7525634765625</c:v>
                </c:pt>
                <c:pt idx="35">
                  <c:v>-29.6966552734375</c:v>
                </c:pt>
                <c:pt idx="36">
                  <c:v>-28.619384765625</c:v>
                </c:pt>
                <c:pt idx="37">
                  <c:v>-27.6031494140625</c:v>
                </c:pt>
                <c:pt idx="38">
                  <c:v>-26.5960693359375</c:v>
                </c:pt>
                <c:pt idx="39">
                  <c:v>-25.579833984375</c:v>
                </c:pt>
                <c:pt idx="40">
                  <c:v>-24.57275390625</c:v>
                </c:pt>
                <c:pt idx="41">
                  <c:v>-23.5748291015625</c:v>
                </c:pt>
                <c:pt idx="42">
                  <c:v>-22.552490234375</c:v>
                </c:pt>
                <c:pt idx="43">
                  <c:v>-21.5484619140625</c:v>
                </c:pt>
                <c:pt idx="44">
                  <c:v>-20.54443359375</c:v>
                </c:pt>
                <c:pt idx="45">
                  <c:v>-19.62890625</c:v>
                </c:pt>
                <c:pt idx="46">
                  <c:v>-19.0673828125</c:v>
                </c:pt>
              </c:numCache>
            </c:numRef>
          </c:yVal>
          <c:smooth val="1"/>
        </c:ser>
        <c:ser>
          <c:idx val="1"/>
          <c:order val="1"/>
          <c:tx>
            <c:v>Unit 4 - Depth vs. PAR</c:v>
          </c:tx>
          <c:spPr>
            <a:ln w="19050"/>
          </c:spPr>
          <c:marker>
            <c:symbol val="none"/>
          </c:marker>
          <c:xVal>
            <c:numRef>
              <c:f>Sheet3!$X$51:$X$97</c:f>
              <c:numCache>
                <c:formatCode>0.0</c:formatCode>
                <c:ptCount val="47"/>
                <c:pt idx="0">
                  <c:v>0.25278356164383564</c:v>
                </c:pt>
                <c:pt idx="1">
                  <c:v>0.25278356164383564</c:v>
                </c:pt>
                <c:pt idx="2">
                  <c:v>0.25278356164383564</c:v>
                </c:pt>
                <c:pt idx="3">
                  <c:v>0.25278356164383564</c:v>
                </c:pt>
                <c:pt idx="4">
                  <c:v>0.31597945205479455</c:v>
                </c:pt>
                <c:pt idx="5">
                  <c:v>0.25278356164383564</c:v>
                </c:pt>
                <c:pt idx="6">
                  <c:v>0.25278356164383564</c:v>
                </c:pt>
                <c:pt idx="7">
                  <c:v>0.25278356164383564</c:v>
                </c:pt>
                <c:pt idx="8">
                  <c:v>0.25278356164383564</c:v>
                </c:pt>
                <c:pt idx="9">
                  <c:v>0.31597945205479455</c:v>
                </c:pt>
                <c:pt idx="10">
                  <c:v>0.31597945205479455</c:v>
                </c:pt>
                <c:pt idx="11">
                  <c:v>0.31597945205479455</c:v>
                </c:pt>
                <c:pt idx="12">
                  <c:v>0.31597945205479455</c:v>
                </c:pt>
                <c:pt idx="13">
                  <c:v>0.31597945205479455</c:v>
                </c:pt>
                <c:pt idx="14">
                  <c:v>0.31597945205479455</c:v>
                </c:pt>
                <c:pt idx="15">
                  <c:v>0.31597945205479455</c:v>
                </c:pt>
                <c:pt idx="16">
                  <c:v>0.31597945205479455</c:v>
                </c:pt>
                <c:pt idx="17">
                  <c:v>0.31597945205479455</c:v>
                </c:pt>
                <c:pt idx="18">
                  <c:v>0.31597945205479455</c:v>
                </c:pt>
                <c:pt idx="19">
                  <c:v>0.37917534246575341</c:v>
                </c:pt>
                <c:pt idx="20">
                  <c:v>0.37917534246575341</c:v>
                </c:pt>
                <c:pt idx="21">
                  <c:v>0.37917534246575341</c:v>
                </c:pt>
                <c:pt idx="22">
                  <c:v>0.44237123287671237</c:v>
                </c:pt>
                <c:pt idx="23">
                  <c:v>0.50556712328767128</c:v>
                </c:pt>
                <c:pt idx="24">
                  <c:v>0.56876301369863014</c:v>
                </c:pt>
                <c:pt idx="25">
                  <c:v>0.6319589041095891</c:v>
                </c:pt>
                <c:pt idx="26">
                  <c:v>0.75835068493150681</c:v>
                </c:pt>
                <c:pt idx="27">
                  <c:v>0.88474246575342474</c:v>
                </c:pt>
                <c:pt idx="28">
                  <c:v>1.0111342465753426</c:v>
                </c:pt>
                <c:pt idx="29">
                  <c:v>1.3271136986301371</c:v>
                </c:pt>
                <c:pt idx="30">
                  <c:v>1.6430931506849313</c:v>
                </c:pt>
                <c:pt idx="31">
                  <c:v>2.0222684931506851</c:v>
                </c:pt>
                <c:pt idx="32">
                  <c:v>2.591031506849315</c:v>
                </c:pt>
                <c:pt idx="33">
                  <c:v>3.3493821917808222</c:v>
                </c:pt>
                <c:pt idx="34">
                  <c:v>4.4237123287671229</c:v>
                </c:pt>
                <c:pt idx="35">
                  <c:v>5.7508260273972596</c:v>
                </c:pt>
                <c:pt idx="36">
                  <c:v>7.3307232876712334</c:v>
                </c:pt>
                <c:pt idx="37">
                  <c:v>9.6689712328767126</c:v>
                </c:pt>
                <c:pt idx="38">
                  <c:v>12.449590410958905</c:v>
                </c:pt>
                <c:pt idx="39">
                  <c:v>16.873302739726029</c:v>
                </c:pt>
                <c:pt idx="40">
                  <c:v>21.928973972602744</c:v>
                </c:pt>
                <c:pt idx="41">
                  <c:v>30.776398630136988</c:v>
                </c:pt>
                <c:pt idx="42">
                  <c:v>42.657226027397265</c:v>
                </c:pt>
                <c:pt idx="43">
                  <c:v>54.854032876712331</c:v>
                </c:pt>
                <c:pt idx="44">
                  <c:v>79.753213698630148</c:v>
                </c:pt>
                <c:pt idx="45">
                  <c:v>111.91992191780822</c:v>
                </c:pt>
                <c:pt idx="46">
                  <c:v>142.75951643835617</c:v>
                </c:pt>
              </c:numCache>
            </c:numRef>
          </c:xVal>
          <c:yVal>
            <c:numRef>
              <c:f>Sheet3!$R$51:$R$97</c:f>
              <c:numCache>
                <c:formatCode>0.000</c:formatCode>
                <c:ptCount val="47"/>
                <c:pt idx="0">
                  <c:v>-68.9544677734375</c:v>
                </c:pt>
                <c:pt idx="1">
                  <c:v>-67.5750732421875</c:v>
                </c:pt>
                <c:pt idx="2">
                  <c:v>-66.17431640625</c:v>
                </c:pt>
                <c:pt idx="3">
                  <c:v>-64.7705078125</c:v>
                </c:pt>
                <c:pt idx="4">
                  <c:v>-63.4674072265625</c:v>
                </c:pt>
                <c:pt idx="5">
                  <c:v>-62.1429443359375</c:v>
                </c:pt>
                <c:pt idx="6">
                  <c:v>-60.80322265625</c:v>
                </c:pt>
                <c:pt idx="7">
                  <c:v>-59.4573974609375</c:v>
                </c:pt>
                <c:pt idx="8">
                  <c:v>-58.10546875</c:v>
                </c:pt>
                <c:pt idx="9">
                  <c:v>-56.73828125</c:v>
                </c:pt>
                <c:pt idx="10">
                  <c:v>-55.328369140625</c:v>
                </c:pt>
                <c:pt idx="11">
                  <c:v>-53.89404296875</c:v>
                </c:pt>
                <c:pt idx="12">
                  <c:v>-52.4932861328125</c:v>
                </c:pt>
                <c:pt idx="13">
                  <c:v>-51.06201171875</c:v>
                </c:pt>
                <c:pt idx="14">
                  <c:v>-49.62158203125</c:v>
                </c:pt>
                <c:pt idx="15">
                  <c:v>-48.248291015625</c:v>
                </c:pt>
                <c:pt idx="16">
                  <c:v>-46.8505859375</c:v>
                </c:pt>
                <c:pt idx="17">
                  <c:v>-45.4559326171875</c:v>
                </c:pt>
                <c:pt idx="18">
                  <c:v>-44.1497802734375</c:v>
                </c:pt>
                <c:pt idx="19">
                  <c:v>-42.7947998046875</c:v>
                </c:pt>
                <c:pt idx="20">
                  <c:v>-41.534423828125</c:v>
                </c:pt>
                <c:pt idx="21">
                  <c:v>-40.240478515625</c:v>
                </c:pt>
                <c:pt idx="22">
                  <c:v>-38.9739990234375</c:v>
                </c:pt>
                <c:pt idx="23">
                  <c:v>-37.6678466796875</c:v>
                </c:pt>
                <c:pt idx="24">
                  <c:v>-36.3922119140625</c:v>
                </c:pt>
                <c:pt idx="25">
                  <c:v>-35.089111328125</c:v>
                </c:pt>
                <c:pt idx="26">
                  <c:v>-33.709716796875</c:v>
                </c:pt>
                <c:pt idx="27">
                  <c:v>-32.3760986328125</c:v>
                </c:pt>
                <c:pt idx="28">
                  <c:v>-31.0577392578125</c:v>
                </c:pt>
                <c:pt idx="29">
                  <c:v>-29.693603515625</c:v>
                </c:pt>
                <c:pt idx="30">
                  <c:v>-28.302001953125</c:v>
                </c:pt>
                <c:pt idx="31">
                  <c:v>-26.9256591796875</c:v>
                </c:pt>
                <c:pt idx="32">
                  <c:v>-25.567626953125</c:v>
                </c:pt>
                <c:pt idx="33">
                  <c:v>-24.1943359375</c:v>
                </c:pt>
                <c:pt idx="34">
                  <c:v>-22.8179931640625</c:v>
                </c:pt>
                <c:pt idx="35">
                  <c:v>-21.4691162109375</c:v>
                </c:pt>
                <c:pt idx="36">
                  <c:v>-20.1019287109375</c:v>
                </c:pt>
                <c:pt idx="37">
                  <c:v>-18.7774658203125</c:v>
                </c:pt>
                <c:pt idx="38">
                  <c:v>-17.4560546875</c:v>
                </c:pt>
                <c:pt idx="39">
                  <c:v>-16.1163330078125</c:v>
                </c:pt>
                <c:pt idx="40">
                  <c:v>-14.801025390625</c:v>
                </c:pt>
                <c:pt idx="41">
                  <c:v>-13.4735107421875</c:v>
                </c:pt>
                <c:pt idx="42">
                  <c:v>-12.1368408203125</c:v>
                </c:pt>
                <c:pt idx="43">
                  <c:v>-10.8184814453125</c:v>
                </c:pt>
                <c:pt idx="44">
                  <c:v>-9.5367431640625</c:v>
                </c:pt>
                <c:pt idx="45">
                  <c:v>-8.2977294921875</c:v>
                </c:pt>
                <c:pt idx="46">
                  <c:v>-7.2784423828125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43808"/>
        <c:axId val="157545984"/>
      </c:scatterChart>
      <c:valAx>
        <c:axId val="15754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PAR (</a:t>
                </a:r>
                <a:r>
                  <a:rPr lang="en-US" sz="1600" b="1" i="0" u="none" strike="noStrike" baseline="0">
                    <a:effectLst/>
                    <a:latin typeface="Symbol" panose="05050102010706020507" pitchFamily="18" charset="2"/>
                  </a:rPr>
                  <a:t>m</a:t>
                </a:r>
                <a:r>
                  <a:rPr lang="en-US" sz="1600" b="1" i="0" u="none" strike="noStrike" baseline="0">
                    <a:effectLst/>
                  </a:rPr>
                  <a:t>mol/sm</a:t>
                </a:r>
                <a:r>
                  <a:rPr lang="en-US" sz="1600" b="1" i="0" u="none" strike="noStrike" baseline="30000">
                    <a:effectLst/>
                  </a:rPr>
                  <a:t>2</a:t>
                </a:r>
                <a:r>
                  <a:rPr lang="en-US" sz="1600"/>
                  <a:t>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low"/>
        <c:crossAx val="157545984"/>
        <c:crossesAt val="-80"/>
        <c:crossBetween val="midCat"/>
      </c:valAx>
      <c:valAx>
        <c:axId val="157545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Depth (m)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57543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967715839770108"/>
          <c:y val="0.44356858108063574"/>
          <c:w val="0.1408581870566005"/>
          <c:h val="8.64952264410927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Sheet1!$B$1:$B$47</c:f>
              <c:numCache>
                <c:formatCode>m/d/yy\ h:mm:ss</c:formatCode>
                <c:ptCount val="47"/>
                <c:pt idx="0">
                  <c:v>42841.512789351851</c:v>
                </c:pt>
                <c:pt idx="1">
                  <c:v>42841.512800925921</c:v>
                </c:pt>
                <c:pt idx="2">
                  <c:v>42841.512812500005</c:v>
                </c:pt>
                <c:pt idx="3">
                  <c:v>42841.512835648144</c:v>
                </c:pt>
                <c:pt idx="4">
                  <c:v>42841.51284722222</c:v>
                </c:pt>
                <c:pt idx="5">
                  <c:v>42841.512858796297</c:v>
                </c:pt>
                <c:pt idx="6">
                  <c:v>42841.512881944444</c:v>
                </c:pt>
                <c:pt idx="7">
                  <c:v>42841.51289351852</c:v>
                </c:pt>
                <c:pt idx="8">
                  <c:v>42841.51290509259</c:v>
                </c:pt>
                <c:pt idx="9">
                  <c:v>42841.512916666667</c:v>
                </c:pt>
                <c:pt idx="10">
                  <c:v>42841.512939814813</c:v>
                </c:pt>
                <c:pt idx="11">
                  <c:v>42841.51295138889</c:v>
                </c:pt>
                <c:pt idx="12">
                  <c:v>42841.512962962966</c:v>
                </c:pt>
                <c:pt idx="13">
                  <c:v>42841.512974537036</c:v>
                </c:pt>
                <c:pt idx="14">
                  <c:v>42841.512997685189</c:v>
                </c:pt>
                <c:pt idx="15">
                  <c:v>42841.513009259259</c:v>
                </c:pt>
                <c:pt idx="16">
                  <c:v>42841.513020833328</c:v>
                </c:pt>
                <c:pt idx="17">
                  <c:v>42841.513043981482</c:v>
                </c:pt>
                <c:pt idx="18">
                  <c:v>42841.513055555552</c:v>
                </c:pt>
                <c:pt idx="19">
                  <c:v>42841.513067129628</c:v>
                </c:pt>
                <c:pt idx="20">
                  <c:v>42841.513078703705</c:v>
                </c:pt>
                <c:pt idx="21">
                  <c:v>42841.513101851851</c:v>
                </c:pt>
                <c:pt idx="22">
                  <c:v>42841.513113425928</c:v>
                </c:pt>
                <c:pt idx="23">
                  <c:v>42841.513124999998</c:v>
                </c:pt>
                <c:pt idx="24">
                  <c:v>42841.513148148151</c:v>
                </c:pt>
                <c:pt idx="25">
                  <c:v>42841.513159722221</c:v>
                </c:pt>
                <c:pt idx="26">
                  <c:v>42841.513171296298</c:v>
                </c:pt>
                <c:pt idx="27">
                  <c:v>42841.513182870374</c:v>
                </c:pt>
                <c:pt idx="28">
                  <c:v>42841.513206018513</c:v>
                </c:pt>
                <c:pt idx="29">
                  <c:v>42841.513217592597</c:v>
                </c:pt>
                <c:pt idx="30">
                  <c:v>42841.513229166667</c:v>
                </c:pt>
                <c:pt idx="31">
                  <c:v>42841.513252314813</c:v>
                </c:pt>
                <c:pt idx="32">
                  <c:v>42841.51326388889</c:v>
                </c:pt>
                <c:pt idx="33">
                  <c:v>42841.513275462959</c:v>
                </c:pt>
                <c:pt idx="34">
                  <c:v>42841.513287037036</c:v>
                </c:pt>
                <c:pt idx="35">
                  <c:v>42841.513310185182</c:v>
                </c:pt>
                <c:pt idx="36">
                  <c:v>42841.513321759259</c:v>
                </c:pt>
                <c:pt idx="37">
                  <c:v>42841.513333333336</c:v>
                </c:pt>
                <c:pt idx="38">
                  <c:v>42841.513344907406</c:v>
                </c:pt>
                <c:pt idx="39">
                  <c:v>42841.513368055559</c:v>
                </c:pt>
                <c:pt idx="40">
                  <c:v>42841.513379629629</c:v>
                </c:pt>
                <c:pt idx="41">
                  <c:v>42841.513391203705</c:v>
                </c:pt>
                <c:pt idx="42">
                  <c:v>42841.513414351852</c:v>
                </c:pt>
                <c:pt idx="43">
                  <c:v>42841.513425925921</c:v>
                </c:pt>
                <c:pt idx="44">
                  <c:v>42841.513437500005</c:v>
                </c:pt>
                <c:pt idx="45">
                  <c:v>42841.513449074075</c:v>
                </c:pt>
                <c:pt idx="46">
                  <c:v>42841.513472222221</c:v>
                </c:pt>
              </c:numCache>
            </c:numRef>
          </c:xVal>
          <c:yVal>
            <c:numRef>
              <c:f>Sheet1!$G$1:$G$47</c:f>
              <c:numCache>
                <c:formatCode>0.000</c:formatCode>
                <c:ptCount val="47"/>
                <c:pt idx="0">
                  <c:v>8.5822603013905905</c:v>
                </c:pt>
                <c:pt idx="1">
                  <c:v>8.5822603013905905</c:v>
                </c:pt>
                <c:pt idx="2">
                  <c:v>8.5840210659704326</c:v>
                </c:pt>
                <c:pt idx="3">
                  <c:v>8.5840210659704326</c:v>
                </c:pt>
                <c:pt idx="4">
                  <c:v>8.5875431031620906</c:v>
                </c:pt>
                <c:pt idx="5">
                  <c:v>8.5910658179358848</c:v>
                </c:pt>
                <c:pt idx="6">
                  <c:v>8.5945892105387429</c:v>
                </c:pt>
                <c:pt idx="7">
                  <c:v>8.5963511611034278</c:v>
                </c:pt>
                <c:pt idx="8">
                  <c:v>8.5981132812181045</c:v>
                </c:pt>
                <c:pt idx="9">
                  <c:v>8.5998755709137527</c:v>
                </c:pt>
                <c:pt idx="10">
                  <c:v>8.601638030221352</c:v>
                </c:pt>
                <c:pt idx="11">
                  <c:v>8.6034006591717684</c:v>
                </c:pt>
                <c:pt idx="12">
                  <c:v>8.6086895641896604</c:v>
                </c:pt>
                <c:pt idx="13">
                  <c:v>8.6122163496502822</c:v>
                </c:pt>
                <c:pt idx="14">
                  <c:v>8.6157438144256844</c:v>
                </c:pt>
                <c:pt idx="15">
                  <c:v>8.6175078016340194</c:v>
                </c:pt>
                <c:pt idx="16">
                  <c:v>8.6192719587641591</c:v>
                </c:pt>
                <c:pt idx="17">
                  <c:v>8.6210362858469125</c:v>
                </c:pt>
                <c:pt idx="18">
                  <c:v>8.6210362858469125</c:v>
                </c:pt>
                <c:pt idx="19">
                  <c:v>8.6228007829136004</c:v>
                </c:pt>
                <c:pt idx="20">
                  <c:v>8.6263302871226415</c:v>
                </c:pt>
                <c:pt idx="21">
                  <c:v>8.6280952943271245</c:v>
                </c:pt>
                <c:pt idx="22">
                  <c:v>8.6316258190913686</c:v>
                </c:pt>
                <c:pt idx="23">
                  <c:v>8.6333913367132595</c:v>
                </c:pt>
                <c:pt idx="24">
                  <c:v>8.6369228825921596</c:v>
                </c:pt>
                <c:pt idx="25">
                  <c:v>8.6404551095253623</c:v>
                </c:pt>
                <c:pt idx="26">
                  <c:v>8.6457547274465014</c:v>
                </c:pt>
                <c:pt idx="27">
                  <c:v>8.6510558791409835</c:v>
                </c:pt>
                <c:pt idx="28">
                  <c:v>8.65459083278256</c:v>
                </c:pt>
                <c:pt idx="29">
                  <c:v>8.6581264687247312</c:v>
                </c:pt>
                <c:pt idx="30">
                  <c:v>8.6616627872172671</c:v>
                </c:pt>
                <c:pt idx="31">
                  <c:v>8.6651997885099377</c:v>
                </c:pt>
                <c:pt idx="32">
                  <c:v>8.666968545284476</c:v>
                </c:pt>
                <c:pt idx="33">
                  <c:v>8.6687374728527402</c:v>
                </c:pt>
                <c:pt idx="34">
                  <c:v>8.670506571246051</c:v>
                </c:pt>
                <c:pt idx="35">
                  <c:v>8.6740452806329813</c:v>
                </c:pt>
                <c:pt idx="36">
                  <c:v>8.6758148916891287</c:v>
                </c:pt>
                <c:pt idx="37">
                  <c:v>8.6775846736954918</c:v>
                </c:pt>
                <c:pt idx="38">
                  <c:v>8.6811247506839777</c:v>
                </c:pt>
                <c:pt idx="39">
                  <c:v>8.6846655118490617</c:v>
                </c:pt>
                <c:pt idx="40">
                  <c:v>8.6864361490761439</c:v>
                </c:pt>
                <c:pt idx="41">
                  <c:v>8.6882069574414231</c:v>
                </c:pt>
                <c:pt idx="42">
                  <c:v>8.6917490877119121</c:v>
                </c:pt>
                <c:pt idx="43">
                  <c:v>8.693520409679877</c:v>
                </c:pt>
                <c:pt idx="44">
                  <c:v>8.6952919029114355</c:v>
                </c:pt>
                <c:pt idx="45">
                  <c:v>8.6970635674380787</c:v>
                </c:pt>
                <c:pt idx="46">
                  <c:v>8.6970635674380787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Sheet1!$B$1:$B$47</c:f>
              <c:numCache>
                <c:formatCode>m/d/yy\ h:mm:ss</c:formatCode>
                <c:ptCount val="47"/>
                <c:pt idx="0">
                  <c:v>42841.512789351851</c:v>
                </c:pt>
                <c:pt idx="1">
                  <c:v>42841.512800925921</c:v>
                </c:pt>
                <c:pt idx="2">
                  <c:v>42841.512812500005</c:v>
                </c:pt>
                <c:pt idx="3">
                  <c:v>42841.512835648144</c:v>
                </c:pt>
                <c:pt idx="4">
                  <c:v>42841.51284722222</c:v>
                </c:pt>
                <c:pt idx="5">
                  <c:v>42841.512858796297</c:v>
                </c:pt>
                <c:pt idx="6">
                  <c:v>42841.512881944444</c:v>
                </c:pt>
                <c:pt idx="7">
                  <c:v>42841.51289351852</c:v>
                </c:pt>
                <c:pt idx="8">
                  <c:v>42841.51290509259</c:v>
                </c:pt>
                <c:pt idx="9">
                  <c:v>42841.512916666667</c:v>
                </c:pt>
                <c:pt idx="10">
                  <c:v>42841.512939814813</c:v>
                </c:pt>
                <c:pt idx="11">
                  <c:v>42841.51295138889</c:v>
                </c:pt>
                <c:pt idx="12">
                  <c:v>42841.512962962966</c:v>
                </c:pt>
                <c:pt idx="13">
                  <c:v>42841.512974537036</c:v>
                </c:pt>
                <c:pt idx="14">
                  <c:v>42841.512997685189</c:v>
                </c:pt>
                <c:pt idx="15">
                  <c:v>42841.513009259259</c:v>
                </c:pt>
                <c:pt idx="16">
                  <c:v>42841.513020833328</c:v>
                </c:pt>
                <c:pt idx="17">
                  <c:v>42841.513043981482</c:v>
                </c:pt>
                <c:pt idx="18">
                  <c:v>42841.513055555552</c:v>
                </c:pt>
                <c:pt idx="19">
                  <c:v>42841.513067129628</c:v>
                </c:pt>
                <c:pt idx="20">
                  <c:v>42841.513078703705</c:v>
                </c:pt>
                <c:pt idx="21">
                  <c:v>42841.513101851851</c:v>
                </c:pt>
                <c:pt idx="22">
                  <c:v>42841.513113425928</c:v>
                </c:pt>
                <c:pt idx="23">
                  <c:v>42841.513124999998</c:v>
                </c:pt>
                <c:pt idx="24">
                  <c:v>42841.513148148151</c:v>
                </c:pt>
                <c:pt idx="25">
                  <c:v>42841.513159722221</c:v>
                </c:pt>
                <c:pt idx="26">
                  <c:v>42841.513171296298</c:v>
                </c:pt>
                <c:pt idx="27">
                  <c:v>42841.513182870374</c:v>
                </c:pt>
                <c:pt idx="28">
                  <c:v>42841.513206018513</c:v>
                </c:pt>
                <c:pt idx="29">
                  <c:v>42841.513217592597</c:v>
                </c:pt>
                <c:pt idx="30">
                  <c:v>42841.513229166667</c:v>
                </c:pt>
                <c:pt idx="31">
                  <c:v>42841.513252314813</c:v>
                </c:pt>
                <c:pt idx="32">
                  <c:v>42841.51326388889</c:v>
                </c:pt>
                <c:pt idx="33">
                  <c:v>42841.513275462959</c:v>
                </c:pt>
                <c:pt idx="34">
                  <c:v>42841.513287037036</c:v>
                </c:pt>
                <c:pt idx="35">
                  <c:v>42841.513310185182</c:v>
                </c:pt>
                <c:pt idx="36">
                  <c:v>42841.513321759259</c:v>
                </c:pt>
                <c:pt idx="37">
                  <c:v>42841.513333333336</c:v>
                </c:pt>
                <c:pt idx="38">
                  <c:v>42841.513344907406</c:v>
                </c:pt>
                <c:pt idx="39">
                  <c:v>42841.513368055559</c:v>
                </c:pt>
                <c:pt idx="40">
                  <c:v>42841.513379629629</c:v>
                </c:pt>
                <c:pt idx="41">
                  <c:v>42841.513391203705</c:v>
                </c:pt>
                <c:pt idx="42">
                  <c:v>42841.513414351852</c:v>
                </c:pt>
                <c:pt idx="43">
                  <c:v>42841.513425925921</c:v>
                </c:pt>
                <c:pt idx="44">
                  <c:v>42841.513437500005</c:v>
                </c:pt>
                <c:pt idx="45">
                  <c:v>42841.513449074075</c:v>
                </c:pt>
                <c:pt idx="46">
                  <c:v>42841.513472222221</c:v>
                </c:pt>
              </c:numCache>
            </c:numRef>
          </c:xVal>
          <c:yVal>
            <c:numRef>
              <c:f>Sheet1!$H$1:$H$47</c:f>
              <c:numCache>
                <c:formatCode>0.000</c:formatCode>
                <c:ptCount val="47"/>
                <c:pt idx="0">
                  <c:v>8.5716992681925035</c:v>
                </c:pt>
                <c:pt idx="1">
                  <c:v>8.5716992681925035</c:v>
                </c:pt>
                <c:pt idx="2">
                  <c:v>8.5716992681925035</c:v>
                </c:pt>
                <c:pt idx="3">
                  <c:v>8.5734590174176901</c:v>
                </c:pt>
                <c:pt idx="4">
                  <c:v>8.5734590174176901</c:v>
                </c:pt>
                <c:pt idx="5">
                  <c:v>8.5752189357916109</c:v>
                </c:pt>
                <c:pt idx="6">
                  <c:v>8.5752189357916109</c:v>
                </c:pt>
                <c:pt idx="7">
                  <c:v>8.576979023345018</c:v>
                </c:pt>
                <c:pt idx="8">
                  <c:v>8.5787392801087776</c:v>
                </c:pt>
                <c:pt idx="9">
                  <c:v>8.5804997061136419</c:v>
                </c:pt>
                <c:pt idx="10">
                  <c:v>8.5840210659704326</c:v>
                </c:pt>
                <c:pt idx="11">
                  <c:v>8.5857819998839773</c:v>
                </c:pt>
                <c:pt idx="12">
                  <c:v>8.5875431031620906</c:v>
                </c:pt>
                <c:pt idx="13">
                  <c:v>8.589304375835809</c:v>
                </c:pt>
                <c:pt idx="14">
                  <c:v>8.5910658179358848</c:v>
                </c:pt>
                <c:pt idx="15">
                  <c:v>8.5928274294932407</c:v>
                </c:pt>
                <c:pt idx="16">
                  <c:v>8.5963511611034278</c:v>
                </c:pt>
                <c:pt idx="17">
                  <c:v>8.5998755709137527</c:v>
                </c:pt>
                <c:pt idx="18">
                  <c:v>8.6034006591717684</c:v>
                </c:pt>
                <c:pt idx="19">
                  <c:v>8.6051634577959248</c:v>
                </c:pt>
                <c:pt idx="20">
                  <c:v>8.6086895641896604</c:v>
                </c:pt>
                <c:pt idx="21">
                  <c:v>8.6122163496502822</c:v>
                </c:pt>
                <c:pt idx="22">
                  <c:v>8.6157438144256844</c:v>
                </c:pt>
                <c:pt idx="23">
                  <c:v>8.6192719587641591</c:v>
                </c:pt>
                <c:pt idx="24">
                  <c:v>8.6228007829136004</c:v>
                </c:pt>
                <c:pt idx="25">
                  <c:v>8.6263302871226415</c:v>
                </c:pt>
                <c:pt idx="26">
                  <c:v>8.6298604716396312</c:v>
                </c:pt>
                <c:pt idx="27">
                  <c:v>8.6316258190913686</c:v>
                </c:pt>
                <c:pt idx="28">
                  <c:v>8.635157024536511</c:v>
                </c:pt>
                <c:pt idx="29">
                  <c:v>8.6369228825921596</c:v>
                </c:pt>
                <c:pt idx="30">
                  <c:v>8.6386889109114122</c:v>
                </c:pt>
                <c:pt idx="31">
                  <c:v>8.6422214784650464</c:v>
                </c:pt>
                <c:pt idx="32">
                  <c:v>8.6439880177617283</c:v>
                </c:pt>
                <c:pt idx="33">
                  <c:v>8.6457547274465014</c:v>
                </c:pt>
                <c:pt idx="34">
                  <c:v>8.6475216075505159</c:v>
                </c:pt>
                <c:pt idx="35">
                  <c:v>8.6492886581049788</c:v>
                </c:pt>
                <c:pt idx="36">
                  <c:v>8.6510558791409835</c:v>
                </c:pt>
                <c:pt idx="37">
                  <c:v>8.6528232706897938</c:v>
                </c:pt>
                <c:pt idx="38">
                  <c:v>8.65459083278256</c:v>
                </c:pt>
                <c:pt idx="39">
                  <c:v>8.6563585654504323</c:v>
                </c:pt>
                <c:pt idx="40">
                  <c:v>8.6581264687247312</c:v>
                </c:pt>
                <c:pt idx="41">
                  <c:v>8.659894542636664</c:v>
                </c:pt>
                <c:pt idx="42">
                  <c:v>8.6634312024979749</c:v>
                </c:pt>
                <c:pt idx="43">
                  <c:v>8.6687374728527402</c:v>
                </c:pt>
                <c:pt idx="44">
                  <c:v>8.672275840495729</c:v>
                </c:pt>
                <c:pt idx="45">
                  <c:v>8.6775846736954918</c:v>
                </c:pt>
                <c:pt idx="46">
                  <c:v>8.6828950457287988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50752"/>
        <c:axId val="158652288"/>
      </c:scatterChart>
      <c:valAx>
        <c:axId val="158650752"/>
        <c:scaling>
          <c:orientation val="minMax"/>
        </c:scaling>
        <c:delete val="0"/>
        <c:axPos val="b"/>
        <c:numFmt formatCode="m/d/yy\ h:mm:ss" sourceLinked="1"/>
        <c:majorTickMark val="out"/>
        <c:minorTickMark val="none"/>
        <c:tickLblPos val="nextTo"/>
        <c:crossAx val="158652288"/>
        <c:crosses val="autoZero"/>
        <c:crossBetween val="midCat"/>
      </c:valAx>
      <c:valAx>
        <c:axId val="15865228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58650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3</xdr:row>
      <xdr:rowOff>19050</xdr:rowOff>
    </xdr:from>
    <xdr:to>
      <xdr:col>15</xdr:col>
      <xdr:colOff>876300</xdr:colOff>
      <xdr:row>35</xdr:row>
      <xdr:rowOff>114299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36</xdr:row>
      <xdr:rowOff>161925</xdr:rowOff>
    </xdr:from>
    <xdr:to>
      <xdr:col>15</xdr:col>
      <xdr:colOff>819150</xdr:colOff>
      <xdr:row>69</xdr:row>
      <xdr:rowOff>66674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71</xdr:row>
      <xdr:rowOff>9525</xdr:rowOff>
    </xdr:from>
    <xdr:to>
      <xdr:col>15</xdr:col>
      <xdr:colOff>800100</xdr:colOff>
      <xdr:row>103</xdr:row>
      <xdr:rowOff>104774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619125</xdr:colOff>
      <xdr:row>106</xdr:row>
      <xdr:rowOff>114300</xdr:rowOff>
    </xdr:from>
    <xdr:to>
      <xdr:col>16</xdr:col>
      <xdr:colOff>361950</xdr:colOff>
      <xdr:row>139</xdr:row>
      <xdr:rowOff>19049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647699</xdr:colOff>
      <xdr:row>139</xdr:row>
      <xdr:rowOff>61911</xdr:rowOff>
    </xdr:from>
    <xdr:to>
      <xdr:col>17</xdr:col>
      <xdr:colOff>638175</xdr:colOff>
      <xdr:row>167</xdr:row>
      <xdr:rowOff>38100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1</xdr:row>
      <xdr:rowOff>80961</xdr:rowOff>
    </xdr:from>
    <xdr:to>
      <xdr:col>23</xdr:col>
      <xdr:colOff>571500</xdr:colOff>
      <xdr:row>34</xdr:row>
      <xdr:rowOff>142874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8"/>
  <sheetViews>
    <sheetView topLeftCell="A58" workbookViewId="0">
      <selection activeCell="R72" sqref="R72:R89"/>
    </sheetView>
  </sheetViews>
  <sheetFormatPr defaultRowHeight="15" x14ac:dyDescent="0.25"/>
  <cols>
    <col min="1" max="1" width="9.85546875" customWidth="1"/>
    <col min="2" max="2" width="15.42578125" bestFit="1" customWidth="1"/>
    <col min="3" max="3" width="14.42578125" bestFit="1" customWidth="1"/>
    <col min="4" max="4" width="13.7109375" bestFit="1" customWidth="1"/>
    <col min="5" max="5" width="10.140625" bestFit="1" customWidth="1"/>
    <col min="6" max="6" width="8.7109375" bestFit="1" customWidth="1"/>
    <col min="7" max="7" width="8" bestFit="1" customWidth="1"/>
    <col min="8" max="8" width="15.42578125" bestFit="1" customWidth="1"/>
    <col min="9" max="9" width="11.5703125" bestFit="1" customWidth="1"/>
    <col min="10" max="10" width="10.5703125" bestFit="1" customWidth="1"/>
    <col min="11" max="11" width="9.85546875" bestFit="1" customWidth="1"/>
    <col min="12" max="12" width="8.140625" customWidth="1"/>
    <col min="13" max="13" width="8.42578125" customWidth="1"/>
    <col min="14" max="14" width="6.85546875" customWidth="1"/>
    <col min="16" max="16" width="12.140625" customWidth="1"/>
    <col min="17" max="17" width="12.28515625" customWidth="1"/>
    <col min="18" max="18" width="10.28515625" customWidth="1"/>
  </cols>
  <sheetData>
    <row r="1" spans="1:25" x14ac:dyDescent="0.25">
      <c r="A1" s="5" t="s">
        <v>152</v>
      </c>
      <c r="B1" s="5" t="s">
        <v>151</v>
      </c>
      <c r="C1" s="5" t="s">
        <v>153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150</v>
      </c>
      <c r="I1" s="5" t="s">
        <v>158</v>
      </c>
      <c r="J1" s="5" t="s">
        <v>159</v>
      </c>
      <c r="K1" s="5" t="s">
        <v>160</v>
      </c>
      <c r="L1" s="5" t="s">
        <v>161</v>
      </c>
      <c r="M1" s="5" t="s">
        <v>162</v>
      </c>
      <c r="N1" s="5" t="s">
        <v>163</v>
      </c>
      <c r="P1" s="13" t="s">
        <v>167</v>
      </c>
      <c r="Q1" s="13"/>
    </row>
    <row r="2" spans="1:25" x14ac:dyDescent="0.25">
      <c r="A2" s="6" t="s">
        <v>204</v>
      </c>
      <c r="B2" s="6" t="s">
        <v>205</v>
      </c>
      <c r="C2" s="6" t="s">
        <v>206</v>
      </c>
      <c r="D2" s="6" t="s">
        <v>101</v>
      </c>
      <c r="E2" s="6" t="s">
        <v>207</v>
      </c>
      <c r="F2" s="6" t="s">
        <v>208</v>
      </c>
      <c r="G2" s="6" t="s">
        <v>209</v>
      </c>
      <c r="H2" s="2">
        <f t="shared" ref="H2" si="0">(HEX2DEC(A2)/86400)+25569</f>
        <v>42836.583333333328</v>
      </c>
      <c r="I2" s="3">
        <f>HEX2DEC(B2)/32768*100</f>
        <v>0.20751953125</v>
      </c>
      <c r="J2" s="3">
        <f>HEX2DEC(C2)/32768*30</f>
        <v>0.18402099609375</v>
      </c>
      <c r="K2" s="3">
        <f>1/($Q$2+$Q$3*LOG10(5600-HEX2DEC(D2))+$Q$4*LOG10(5600-HEX2DEC(D2))^3)-273.15</f>
        <v>24.948641363705747</v>
      </c>
      <c r="L2" s="3">
        <f>1/($Q$2+$Q$3*LOG10(21000-HEX2DEC(E2))+$Q$4*LOG10(21000-HEX2DEC(E2))^3)-273.15</f>
        <v>23.566523597226762</v>
      </c>
      <c r="M2" s="4">
        <f>((HEX2DEC(F2)+4700)-4842)*0.049372/0.73</f>
        <v>0.40579726027397262</v>
      </c>
      <c r="N2" s="4">
        <f t="shared" ref="N2" si="1">DEGREES(ACOS((1000-G2)/1000))</f>
        <v>173.21671109376658</v>
      </c>
      <c r="P2" s="1" t="s">
        <v>164</v>
      </c>
      <c r="Q2" s="8">
        <v>1.2715696422715399E-3</v>
      </c>
      <c r="S2" s="8">
        <v>1.2717562874227501E-3</v>
      </c>
      <c r="T2" s="8">
        <v>1.2675545507856701E-3</v>
      </c>
      <c r="U2" s="8">
        <v>1.2712041500205901E-3</v>
      </c>
      <c r="V2" s="8">
        <v>1.2715696422715399E-3</v>
      </c>
      <c r="W2" s="8">
        <v>1.2801165149049099E-3</v>
      </c>
      <c r="X2" s="8">
        <v>1.2804859687802501E-3</v>
      </c>
      <c r="Y2" s="8">
        <v>1.29464545318143E-3</v>
      </c>
    </row>
    <row r="3" spans="1:25" x14ac:dyDescent="0.25">
      <c r="A3" s="6" t="s">
        <v>0</v>
      </c>
      <c r="B3" s="6" t="s">
        <v>102</v>
      </c>
      <c r="C3" s="6" t="s">
        <v>47</v>
      </c>
      <c r="D3" s="6" t="s">
        <v>103</v>
      </c>
      <c r="E3" s="6" t="s">
        <v>61</v>
      </c>
      <c r="F3" s="6" t="s">
        <v>104</v>
      </c>
      <c r="G3" s="6" t="s">
        <v>210</v>
      </c>
      <c r="H3" s="2">
        <f t="shared" ref="H3:H66" si="2">(HEX2DEC(A3)/86400)+25569</f>
        <v>42836.625</v>
      </c>
      <c r="I3" s="3">
        <f t="shared" ref="I3:I66" si="3">HEX2DEC(B3)/32768*100</f>
        <v>0.201416015625</v>
      </c>
      <c r="J3" s="3">
        <f t="shared" ref="J3:J66" si="4">HEX2DEC(C3)/32768*30</f>
        <v>0.179443359375</v>
      </c>
      <c r="K3" s="3">
        <f t="shared" ref="K3:K66" si="5">1/($Q$2+$Q$3*LOG10(5600-HEX2DEC(D3))+$Q$4*LOG10(5600-HEX2DEC(D3))^3)-273.15</f>
        <v>24.944506042125397</v>
      </c>
      <c r="L3" s="3">
        <f t="shared" ref="L3:L66" si="6">1/($Q$2+$Q$3*LOG10(21000-HEX2DEC(E3))+$Q$4*LOG10(21000-HEX2DEC(E3))^3)-273.15</f>
        <v>23.647736255070981</v>
      </c>
      <c r="M3" s="4">
        <f t="shared" ref="M3:M66" si="7">((HEX2DEC(F3)+4700)-4842)*0.049372/0.73</f>
        <v>0.47343013698630143</v>
      </c>
      <c r="N3" s="4">
        <f t="shared" ref="N3:N66" si="8">DEGREES(ACOS((1000-G3)/1000))</f>
        <v>173.72041935890297</v>
      </c>
      <c r="P3" s="1" t="s">
        <v>165</v>
      </c>
      <c r="Q3" s="8">
        <v>5.4079756147465104E-4</v>
      </c>
      <c r="S3" s="8">
        <v>5.4163098825511596E-4</v>
      </c>
      <c r="T3" s="8">
        <v>5.4288067110451596E-4</v>
      </c>
      <c r="U3" s="8">
        <v>5.4139244994207201E-4</v>
      </c>
      <c r="V3" s="8">
        <v>5.4079756147465104E-4</v>
      </c>
      <c r="W3" s="8">
        <v>5.3840660488263504E-4</v>
      </c>
      <c r="X3" s="8">
        <v>5.3849567230117496E-4</v>
      </c>
      <c r="Y3" s="8">
        <v>5.3388798586077304E-4</v>
      </c>
    </row>
    <row r="4" spans="1:25" x14ac:dyDescent="0.25">
      <c r="A4" s="6" t="s">
        <v>3</v>
      </c>
      <c r="B4" s="6" t="s">
        <v>102</v>
      </c>
      <c r="C4" s="6" t="s">
        <v>58</v>
      </c>
      <c r="D4" s="6" t="s">
        <v>103</v>
      </c>
      <c r="E4" s="6" t="s">
        <v>62</v>
      </c>
      <c r="F4" s="6" t="s">
        <v>63</v>
      </c>
      <c r="G4" s="6" t="s">
        <v>211</v>
      </c>
      <c r="H4" s="2">
        <f t="shared" si="2"/>
        <v>42836.666666666672</v>
      </c>
      <c r="I4" s="3">
        <f t="shared" si="3"/>
        <v>0.201416015625</v>
      </c>
      <c r="J4" s="3">
        <f t="shared" si="4"/>
        <v>0.1812744140625</v>
      </c>
      <c r="K4" s="3">
        <f t="shared" si="5"/>
        <v>24.944506042125397</v>
      </c>
      <c r="L4" s="3">
        <f t="shared" si="6"/>
        <v>23.412743438612438</v>
      </c>
      <c r="M4" s="4">
        <f>((HEX2DEC(F4)+4700)-4842)*0.049372/0.73</f>
        <v>524.83112328767118</v>
      </c>
      <c r="N4" s="4">
        <f t="shared" si="8"/>
        <v>75.226414849092521</v>
      </c>
      <c r="P4" s="1" t="s">
        <v>166</v>
      </c>
      <c r="Q4" s="8">
        <v>1.15306750492063E-6</v>
      </c>
      <c r="S4" s="8">
        <v>1.14667524447994E-6</v>
      </c>
      <c r="T4" s="8">
        <v>1.1232898735072401E-6</v>
      </c>
      <c r="U4" s="8">
        <v>1.1532539320179101E-6</v>
      </c>
      <c r="V4" s="8">
        <v>1.15306750492063E-6</v>
      </c>
      <c r="W4" s="8">
        <v>1.2086085774051101E-6</v>
      </c>
      <c r="X4" s="8">
        <v>1.1816234417075701E-6</v>
      </c>
      <c r="Y4" s="8">
        <v>1.2676688068426501E-6</v>
      </c>
    </row>
    <row r="5" spans="1:25" x14ac:dyDescent="0.25">
      <c r="A5" s="6" t="s">
        <v>6</v>
      </c>
      <c r="B5" s="6" t="s">
        <v>105</v>
      </c>
      <c r="C5" s="6" t="s">
        <v>58</v>
      </c>
      <c r="D5" s="6" t="s">
        <v>103</v>
      </c>
      <c r="E5" s="6" t="s">
        <v>64</v>
      </c>
      <c r="F5" s="6" t="s">
        <v>65</v>
      </c>
      <c r="G5" s="6" t="s">
        <v>212</v>
      </c>
      <c r="H5" s="2">
        <f t="shared" si="2"/>
        <v>42836.708333333328</v>
      </c>
      <c r="I5" s="3">
        <f t="shared" si="3"/>
        <v>0.2044677734375</v>
      </c>
      <c r="J5" s="3">
        <f t="shared" si="4"/>
        <v>0.1812744140625</v>
      </c>
      <c r="K5" s="3">
        <f t="shared" si="5"/>
        <v>24.944506042125397</v>
      </c>
      <c r="L5" s="3">
        <f t="shared" si="6"/>
        <v>22.477685399490269</v>
      </c>
      <c r="M5" s="4">
        <f t="shared" si="7"/>
        <v>330.79239999999999</v>
      </c>
      <c r="N5" s="4">
        <f t="shared" si="8"/>
        <v>75.107873071788418</v>
      </c>
      <c r="S5" s="8"/>
      <c r="T5" s="8"/>
      <c r="U5" s="8"/>
    </row>
    <row r="6" spans="1:25" x14ac:dyDescent="0.25">
      <c r="A6" s="6" t="s">
        <v>11</v>
      </c>
      <c r="B6" s="6" t="s">
        <v>106</v>
      </c>
      <c r="C6" s="6" t="s">
        <v>66</v>
      </c>
      <c r="D6" s="6" t="s">
        <v>101</v>
      </c>
      <c r="E6" s="6" t="s">
        <v>107</v>
      </c>
      <c r="F6" s="6" t="s">
        <v>108</v>
      </c>
      <c r="G6" s="6" t="s">
        <v>212</v>
      </c>
      <c r="H6" s="2">
        <f t="shared" si="2"/>
        <v>42836.75</v>
      </c>
      <c r="I6" s="3">
        <f t="shared" si="3"/>
        <v>0.1983642578125</v>
      </c>
      <c r="J6" s="3">
        <f t="shared" si="4"/>
        <v>0.1849365234375</v>
      </c>
      <c r="K6" s="3">
        <f t="shared" si="5"/>
        <v>24.948641363705747</v>
      </c>
      <c r="L6" s="3">
        <f t="shared" si="6"/>
        <v>18.339146543995184</v>
      </c>
      <c r="M6" s="4">
        <f t="shared" si="7"/>
        <v>82.715008219178088</v>
      </c>
      <c r="N6" s="4">
        <f t="shared" si="8"/>
        <v>75.107873071788418</v>
      </c>
      <c r="Q6" s="7"/>
      <c r="S6" s="8"/>
      <c r="T6" s="8"/>
      <c r="U6" s="8"/>
    </row>
    <row r="7" spans="1:25" x14ac:dyDescent="0.25">
      <c r="A7" s="6" t="s">
        <v>15</v>
      </c>
      <c r="B7" s="6" t="s">
        <v>67</v>
      </c>
      <c r="C7" s="6" t="s">
        <v>8</v>
      </c>
      <c r="D7" s="6" t="s">
        <v>101</v>
      </c>
      <c r="E7" s="6" t="s">
        <v>68</v>
      </c>
      <c r="F7" s="6" t="s">
        <v>69</v>
      </c>
      <c r="G7" s="6" t="s">
        <v>213</v>
      </c>
      <c r="H7" s="2">
        <f t="shared" si="2"/>
        <v>42836.791666666672</v>
      </c>
      <c r="I7" s="3">
        <f t="shared" si="3"/>
        <v>0.189208984375</v>
      </c>
      <c r="J7" s="3">
        <f t="shared" si="4"/>
        <v>0.17852783203125</v>
      </c>
      <c r="K7" s="3">
        <f t="shared" si="5"/>
        <v>24.948641363705747</v>
      </c>
      <c r="L7" s="3">
        <f t="shared" si="6"/>
        <v>15.208045418801134</v>
      </c>
      <c r="M7" s="4">
        <f t="shared" si="7"/>
        <v>21.439621917808221</v>
      </c>
      <c r="N7" s="4">
        <f t="shared" si="8"/>
        <v>75.167152079189734</v>
      </c>
      <c r="S7" s="8"/>
      <c r="T7" s="8"/>
      <c r="U7" s="8"/>
    </row>
    <row r="8" spans="1:25" x14ac:dyDescent="0.25">
      <c r="A8" s="6" t="s">
        <v>18</v>
      </c>
      <c r="B8" s="6" t="s">
        <v>70</v>
      </c>
      <c r="C8" s="6" t="s">
        <v>13</v>
      </c>
      <c r="D8" s="6" t="s">
        <v>101</v>
      </c>
      <c r="E8" s="6" t="s">
        <v>71</v>
      </c>
      <c r="F8" s="6" t="s">
        <v>72</v>
      </c>
      <c r="G8" s="6" t="s">
        <v>213</v>
      </c>
      <c r="H8" s="2">
        <f t="shared" si="2"/>
        <v>42836.833333333328</v>
      </c>
      <c r="I8" s="3">
        <f t="shared" si="3"/>
        <v>0.1800537109375</v>
      </c>
      <c r="J8" s="3">
        <f t="shared" si="4"/>
        <v>0.1702880859375</v>
      </c>
      <c r="K8" s="3">
        <f t="shared" si="5"/>
        <v>24.948641363705747</v>
      </c>
      <c r="L8" s="3">
        <f t="shared" si="6"/>
        <v>13.428327676066885</v>
      </c>
      <c r="M8" s="4">
        <f t="shared" si="7"/>
        <v>1.2173917808219177</v>
      </c>
      <c r="N8" s="4">
        <f t="shared" si="8"/>
        <v>75.167152079189734</v>
      </c>
      <c r="S8" s="8"/>
      <c r="T8" s="8"/>
      <c r="U8" s="8"/>
    </row>
    <row r="9" spans="1:25" x14ac:dyDescent="0.25">
      <c r="A9" s="6" t="s">
        <v>21</v>
      </c>
      <c r="B9" s="6" t="s">
        <v>109</v>
      </c>
      <c r="C9" s="6" t="s">
        <v>73</v>
      </c>
      <c r="D9" s="6" t="s">
        <v>101</v>
      </c>
      <c r="E9" s="6" t="s">
        <v>74</v>
      </c>
      <c r="F9" s="6" t="s">
        <v>110</v>
      </c>
      <c r="G9" s="6" t="s">
        <v>214</v>
      </c>
      <c r="H9" s="2">
        <f t="shared" si="2"/>
        <v>42836.875</v>
      </c>
      <c r="I9" s="3">
        <f t="shared" si="3"/>
        <v>0.1739501953125</v>
      </c>
      <c r="J9" s="3">
        <f t="shared" si="4"/>
        <v>0.164794921875</v>
      </c>
      <c r="K9" s="3">
        <f t="shared" si="5"/>
        <v>24.948641363705747</v>
      </c>
      <c r="L9" s="3">
        <f t="shared" si="6"/>
        <v>12.262873810406518</v>
      </c>
      <c r="M9" s="4">
        <f t="shared" si="7"/>
        <v>0.67632876712328771</v>
      </c>
      <c r="N9" s="4">
        <f t="shared" si="8"/>
        <v>75.344891982971205</v>
      </c>
    </row>
    <row r="10" spans="1:25" x14ac:dyDescent="0.25">
      <c r="A10" s="6" t="s">
        <v>23</v>
      </c>
      <c r="B10" s="6" t="s">
        <v>111</v>
      </c>
      <c r="C10" s="6" t="s">
        <v>75</v>
      </c>
      <c r="D10" s="6" t="s">
        <v>101</v>
      </c>
      <c r="E10" s="6" t="s">
        <v>76</v>
      </c>
      <c r="F10" s="6" t="s">
        <v>110</v>
      </c>
      <c r="G10" s="6" t="s">
        <v>211</v>
      </c>
      <c r="H10" s="2">
        <f t="shared" si="2"/>
        <v>42836.916666666672</v>
      </c>
      <c r="I10" s="3">
        <f t="shared" si="3"/>
        <v>0.164794921875</v>
      </c>
      <c r="J10" s="3">
        <f t="shared" si="4"/>
        <v>0.1593017578125</v>
      </c>
      <c r="K10" s="3">
        <f t="shared" si="5"/>
        <v>24.948641363705747</v>
      </c>
      <c r="L10" s="3">
        <f t="shared" si="6"/>
        <v>11.418681139400292</v>
      </c>
      <c r="M10" s="4">
        <f t="shared" si="7"/>
        <v>0.67632876712328771</v>
      </c>
      <c r="N10" s="4">
        <f t="shared" si="8"/>
        <v>75.226414849092521</v>
      </c>
    </row>
    <row r="11" spans="1:25" x14ac:dyDescent="0.25">
      <c r="A11" s="6" t="s">
        <v>25</v>
      </c>
      <c r="B11" s="6" t="s">
        <v>112</v>
      </c>
      <c r="C11" s="6" t="s">
        <v>77</v>
      </c>
      <c r="D11" s="6" t="s">
        <v>101</v>
      </c>
      <c r="E11" s="6" t="s">
        <v>78</v>
      </c>
      <c r="F11" s="6" t="s">
        <v>110</v>
      </c>
      <c r="G11" s="6" t="s">
        <v>215</v>
      </c>
      <c r="H11" s="2">
        <f t="shared" si="2"/>
        <v>42836.958333333328</v>
      </c>
      <c r="I11" s="3">
        <f t="shared" si="3"/>
        <v>0.152587890625</v>
      </c>
      <c r="J11" s="3">
        <f t="shared" si="4"/>
        <v>0.1483154296875</v>
      </c>
      <c r="K11" s="3">
        <f t="shared" si="5"/>
        <v>24.948641363705747</v>
      </c>
      <c r="L11" s="3">
        <f t="shared" si="6"/>
        <v>10.737366105619117</v>
      </c>
      <c r="M11" s="4">
        <f t="shared" si="7"/>
        <v>0.67632876712328771</v>
      </c>
      <c r="N11" s="4">
        <f t="shared" si="8"/>
        <v>75.048577750028358</v>
      </c>
    </row>
    <row r="12" spans="1:25" x14ac:dyDescent="0.25">
      <c r="A12" s="6" t="s">
        <v>26</v>
      </c>
      <c r="B12" s="6" t="s">
        <v>12</v>
      </c>
      <c r="C12" s="6" t="s">
        <v>113</v>
      </c>
      <c r="D12" s="6" t="s">
        <v>101</v>
      </c>
      <c r="E12" s="6" t="s">
        <v>79</v>
      </c>
      <c r="F12" s="6" t="s">
        <v>110</v>
      </c>
      <c r="G12" s="6" t="s">
        <v>215</v>
      </c>
      <c r="H12" s="2">
        <f t="shared" si="2"/>
        <v>42837</v>
      </c>
      <c r="I12" s="3">
        <f t="shared" si="3"/>
        <v>0.140380859375</v>
      </c>
      <c r="J12" s="3">
        <f t="shared" si="4"/>
        <v>0.1373291015625</v>
      </c>
      <c r="K12" s="3">
        <f t="shared" si="5"/>
        <v>24.948641363705747</v>
      </c>
      <c r="L12" s="3">
        <f t="shared" si="6"/>
        <v>10.361209819724138</v>
      </c>
      <c r="M12" s="4">
        <f t="shared" si="7"/>
        <v>0.67632876712328771</v>
      </c>
      <c r="N12" s="4">
        <f t="shared" si="8"/>
        <v>75.048577750028358</v>
      </c>
    </row>
    <row r="13" spans="1:25" x14ac:dyDescent="0.25">
      <c r="A13" s="6" t="s">
        <v>29</v>
      </c>
      <c r="B13" s="6" t="s">
        <v>12</v>
      </c>
      <c r="C13" s="6" t="s">
        <v>114</v>
      </c>
      <c r="D13" s="6" t="s">
        <v>101</v>
      </c>
      <c r="E13" s="6" t="s">
        <v>115</v>
      </c>
      <c r="F13" s="6" t="s">
        <v>110</v>
      </c>
      <c r="G13" s="6" t="s">
        <v>216</v>
      </c>
      <c r="H13" s="2">
        <f t="shared" si="2"/>
        <v>42837.041666666672</v>
      </c>
      <c r="I13" s="3">
        <f t="shared" si="3"/>
        <v>0.140380859375</v>
      </c>
      <c r="J13" s="3">
        <f t="shared" si="4"/>
        <v>0.13458251953125</v>
      </c>
      <c r="K13" s="3">
        <f t="shared" si="5"/>
        <v>24.948641363705747</v>
      </c>
      <c r="L13" s="3">
        <f t="shared" si="6"/>
        <v>9.9223453613762445</v>
      </c>
      <c r="M13" s="4">
        <f t="shared" si="7"/>
        <v>0.67632876712328771</v>
      </c>
      <c r="N13" s="4">
        <f t="shared" si="8"/>
        <v>74.989266036873531</v>
      </c>
    </row>
    <row r="14" spans="1:25" x14ac:dyDescent="0.25">
      <c r="A14" s="6" t="s">
        <v>31</v>
      </c>
      <c r="B14" s="6" t="s">
        <v>116</v>
      </c>
      <c r="C14" s="6" t="s">
        <v>80</v>
      </c>
      <c r="D14" s="6" t="s">
        <v>101</v>
      </c>
      <c r="E14" s="6" t="s">
        <v>117</v>
      </c>
      <c r="F14" s="6" t="s">
        <v>110</v>
      </c>
      <c r="G14" s="6" t="s">
        <v>216</v>
      </c>
      <c r="H14" s="2">
        <f t="shared" si="2"/>
        <v>42837.083333333328</v>
      </c>
      <c r="I14" s="3">
        <f t="shared" si="3"/>
        <v>0.1251220703125</v>
      </c>
      <c r="J14" s="3">
        <f t="shared" si="4"/>
        <v>0.12908935546875</v>
      </c>
      <c r="K14" s="3">
        <f t="shared" si="5"/>
        <v>24.948641363705747</v>
      </c>
      <c r="L14" s="3">
        <f t="shared" si="6"/>
        <v>9.0765752494430103</v>
      </c>
      <c r="M14" s="4">
        <f t="shared" si="7"/>
        <v>0.67632876712328771</v>
      </c>
      <c r="N14" s="4">
        <f t="shared" si="8"/>
        <v>74.989266036873531</v>
      </c>
    </row>
    <row r="15" spans="1:25" x14ac:dyDescent="0.25">
      <c r="A15" s="6" t="s">
        <v>34</v>
      </c>
      <c r="B15" s="6" t="s">
        <v>118</v>
      </c>
      <c r="C15" s="6" t="s">
        <v>119</v>
      </c>
      <c r="D15" s="6" t="s">
        <v>101</v>
      </c>
      <c r="E15" s="6" t="s">
        <v>81</v>
      </c>
      <c r="F15" s="6" t="s">
        <v>110</v>
      </c>
      <c r="G15" s="6" t="s">
        <v>213</v>
      </c>
      <c r="H15" s="2">
        <f t="shared" si="2"/>
        <v>42837.125</v>
      </c>
      <c r="I15" s="3">
        <f t="shared" si="3"/>
        <v>0.1190185546875</v>
      </c>
      <c r="J15" s="3">
        <f t="shared" si="4"/>
        <v>0.120849609375</v>
      </c>
      <c r="K15" s="3">
        <f t="shared" si="5"/>
        <v>24.948641363705747</v>
      </c>
      <c r="L15" s="3">
        <f t="shared" si="6"/>
        <v>8.6651997885099377</v>
      </c>
      <c r="M15" s="4">
        <f t="shared" si="7"/>
        <v>0.67632876712328771</v>
      </c>
      <c r="N15" s="4">
        <f t="shared" si="8"/>
        <v>75.167152079189734</v>
      </c>
    </row>
    <row r="16" spans="1:25" x14ac:dyDescent="0.25">
      <c r="A16" s="6" t="s">
        <v>36</v>
      </c>
      <c r="B16" s="6" t="s">
        <v>120</v>
      </c>
      <c r="C16" s="6" t="s">
        <v>82</v>
      </c>
      <c r="D16" s="6" t="s">
        <v>101</v>
      </c>
      <c r="E16" s="6" t="s">
        <v>99</v>
      </c>
      <c r="F16" s="6" t="s">
        <v>110</v>
      </c>
      <c r="G16" s="6" t="s">
        <v>213</v>
      </c>
      <c r="H16" s="2">
        <f t="shared" si="2"/>
        <v>42837.166666666672</v>
      </c>
      <c r="I16" s="3">
        <f t="shared" si="3"/>
        <v>0.1129150390625</v>
      </c>
      <c r="J16" s="3">
        <f t="shared" si="4"/>
        <v>0.11627197265625</v>
      </c>
      <c r="K16" s="3">
        <f t="shared" si="5"/>
        <v>24.948641363705747</v>
      </c>
      <c r="L16" s="3">
        <f t="shared" si="6"/>
        <v>8.4000594336919789</v>
      </c>
      <c r="M16" s="4">
        <f t="shared" si="7"/>
        <v>0.67632876712328771</v>
      </c>
      <c r="N16" s="4">
        <f t="shared" si="8"/>
        <v>75.167152079189734</v>
      </c>
    </row>
    <row r="17" spans="1:14" x14ac:dyDescent="0.25">
      <c r="A17" s="6" t="s">
        <v>38</v>
      </c>
      <c r="B17" s="6" t="s">
        <v>121</v>
      </c>
      <c r="C17" s="6" t="s">
        <v>122</v>
      </c>
      <c r="D17" s="6" t="s">
        <v>101</v>
      </c>
      <c r="E17" s="6" t="s">
        <v>83</v>
      </c>
      <c r="F17" s="6" t="s">
        <v>110</v>
      </c>
      <c r="G17" s="6" t="s">
        <v>215</v>
      </c>
      <c r="H17" s="2">
        <f t="shared" si="2"/>
        <v>42837.208333333328</v>
      </c>
      <c r="I17" s="3">
        <f t="shared" si="3"/>
        <v>0.10986328125</v>
      </c>
      <c r="J17" s="3">
        <f t="shared" si="4"/>
        <v>0.1171875</v>
      </c>
      <c r="K17" s="3">
        <f t="shared" si="5"/>
        <v>24.948641363705747</v>
      </c>
      <c r="L17" s="3">
        <f t="shared" si="6"/>
        <v>8.2179295488691082</v>
      </c>
      <c r="M17" s="4">
        <f t="shared" si="7"/>
        <v>0.67632876712328771</v>
      </c>
      <c r="N17" s="4">
        <f t="shared" si="8"/>
        <v>75.048577750028358</v>
      </c>
    </row>
    <row r="18" spans="1:14" x14ac:dyDescent="0.25">
      <c r="A18" s="6" t="s">
        <v>40</v>
      </c>
      <c r="B18" s="6" t="s">
        <v>123</v>
      </c>
      <c r="C18" s="6" t="s">
        <v>84</v>
      </c>
      <c r="D18" s="6" t="s">
        <v>101</v>
      </c>
      <c r="E18" s="6" t="s">
        <v>85</v>
      </c>
      <c r="F18" s="6" t="s">
        <v>124</v>
      </c>
      <c r="G18" s="6" t="s">
        <v>217</v>
      </c>
      <c r="H18" s="2">
        <f t="shared" si="2"/>
        <v>42837.25</v>
      </c>
      <c r="I18" s="3">
        <f t="shared" si="3"/>
        <v>0.1068115234375</v>
      </c>
      <c r="J18" s="3">
        <f t="shared" si="4"/>
        <v>0.113525390625</v>
      </c>
      <c r="K18" s="3">
        <f t="shared" si="5"/>
        <v>24.948641363705747</v>
      </c>
      <c r="L18" s="3">
        <f t="shared" si="6"/>
        <v>8.2749750836441081</v>
      </c>
      <c r="M18" s="4">
        <f t="shared" si="7"/>
        <v>0.74396164383561647</v>
      </c>
      <c r="N18" s="4">
        <f t="shared" si="8"/>
        <v>74.929937855111163</v>
      </c>
    </row>
    <row r="19" spans="1:14" x14ac:dyDescent="0.25">
      <c r="A19" s="6" t="s">
        <v>44</v>
      </c>
      <c r="B19" s="6" t="s">
        <v>120</v>
      </c>
      <c r="C19" s="6" t="s">
        <v>125</v>
      </c>
      <c r="D19" s="6" t="s">
        <v>101</v>
      </c>
      <c r="E19" s="6" t="s">
        <v>126</v>
      </c>
      <c r="F19" s="6" t="s">
        <v>86</v>
      </c>
      <c r="G19" s="6" t="s">
        <v>216</v>
      </c>
      <c r="H19" s="2">
        <f t="shared" si="2"/>
        <v>42837.291666666672</v>
      </c>
      <c r="I19" s="3">
        <f t="shared" si="3"/>
        <v>0.1129150390625</v>
      </c>
      <c r="J19" s="3">
        <f t="shared" si="4"/>
        <v>0.1226806640625</v>
      </c>
      <c r="K19" s="3">
        <f t="shared" si="5"/>
        <v>24.948641363705747</v>
      </c>
      <c r="L19" s="3">
        <f t="shared" si="6"/>
        <v>8.4664226959160942</v>
      </c>
      <c r="M19" s="4">
        <f t="shared" si="7"/>
        <v>5.6135287671232881</v>
      </c>
      <c r="N19" s="4">
        <f t="shared" si="8"/>
        <v>74.989266036873531</v>
      </c>
    </row>
    <row r="20" spans="1:14" x14ac:dyDescent="0.25">
      <c r="A20" s="6" t="s">
        <v>48</v>
      </c>
      <c r="B20" s="6" t="s">
        <v>127</v>
      </c>
      <c r="C20" s="6" t="s">
        <v>110</v>
      </c>
      <c r="D20" s="6" t="s">
        <v>101</v>
      </c>
      <c r="E20" s="6" t="s">
        <v>87</v>
      </c>
      <c r="F20" s="6" t="s">
        <v>128</v>
      </c>
      <c r="G20" s="6" t="s">
        <v>216</v>
      </c>
      <c r="H20" s="2">
        <f t="shared" si="2"/>
        <v>42837.333333333328</v>
      </c>
      <c r="I20" s="3">
        <f t="shared" si="3"/>
        <v>0.1495361328125</v>
      </c>
      <c r="J20" s="3">
        <f t="shared" si="4"/>
        <v>0.13916015625</v>
      </c>
      <c r="K20" s="3">
        <f t="shared" si="5"/>
        <v>24.948641363705747</v>
      </c>
      <c r="L20" s="3">
        <f t="shared" si="6"/>
        <v>9.0368249117950086</v>
      </c>
      <c r="M20" s="4">
        <f t="shared" si="7"/>
        <v>40.241561643835617</v>
      </c>
      <c r="N20" s="4">
        <f t="shared" si="8"/>
        <v>74.989266036873531</v>
      </c>
    </row>
    <row r="21" spans="1:14" x14ac:dyDescent="0.25">
      <c r="A21" s="6" t="s">
        <v>49</v>
      </c>
      <c r="B21" s="6" t="s">
        <v>109</v>
      </c>
      <c r="C21" s="6" t="s">
        <v>88</v>
      </c>
      <c r="D21" s="6" t="s">
        <v>101</v>
      </c>
      <c r="E21" s="6" t="s">
        <v>89</v>
      </c>
      <c r="F21" s="6" t="s">
        <v>58</v>
      </c>
      <c r="G21" s="6" t="s">
        <v>218</v>
      </c>
      <c r="H21" s="2">
        <f t="shared" si="2"/>
        <v>42837.375</v>
      </c>
      <c r="I21" s="3">
        <f t="shared" si="3"/>
        <v>0.1739501953125</v>
      </c>
      <c r="J21" s="3">
        <f t="shared" si="4"/>
        <v>0.1519775390625</v>
      </c>
      <c r="K21" s="3">
        <f t="shared" si="5"/>
        <v>24.948641363705747</v>
      </c>
      <c r="L21" s="3">
        <f t="shared" si="6"/>
        <v>12.170729076377484</v>
      </c>
      <c r="M21" s="4">
        <f t="shared" si="7"/>
        <v>3.7874410958904114</v>
      </c>
      <c r="N21" s="4">
        <f t="shared" si="8"/>
        <v>74.454710206383112</v>
      </c>
    </row>
    <row r="22" spans="1:14" x14ac:dyDescent="0.25">
      <c r="A22" s="6" t="s">
        <v>53</v>
      </c>
      <c r="B22" s="6" t="s">
        <v>67</v>
      </c>
      <c r="C22" s="6" t="s">
        <v>90</v>
      </c>
      <c r="D22" s="6" t="s">
        <v>101</v>
      </c>
      <c r="E22" s="6" t="s">
        <v>100</v>
      </c>
      <c r="F22" s="6" t="s">
        <v>91</v>
      </c>
      <c r="G22" s="6" t="s">
        <v>219</v>
      </c>
      <c r="H22" s="2">
        <f t="shared" si="2"/>
        <v>42837.416666666672</v>
      </c>
      <c r="I22" s="3">
        <f t="shared" si="3"/>
        <v>0.189208984375</v>
      </c>
      <c r="J22" s="3">
        <f t="shared" si="4"/>
        <v>0.157470703125</v>
      </c>
      <c r="K22" s="3">
        <f t="shared" si="5"/>
        <v>24.948641363705747</v>
      </c>
      <c r="L22" s="3">
        <f t="shared" si="6"/>
        <v>13.849023898036307</v>
      </c>
      <c r="M22" s="4">
        <f t="shared" si="7"/>
        <v>3.8550739726027401</v>
      </c>
      <c r="N22" s="4">
        <f t="shared" si="8"/>
        <v>74.395230302856547</v>
      </c>
    </row>
    <row r="23" spans="1:14" x14ac:dyDescent="0.25">
      <c r="A23" s="6" t="s">
        <v>55</v>
      </c>
      <c r="B23" s="6" t="s">
        <v>106</v>
      </c>
      <c r="C23" s="6" t="s">
        <v>92</v>
      </c>
      <c r="D23" s="6" t="s">
        <v>101</v>
      </c>
      <c r="E23" s="6" t="s">
        <v>93</v>
      </c>
      <c r="F23" s="6" t="s">
        <v>94</v>
      </c>
      <c r="G23" s="6" t="s">
        <v>220</v>
      </c>
      <c r="H23" s="2">
        <f t="shared" si="2"/>
        <v>42837.458333333328</v>
      </c>
      <c r="I23" s="3">
        <f t="shared" si="3"/>
        <v>0.1983642578125</v>
      </c>
      <c r="J23" s="3">
        <f t="shared" si="4"/>
        <v>0.1666259765625</v>
      </c>
      <c r="K23" s="3">
        <f t="shared" si="5"/>
        <v>24.948641363705747</v>
      </c>
      <c r="L23" s="3">
        <f t="shared" si="6"/>
        <v>14.238706757635441</v>
      </c>
      <c r="M23" s="4">
        <f t="shared" si="7"/>
        <v>3.3140109589041096</v>
      </c>
      <c r="N23" s="4">
        <f t="shared" si="8"/>
        <v>73.978383508149093</v>
      </c>
    </row>
    <row r="24" spans="1:14" x14ac:dyDescent="0.25">
      <c r="A24" s="6" t="s">
        <v>59</v>
      </c>
      <c r="B24" s="6" t="s">
        <v>67</v>
      </c>
      <c r="C24" s="6" t="s">
        <v>88</v>
      </c>
      <c r="D24" s="6" t="s">
        <v>101</v>
      </c>
      <c r="E24" s="6" t="s">
        <v>95</v>
      </c>
      <c r="F24" s="6" t="s">
        <v>113</v>
      </c>
      <c r="G24" s="6" t="s">
        <v>209</v>
      </c>
      <c r="H24" s="2">
        <f t="shared" si="2"/>
        <v>42837.5</v>
      </c>
      <c r="I24" s="3">
        <f t="shared" si="3"/>
        <v>0.189208984375</v>
      </c>
      <c r="J24" s="3">
        <f t="shared" si="4"/>
        <v>0.1519775390625</v>
      </c>
      <c r="K24" s="3">
        <f t="shared" si="5"/>
        <v>24.948641363705747</v>
      </c>
      <c r="L24" s="3">
        <f t="shared" si="6"/>
        <v>15.948048263024816</v>
      </c>
      <c r="M24" s="4">
        <f t="shared" si="7"/>
        <v>0.54106301369863019</v>
      </c>
      <c r="N24" s="4">
        <f t="shared" si="8"/>
        <v>173.21671109376658</v>
      </c>
    </row>
    <row r="25" spans="1:14" x14ac:dyDescent="0.25">
      <c r="A25" s="6" t="s">
        <v>221</v>
      </c>
      <c r="B25" s="6" t="s">
        <v>109</v>
      </c>
      <c r="C25" s="6" t="s">
        <v>124</v>
      </c>
      <c r="D25" s="6" t="s">
        <v>103</v>
      </c>
      <c r="E25" s="6" t="s">
        <v>222</v>
      </c>
      <c r="F25" s="6" t="s">
        <v>104</v>
      </c>
      <c r="G25" s="6" t="s">
        <v>223</v>
      </c>
      <c r="H25" s="2">
        <f t="shared" si="2"/>
        <v>42837.541666666672</v>
      </c>
      <c r="I25" s="3">
        <f t="shared" si="3"/>
        <v>0.1739501953125</v>
      </c>
      <c r="J25" s="3">
        <f t="shared" si="4"/>
        <v>0.14007568359375</v>
      </c>
      <c r="K25" s="3">
        <f t="shared" si="5"/>
        <v>24.944506042125397</v>
      </c>
      <c r="L25" s="3">
        <f t="shared" si="6"/>
        <v>19.062128014999871</v>
      </c>
      <c r="M25" s="4">
        <f t="shared" si="7"/>
        <v>0.47343013698630143</v>
      </c>
      <c r="N25" s="4">
        <f t="shared" si="8"/>
        <v>174.26803203480233</v>
      </c>
    </row>
    <row r="26" spans="1:14" x14ac:dyDescent="0.25">
      <c r="A26" s="6" t="s">
        <v>224</v>
      </c>
      <c r="B26" s="6" t="s">
        <v>225</v>
      </c>
      <c r="C26" s="6" t="s">
        <v>80</v>
      </c>
      <c r="D26" s="6" t="s">
        <v>103</v>
      </c>
      <c r="E26" s="6" t="s">
        <v>226</v>
      </c>
      <c r="F26" s="6" t="s">
        <v>104</v>
      </c>
      <c r="G26" s="6" t="s">
        <v>223</v>
      </c>
      <c r="H26" s="2">
        <f t="shared" si="2"/>
        <v>42837.583333333328</v>
      </c>
      <c r="I26" s="3">
        <f t="shared" si="3"/>
        <v>0.1708984375</v>
      </c>
      <c r="J26" s="3">
        <f t="shared" si="4"/>
        <v>0.12908935546875</v>
      </c>
      <c r="K26" s="3">
        <f t="shared" si="5"/>
        <v>24.944506042125397</v>
      </c>
      <c r="L26" s="3">
        <f t="shared" si="6"/>
        <v>21.410994867681836</v>
      </c>
      <c r="M26" s="4">
        <f t="shared" si="7"/>
        <v>0.47343013698630143</v>
      </c>
      <c r="N26" s="4">
        <f t="shared" si="8"/>
        <v>174.26803203480233</v>
      </c>
    </row>
    <row r="27" spans="1:14" x14ac:dyDescent="0.25">
      <c r="A27" s="6" t="s">
        <v>227</v>
      </c>
      <c r="B27" s="6" t="s">
        <v>228</v>
      </c>
      <c r="C27" s="6" t="s">
        <v>229</v>
      </c>
      <c r="D27" s="6" t="s">
        <v>103</v>
      </c>
      <c r="E27" s="6" t="s">
        <v>230</v>
      </c>
      <c r="F27" s="6" t="s">
        <v>104</v>
      </c>
      <c r="G27" s="6" t="s">
        <v>223</v>
      </c>
      <c r="H27" s="2">
        <f t="shared" si="2"/>
        <v>42837.625</v>
      </c>
      <c r="I27" s="3">
        <f t="shared" si="3"/>
        <v>0.15869140625</v>
      </c>
      <c r="J27" s="3">
        <f t="shared" si="4"/>
        <v>0.1263427734375</v>
      </c>
      <c r="K27" s="3">
        <f t="shared" si="5"/>
        <v>24.944506042125397</v>
      </c>
      <c r="L27" s="3">
        <f t="shared" si="6"/>
        <v>22.642774670204801</v>
      </c>
      <c r="M27" s="4">
        <f t="shared" si="7"/>
        <v>0.47343013698630143</v>
      </c>
      <c r="N27" s="4">
        <f t="shared" si="8"/>
        <v>174.26803203480233</v>
      </c>
    </row>
    <row r="28" spans="1:14" x14ac:dyDescent="0.25">
      <c r="A28" s="6" t="s">
        <v>231</v>
      </c>
      <c r="B28" s="6" t="s">
        <v>228</v>
      </c>
      <c r="C28" s="6" t="s">
        <v>119</v>
      </c>
      <c r="D28" s="6" t="s">
        <v>103</v>
      </c>
      <c r="E28" s="6" t="s">
        <v>232</v>
      </c>
      <c r="F28" s="6" t="s">
        <v>104</v>
      </c>
      <c r="G28" s="6" t="s">
        <v>210</v>
      </c>
      <c r="H28" s="2">
        <f t="shared" si="2"/>
        <v>42837.652233796296</v>
      </c>
      <c r="I28" s="3">
        <f t="shared" si="3"/>
        <v>0.15869140625</v>
      </c>
      <c r="J28" s="3">
        <f t="shared" si="4"/>
        <v>0.120849609375</v>
      </c>
      <c r="K28" s="3">
        <f t="shared" si="5"/>
        <v>24.944506042125397</v>
      </c>
      <c r="L28" s="3">
        <f t="shared" si="6"/>
        <v>23.13890050362528</v>
      </c>
      <c r="M28" s="4">
        <f t="shared" si="7"/>
        <v>0.47343013698630143</v>
      </c>
      <c r="N28" s="4">
        <f t="shared" si="8"/>
        <v>173.72041935890297</v>
      </c>
    </row>
    <row r="29" spans="1:14" x14ac:dyDescent="0.25">
      <c r="A29" s="6" t="s">
        <v>233</v>
      </c>
      <c r="B29" s="6" t="s">
        <v>228</v>
      </c>
      <c r="C29" s="6" t="s">
        <v>234</v>
      </c>
      <c r="D29" s="6" t="s">
        <v>103</v>
      </c>
      <c r="E29" s="6" t="s">
        <v>235</v>
      </c>
      <c r="F29" s="6" t="s">
        <v>104</v>
      </c>
      <c r="G29" s="6" t="s">
        <v>209</v>
      </c>
      <c r="H29" s="2">
        <f t="shared" si="2"/>
        <v>42837.666666666672</v>
      </c>
      <c r="I29" s="3">
        <f t="shared" si="3"/>
        <v>0.15869140625</v>
      </c>
      <c r="J29" s="3">
        <f t="shared" si="4"/>
        <v>0.12542724609375</v>
      </c>
      <c r="K29" s="3">
        <f t="shared" si="5"/>
        <v>24.944506042125397</v>
      </c>
      <c r="L29" s="3">
        <f t="shared" si="6"/>
        <v>23.501021782777912</v>
      </c>
      <c r="M29" s="4">
        <f t="shared" si="7"/>
        <v>0.47343013698630143</v>
      </c>
      <c r="N29" s="4">
        <f t="shared" si="8"/>
        <v>173.21671109376658</v>
      </c>
    </row>
    <row r="30" spans="1:14" x14ac:dyDescent="0.25">
      <c r="A30" s="6" t="s">
        <v>236</v>
      </c>
      <c r="B30" s="6" t="s">
        <v>127</v>
      </c>
      <c r="C30" s="6" t="s">
        <v>237</v>
      </c>
      <c r="D30" s="6" t="s">
        <v>103</v>
      </c>
      <c r="E30" s="6" t="s">
        <v>238</v>
      </c>
      <c r="F30" s="6" t="s">
        <v>104</v>
      </c>
      <c r="G30" s="6" t="s">
        <v>209</v>
      </c>
      <c r="H30" s="2">
        <f t="shared" si="2"/>
        <v>42837.708333333328</v>
      </c>
      <c r="I30" s="3">
        <f t="shared" si="3"/>
        <v>0.1495361328125</v>
      </c>
      <c r="J30" s="3">
        <f t="shared" si="4"/>
        <v>0.11810302734375</v>
      </c>
      <c r="K30" s="3">
        <f t="shared" si="5"/>
        <v>24.944506042125397</v>
      </c>
      <c r="L30" s="3">
        <f t="shared" si="6"/>
        <v>22.605969035569842</v>
      </c>
      <c r="M30" s="4">
        <f t="shared" si="7"/>
        <v>0.47343013698630143</v>
      </c>
      <c r="N30" s="4">
        <f t="shared" si="8"/>
        <v>173.21671109376658</v>
      </c>
    </row>
    <row r="31" spans="1:14" x14ac:dyDescent="0.25">
      <c r="A31" s="6" t="s">
        <v>239</v>
      </c>
      <c r="B31" s="6" t="s">
        <v>12</v>
      </c>
      <c r="C31" s="6" t="s">
        <v>240</v>
      </c>
      <c r="D31" s="6" t="s">
        <v>103</v>
      </c>
      <c r="E31" s="6" t="s">
        <v>241</v>
      </c>
      <c r="F31" s="6" t="s">
        <v>104</v>
      </c>
      <c r="G31" s="6" t="s">
        <v>210</v>
      </c>
      <c r="H31" s="2">
        <f t="shared" si="2"/>
        <v>42837.75</v>
      </c>
      <c r="I31" s="3">
        <f t="shared" si="3"/>
        <v>0.140380859375</v>
      </c>
      <c r="J31" s="3">
        <f t="shared" si="4"/>
        <v>0.11077880859375</v>
      </c>
      <c r="K31" s="3">
        <f t="shared" si="5"/>
        <v>24.944506042125397</v>
      </c>
      <c r="L31" s="3">
        <f t="shared" si="6"/>
        <v>22.001223853904094</v>
      </c>
      <c r="M31" s="4">
        <f t="shared" si="7"/>
        <v>0.47343013698630143</v>
      </c>
      <c r="N31" s="4">
        <f t="shared" si="8"/>
        <v>173.72041935890297</v>
      </c>
    </row>
    <row r="32" spans="1:14" x14ac:dyDescent="0.25">
      <c r="A32" s="6" t="s">
        <v>242</v>
      </c>
      <c r="B32" s="6" t="s">
        <v>243</v>
      </c>
      <c r="C32" s="6" t="s">
        <v>240</v>
      </c>
      <c r="D32" s="6" t="s">
        <v>103</v>
      </c>
      <c r="E32" s="6" t="s">
        <v>244</v>
      </c>
      <c r="F32" s="6" t="s">
        <v>104</v>
      </c>
      <c r="G32" s="6" t="s">
        <v>209</v>
      </c>
      <c r="H32" s="2">
        <f t="shared" si="2"/>
        <v>42837.791666666672</v>
      </c>
      <c r="I32" s="3">
        <f t="shared" si="3"/>
        <v>0.1373291015625</v>
      </c>
      <c r="J32" s="3">
        <f t="shared" si="4"/>
        <v>0.11077880859375</v>
      </c>
      <c r="K32" s="3">
        <f t="shared" si="5"/>
        <v>24.944506042125397</v>
      </c>
      <c r="L32" s="3">
        <f t="shared" si="6"/>
        <v>21.830775910189686</v>
      </c>
      <c r="M32" s="4">
        <f t="shared" si="7"/>
        <v>0.47343013698630143</v>
      </c>
      <c r="N32" s="4">
        <f t="shared" si="8"/>
        <v>173.21671109376658</v>
      </c>
    </row>
    <row r="33" spans="1:14" x14ac:dyDescent="0.25">
      <c r="A33" s="6" t="s">
        <v>245</v>
      </c>
      <c r="B33" s="6" t="s">
        <v>12</v>
      </c>
      <c r="C33" s="6" t="s">
        <v>119</v>
      </c>
      <c r="D33" s="6" t="s">
        <v>103</v>
      </c>
      <c r="E33" s="6" t="s">
        <v>246</v>
      </c>
      <c r="F33" s="6" t="s">
        <v>104</v>
      </c>
      <c r="G33" s="6" t="s">
        <v>209</v>
      </c>
      <c r="H33" s="2">
        <f t="shared" si="2"/>
        <v>42837.833333333328</v>
      </c>
      <c r="I33" s="3">
        <f t="shared" si="3"/>
        <v>0.140380859375</v>
      </c>
      <c r="J33" s="3">
        <f t="shared" si="4"/>
        <v>0.120849609375</v>
      </c>
      <c r="K33" s="3">
        <f t="shared" si="5"/>
        <v>24.944506042125397</v>
      </c>
      <c r="L33" s="3">
        <f t="shared" si="6"/>
        <v>21.820171656289006</v>
      </c>
      <c r="M33" s="4">
        <f t="shared" si="7"/>
        <v>0.47343013698630143</v>
      </c>
      <c r="N33" s="4">
        <f t="shared" si="8"/>
        <v>173.21671109376658</v>
      </c>
    </row>
    <row r="34" spans="1:14" x14ac:dyDescent="0.25">
      <c r="A34" s="6" t="s">
        <v>247</v>
      </c>
      <c r="B34" s="6" t="s">
        <v>127</v>
      </c>
      <c r="C34" s="6" t="s">
        <v>229</v>
      </c>
      <c r="D34" s="6" t="s">
        <v>103</v>
      </c>
      <c r="E34" s="6" t="s">
        <v>248</v>
      </c>
      <c r="F34" s="6" t="s">
        <v>104</v>
      </c>
      <c r="G34" s="6" t="s">
        <v>210</v>
      </c>
      <c r="H34" s="2">
        <f t="shared" si="2"/>
        <v>42837.875</v>
      </c>
      <c r="I34" s="3">
        <f t="shared" si="3"/>
        <v>0.1495361328125</v>
      </c>
      <c r="J34" s="3">
        <f t="shared" si="4"/>
        <v>0.1263427734375</v>
      </c>
      <c r="K34" s="3">
        <f t="shared" si="5"/>
        <v>24.944506042125397</v>
      </c>
      <c r="L34" s="3">
        <f t="shared" si="6"/>
        <v>21.859081828585772</v>
      </c>
      <c r="M34" s="4">
        <f t="shared" si="7"/>
        <v>0.47343013698630143</v>
      </c>
      <c r="N34" s="4">
        <f t="shared" si="8"/>
        <v>173.72041935890297</v>
      </c>
    </row>
    <row r="35" spans="1:14" x14ac:dyDescent="0.25">
      <c r="A35" s="6" t="s">
        <v>249</v>
      </c>
      <c r="B35" s="6" t="s">
        <v>131</v>
      </c>
      <c r="C35" s="6" t="s">
        <v>234</v>
      </c>
      <c r="D35" s="6" t="s">
        <v>103</v>
      </c>
      <c r="E35" s="6" t="s">
        <v>250</v>
      </c>
      <c r="F35" s="6" t="s">
        <v>104</v>
      </c>
      <c r="G35" s="6" t="s">
        <v>209</v>
      </c>
      <c r="H35" s="2">
        <f t="shared" si="2"/>
        <v>42837.916666666672</v>
      </c>
      <c r="I35" s="3">
        <f t="shared" si="3"/>
        <v>0.146484375</v>
      </c>
      <c r="J35" s="3">
        <f t="shared" si="4"/>
        <v>0.12542724609375</v>
      </c>
      <c r="K35" s="3">
        <f t="shared" si="5"/>
        <v>24.944506042125397</v>
      </c>
      <c r="L35" s="3">
        <f t="shared" si="6"/>
        <v>21.894521446935187</v>
      </c>
      <c r="M35" s="4">
        <f t="shared" si="7"/>
        <v>0.47343013698630143</v>
      </c>
      <c r="N35" s="4">
        <f t="shared" si="8"/>
        <v>173.21671109376658</v>
      </c>
    </row>
    <row r="36" spans="1:14" x14ac:dyDescent="0.25">
      <c r="A36" s="6" t="s">
        <v>251</v>
      </c>
      <c r="B36" s="6" t="s">
        <v>131</v>
      </c>
      <c r="C36" s="6" t="s">
        <v>252</v>
      </c>
      <c r="D36" s="6" t="s">
        <v>103</v>
      </c>
      <c r="E36" s="6" t="s">
        <v>253</v>
      </c>
      <c r="F36" s="6" t="s">
        <v>104</v>
      </c>
      <c r="G36" s="6" t="s">
        <v>209</v>
      </c>
      <c r="H36" s="2">
        <f t="shared" si="2"/>
        <v>42837.958333333328</v>
      </c>
      <c r="I36" s="3">
        <f t="shared" si="3"/>
        <v>0.146484375</v>
      </c>
      <c r="J36" s="3">
        <f t="shared" si="4"/>
        <v>0.12451171875</v>
      </c>
      <c r="K36" s="3">
        <f t="shared" si="5"/>
        <v>24.944506042125397</v>
      </c>
      <c r="L36" s="3">
        <f t="shared" si="6"/>
        <v>21.944244111980197</v>
      </c>
      <c r="M36" s="4">
        <f t="shared" si="7"/>
        <v>0.47343013698630143</v>
      </c>
      <c r="N36" s="4">
        <f t="shared" si="8"/>
        <v>173.21671109376658</v>
      </c>
    </row>
    <row r="37" spans="1:14" x14ac:dyDescent="0.25">
      <c r="A37" s="6" t="s">
        <v>254</v>
      </c>
      <c r="B37" s="6" t="s">
        <v>131</v>
      </c>
      <c r="C37" s="6" t="s">
        <v>125</v>
      </c>
      <c r="D37" s="6" t="s">
        <v>103</v>
      </c>
      <c r="E37" s="6" t="s">
        <v>255</v>
      </c>
      <c r="F37" s="6" t="s">
        <v>104</v>
      </c>
      <c r="G37" s="6" t="s">
        <v>210</v>
      </c>
      <c r="H37" s="2">
        <f t="shared" si="2"/>
        <v>42838</v>
      </c>
      <c r="I37" s="3">
        <f t="shared" si="3"/>
        <v>0.146484375</v>
      </c>
      <c r="J37" s="3">
        <f t="shared" si="4"/>
        <v>0.1226806640625</v>
      </c>
      <c r="K37" s="3">
        <f t="shared" si="5"/>
        <v>24.944506042125397</v>
      </c>
      <c r="L37" s="3">
        <f t="shared" si="6"/>
        <v>21.976274972616466</v>
      </c>
      <c r="M37" s="4">
        <f t="shared" si="7"/>
        <v>0.47343013698630143</v>
      </c>
      <c r="N37" s="4">
        <f t="shared" si="8"/>
        <v>173.72041935890297</v>
      </c>
    </row>
    <row r="38" spans="1:14" x14ac:dyDescent="0.25">
      <c r="A38" s="6" t="s">
        <v>256</v>
      </c>
      <c r="B38" s="6" t="s">
        <v>127</v>
      </c>
      <c r="C38" s="6" t="s">
        <v>257</v>
      </c>
      <c r="D38" s="6" t="s">
        <v>103</v>
      </c>
      <c r="E38" s="6" t="s">
        <v>258</v>
      </c>
      <c r="F38" s="6" t="s">
        <v>104</v>
      </c>
      <c r="G38" s="6" t="s">
        <v>209</v>
      </c>
      <c r="H38" s="2">
        <f t="shared" si="2"/>
        <v>42838.041666666672</v>
      </c>
      <c r="I38" s="3">
        <f t="shared" si="3"/>
        <v>0.1495361328125</v>
      </c>
      <c r="J38" s="3">
        <f t="shared" si="4"/>
        <v>0.12359619140625</v>
      </c>
      <c r="K38" s="3">
        <f t="shared" si="5"/>
        <v>24.944506042125397</v>
      </c>
      <c r="L38" s="3">
        <f t="shared" si="6"/>
        <v>21.994092383621364</v>
      </c>
      <c r="M38" s="4">
        <f t="shared" si="7"/>
        <v>0.47343013698630143</v>
      </c>
      <c r="N38" s="4">
        <f t="shared" si="8"/>
        <v>173.21671109376658</v>
      </c>
    </row>
    <row r="39" spans="1:14" x14ac:dyDescent="0.25">
      <c r="A39" s="6" t="s">
        <v>259</v>
      </c>
      <c r="B39" s="6" t="s">
        <v>228</v>
      </c>
      <c r="C39" s="6" t="s">
        <v>80</v>
      </c>
      <c r="D39" s="6" t="s">
        <v>103</v>
      </c>
      <c r="E39" s="6" t="s">
        <v>258</v>
      </c>
      <c r="F39" s="6" t="s">
        <v>104</v>
      </c>
      <c r="G39" s="6" t="s">
        <v>210</v>
      </c>
      <c r="H39" s="2">
        <f t="shared" si="2"/>
        <v>42838.083333333328</v>
      </c>
      <c r="I39" s="3">
        <f t="shared" si="3"/>
        <v>0.15869140625</v>
      </c>
      <c r="J39" s="3">
        <f t="shared" si="4"/>
        <v>0.12908935546875</v>
      </c>
      <c r="K39" s="3">
        <f t="shared" si="5"/>
        <v>24.944506042125397</v>
      </c>
      <c r="L39" s="3">
        <f t="shared" si="6"/>
        <v>21.994092383621364</v>
      </c>
      <c r="M39" s="4">
        <f t="shared" si="7"/>
        <v>0.47343013698630143</v>
      </c>
      <c r="N39" s="4">
        <f t="shared" si="8"/>
        <v>173.72041935890297</v>
      </c>
    </row>
    <row r="40" spans="1:14" x14ac:dyDescent="0.25">
      <c r="A40" s="6" t="s">
        <v>260</v>
      </c>
      <c r="B40" s="6" t="s">
        <v>127</v>
      </c>
      <c r="C40" s="6" t="s">
        <v>80</v>
      </c>
      <c r="D40" s="6" t="s">
        <v>103</v>
      </c>
      <c r="E40" s="6" t="s">
        <v>261</v>
      </c>
      <c r="F40" s="6" t="s">
        <v>104</v>
      </c>
      <c r="G40" s="6" t="s">
        <v>210</v>
      </c>
      <c r="H40" s="2">
        <f t="shared" si="2"/>
        <v>42838.125</v>
      </c>
      <c r="I40" s="3">
        <f t="shared" si="3"/>
        <v>0.1495361328125</v>
      </c>
      <c r="J40" s="3">
        <f t="shared" si="4"/>
        <v>0.12908935546875</v>
      </c>
      <c r="K40" s="3">
        <f t="shared" si="5"/>
        <v>24.944506042125397</v>
      </c>
      <c r="L40" s="3">
        <f t="shared" si="6"/>
        <v>21.986963489006996</v>
      </c>
      <c r="M40" s="4">
        <f t="shared" si="7"/>
        <v>0.47343013698630143</v>
      </c>
      <c r="N40" s="4">
        <f t="shared" si="8"/>
        <v>173.72041935890297</v>
      </c>
    </row>
    <row r="41" spans="1:14" x14ac:dyDescent="0.25">
      <c r="A41" s="6" t="s">
        <v>262</v>
      </c>
      <c r="B41" s="6" t="s">
        <v>228</v>
      </c>
      <c r="C41" s="6" t="s">
        <v>208</v>
      </c>
      <c r="D41" s="6" t="s">
        <v>103</v>
      </c>
      <c r="E41" s="6" t="s">
        <v>263</v>
      </c>
      <c r="F41" s="6" t="s">
        <v>104</v>
      </c>
      <c r="G41" s="6" t="s">
        <v>210</v>
      </c>
      <c r="H41" s="2">
        <f t="shared" si="2"/>
        <v>42838.166666666672</v>
      </c>
      <c r="I41" s="3">
        <f t="shared" si="3"/>
        <v>0.15869140625</v>
      </c>
      <c r="J41" s="3">
        <f t="shared" si="4"/>
        <v>0.135498046875</v>
      </c>
      <c r="K41" s="3">
        <f t="shared" si="5"/>
        <v>24.944506042125397</v>
      </c>
      <c r="L41" s="3">
        <f t="shared" si="6"/>
        <v>21.969152509481546</v>
      </c>
      <c r="M41" s="4">
        <f t="shared" si="7"/>
        <v>0.47343013698630143</v>
      </c>
      <c r="N41" s="4">
        <f t="shared" si="8"/>
        <v>173.72041935890297</v>
      </c>
    </row>
    <row r="42" spans="1:14" x14ac:dyDescent="0.25">
      <c r="A42" s="6" t="s">
        <v>264</v>
      </c>
      <c r="B42" s="6" t="s">
        <v>228</v>
      </c>
      <c r="C42" s="6" t="s">
        <v>208</v>
      </c>
      <c r="D42" s="6" t="s">
        <v>103</v>
      </c>
      <c r="E42" s="6" t="s">
        <v>265</v>
      </c>
      <c r="F42" s="6" t="s">
        <v>104</v>
      </c>
      <c r="G42" s="6" t="s">
        <v>209</v>
      </c>
      <c r="H42" s="2">
        <f t="shared" si="2"/>
        <v>42838.208333333328</v>
      </c>
      <c r="I42" s="3">
        <f t="shared" si="3"/>
        <v>0.15869140625</v>
      </c>
      <c r="J42" s="3">
        <f t="shared" si="4"/>
        <v>0.135498046875</v>
      </c>
      <c r="K42" s="3">
        <f t="shared" si="5"/>
        <v>24.944506042125397</v>
      </c>
      <c r="L42" s="3">
        <f t="shared" si="6"/>
        <v>21.947800530186782</v>
      </c>
      <c r="M42" s="4">
        <f t="shared" si="7"/>
        <v>0.47343013698630143</v>
      </c>
      <c r="N42" s="4">
        <f t="shared" si="8"/>
        <v>173.21671109376658</v>
      </c>
    </row>
    <row r="43" spans="1:14" x14ac:dyDescent="0.25">
      <c r="A43" s="6" t="s">
        <v>266</v>
      </c>
      <c r="B43" s="6" t="s">
        <v>267</v>
      </c>
      <c r="C43" s="6" t="s">
        <v>134</v>
      </c>
      <c r="D43" s="6" t="s">
        <v>103</v>
      </c>
      <c r="E43" s="6" t="s">
        <v>268</v>
      </c>
      <c r="F43" s="6" t="s">
        <v>104</v>
      </c>
      <c r="G43" s="6" t="s">
        <v>209</v>
      </c>
      <c r="H43" s="2">
        <f t="shared" si="2"/>
        <v>42838.25</v>
      </c>
      <c r="I43" s="3">
        <f t="shared" si="3"/>
        <v>0.1617431640625</v>
      </c>
      <c r="J43" s="3">
        <f t="shared" si="4"/>
        <v>0.13824462890625</v>
      </c>
      <c r="K43" s="3">
        <f t="shared" si="5"/>
        <v>24.944506042125397</v>
      </c>
      <c r="L43" s="3">
        <f t="shared" si="6"/>
        <v>21.91936711606229</v>
      </c>
      <c r="M43" s="4">
        <f t="shared" si="7"/>
        <v>0.47343013698630143</v>
      </c>
      <c r="N43" s="4">
        <f t="shared" si="8"/>
        <v>173.21671109376658</v>
      </c>
    </row>
    <row r="44" spans="1:14" x14ac:dyDescent="0.25">
      <c r="A44" s="6" t="s">
        <v>269</v>
      </c>
      <c r="B44" s="6" t="s">
        <v>267</v>
      </c>
      <c r="C44" s="6" t="s">
        <v>113</v>
      </c>
      <c r="D44" s="6" t="s">
        <v>103</v>
      </c>
      <c r="E44" s="6" t="s">
        <v>270</v>
      </c>
      <c r="F44" s="6" t="s">
        <v>104</v>
      </c>
      <c r="G44" s="6" t="s">
        <v>209</v>
      </c>
      <c r="H44" s="2">
        <f t="shared" si="2"/>
        <v>42838.291666666672</v>
      </c>
      <c r="I44" s="3">
        <f t="shared" si="3"/>
        <v>0.1617431640625</v>
      </c>
      <c r="J44" s="3">
        <f t="shared" si="4"/>
        <v>0.1373291015625</v>
      </c>
      <c r="K44" s="3">
        <f t="shared" si="5"/>
        <v>24.944506042125397</v>
      </c>
      <c r="L44" s="3">
        <f t="shared" si="6"/>
        <v>21.746101139196981</v>
      </c>
      <c r="M44" s="4">
        <f t="shared" si="7"/>
        <v>0.47343013698630143</v>
      </c>
      <c r="N44" s="4">
        <f t="shared" si="8"/>
        <v>173.21671109376658</v>
      </c>
    </row>
    <row r="45" spans="1:14" x14ac:dyDescent="0.25">
      <c r="A45" s="6" t="s">
        <v>271</v>
      </c>
      <c r="B45" s="6" t="s">
        <v>272</v>
      </c>
      <c r="C45" s="6" t="s">
        <v>273</v>
      </c>
      <c r="D45" s="6" t="s">
        <v>103</v>
      </c>
      <c r="E45" s="6" t="s">
        <v>274</v>
      </c>
      <c r="F45" s="6" t="s">
        <v>104</v>
      </c>
      <c r="G45" s="6" t="s">
        <v>209</v>
      </c>
      <c r="H45" s="2">
        <f t="shared" si="2"/>
        <v>42838.333333333328</v>
      </c>
      <c r="I45" s="3">
        <f t="shared" si="3"/>
        <v>0.1678466796875</v>
      </c>
      <c r="J45" s="3">
        <f t="shared" si="4"/>
        <v>0.1446533203125</v>
      </c>
      <c r="K45" s="3">
        <f t="shared" si="5"/>
        <v>24.944506042125397</v>
      </c>
      <c r="L45" s="3">
        <f t="shared" si="6"/>
        <v>21.490762769097159</v>
      </c>
      <c r="M45" s="4">
        <f t="shared" si="7"/>
        <v>0.47343013698630143</v>
      </c>
      <c r="N45" s="4">
        <f t="shared" si="8"/>
        <v>173.21671109376658</v>
      </c>
    </row>
    <row r="46" spans="1:14" x14ac:dyDescent="0.25">
      <c r="A46" s="6" t="s">
        <v>275</v>
      </c>
      <c r="B46" s="6" t="s">
        <v>225</v>
      </c>
      <c r="C46" s="6" t="s">
        <v>77</v>
      </c>
      <c r="D46" s="6" t="s">
        <v>103</v>
      </c>
      <c r="E46" s="6" t="s">
        <v>276</v>
      </c>
      <c r="F46" s="6" t="s">
        <v>104</v>
      </c>
      <c r="G46" s="6" t="s">
        <v>209</v>
      </c>
      <c r="H46" s="2">
        <f t="shared" si="2"/>
        <v>42838.375</v>
      </c>
      <c r="I46" s="3">
        <f t="shared" si="3"/>
        <v>0.1708984375</v>
      </c>
      <c r="J46" s="3">
        <f t="shared" si="4"/>
        <v>0.1483154296875</v>
      </c>
      <c r="K46" s="3">
        <f t="shared" si="5"/>
        <v>24.944506042125397</v>
      </c>
      <c r="L46" s="3">
        <f t="shared" si="6"/>
        <v>21.404073785706601</v>
      </c>
      <c r="M46" s="4">
        <f t="shared" si="7"/>
        <v>0.47343013698630143</v>
      </c>
      <c r="N46" s="4">
        <f t="shared" si="8"/>
        <v>173.21671109376658</v>
      </c>
    </row>
    <row r="47" spans="1:14" x14ac:dyDescent="0.25">
      <c r="A47" s="6" t="s">
        <v>277</v>
      </c>
      <c r="B47" s="6" t="s">
        <v>109</v>
      </c>
      <c r="C47" s="6" t="s">
        <v>278</v>
      </c>
      <c r="D47" s="6" t="s">
        <v>103</v>
      </c>
      <c r="E47" s="6" t="s">
        <v>279</v>
      </c>
      <c r="F47" s="6" t="s">
        <v>104</v>
      </c>
      <c r="G47" s="6" t="s">
        <v>280</v>
      </c>
      <c r="H47" s="2">
        <f t="shared" si="2"/>
        <v>42838.416666666672</v>
      </c>
      <c r="I47" s="3">
        <f t="shared" si="3"/>
        <v>0.1739501953125</v>
      </c>
      <c r="J47" s="3">
        <f t="shared" si="4"/>
        <v>0.150146484375</v>
      </c>
      <c r="K47" s="3">
        <f t="shared" si="5"/>
        <v>24.944506042125397</v>
      </c>
      <c r="L47" s="3">
        <f t="shared" si="6"/>
        <v>21.372959012427259</v>
      </c>
      <c r="M47" s="4">
        <f t="shared" si="7"/>
        <v>0.47343013698630143</v>
      </c>
      <c r="N47" s="4">
        <f t="shared" si="8"/>
        <v>172.74775313494058</v>
      </c>
    </row>
    <row r="48" spans="1:14" x14ac:dyDescent="0.25">
      <c r="A48" s="6" t="s">
        <v>281</v>
      </c>
      <c r="B48" s="6" t="s">
        <v>109</v>
      </c>
      <c r="C48" s="6" t="s">
        <v>282</v>
      </c>
      <c r="D48" s="6" t="s">
        <v>103</v>
      </c>
      <c r="E48" s="6" t="s">
        <v>283</v>
      </c>
      <c r="F48" s="6" t="s">
        <v>104</v>
      </c>
      <c r="G48" s="6" t="s">
        <v>209</v>
      </c>
      <c r="H48" s="2">
        <f t="shared" si="2"/>
        <v>42838.458333333328</v>
      </c>
      <c r="I48" s="3">
        <f t="shared" si="3"/>
        <v>0.1739501953125</v>
      </c>
      <c r="J48" s="3">
        <f t="shared" si="4"/>
        <v>0.15289306640625</v>
      </c>
      <c r="K48" s="3">
        <f t="shared" si="5"/>
        <v>24.944506042125397</v>
      </c>
      <c r="L48" s="3">
        <f t="shared" si="6"/>
        <v>21.231833554823993</v>
      </c>
      <c r="M48" s="4">
        <f t="shared" si="7"/>
        <v>0.47343013698630143</v>
      </c>
      <c r="N48" s="4">
        <f t="shared" si="8"/>
        <v>173.21671109376658</v>
      </c>
    </row>
    <row r="49" spans="1:14" x14ac:dyDescent="0.25">
      <c r="A49" s="6" t="s">
        <v>284</v>
      </c>
      <c r="B49" s="6" t="s">
        <v>109</v>
      </c>
      <c r="C49" s="6" t="s">
        <v>88</v>
      </c>
      <c r="D49" s="6" t="s">
        <v>103</v>
      </c>
      <c r="E49" s="6" t="s">
        <v>285</v>
      </c>
      <c r="F49" s="6" t="s">
        <v>104</v>
      </c>
      <c r="G49" s="6" t="s">
        <v>210</v>
      </c>
      <c r="H49" s="2">
        <f t="shared" si="2"/>
        <v>42838.5</v>
      </c>
      <c r="I49" s="3">
        <f t="shared" si="3"/>
        <v>0.1739501953125</v>
      </c>
      <c r="J49" s="3">
        <f t="shared" si="4"/>
        <v>0.1519775390625</v>
      </c>
      <c r="K49" s="3">
        <f t="shared" si="5"/>
        <v>24.944506042125397</v>
      </c>
      <c r="L49" s="3">
        <f t="shared" si="6"/>
        <v>21.183875472007514</v>
      </c>
      <c r="M49" s="4">
        <f t="shared" si="7"/>
        <v>0.47343013698630143</v>
      </c>
      <c r="N49" s="4">
        <f t="shared" si="8"/>
        <v>173.72041935890297</v>
      </c>
    </row>
    <row r="50" spans="1:14" x14ac:dyDescent="0.25">
      <c r="A50" s="6" t="s">
        <v>286</v>
      </c>
      <c r="B50" s="6" t="s">
        <v>70</v>
      </c>
      <c r="C50" s="6" t="s">
        <v>287</v>
      </c>
      <c r="D50" s="6" t="s">
        <v>103</v>
      </c>
      <c r="E50" s="6" t="s">
        <v>288</v>
      </c>
      <c r="F50" s="6" t="s">
        <v>104</v>
      </c>
      <c r="G50" s="6" t="s">
        <v>209</v>
      </c>
      <c r="H50" s="2">
        <f t="shared" si="2"/>
        <v>42838.541666666672</v>
      </c>
      <c r="I50" s="3">
        <f t="shared" si="3"/>
        <v>0.1800537109375</v>
      </c>
      <c r="J50" s="3">
        <f t="shared" si="4"/>
        <v>0.15380859375</v>
      </c>
      <c r="K50" s="3">
        <f t="shared" si="5"/>
        <v>24.944506042125397</v>
      </c>
      <c r="L50" s="3">
        <f t="shared" si="6"/>
        <v>21.159940248989187</v>
      </c>
      <c r="M50" s="4">
        <f t="shared" si="7"/>
        <v>0.47343013698630143</v>
      </c>
      <c r="N50" s="4">
        <f t="shared" si="8"/>
        <v>173.21671109376658</v>
      </c>
    </row>
    <row r="51" spans="1:14" x14ac:dyDescent="0.25">
      <c r="A51" s="6" t="s">
        <v>289</v>
      </c>
      <c r="B51" s="6" t="s">
        <v>290</v>
      </c>
      <c r="C51" s="6" t="s">
        <v>291</v>
      </c>
      <c r="D51" s="6" t="s">
        <v>103</v>
      </c>
      <c r="E51" s="6" t="s">
        <v>292</v>
      </c>
      <c r="F51" s="6" t="s">
        <v>104</v>
      </c>
      <c r="G51" s="6" t="s">
        <v>209</v>
      </c>
      <c r="H51" s="2">
        <f t="shared" si="2"/>
        <v>42838.583333333328</v>
      </c>
      <c r="I51" s="3">
        <f t="shared" si="3"/>
        <v>0.18310546875</v>
      </c>
      <c r="J51" s="3">
        <f t="shared" si="4"/>
        <v>0.16571044921875</v>
      </c>
      <c r="K51" s="3">
        <f t="shared" si="5"/>
        <v>24.944506042125397</v>
      </c>
      <c r="L51" s="3">
        <f t="shared" si="6"/>
        <v>21.095119824032736</v>
      </c>
      <c r="M51" s="4">
        <f t="shared" si="7"/>
        <v>0.47343013698630143</v>
      </c>
      <c r="N51" s="4">
        <f t="shared" si="8"/>
        <v>173.21671109376658</v>
      </c>
    </row>
    <row r="52" spans="1:14" x14ac:dyDescent="0.25">
      <c r="A52" s="6" t="s">
        <v>293</v>
      </c>
      <c r="B52" s="6" t="s">
        <v>67</v>
      </c>
      <c r="C52" s="6" t="s">
        <v>294</v>
      </c>
      <c r="D52" s="6" t="s">
        <v>103</v>
      </c>
      <c r="E52" s="6" t="s">
        <v>295</v>
      </c>
      <c r="F52" s="6" t="s">
        <v>104</v>
      </c>
      <c r="G52" s="6" t="s">
        <v>209</v>
      </c>
      <c r="H52" s="2">
        <f t="shared" si="2"/>
        <v>42838.625</v>
      </c>
      <c r="I52" s="3">
        <f t="shared" si="3"/>
        <v>0.189208984375</v>
      </c>
      <c r="J52" s="3">
        <f t="shared" si="4"/>
        <v>0.16754150390625</v>
      </c>
      <c r="K52" s="3">
        <f t="shared" si="5"/>
        <v>24.944506042125397</v>
      </c>
      <c r="L52" s="3">
        <f t="shared" si="6"/>
        <v>21.136034148575675</v>
      </c>
      <c r="M52" s="4">
        <f t="shared" si="7"/>
        <v>0.47343013698630143</v>
      </c>
      <c r="N52" s="4">
        <f t="shared" si="8"/>
        <v>173.21671109376658</v>
      </c>
    </row>
    <row r="53" spans="1:14" x14ac:dyDescent="0.25">
      <c r="A53" s="6" t="s">
        <v>296</v>
      </c>
      <c r="B53" s="6" t="s">
        <v>102</v>
      </c>
      <c r="C53" s="6" t="s">
        <v>94</v>
      </c>
      <c r="D53" s="6" t="s">
        <v>103</v>
      </c>
      <c r="E53" s="6" t="s">
        <v>297</v>
      </c>
      <c r="F53" s="6" t="s">
        <v>104</v>
      </c>
      <c r="G53" s="6" t="s">
        <v>209</v>
      </c>
      <c r="H53" s="2">
        <f t="shared" si="2"/>
        <v>42838.666666666672</v>
      </c>
      <c r="I53" s="3">
        <f t="shared" si="3"/>
        <v>0.201416015625</v>
      </c>
      <c r="J53" s="3">
        <f t="shared" si="4"/>
        <v>0.17486572265625</v>
      </c>
      <c r="K53" s="3">
        <f t="shared" si="5"/>
        <v>24.944506042125397</v>
      </c>
      <c r="L53" s="3">
        <f t="shared" si="6"/>
        <v>21.214692230720857</v>
      </c>
      <c r="M53" s="4">
        <f t="shared" si="7"/>
        <v>0.47343013698630143</v>
      </c>
      <c r="N53" s="4">
        <f t="shared" si="8"/>
        <v>173.21671109376658</v>
      </c>
    </row>
    <row r="54" spans="1:14" x14ac:dyDescent="0.25">
      <c r="A54" s="6" t="s">
        <v>298</v>
      </c>
      <c r="B54" s="6" t="s">
        <v>205</v>
      </c>
      <c r="C54" s="6" t="s">
        <v>91</v>
      </c>
      <c r="D54" s="6" t="s">
        <v>103</v>
      </c>
      <c r="E54" s="6" t="s">
        <v>299</v>
      </c>
      <c r="F54" s="6" t="s">
        <v>104</v>
      </c>
      <c r="G54" s="6" t="s">
        <v>209</v>
      </c>
      <c r="H54" s="2">
        <f t="shared" si="2"/>
        <v>42838.708333333328</v>
      </c>
      <c r="I54" s="3">
        <f t="shared" si="3"/>
        <v>0.20751953125</v>
      </c>
      <c r="J54" s="3">
        <f t="shared" si="4"/>
        <v>0.18218994140625</v>
      </c>
      <c r="K54" s="3">
        <f t="shared" si="5"/>
        <v>24.944506042125397</v>
      </c>
      <c r="L54" s="3">
        <f t="shared" si="6"/>
        <v>21.276471079742294</v>
      </c>
      <c r="M54" s="4">
        <f t="shared" si="7"/>
        <v>0.47343013698630143</v>
      </c>
      <c r="N54" s="4">
        <f t="shared" si="8"/>
        <v>173.21671109376658</v>
      </c>
    </row>
    <row r="55" spans="1:14" x14ac:dyDescent="0.25">
      <c r="A55" s="6" t="s">
        <v>300</v>
      </c>
      <c r="B55" s="6" t="s">
        <v>301</v>
      </c>
      <c r="C55" s="6" t="s">
        <v>302</v>
      </c>
      <c r="D55" s="6" t="s">
        <v>103</v>
      </c>
      <c r="E55" s="6" t="s">
        <v>279</v>
      </c>
      <c r="F55" s="6" t="s">
        <v>104</v>
      </c>
      <c r="G55" s="6" t="s">
        <v>209</v>
      </c>
      <c r="H55" s="2">
        <f t="shared" si="2"/>
        <v>42838.75</v>
      </c>
      <c r="I55" s="3">
        <f t="shared" si="3"/>
        <v>0.2105712890625</v>
      </c>
      <c r="J55" s="3">
        <f t="shared" si="4"/>
        <v>0.1904296875</v>
      </c>
      <c r="K55" s="3">
        <f t="shared" si="5"/>
        <v>24.944506042125397</v>
      </c>
      <c r="L55" s="3">
        <f t="shared" si="6"/>
        <v>21.372959012427259</v>
      </c>
      <c r="M55" s="4">
        <f t="shared" si="7"/>
        <v>0.47343013698630143</v>
      </c>
      <c r="N55" s="4">
        <f t="shared" si="8"/>
        <v>173.21671109376658</v>
      </c>
    </row>
    <row r="56" spans="1:14" x14ac:dyDescent="0.25">
      <c r="A56" s="6" t="s">
        <v>303</v>
      </c>
      <c r="B56" s="6" t="s">
        <v>304</v>
      </c>
      <c r="C56" s="6" t="s">
        <v>305</v>
      </c>
      <c r="D56" s="6" t="s">
        <v>103</v>
      </c>
      <c r="E56" s="6" t="s">
        <v>306</v>
      </c>
      <c r="F56" s="6" t="s">
        <v>104</v>
      </c>
      <c r="G56" s="6" t="s">
        <v>209</v>
      </c>
      <c r="H56" s="2">
        <f t="shared" si="2"/>
        <v>42838.791666666672</v>
      </c>
      <c r="I56" s="3">
        <f t="shared" si="3"/>
        <v>0.2166748046875</v>
      </c>
      <c r="J56" s="3">
        <f t="shared" si="4"/>
        <v>0.1959228515625</v>
      </c>
      <c r="K56" s="3">
        <f t="shared" si="5"/>
        <v>24.944506042125397</v>
      </c>
      <c r="L56" s="3">
        <f t="shared" si="6"/>
        <v>21.449104396188488</v>
      </c>
      <c r="M56" s="4">
        <f t="shared" si="7"/>
        <v>0.47343013698630143</v>
      </c>
      <c r="N56" s="4">
        <f t="shared" si="8"/>
        <v>173.21671109376658</v>
      </c>
    </row>
    <row r="57" spans="1:14" x14ac:dyDescent="0.25">
      <c r="A57" s="6" t="s">
        <v>307</v>
      </c>
      <c r="B57" s="6" t="s">
        <v>308</v>
      </c>
      <c r="C57" s="6" t="s">
        <v>56</v>
      </c>
      <c r="D57" s="6" t="s">
        <v>103</v>
      </c>
      <c r="E57" s="6" t="s">
        <v>274</v>
      </c>
      <c r="F57" s="6" t="s">
        <v>104</v>
      </c>
      <c r="G57" s="6" t="s">
        <v>210</v>
      </c>
      <c r="H57" s="2">
        <f t="shared" si="2"/>
        <v>42838.833333333328</v>
      </c>
      <c r="I57" s="3">
        <f t="shared" si="3"/>
        <v>0.225830078125</v>
      </c>
      <c r="J57" s="3">
        <f t="shared" si="4"/>
        <v>0.20416259765625</v>
      </c>
      <c r="K57" s="3">
        <f t="shared" si="5"/>
        <v>24.944506042125397</v>
      </c>
      <c r="L57" s="3">
        <f t="shared" si="6"/>
        <v>21.490762769097159</v>
      </c>
      <c r="M57" s="4">
        <f t="shared" si="7"/>
        <v>0.47343013698630143</v>
      </c>
      <c r="N57" s="4">
        <f t="shared" si="8"/>
        <v>173.72041935890297</v>
      </c>
    </row>
    <row r="58" spans="1:14" x14ac:dyDescent="0.25">
      <c r="A58" s="6" t="s">
        <v>309</v>
      </c>
      <c r="B58" s="6" t="s">
        <v>310</v>
      </c>
      <c r="C58" s="6" t="s">
        <v>311</v>
      </c>
      <c r="D58" s="6" t="s">
        <v>103</v>
      </c>
      <c r="E58" s="6" t="s">
        <v>312</v>
      </c>
      <c r="F58" s="6" t="s">
        <v>104</v>
      </c>
      <c r="G58" s="6" t="s">
        <v>209</v>
      </c>
      <c r="H58" s="2">
        <f t="shared" si="2"/>
        <v>42838.875</v>
      </c>
      <c r="I58" s="3">
        <f t="shared" si="3"/>
        <v>0.2349853515625</v>
      </c>
      <c r="J58" s="3">
        <f t="shared" si="4"/>
        <v>0.2105712890625</v>
      </c>
      <c r="K58" s="3">
        <f t="shared" si="5"/>
        <v>24.944506042125397</v>
      </c>
      <c r="L58" s="3">
        <f t="shared" si="6"/>
        <v>21.501191153506056</v>
      </c>
      <c r="M58" s="4">
        <f t="shared" si="7"/>
        <v>0.47343013698630143</v>
      </c>
      <c r="N58" s="4">
        <f t="shared" si="8"/>
        <v>173.21671109376658</v>
      </c>
    </row>
    <row r="59" spans="1:14" x14ac:dyDescent="0.25">
      <c r="A59" s="6" t="s">
        <v>313</v>
      </c>
      <c r="B59" s="6" t="s">
        <v>314</v>
      </c>
      <c r="C59" s="6" t="s">
        <v>315</v>
      </c>
      <c r="D59" s="6" t="s">
        <v>103</v>
      </c>
      <c r="E59" s="6" t="s">
        <v>316</v>
      </c>
      <c r="F59" s="6" t="s">
        <v>104</v>
      </c>
      <c r="G59" s="6" t="s">
        <v>209</v>
      </c>
      <c r="H59" s="2">
        <f t="shared" si="2"/>
        <v>42838.916666666672</v>
      </c>
      <c r="I59" s="3">
        <f t="shared" si="3"/>
        <v>0.2410888671875</v>
      </c>
      <c r="J59" s="3">
        <f t="shared" si="4"/>
        <v>0.21881103515625</v>
      </c>
      <c r="K59" s="3">
        <f t="shared" si="5"/>
        <v>24.944506042125397</v>
      </c>
      <c r="L59" s="3">
        <f t="shared" si="6"/>
        <v>21.494238283405025</v>
      </c>
      <c r="M59" s="4">
        <f t="shared" si="7"/>
        <v>0.47343013698630143</v>
      </c>
      <c r="N59" s="4">
        <f t="shared" si="8"/>
        <v>173.21671109376658</v>
      </c>
    </row>
    <row r="60" spans="1:14" x14ac:dyDescent="0.25">
      <c r="A60" s="6" t="s">
        <v>317</v>
      </c>
      <c r="B60" s="6" t="s">
        <v>318</v>
      </c>
      <c r="C60" s="6" t="s">
        <v>319</v>
      </c>
      <c r="D60" s="6" t="s">
        <v>103</v>
      </c>
      <c r="E60" s="6" t="s">
        <v>274</v>
      </c>
      <c r="F60" s="6" t="s">
        <v>104</v>
      </c>
      <c r="G60" s="6" t="s">
        <v>209</v>
      </c>
      <c r="H60" s="2">
        <f t="shared" si="2"/>
        <v>42838.958333333328</v>
      </c>
      <c r="I60" s="3">
        <f t="shared" si="3"/>
        <v>0.2471923828125</v>
      </c>
      <c r="J60" s="3">
        <f t="shared" si="4"/>
        <v>0.22064208984375</v>
      </c>
      <c r="K60" s="3">
        <f t="shared" si="5"/>
        <v>24.944506042125397</v>
      </c>
      <c r="L60" s="3">
        <f t="shared" si="6"/>
        <v>21.490762769097159</v>
      </c>
      <c r="M60" s="4">
        <f t="shared" si="7"/>
        <v>0.47343013698630143</v>
      </c>
      <c r="N60" s="4">
        <f t="shared" si="8"/>
        <v>173.21671109376658</v>
      </c>
    </row>
    <row r="61" spans="1:14" x14ac:dyDescent="0.25">
      <c r="A61" s="6" t="s">
        <v>320</v>
      </c>
      <c r="B61" s="6" t="s">
        <v>318</v>
      </c>
      <c r="C61" s="6" t="s">
        <v>321</v>
      </c>
      <c r="D61" s="6" t="s">
        <v>103</v>
      </c>
      <c r="E61" s="6" t="s">
        <v>322</v>
      </c>
      <c r="F61" s="6" t="s">
        <v>104</v>
      </c>
      <c r="G61" s="6" t="s">
        <v>210</v>
      </c>
      <c r="H61" s="2">
        <f t="shared" si="2"/>
        <v>42839</v>
      </c>
      <c r="I61" s="3">
        <f t="shared" si="3"/>
        <v>0.2471923828125</v>
      </c>
      <c r="J61" s="3">
        <f t="shared" si="4"/>
        <v>0.22247314453125</v>
      </c>
      <c r="K61" s="3">
        <f t="shared" si="5"/>
        <v>24.944506042125397</v>
      </c>
      <c r="L61" s="3">
        <f t="shared" si="6"/>
        <v>21.483813580942012</v>
      </c>
      <c r="M61" s="4">
        <f t="shared" si="7"/>
        <v>0.47343013698630143</v>
      </c>
      <c r="N61" s="4">
        <f t="shared" si="8"/>
        <v>173.72041935890297</v>
      </c>
    </row>
    <row r="62" spans="1:14" x14ac:dyDescent="0.25">
      <c r="A62" s="6" t="s">
        <v>323</v>
      </c>
      <c r="B62" s="6" t="s">
        <v>324</v>
      </c>
      <c r="C62" s="6" t="s">
        <v>325</v>
      </c>
      <c r="D62" s="6" t="s">
        <v>103</v>
      </c>
      <c r="E62" s="6" t="s">
        <v>326</v>
      </c>
      <c r="F62" s="6" t="s">
        <v>104</v>
      </c>
      <c r="G62" s="6" t="s">
        <v>209</v>
      </c>
      <c r="H62" s="2">
        <f t="shared" si="2"/>
        <v>42839.041666666672</v>
      </c>
      <c r="I62" s="3">
        <f t="shared" si="3"/>
        <v>0.25634765625</v>
      </c>
      <c r="J62" s="3">
        <f t="shared" si="4"/>
        <v>0.23162841796875</v>
      </c>
      <c r="K62" s="3">
        <f t="shared" si="5"/>
        <v>24.944506042125397</v>
      </c>
      <c r="L62" s="3">
        <f t="shared" si="6"/>
        <v>21.473394396789502</v>
      </c>
      <c r="M62" s="4">
        <f t="shared" si="7"/>
        <v>0.47343013698630143</v>
      </c>
      <c r="N62" s="4">
        <f t="shared" si="8"/>
        <v>173.21671109376658</v>
      </c>
    </row>
    <row r="63" spans="1:14" x14ac:dyDescent="0.25">
      <c r="A63" s="6" t="s">
        <v>327</v>
      </c>
      <c r="B63" s="6" t="s">
        <v>328</v>
      </c>
      <c r="C63" s="6" t="s">
        <v>329</v>
      </c>
      <c r="D63" s="6" t="s">
        <v>103</v>
      </c>
      <c r="E63" s="6" t="s">
        <v>330</v>
      </c>
      <c r="F63" s="6" t="s">
        <v>104</v>
      </c>
      <c r="G63" s="6" t="s">
        <v>280</v>
      </c>
      <c r="H63" s="2">
        <f t="shared" si="2"/>
        <v>42839.083333333328</v>
      </c>
      <c r="I63" s="3">
        <f t="shared" si="3"/>
        <v>0.2593994140625</v>
      </c>
      <c r="J63" s="3">
        <f t="shared" si="4"/>
        <v>0.2362060546875</v>
      </c>
      <c r="K63" s="3">
        <f t="shared" si="5"/>
        <v>24.944506042125397</v>
      </c>
      <c r="L63" s="3">
        <f t="shared" si="6"/>
        <v>21.456041337784256</v>
      </c>
      <c r="M63" s="4">
        <f t="shared" si="7"/>
        <v>0.47343013698630143</v>
      </c>
      <c r="N63" s="4">
        <f t="shared" si="8"/>
        <v>172.74775313494058</v>
      </c>
    </row>
    <row r="64" spans="1:14" x14ac:dyDescent="0.25">
      <c r="A64" s="6" t="s">
        <v>331</v>
      </c>
      <c r="B64" s="6" t="s">
        <v>332</v>
      </c>
      <c r="C64" s="6" t="s">
        <v>333</v>
      </c>
      <c r="D64" s="6" t="s">
        <v>103</v>
      </c>
      <c r="E64" s="6" t="s">
        <v>334</v>
      </c>
      <c r="F64" s="6" t="s">
        <v>104</v>
      </c>
      <c r="G64" s="6" t="s">
        <v>210</v>
      </c>
      <c r="H64" s="2">
        <f t="shared" si="2"/>
        <v>42839.125</v>
      </c>
      <c r="I64" s="3">
        <f t="shared" si="3"/>
        <v>0.2655029296875</v>
      </c>
      <c r="J64" s="3">
        <f t="shared" si="4"/>
        <v>0.2398681640625</v>
      </c>
      <c r="K64" s="3">
        <f t="shared" si="5"/>
        <v>24.944506042125397</v>
      </c>
      <c r="L64" s="3">
        <f t="shared" si="6"/>
        <v>21.421381057667986</v>
      </c>
      <c r="M64" s="4">
        <f t="shared" si="7"/>
        <v>0.47343013698630143</v>
      </c>
      <c r="N64" s="4">
        <f t="shared" si="8"/>
        <v>173.72041935890297</v>
      </c>
    </row>
    <row r="65" spans="1:21" x14ac:dyDescent="0.25">
      <c r="A65" s="6" t="s">
        <v>335</v>
      </c>
      <c r="B65" s="6" t="s">
        <v>336</v>
      </c>
      <c r="C65" s="6" t="s">
        <v>337</v>
      </c>
      <c r="D65" s="6" t="s">
        <v>103</v>
      </c>
      <c r="E65" s="6" t="s">
        <v>338</v>
      </c>
      <c r="F65" s="6" t="s">
        <v>104</v>
      </c>
      <c r="G65" s="6" t="s">
        <v>209</v>
      </c>
      <c r="H65" s="2">
        <f t="shared" si="2"/>
        <v>42839.166666666672</v>
      </c>
      <c r="I65" s="3">
        <f t="shared" si="3"/>
        <v>0.262451171875</v>
      </c>
      <c r="J65" s="3">
        <f t="shared" si="4"/>
        <v>0.23895263671875</v>
      </c>
      <c r="K65" s="3">
        <f t="shared" si="5"/>
        <v>24.944506042125397</v>
      </c>
      <c r="L65" s="3">
        <f t="shared" si="6"/>
        <v>21.39369672571695</v>
      </c>
      <c r="M65" s="4">
        <f t="shared" si="7"/>
        <v>0.47343013698630143</v>
      </c>
      <c r="N65" s="4">
        <f t="shared" si="8"/>
        <v>173.21671109376658</v>
      </c>
    </row>
    <row r="66" spans="1:21" x14ac:dyDescent="0.25">
      <c r="A66" s="6" t="s">
        <v>339</v>
      </c>
      <c r="B66" s="6" t="s">
        <v>340</v>
      </c>
      <c r="C66" s="6" t="s">
        <v>341</v>
      </c>
      <c r="D66" s="6" t="s">
        <v>103</v>
      </c>
      <c r="E66" s="6" t="s">
        <v>342</v>
      </c>
      <c r="F66" s="6" t="s">
        <v>104</v>
      </c>
      <c r="G66" s="6" t="s">
        <v>210</v>
      </c>
      <c r="H66" s="2">
        <f t="shared" si="2"/>
        <v>42839.208333333328</v>
      </c>
      <c r="I66" s="3">
        <f t="shared" si="3"/>
        <v>0.2716064453125</v>
      </c>
      <c r="J66" s="3">
        <f t="shared" si="4"/>
        <v>0.24627685546875</v>
      </c>
      <c r="K66" s="3">
        <f t="shared" si="5"/>
        <v>24.944506042125397</v>
      </c>
      <c r="L66" s="3">
        <f t="shared" si="6"/>
        <v>21.379869154787912</v>
      </c>
      <c r="M66" s="4">
        <f t="shared" si="7"/>
        <v>0.47343013698630143</v>
      </c>
      <c r="N66" s="4">
        <f t="shared" si="8"/>
        <v>173.72041935890297</v>
      </c>
    </row>
    <row r="67" spans="1:21" x14ac:dyDescent="0.25">
      <c r="A67" s="6" t="s">
        <v>343</v>
      </c>
      <c r="B67" s="6" t="s">
        <v>344</v>
      </c>
      <c r="C67" s="6" t="s">
        <v>345</v>
      </c>
      <c r="D67" s="6" t="s">
        <v>103</v>
      </c>
      <c r="E67" s="6" t="s">
        <v>346</v>
      </c>
      <c r="F67" s="6" t="s">
        <v>104</v>
      </c>
      <c r="G67" s="6" t="s">
        <v>209</v>
      </c>
      <c r="H67" s="2">
        <f t="shared" ref="H67:H119" si="9">(HEX2DEC(A67)/86400)+25569</f>
        <v>42839.25</v>
      </c>
      <c r="I67" s="3">
        <f t="shared" ref="I67:I119" si="10">HEX2DEC(B67)/32768*100</f>
        <v>0.2685546875</v>
      </c>
      <c r="J67" s="3">
        <f t="shared" ref="J67:J119" si="11">HEX2DEC(C67)/32768*30</f>
        <v>0.2471923828125</v>
      </c>
      <c r="K67" s="3">
        <f t="shared" ref="K67:K119" si="12">1/($Q$2+$Q$3*LOG10(5600-HEX2DEC(D67))+$Q$4*LOG10(5600-HEX2DEC(D67))^3)-273.15</f>
        <v>24.944506042125397</v>
      </c>
      <c r="L67" s="3">
        <f t="shared" ref="L67:L119" si="13">1/($Q$2+$Q$3*LOG10(21000-HEX2DEC(E67))+$Q$4*LOG10(21000-HEX2DEC(E67))^3)-273.15</f>
        <v>21.362598348229028</v>
      </c>
      <c r="M67" s="4">
        <f t="shared" ref="M67:M130" si="14">((HEX2DEC(F67)+4700)-4842)*0.049372/0.73</f>
        <v>0.47343013698630143</v>
      </c>
      <c r="N67" s="4">
        <f t="shared" ref="N67:N119" si="15">DEGREES(ACOS((1000-G67)/1000))</f>
        <v>173.21671109376658</v>
      </c>
    </row>
    <row r="68" spans="1:21" x14ac:dyDescent="0.25">
      <c r="A68" s="6" t="s">
        <v>347</v>
      </c>
      <c r="B68" s="6" t="s">
        <v>348</v>
      </c>
      <c r="C68" s="6" t="s">
        <v>349</v>
      </c>
      <c r="D68" s="6" t="s">
        <v>103</v>
      </c>
      <c r="E68" s="6" t="s">
        <v>350</v>
      </c>
      <c r="F68" s="6" t="s">
        <v>104</v>
      </c>
      <c r="G68" s="6" t="s">
        <v>209</v>
      </c>
      <c r="H68" s="2">
        <f t="shared" si="9"/>
        <v>42839.291666666672</v>
      </c>
      <c r="I68" s="3">
        <f t="shared" si="10"/>
        <v>0.274658203125</v>
      </c>
      <c r="J68" s="3">
        <f t="shared" si="11"/>
        <v>0.2508544921875</v>
      </c>
      <c r="K68" s="3">
        <f t="shared" si="12"/>
        <v>24.944506042125397</v>
      </c>
      <c r="L68" s="3">
        <f t="shared" si="13"/>
        <v>21.331549060200246</v>
      </c>
      <c r="M68" s="4">
        <f t="shared" si="14"/>
        <v>0.47343013698630143</v>
      </c>
      <c r="N68" s="4">
        <f t="shared" si="15"/>
        <v>173.21671109376658</v>
      </c>
    </row>
    <row r="69" spans="1:21" x14ac:dyDescent="0.25">
      <c r="A69" s="6" t="s">
        <v>351</v>
      </c>
      <c r="B69" s="6" t="s">
        <v>352</v>
      </c>
      <c r="C69" s="6" t="s">
        <v>353</v>
      </c>
      <c r="D69" s="6" t="s">
        <v>103</v>
      </c>
      <c r="E69" s="6" t="s">
        <v>354</v>
      </c>
      <c r="F69" s="6" t="s">
        <v>104</v>
      </c>
      <c r="G69" s="6" t="s">
        <v>210</v>
      </c>
      <c r="H69" s="2">
        <f t="shared" si="9"/>
        <v>42839.333333333328</v>
      </c>
      <c r="I69" s="3">
        <f t="shared" si="10"/>
        <v>0.28076171875</v>
      </c>
      <c r="J69" s="3">
        <f t="shared" si="11"/>
        <v>0.25543212890625</v>
      </c>
      <c r="K69" s="3">
        <f t="shared" si="12"/>
        <v>24.944506042125397</v>
      </c>
      <c r="L69" s="3">
        <f t="shared" si="13"/>
        <v>21.310876734460351</v>
      </c>
      <c r="M69" s="4">
        <f t="shared" si="14"/>
        <v>0.47343013698630143</v>
      </c>
      <c r="N69" s="4">
        <f t="shared" si="15"/>
        <v>173.72041935890297</v>
      </c>
    </row>
    <row r="70" spans="1:21" x14ac:dyDescent="0.25">
      <c r="A70" s="6" t="s">
        <v>355</v>
      </c>
      <c r="B70" s="6" t="s">
        <v>356</v>
      </c>
      <c r="C70" s="6" t="s">
        <v>357</v>
      </c>
      <c r="D70" s="6" t="s">
        <v>103</v>
      </c>
      <c r="E70" s="6" t="s">
        <v>358</v>
      </c>
      <c r="F70" s="6" t="s">
        <v>77</v>
      </c>
      <c r="G70" s="6" t="s">
        <v>359</v>
      </c>
      <c r="H70" s="2">
        <f t="shared" si="9"/>
        <v>42839.375</v>
      </c>
      <c r="I70" s="3">
        <f t="shared" si="10"/>
        <v>0.299072265625</v>
      </c>
      <c r="J70" s="3">
        <f t="shared" si="11"/>
        <v>0.2728271484375</v>
      </c>
      <c r="K70" s="3">
        <f t="shared" si="12"/>
        <v>24.944506042125397</v>
      </c>
      <c r="L70" s="3">
        <f t="shared" si="13"/>
        <v>19.240966443757429</v>
      </c>
      <c r="M70" s="4">
        <f t="shared" si="14"/>
        <v>1.3526575342465754</v>
      </c>
      <c r="N70" s="4">
        <f t="shared" si="15"/>
        <v>74.633047202222286</v>
      </c>
    </row>
    <row r="71" spans="1:21" x14ac:dyDescent="0.25">
      <c r="A71" s="6" t="s">
        <v>360</v>
      </c>
      <c r="B71" s="6" t="s">
        <v>361</v>
      </c>
      <c r="C71" s="6" t="s">
        <v>362</v>
      </c>
      <c r="D71" s="6" t="s">
        <v>101</v>
      </c>
      <c r="E71" s="6" t="s">
        <v>363</v>
      </c>
      <c r="F71" s="6" t="s">
        <v>364</v>
      </c>
      <c r="G71" s="6" t="s">
        <v>365</v>
      </c>
      <c r="H71" s="2">
        <f t="shared" si="9"/>
        <v>42839.416666666672</v>
      </c>
      <c r="I71" s="3">
        <f t="shared" si="10"/>
        <v>0.30517578125</v>
      </c>
      <c r="J71" s="3">
        <f t="shared" si="11"/>
        <v>0.2691650390625</v>
      </c>
      <c r="K71" s="3">
        <f t="shared" si="12"/>
        <v>24.948641363705747</v>
      </c>
      <c r="L71" s="3">
        <f t="shared" si="13"/>
        <v>14.00157677633922</v>
      </c>
      <c r="M71" s="4">
        <f t="shared" si="14"/>
        <v>39.091802739726027</v>
      </c>
      <c r="N71" s="4">
        <f t="shared" si="15"/>
        <v>80.212180943286029</v>
      </c>
      <c r="P71" s="5" t="s">
        <v>158</v>
      </c>
      <c r="Q71" s="5" t="s">
        <v>159</v>
      </c>
      <c r="R71" s="5" t="s">
        <v>160</v>
      </c>
      <c r="S71" s="5" t="s">
        <v>161</v>
      </c>
      <c r="T71" s="5" t="s">
        <v>162</v>
      </c>
      <c r="U71" s="5" t="s">
        <v>163</v>
      </c>
    </row>
    <row r="72" spans="1:21" x14ac:dyDescent="0.25">
      <c r="A72" s="6" t="s">
        <v>366</v>
      </c>
      <c r="B72" s="6" t="s">
        <v>367</v>
      </c>
      <c r="C72" s="6" t="s">
        <v>368</v>
      </c>
      <c r="D72" s="6" t="s">
        <v>101</v>
      </c>
      <c r="E72" s="6" t="s">
        <v>369</v>
      </c>
      <c r="F72" s="6" t="s">
        <v>134</v>
      </c>
      <c r="G72" s="6" t="s">
        <v>370</v>
      </c>
      <c r="H72" s="2">
        <f t="shared" si="9"/>
        <v>42839.458333333328</v>
      </c>
      <c r="I72" s="3">
        <f t="shared" si="10"/>
        <v>73.0438232421875</v>
      </c>
      <c r="J72" s="3">
        <f t="shared" si="11"/>
        <v>37.6171875</v>
      </c>
      <c r="K72" s="3">
        <f t="shared" si="12"/>
        <v>24.948641363705747</v>
      </c>
      <c r="L72" s="3">
        <f t="shared" si="13"/>
        <v>8.6457547274465014</v>
      </c>
      <c r="M72" s="4">
        <f t="shared" si="14"/>
        <v>0.60869589041095884</v>
      </c>
      <c r="N72" s="4">
        <f t="shared" si="15"/>
        <v>0</v>
      </c>
      <c r="P72">
        <f>HEX2DEC(B72)</f>
        <v>23935</v>
      </c>
      <c r="Q72">
        <f>HEX2DEC(C72)</f>
        <v>41088</v>
      </c>
      <c r="R72">
        <f>HEX2DEC(D72)</f>
        <v>102</v>
      </c>
      <c r="S72">
        <f>HEX2DEC(E72)</f>
        <v>9327</v>
      </c>
      <c r="T72">
        <f>HEX2DEC(F72)</f>
        <v>151</v>
      </c>
    </row>
    <row r="73" spans="1:21" x14ac:dyDescent="0.25">
      <c r="A73" s="6" t="s">
        <v>371</v>
      </c>
      <c r="B73" s="6" t="s">
        <v>372</v>
      </c>
      <c r="C73" s="6" t="s">
        <v>373</v>
      </c>
      <c r="D73" s="6" t="s">
        <v>101</v>
      </c>
      <c r="E73" s="6" t="s">
        <v>374</v>
      </c>
      <c r="F73" s="6" t="s">
        <v>134</v>
      </c>
      <c r="G73" s="6" t="s">
        <v>375</v>
      </c>
      <c r="H73" s="2">
        <f t="shared" si="9"/>
        <v>42839.5</v>
      </c>
      <c r="I73" s="3">
        <f t="shared" si="10"/>
        <v>72.3541259765625</v>
      </c>
      <c r="J73" s="3">
        <f t="shared" si="11"/>
        <v>37.4853515625</v>
      </c>
      <c r="K73" s="3">
        <f t="shared" si="12"/>
        <v>24.948641363705747</v>
      </c>
      <c r="L73" s="3">
        <f t="shared" si="13"/>
        <v>8.5576273600470927</v>
      </c>
      <c r="M73" s="4">
        <f t="shared" si="14"/>
        <v>0.60869589041095884</v>
      </c>
      <c r="N73" s="4">
        <f t="shared" si="15"/>
        <v>2.5625587331231401</v>
      </c>
      <c r="P73">
        <f t="shared" ref="P73:P88" si="16">HEX2DEC(B73)</f>
        <v>23709</v>
      </c>
      <c r="Q73">
        <f t="shared" ref="Q73:Q88" si="17">HEX2DEC(C73)</f>
        <v>40944</v>
      </c>
      <c r="R73">
        <f t="shared" ref="R73:R90" si="18">HEX2DEC(D73)</f>
        <v>102</v>
      </c>
      <c r="S73">
        <f t="shared" ref="S73:S90" si="19">HEX2DEC(E73)</f>
        <v>9277</v>
      </c>
      <c r="T73">
        <f t="shared" ref="T73:T90" si="20">HEX2DEC(F73)</f>
        <v>151</v>
      </c>
    </row>
    <row r="74" spans="1:21" x14ac:dyDescent="0.25">
      <c r="A74" s="6" t="s">
        <v>376</v>
      </c>
      <c r="B74" s="6" t="s">
        <v>377</v>
      </c>
      <c r="C74" s="6" t="s">
        <v>188</v>
      </c>
      <c r="D74" s="6" t="s">
        <v>101</v>
      </c>
      <c r="E74" s="6" t="s">
        <v>378</v>
      </c>
      <c r="F74" s="6" t="s">
        <v>134</v>
      </c>
      <c r="G74" s="6" t="s">
        <v>375</v>
      </c>
      <c r="H74" s="2">
        <f t="shared" si="9"/>
        <v>42839.541666666672</v>
      </c>
      <c r="I74" s="3">
        <f t="shared" si="10"/>
        <v>71.9207763671875</v>
      </c>
      <c r="J74" s="3">
        <f t="shared" si="11"/>
        <v>37.44781494140625</v>
      </c>
      <c r="K74" s="3">
        <f t="shared" si="12"/>
        <v>24.948641363705747</v>
      </c>
      <c r="L74" s="3">
        <f t="shared" si="13"/>
        <v>8.5681802770648119</v>
      </c>
      <c r="M74" s="4">
        <f t="shared" si="14"/>
        <v>0.60869589041095884</v>
      </c>
      <c r="N74" s="4">
        <f t="shared" si="15"/>
        <v>2.5625587331231401</v>
      </c>
      <c r="P74">
        <f t="shared" si="16"/>
        <v>23567</v>
      </c>
      <c r="Q74">
        <f t="shared" si="17"/>
        <v>40903</v>
      </c>
      <c r="R74">
        <f t="shared" si="18"/>
        <v>102</v>
      </c>
      <c r="S74">
        <f t="shared" si="19"/>
        <v>9283</v>
      </c>
      <c r="T74">
        <f t="shared" si="20"/>
        <v>151</v>
      </c>
    </row>
    <row r="75" spans="1:21" x14ac:dyDescent="0.25">
      <c r="A75" s="6" t="s">
        <v>379</v>
      </c>
      <c r="B75" s="6" t="s">
        <v>380</v>
      </c>
      <c r="C75" s="6" t="s">
        <v>381</v>
      </c>
      <c r="D75" s="6" t="s">
        <v>101</v>
      </c>
      <c r="E75" s="6" t="s">
        <v>382</v>
      </c>
      <c r="F75" s="6" t="s">
        <v>134</v>
      </c>
      <c r="G75" s="6" t="s">
        <v>375</v>
      </c>
      <c r="H75" s="2">
        <f t="shared" si="9"/>
        <v>42839.583333333328</v>
      </c>
      <c r="I75" s="3">
        <f t="shared" si="10"/>
        <v>71.8536376953125</v>
      </c>
      <c r="J75" s="3">
        <f t="shared" si="11"/>
        <v>37.4359130859375</v>
      </c>
      <c r="K75" s="3">
        <f t="shared" si="12"/>
        <v>24.948641363705747</v>
      </c>
      <c r="L75" s="3">
        <f t="shared" si="13"/>
        <v>8.5084606897554522</v>
      </c>
      <c r="M75" s="4">
        <f t="shared" si="14"/>
        <v>0.60869589041095884</v>
      </c>
      <c r="N75" s="4">
        <f t="shared" si="15"/>
        <v>2.5625587331231401</v>
      </c>
      <c r="P75">
        <f t="shared" si="16"/>
        <v>23545</v>
      </c>
      <c r="Q75">
        <f t="shared" si="17"/>
        <v>40890</v>
      </c>
      <c r="R75">
        <f t="shared" si="18"/>
        <v>102</v>
      </c>
      <c r="S75">
        <f t="shared" si="19"/>
        <v>9249</v>
      </c>
      <c r="T75">
        <f t="shared" si="20"/>
        <v>151</v>
      </c>
    </row>
    <row r="76" spans="1:21" x14ac:dyDescent="0.25">
      <c r="A76" s="6" t="s">
        <v>383</v>
      </c>
      <c r="B76" s="6" t="s">
        <v>384</v>
      </c>
      <c r="C76" s="6" t="s">
        <v>385</v>
      </c>
      <c r="D76" s="6" t="s">
        <v>101</v>
      </c>
      <c r="E76" s="6" t="s">
        <v>386</v>
      </c>
      <c r="F76" s="6" t="s">
        <v>134</v>
      </c>
      <c r="G76" s="6" t="s">
        <v>387</v>
      </c>
      <c r="H76" s="2">
        <f t="shared" si="9"/>
        <v>42839.625</v>
      </c>
      <c r="I76" s="3">
        <f t="shared" si="10"/>
        <v>72.16796875</v>
      </c>
      <c r="J76" s="3">
        <f t="shared" si="11"/>
        <v>37.43408203125</v>
      </c>
      <c r="K76" s="3">
        <f t="shared" si="12"/>
        <v>24.948641363705747</v>
      </c>
      <c r="L76" s="3">
        <f t="shared" si="13"/>
        <v>8.5102143700872261</v>
      </c>
      <c r="M76" s="4">
        <f t="shared" si="14"/>
        <v>0.60869589041095884</v>
      </c>
      <c r="N76" s="4">
        <f t="shared" si="15"/>
        <v>3.62430749400795</v>
      </c>
      <c r="P76">
        <f t="shared" si="16"/>
        <v>23648</v>
      </c>
      <c r="Q76">
        <f t="shared" si="17"/>
        <v>40888</v>
      </c>
      <c r="R76">
        <f t="shared" si="18"/>
        <v>102</v>
      </c>
      <c r="S76">
        <f t="shared" si="19"/>
        <v>9250</v>
      </c>
      <c r="T76">
        <f t="shared" si="20"/>
        <v>151</v>
      </c>
    </row>
    <row r="77" spans="1:21" x14ac:dyDescent="0.25">
      <c r="A77" s="6" t="s">
        <v>388</v>
      </c>
      <c r="B77" s="6" t="s">
        <v>389</v>
      </c>
      <c r="C77" s="6" t="s">
        <v>390</v>
      </c>
      <c r="D77" s="6" t="s">
        <v>101</v>
      </c>
      <c r="E77" s="6" t="s">
        <v>391</v>
      </c>
      <c r="F77" s="6" t="s">
        <v>134</v>
      </c>
      <c r="G77" s="6" t="s">
        <v>387</v>
      </c>
      <c r="H77" s="2">
        <f t="shared" si="9"/>
        <v>42839.666666666672</v>
      </c>
      <c r="I77" s="3">
        <f t="shared" si="10"/>
        <v>72.66845703125</v>
      </c>
      <c r="J77" s="3">
        <f t="shared" si="11"/>
        <v>37.4267578125</v>
      </c>
      <c r="K77" s="3">
        <f t="shared" si="12"/>
        <v>24.948641363705747</v>
      </c>
      <c r="L77" s="3">
        <f t="shared" si="13"/>
        <v>8.5277604208928324</v>
      </c>
      <c r="M77" s="4">
        <f t="shared" si="14"/>
        <v>0.60869589041095884</v>
      </c>
      <c r="N77" s="4">
        <f t="shared" si="15"/>
        <v>3.62430749400795</v>
      </c>
      <c r="P77">
        <f t="shared" si="16"/>
        <v>23812</v>
      </c>
      <c r="Q77">
        <f t="shared" si="17"/>
        <v>40880</v>
      </c>
      <c r="R77">
        <f t="shared" si="18"/>
        <v>102</v>
      </c>
      <c r="S77">
        <f t="shared" si="19"/>
        <v>9260</v>
      </c>
      <c r="T77">
        <f t="shared" si="20"/>
        <v>151</v>
      </c>
    </row>
    <row r="78" spans="1:21" x14ac:dyDescent="0.25">
      <c r="A78" s="6" t="s">
        <v>392</v>
      </c>
      <c r="B78" s="6" t="s">
        <v>393</v>
      </c>
      <c r="C78" s="6" t="s">
        <v>394</v>
      </c>
      <c r="D78" s="6" t="s">
        <v>101</v>
      </c>
      <c r="E78" s="6" t="s">
        <v>395</v>
      </c>
      <c r="F78" s="6" t="s">
        <v>134</v>
      </c>
      <c r="G78" s="6" t="s">
        <v>387</v>
      </c>
      <c r="H78" s="2">
        <f t="shared" si="9"/>
        <v>42839.708333333328</v>
      </c>
      <c r="I78" s="3">
        <f t="shared" si="10"/>
        <v>73.3367919921875</v>
      </c>
      <c r="J78" s="3">
        <f t="shared" si="11"/>
        <v>37.4285888671875</v>
      </c>
      <c r="K78" s="3">
        <f t="shared" si="12"/>
        <v>24.948641363705747</v>
      </c>
      <c r="L78" s="3">
        <f t="shared" si="13"/>
        <v>8.5224948393660611</v>
      </c>
      <c r="M78" s="4">
        <f t="shared" si="14"/>
        <v>0.60869589041095884</v>
      </c>
      <c r="N78" s="4">
        <f t="shared" si="15"/>
        <v>3.62430749400795</v>
      </c>
      <c r="P78">
        <f t="shared" si="16"/>
        <v>24031</v>
      </c>
      <c r="Q78">
        <f t="shared" si="17"/>
        <v>40882</v>
      </c>
      <c r="R78">
        <f t="shared" si="18"/>
        <v>102</v>
      </c>
      <c r="S78">
        <f t="shared" si="19"/>
        <v>9257</v>
      </c>
      <c r="T78">
        <f t="shared" si="20"/>
        <v>151</v>
      </c>
    </row>
    <row r="79" spans="1:21" x14ac:dyDescent="0.25">
      <c r="A79" s="6" t="s">
        <v>396</v>
      </c>
      <c r="B79" s="6" t="s">
        <v>397</v>
      </c>
      <c r="C79" s="6" t="s">
        <v>390</v>
      </c>
      <c r="D79" s="6" t="s">
        <v>101</v>
      </c>
      <c r="E79" s="6" t="s">
        <v>398</v>
      </c>
      <c r="F79" s="6" t="s">
        <v>134</v>
      </c>
      <c r="G79" s="6" t="s">
        <v>387</v>
      </c>
      <c r="H79" s="2">
        <f t="shared" si="9"/>
        <v>42839.75</v>
      </c>
      <c r="I79" s="3">
        <f t="shared" si="10"/>
        <v>74.0386962890625</v>
      </c>
      <c r="J79" s="3">
        <f t="shared" si="11"/>
        <v>37.4267578125</v>
      </c>
      <c r="K79" s="3">
        <f t="shared" si="12"/>
        <v>24.948641363705747</v>
      </c>
      <c r="L79" s="3">
        <f t="shared" si="13"/>
        <v>8.4909331221754769</v>
      </c>
      <c r="M79" s="4">
        <f t="shared" si="14"/>
        <v>0.60869589041095884</v>
      </c>
      <c r="N79" s="4">
        <f t="shared" si="15"/>
        <v>3.62430749400795</v>
      </c>
      <c r="P79">
        <f t="shared" si="16"/>
        <v>24261</v>
      </c>
      <c r="Q79">
        <f t="shared" si="17"/>
        <v>40880</v>
      </c>
      <c r="R79">
        <f t="shared" si="18"/>
        <v>102</v>
      </c>
      <c r="S79">
        <f t="shared" si="19"/>
        <v>9239</v>
      </c>
      <c r="T79">
        <f t="shared" si="20"/>
        <v>151</v>
      </c>
    </row>
    <row r="80" spans="1:21" x14ac:dyDescent="0.25">
      <c r="A80" s="6" t="s">
        <v>399</v>
      </c>
      <c r="B80" s="6" t="s">
        <v>400</v>
      </c>
      <c r="C80" s="6" t="s">
        <v>401</v>
      </c>
      <c r="D80" s="6" t="s">
        <v>101</v>
      </c>
      <c r="E80" s="6" t="s">
        <v>402</v>
      </c>
      <c r="F80" s="6" t="s">
        <v>134</v>
      </c>
      <c r="G80" s="6" t="s">
        <v>387</v>
      </c>
      <c r="H80" s="2">
        <f t="shared" si="9"/>
        <v>42839.791666666672</v>
      </c>
      <c r="I80" s="3">
        <f t="shared" si="10"/>
        <v>74.554443359375</v>
      </c>
      <c r="J80" s="3">
        <f t="shared" si="11"/>
        <v>37.42034912109375</v>
      </c>
      <c r="K80" s="3">
        <f t="shared" si="12"/>
        <v>24.948641363705747</v>
      </c>
      <c r="L80" s="3">
        <f t="shared" si="13"/>
        <v>8.524249864909109</v>
      </c>
      <c r="M80" s="4">
        <f t="shared" si="14"/>
        <v>0.60869589041095884</v>
      </c>
      <c r="N80" s="4">
        <f t="shared" si="15"/>
        <v>3.62430749400795</v>
      </c>
      <c r="P80">
        <f t="shared" si="16"/>
        <v>24430</v>
      </c>
      <c r="Q80">
        <f t="shared" si="17"/>
        <v>40873</v>
      </c>
      <c r="R80">
        <f t="shared" si="18"/>
        <v>102</v>
      </c>
      <c r="S80">
        <f t="shared" si="19"/>
        <v>9258</v>
      </c>
      <c r="T80">
        <f t="shared" si="20"/>
        <v>151</v>
      </c>
    </row>
    <row r="81" spans="1:20" x14ac:dyDescent="0.25">
      <c r="A81" s="6" t="s">
        <v>403</v>
      </c>
      <c r="B81" s="6" t="s">
        <v>404</v>
      </c>
      <c r="C81" s="6" t="s">
        <v>405</v>
      </c>
      <c r="D81" s="6" t="s">
        <v>101</v>
      </c>
      <c r="E81" s="6" t="s">
        <v>406</v>
      </c>
      <c r="F81" s="6" t="s">
        <v>134</v>
      </c>
      <c r="G81" s="6" t="s">
        <v>375</v>
      </c>
      <c r="H81" s="2">
        <f t="shared" si="9"/>
        <v>42839.833333333328</v>
      </c>
      <c r="I81" s="3">
        <f t="shared" si="10"/>
        <v>74.8260498046875</v>
      </c>
      <c r="J81" s="3">
        <f t="shared" si="11"/>
        <v>37.42584228515625</v>
      </c>
      <c r="K81" s="3">
        <f t="shared" si="12"/>
        <v>24.948641363705747</v>
      </c>
      <c r="L81" s="3">
        <f t="shared" si="13"/>
        <v>8.5435662596893849</v>
      </c>
      <c r="M81" s="4">
        <f t="shared" si="14"/>
        <v>0.60869589041095884</v>
      </c>
      <c r="N81" s="4">
        <f t="shared" si="15"/>
        <v>2.5625587331231401</v>
      </c>
      <c r="P81">
        <f t="shared" si="16"/>
        <v>24519</v>
      </c>
      <c r="Q81">
        <f t="shared" si="17"/>
        <v>40879</v>
      </c>
      <c r="R81">
        <f t="shared" si="18"/>
        <v>102</v>
      </c>
      <c r="S81">
        <f t="shared" si="19"/>
        <v>9269</v>
      </c>
      <c r="T81">
        <f t="shared" si="20"/>
        <v>151</v>
      </c>
    </row>
    <row r="82" spans="1:20" x14ac:dyDescent="0.25">
      <c r="A82" s="6" t="s">
        <v>407</v>
      </c>
      <c r="B82" s="6" t="s">
        <v>408</v>
      </c>
      <c r="C82" s="6" t="s">
        <v>390</v>
      </c>
      <c r="D82" s="6" t="s">
        <v>101</v>
      </c>
      <c r="E82" s="6" t="s">
        <v>409</v>
      </c>
      <c r="F82" s="6" t="s">
        <v>134</v>
      </c>
      <c r="G82" s="6" t="s">
        <v>375</v>
      </c>
      <c r="H82" s="2">
        <f t="shared" si="9"/>
        <v>42839.875</v>
      </c>
      <c r="I82" s="3">
        <f t="shared" si="10"/>
        <v>74.8748779296875</v>
      </c>
      <c r="J82" s="3">
        <f t="shared" si="11"/>
        <v>37.4267578125</v>
      </c>
      <c r="K82" s="3">
        <f t="shared" si="12"/>
        <v>24.948641363705747</v>
      </c>
      <c r="L82" s="3">
        <f t="shared" si="13"/>
        <v>8.5312716502771195</v>
      </c>
      <c r="M82" s="4">
        <f t="shared" si="14"/>
        <v>0.60869589041095884</v>
      </c>
      <c r="N82" s="4">
        <f t="shared" si="15"/>
        <v>2.5625587331231401</v>
      </c>
      <c r="P82">
        <f t="shared" si="16"/>
        <v>24535</v>
      </c>
      <c r="Q82">
        <f t="shared" si="17"/>
        <v>40880</v>
      </c>
      <c r="R82">
        <f t="shared" si="18"/>
        <v>102</v>
      </c>
      <c r="S82">
        <f t="shared" si="19"/>
        <v>9262</v>
      </c>
      <c r="T82">
        <f t="shared" si="20"/>
        <v>151</v>
      </c>
    </row>
    <row r="83" spans="1:20" x14ac:dyDescent="0.25">
      <c r="A83" s="6" t="s">
        <v>410</v>
      </c>
      <c r="B83" s="6" t="s">
        <v>411</v>
      </c>
      <c r="C83" s="6" t="s">
        <v>390</v>
      </c>
      <c r="D83" s="6" t="s">
        <v>101</v>
      </c>
      <c r="E83" s="6" t="s">
        <v>395</v>
      </c>
      <c r="F83" s="6" t="s">
        <v>134</v>
      </c>
      <c r="G83" s="6" t="s">
        <v>375</v>
      </c>
      <c r="H83" s="2">
        <f t="shared" si="9"/>
        <v>42839.916666666672</v>
      </c>
      <c r="I83" s="3">
        <f t="shared" si="10"/>
        <v>74.71923828125</v>
      </c>
      <c r="J83" s="3">
        <f t="shared" si="11"/>
        <v>37.4267578125</v>
      </c>
      <c r="K83" s="3">
        <f t="shared" si="12"/>
        <v>24.948641363705747</v>
      </c>
      <c r="L83" s="3">
        <f t="shared" si="13"/>
        <v>8.5224948393660611</v>
      </c>
      <c r="M83" s="4">
        <f t="shared" si="14"/>
        <v>0.60869589041095884</v>
      </c>
      <c r="N83" s="4">
        <f t="shared" si="15"/>
        <v>2.5625587331231401</v>
      </c>
      <c r="P83">
        <f t="shared" si="16"/>
        <v>24484</v>
      </c>
      <c r="Q83">
        <f t="shared" si="17"/>
        <v>40880</v>
      </c>
      <c r="R83">
        <f t="shared" si="18"/>
        <v>102</v>
      </c>
      <c r="S83">
        <f t="shared" si="19"/>
        <v>9257</v>
      </c>
      <c r="T83">
        <f t="shared" si="20"/>
        <v>151</v>
      </c>
    </row>
    <row r="84" spans="1:20" x14ac:dyDescent="0.25">
      <c r="A84" s="6" t="s">
        <v>412</v>
      </c>
      <c r="B84" s="6" t="s">
        <v>413</v>
      </c>
      <c r="C84" s="6" t="s">
        <v>414</v>
      </c>
      <c r="D84" s="6" t="s">
        <v>101</v>
      </c>
      <c r="E84" s="6" t="s">
        <v>415</v>
      </c>
      <c r="F84" s="6" t="s">
        <v>134</v>
      </c>
      <c r="G84" s="6" t="s">
        <v>387</v>
      </c>
      <c r="H84" s="2">
        <f t="shared" si="9"/>
        <v>42839.958333333328</v>
      </c>
      <c r="I84" s="3">
        <f t="shared" si="10"/>
        <v>74.4476318359375</v>
      </c>
      <c r="J84" s="3">
        <f t="shared" si="11"/>
        <v>37.42950439453125</v>
      </c>
      <c r="K84" s="3">
        <f t="shared" si="12"/>
        <v>24.948641363705747</v>
      </c>
      <c r="L84" s="3">
        <f t="shared" si="13"/>
        <v>8.5207399820813521</v>
      </c>
      <c r="M84" s="4">
        <f t="shared" si="14"/>
        <v>0.60869589041095884</v>
      </c>
      <c r="N84" s="4">
        <f t="shared" si="15"/>
        <v>3.62430749400795</v>
      </c>
      <c r="P84">
        <f t="shared" si="16"/>
        <v>24395</v>
      </c>
      <c r="Q84">
        <f t="shared" si="17"/>
        <v>40883</v>
      </c>
      <c r="R84">
        <f t="shared" si="18"/>
        <v>102</v>
      </c>
      <c r="S84">
        <f t="shared" si="19"/>
        <v>9256</v>
      </c>
      <c r="T84">
        <f t="shared" si="20"/>
        <v>151</v>
      </c>
    </row>
    <row r="85" spans="1:20" x14ac:dyDescent="0.25">
      <c r="A85" s="6" t="s">
        <v>416</v>
      </c>
      <c r="B85" s="6" t="s">
        <v>417</v>
      </c>
      <c r="C85" s="6" t="s">
        <v>418</v>
      </c>
      <c r="D85" s="6" t="s">
        <v>101</v>
      </c>
      <c r="E85" s="6" t="s">
        <v>419</v>
      </c>
      <c r="F85" s="6" t="s">
        <v>134</v>
      </c>
      <c r="G85" s="6" t="s">
        <v>375</v>
      </c>
      <c r="H85" s="2">
        <f t="shared" si="9"/>
        <v>42840</v>
      </c>
      <c r="I85" s="3">
        <f t="shared" si="10"/>
        <v>74.041748046875</v>
      </c>
      <c r="J85" s="3">
        <f t="shared" si="11"/>
        <v>37.42218017578125</v>
      </c>
      <c r="K85" s="3">
        <f t="shared" si="12"/>
        <v>24.948641363705747</v>
      </c>
      <c r="L85" s="3">
        <f t="shared" si="13"/>
        <v>8.5172307721647371</v>
      </c>
      <c r="M85" s="4">
        <f t="shared" si="14"/>
        <v>0.60869589041095884</v>
      </c>
      <c r="N85" s="4">
        <f t="shared" si="15"/>
        <v>2.5625587331231401</v>
      </c>
      <c r="P85">
        <f t="shared" si="16"/>
        <v>24262</v>
      </c>
      <c r="Q85">
        <f t="shared" si="17"/>
        <v>40875</v>
      </c>
      <c r="R85">
        <f t="shared" si="18"/>
        <v>102</v>
      </c>
      <c r="S85">
        <f t="shared" si="19"/>
        <v>9254</v>
      </c>
      <c r="T85">
        <f t="shared" si="20"/>
        <v>151</v>
      </c>
    </row>
    <row r="86" spans="1:20" x14ac:dyDescent="0.25">
      <c r="A86" s="6" t="s">
        <v>420</v>
      </c>
      <c r="B86" s="6" t="s">
        <v>421</v>
      </c>
      <c r="C86" s="6" t="s">
        <v>390</v>
      </c>
      <c r="D86" s="6" t="s">
        <v>101</v>
      </c>
      <c r="E86" s="6" t="s">
        <v>422</v>
      </c>
      <c r="F86" s="6" t="s">
        <v>134</v>
      </c>
      <c r="G86" s="6" t="s">
        <v>375</v>
      </c>
      <c r="H86" s="2">
        <f t="shared" si="9"/>
        <v>42840.041666666672</v>
      </c>
      <c r="I86" s="3">
        <f t="shared" si="10"/>
        <v>73.651123046875</v>
      </c>
      <c r="J86" s="3">
        <f t="shared" si="11"/>
        <v>37.4267578125</v>
      </c>
      <c r="K86" s="3">
        <f t="shared" si="12"/>
        <v>24.948641363705747</v>
      </c>
      <c r="L86" s="3">
        <f t="shared" si="13"/>
        <v>8.5137222349147805</v>
      </c>
      <c r="M86" s="4">
        <f t="shared" si="14"/>
        <v>0.60869589041095884</v>
      </c>
      <c r="N86" s="4">
        <f t="shared" si="15"/>
        <v>2.5625587331231401</v>
      </c>
      <c r="P86">
        <f t="shared" si="16"/>
        <v>24134</v>
      </c>
      <c r="Q86">
        <f t="shared" si="17"/>
        <v>40880</v>
      </c>
      <c r="R86">
        <f t="shared" si="18"/>
        <v>102</v>
      </c>
      <c r="S86">
        <f t="shared" si="19"/>
        <v>9252</v>
      </c>
      <c r="T86">
        <f t="shared" si="20"/>
        <v>151</v>
      </c>
    </row>
    <row r="87" spans="1:20" x14ac:dyDescent="0.25">
      <c r="A87" s="6" t="s">
        <v>423</v>
      </c>
      <c r="B87" s="6" t="s">
        <v>424</v>
      </c>
      <c r="C87" s="6" t="s">
        <v>425</v>
      </c>
      <c r="D87" s="6" t="s">
        <v>101</v>
      </c>
      <c r="E87" s="6" t="s">
        <v>422</v>
      </c>
      <c r="F87" s="6" t="s">
        <v>110</v>
      </c>
      <c r="G87" s="6" t="s">
        <v>375</v>
      </c>
      <c r="H87" s="2">
        <f t="shared" si="9"/>
        <v>42840.083333333328</v>
      </c>
      <c r="I87" s="3">
        <f t="shared" si="10"/>
        <v>73.44970703125</v>
      </c>
      <c r="J87" s="3">
        <f t="shared" si="11"/>
        <v>37.4212646484375</v>
      </c>
      <c r="K87" s="3">
        <f t="shared" si="12"/>
        <v>24.948641363705747</v>
      </c>
      <c r="L87" s="3">
        <f t="shared" si="13"/>
        <v>8.5137222349147805</v>
      </c>
      <c r="M87" s="4">
        <f t="shared" si="14"/>
        <v>0.67632876712328771</v>
      </c>
      <c r="N87" s="4">
        <f t="shared" si="15"/>
        <v>2.5625587331231401</v>
      </c>
      <c r="P87">
        <f t="shared" si="16"/>
        <v>24068</v>
      </c>
      <c r="Q87">
        <f t="shared" si="17"/>
        <v>40874</v>
      </c>
      <c r="R87">
        <f t="shared" si="18"/>
        <v>102</v>
      </c>
      <c r="S87">
        <f t="shared" si="19"/>
        <v>9252</v>
      </c>
      <c r="T87">
        <f t="shared" si="20"/>
        <v>152</v>
      </c>
    </row>
    <row r="88" spans="1:20" x14ac:dyDescent="0.25">
      <c r="A88" s="6" t="s">
        <v>426</v>
      </c>
      <c r="B88" s="6" t="s">
        <v>427</v>
      </c>
      <c r="C88" s="6" t="s">
        <v>428</v>
      </c>
      <c r="D88" s="6" t="s">
        <v>101</v>
      </c>
      <c r="E88" s="6" t="s">
        <v>429</v>
      </c>
      <c r="F88" s="6" t="s">
        <v>134</v>
      </c>
      <c r="G88" s="6" t="s">
        <v>375</v>
      </c>
      <c r="H88" s="2">
        <f t="shared" si="9"/>
        <v>42840.125</v>
      </c>
      <c r="I88" s="3">
        <f t="shared" si="10"/>
        <v>73.486328125</v>
      </c>
      <c r="J88" s="3">
        <f t="shared" si="11"/>
        <v>37.4249267578125</v>
      </c>
      <c r="K88" s="3">
        <f t="shared" si="12"/>
        <v>24.948641363705747</v>
      </c>
      <c r="L88" s="3">
        <f t="shared" si="13"/>
        <v>8.5189852930244001</v>
      </c>
      <c r="M88" s="4">
        <f t="shared" si="14"/>
        <v>0.60869589041095884</v>
      </c>
      <c r="N88" s="4">
        <f t="shared" si="15"/>
        <v>2.5625587331231401</v>
      </c>
      <c r="P88">
        <f t="shared" si="16"/>
        <v>24080</v>
      </c>
      <c r="Q88">
        <f t="shared" si="17"/>
        <v>40878</v>
      </c>
      <c r="R88">
        <f t="shared" si="18"/>
        <v>102</v>
      </c>
      <c r="S88">
        <f t="shared" si="19"/>
        <v>9255</v>
      </c>
      <c r="T88">
        <f t="shared" si="20"/>
        <v>151</v>
      </c>
    </row>
    <row r="89" spans="1:20" x14ac:dyDescent="0.25">
      <c r="A89" s="6" t="s">
        <v>430</v>
      </c>
      <c r="B89" s="6" t="s">
        <v>431</v>
      </c>
      <c r="C89" s="6" t="s">
        <v>390</v>
      </c>
      <c r="D89" s="6" t="s">
        <v>101</v>
      </c>
      <c r="E89" s="6" t="s">
        <v>391</v>
      </c>
      <c r="F89" s="6" t="s">
        <v>134</v>
      </c>
      <c r="G89" s="6" t="s">
        <v>375</v>
      </c>
      <c r="H89" s="2">
        <f t="shared" si="9"/>
        <v>42840.166666666672</v>
      </c>
      <c r="I89" s="3">
        <f t="shared" si="10"/>
        <v>73.7060546875</v>
      </c>
      <c r="J89" s="3">
        <f t="shared" si="11"/>
        <v>37.4267578125</v>
      </c>
      <c r="K89" s="3">
        <f t="shared" si="12"/>
        <v>24.948641363705747</v>
      </c>
      <c r="L89" s="3">
        <f t="shared" si="13"/>
        <v>8.5277604208928324</v>
      </c>
      <c r="M89" s="4">
        <f t="shared" si="14"/>
        <v>0.60869589041095884</v>
      </c>
      <c r="N89" s="4">
        <f t="shared" si="15"/>
        <v>2.5625587331231401</v>
      </c>
      <c r="R89">
        <f t="shared" si="18"/>
        <v>102</v>
      </c>
      <c r="S89">
        <f t="shared" si="19"/>
        <v>9260</v>
      </c>
      <c r="T89">
        <f t="shared" si="20"/>
        <v>151</v>
      </c>
    </row>
    <row r="90" spans="1:20" x14ac:dyDescent="0.25">
      <c r="A90" s="6" t="s">
        <v>432</v>
      </c>
      <c r="B90" s="6" t="s">
        <v>433</v>
      </c>
      <c r="C90" s="6" t="s">
        <v>390</v>
      </c>
      <c r="D90" s="6" t="s">
        <v>101</v>
      </c>
      <c r="E90" s="6" t="s">
        <v>434</v>
      </c>
      <c r="F90" s="6" t="s">
        <v>134</v>
      </c>
      <c r="G90" s="6" t="s">
        <v>375</v>
      </c>
      <c r="H90" s="2">
        <f t="shared" si="9"/>
        <v>42840.208333333328</v>
      </c>
      <c r="I90" s="3">
        <f t="shared" si="10"/>
        <v>74.017333984375</v>
      </c>
      <c r="J90" s="3">
        <f t="shared" si="11"/>
        <v>37.4267578125</v>
      </c>
      <c r="K90" s="3">
        <f t="shared" si="12"/>
        <v>24.948641363705747</v>
      </c>
      <c r="L90" s="3">
        <f t="shared" si="13"/>
        <v>8.5347835533070224</v>
      </c>
      <c r="M90" s="4">
        <f t="shared" si="14"/>
        <v>0.60869589041095884</v>
      </c>
      <c r="N90" s="4">
        <f t="shared" si="15"/>
        <v>2.5625587331231401</v>
      </c>
      <c r="R90">
        <f t="shared" si="18"/>
        <v>102</v>
      </c>
      <c r="S90">
        <f t="shared" si="19"/>
        <v>9264</v>
      </c>
      <c r="T90">
        <f t="shared" si="20"/>
        <v>151</v>
      </c>
    </row>
    <row r="91" spans="1:20" x14ac:dyDescent="0.25">
      <c r="A91" s="6" t="s">
        <v>435</v>
      </c>
      <c r="B91" s="6" t="s">
        <v>436</v>
      </c>
      <c r="C91" s="6" t="s">
        <v>437</v>
      </c>
      <c r="D91" s="6" t="s">
        <v>101</v>
      </c>
      <c r="E91" s="6" t="s">
        <v>200</v>
      </c>
      <c r="F91" s="6" t="s">
        <v>134</v>
      </c>
      <c r="G91" s="6" t="s">
        <v>375</v>
      </c>
      <c r="H91" s="2">
        <f t="shared" si="9"/>
        <v>42840.25</v>
      </c>
      <c r="I91" s="3">
        <f t="shared" si="10"/>
        <v>74.3255615234375</v>
      </c>
      <c r="J91" s="3">
        <f t="shared" si="11"/>
        <v>37.42401123046875</v>
      </c>
      <c r="K91" s="3">
        <f t="shared" si="12"/>
        <v>24.948641363705747</v>
      </c>
      <c r="L91" s="3">
        <f t="shared" si="13"/>
        <v>8.5330275175710426</v>
      </c>
      <c r="M91" s="4">
        <f t="shared" si="14"/>
        <v>0.60869589041095884</v>
      </c>
      <c r="N91" s="4">
        <f t="shared" si="15"/>
        <v>2.5625587331231401</v>
      </c>
    </row>
    <row r="92" spans="1:20" x14ac:dyDescent="0.25">
      <c r="A92" s="6" t="s">
        <v>438</v>
      </c>
      <c r="B92" s="6" t="s">
        <v>439</v>
      </c>
      <c r="C92" s="6" t="s">
        <v>390</v>
      </c>
      <c r="D92" s="6" t="s">
        <v>101</v>
      </c>
      <c r="E92" s="6" t="s">
        <v>440</v>
      </c>
      <c r="F92" s="6" t="s">
        <v>134</v>
      </c>
      <c r="G92" s="6" t="s">
        <v>375</v>
      </c>
      <c r="H92" s="2">
        <f t="shared" si="9"/>
        <v>42840.291666666672</v>
      </c>
      <c r="I92" s="3">
        <f t="shared" si="10"/>
        <v>74.560546875</v>
      </c>
      <c r="J92" s="3">
        <f t="shared" si="11"/>
        <v>37.4267578125</v>
      </c>
      <c r="K92" s="3">
        <f t="shared" si="12"/>
        <v>24.948641363705747</v>
      </c>
      <c r="L92" s="3">
        <f t="shared" si="13"/>
        <v>8.5382961302274794</v>
      </c>
      <c r="M92" s="4">
        <f t="shared" si="14"/>
        <v>0.60869589041095884</v>
      </c>
      <c r="N92" s="4">
        <f t="shared" si="15"/>
        <v>2.5625587331231401</v>
      </c>
    </row>
    <row r="93" spans="1:20" x14ac:dyDescent="0.25">
      <c r="A93" s="6" t="s">
        <v>441</v>
      </c>
      <c r="B93" s="6" t="s">
        <v>442</v>
      </c>
      <c r="C93" s="6" t="s">
        <v>390</v>
      </c>
      <c r="D93" s="6" t="s">
        <v>101</v>
      </c>
      <c r="E93" s="6" t="s">
        <v>443</v>
      </c>
      <c r="F93" s="6" t="s">
        <v>134</v>
      </c>
      <c r="G93" s="6" t="s">
        <v>375</v>
      </c>
      <c r="H93" s="2">
        <f t="shared" si="9"/>
        <v>42840.333333333328</v>
      </c>
      <c r="I93" s="3">
        <f t="shared" si="10"/>
        <v>74.5941162109375</v>
      </c>
      <c r="J93" s="3">
        <f t="shared" si="11"/>
        <v>37.4267578125</v>
      </c>
      <c r="K93" s="3">
        <f t="shared" si="12"/>
        <v>24.948641363705747</v>
      </c>
      <c r="L93" s="3">
        <f t="shared" si="13"/>
        <v>8.5558691317742728</v>
      </c>
      <c r="M93" s="4">
        <f t="shared" si="14"/>
        <v>0.60869589041095884</v>
      </c>
      <c r="N93" s="4">
        <f t="shared" si="15"/>
        <v>2.5625587331231401</v>
      </c>
    </row>
    <row r="94" spans="1:20" x14ac:dyDescent="0.25">
      <c r="A94" s="6" t="s">
        <v>444</v>
      </c>
      <c r="B94" s="6" t="s">
        <v>445</v>
      </c>
      <c r="C94" s="6" t="s">
        <v>390</v>
      </c>
      <c r="D94" s="6" t="s">
        <v>101</v>
      </c>
      <c r="E94" s="6" t="s">
        <v>391</v>
      </c>
      <c r="F94" s="6" t="s">
        <v>134</v>
      </c>
      <c r="G94" s="6" t="s">
        <v>375</v>
      </c>
      <c r="H94" s="2">
        <f t="shared" si="9"/>
        <v>42840.375</v>
      </c>
      <c r="I94" s="3">
        <f t="shared" si="10"/>
        <v>74.371337890625</v>
      </c>
      <c r="J94" s="3">
        <f t="shared" si="11"/>
        <v>37.4267578125</v>
      </c>
      <c r="K94" s="3">
        <f t="shared" si="12"/>
        <v>24.948641363705747</v>
      </c>
      <c r="L94" s="3">
        <f t="shared" si="13"/>
        <v>8.5277604208928324</v>
      </c>
      <c r="M94" s="4">
        <f t="shared" si="14"/>
        <v>0.60869589041095884</v>
      </c>
      <c r="N94" s="4">
        <f t="shared" si="15"/>
        <v>2.5625587331231401</v>
      </c>
    </row>
    <row r="95" spans="1:20" x14ac:dyDescent="0.25">
      <c r="A95" s="6" t="s">
        <v>446</v>
      </c>
      <c r="B95" s="6" t="s">
        <v>447</v>
      </c>
      <c r="C95" s="6" t="s">
        <v>448</v>
      </c>
      <c r="D95" s="6" t="s">
        <v>101</v>
      </c>
      <c r="E95" s="6" t="s">
        <v>434</v>
      </c>
      <c r="F95" s="6" t="s">
        <v>110</v>
      </c>
      <c r="G95" s="6" t="s">
        <v>375</v>
      </c>
      <c r="H95" s="2">
        <f t="shared" si="9"/>
        <v>42840.416666666672</v>
      </c>
      <c r="I95" s="3">
        <f t="shared" si="10"/>
        <v>73.9501953125</v>
      </c>
      <c r="J95" s="3">
        <f t="shared" si="11"/>
        <v>37.42767333984375</v>
      </c>
      <c r="K95" s="3">
        <f t="shared" si="12"/>
        <v>24.948641363705747</v>
      </c>
      <c r="L95" s="3">
        <f t="shared" si="13"/>
        <v>8.5347835533070224</v>
      </c>
      <c r="M95" s="4">
        <f t="shared" si="14"/>
        <v>0.67632876712328771</v>
      </c>
      <c r="N95" s="4">
        <f t="shared" si="15"/>
        <v>2.5625587331231401</v>
      </c>
    </row>
    <row r="96" spans="1:20" x14ac:dyDescent="0.25">
      <c r="A96" s="6" t="s">
        <v>449</v>
      </c>
      <c r="B96" s="6" t="s">
        <v>450</v>
      </c>
      <c r="C96" s="6" t="s">
        <v>437</v>
      </c>
      <c r="D96" s="6" t="s">
        <v>101</v>
      </c>
      <c r="E96" s="6" t="s">
        <v>451</v>
      </c>
      <c r="F96" s="6" t="s">
        <v>110</v>
      </c>
      <c r="G96" s="6" t="s">
        <v>375</v>
      </c>
      <c r="H96" s="2">
        <f t="shared" si="9"/>
        <v>42840.458333333328</v>
      </c>
      <c r="I96" s="3">
        <f t="shared" si="10"/>
        <v>73.333740234375</v>
      </c>
      <c r="J96" s="3">
        <f t="shared" si="11"/>
        <v>37.42401123046875</v>
      </c>
      <c r="K96" s="3">
        <f t="shared" si="12"/>
        <v>24.948641363705747</v>
      </c>
      <c r="L96" s="3">
        <f t="shared" si="13"/>
        <v>8.5453233067210022</v>
      </c>
      <c r="M96" s="4">
        <f t="shared" si="14"/>
        <v>0.67632876712328771</v>
      </c>
      <c r="N96" s="4">
        <f t="shared" si="15"/>
        <v>2.5625587331231401</v>
      </c>
    </row>
    <row r="97" spans="1:14" x14ac:dyDescent="0.25">
      <c r="A97" s="6" t="s">
        <v>452</v>
      </c>
      <c r="B97" s="6" t="s">
        <v>453</v>
      </c>
      <c r="C97" s="6" t="s">
        <v>425</v>
      </c>
      <c r="D97" s="6" t="s">
        <v>101</v>
      </c>
      <c r="E97" s="6" t="s">
        <v>415</v>
      </c>
      <c r="F97" s="6" t="s">
        <v>134</v>
      </c>
      <c r="G97" s="6" t="s">
        <v>375</v>
      </c>
      <c r="H97" s="2">
        <f t="shared" si="9"/>
        <v>42840.5</v>
      </c>
      <c r="I97" s="3">
        <f t="shared" si="10"/>
        <v>72.64404296875</v>
      </c>
      <c r="J97" s="3">
        <f t="shared" si="11"/>
        <v>37.4212646484375</v>
      </c>
      <c r="K97" s="3">
        <f t="shared" si="12"/>
        <v>24.948641363705747</v>
      </c>
      <c r="L97" s="3">
        <f t="shared" si="13"/>
        <v>8.5207399820813521</v>
      </c>
      <c r="M97" s="4">
        <f t="shared" si="14"/>
        <v>0.60869589041095884</v>
      </c>
      <c r="N97" s="4">
        <f t="shared" si="15"/>
        <v>2.5625587331231401</v>
      </c>
    </row>
    <row r="98" spans="1:14" x14ac:dyDescent="0.25">
      <c r="A98" s="6" t="s">
        <v>454</v>
      </c>
      <c r="B98" s="6" t="s">
        <v>455</v>
      </c>
      <c r="C98" s="6" t="s">
        <v>437</v>
      </c>
      <c r="D98" s="6" t="s">
        <v>101</v>
      </c>
      <c r="E98" s="6" t="s">
        <v>391</v>
      </c>
      <c r="F98" s="6" t="s">
        <v>134</v>
      </c>
      <c r="G98" s="6" t="s">
        <v>375</v>
      </c>
      <c r="H98" s="2">
        <f t="shared" si="9"/>
        <v>42840.541666666672</v>
      </c>
      <c r="I98" s="3">
        <f t="shared" si="10"/>
        <v>72.08251953125</v>
      </c>
      <c r="J98" s="3">
        <f t="shared" si="11"/>
        <v>37.42401123046875</v>
      </c>
      <c r="K98" s="3">
        <f t="shared" si="12"/>
        <v>24.948641363705747</v>
      </c>
      <c r="L98" s="3">
        <f t="shared" si="13"/>
        <v>8.5277604208928324</v>
      </c>
      <c r="M98" s="4">
        <f t="shared" si="14"/>
        <v>0.60869589041095884</v>
      </c>
      <c r="N98" s="4">
        <f t="shared" si="15"/>
        <v>2.5625587331231401</v>
      </c>
    </row>
    <row r="99" spans="1:14" x14ac:dyDescent="0.25">
      <c r="A99" s="6" t="s">
        <v>456</v>
      </c>
      <c r="B99" s="6" t="s">
        <v>457</v>
      </c>
      <c r="C99" s="6" t="s">
        <v>390</v>
      </c>
      <c r="D99" s="6" t="s">
        <v>101</v>
      </c>
      <c r="E99" s="6" t="s">
        <v>458</v>
      </c>
      <c r="F99" s="6" t="s">
        <v>134</v>
      </c>
      <c r="G99" s="6" t="s">
        <v>375</v>
      </c>
      <c r="H99" s="2">
        <f t="shared" si="9"/>
        <v>42840.583333333328</v>
      </c>
      <c r="I99" s="3">
        <f t="shared" si="10"/>
        <v>71.8017578125</v>
      </c>
      <c r="J99" s="3">
        <f t="shared" si="11"/>
        <v>37.4267578125</v>
      </c>
      <c r="K99" s="3">
        <f t="shared" si="12"/>
        <v>24.948641363705747</v>
      </c>
      <c r="L99" s="3">
        <f t="shared" si="13"/>
        <v>8.5260050587411911</v>
      </c>
      <c r="M99" s="4">
        <f t="shared" si="14"/>
        <v>0.60869589041095884</v>
      </c>
      <c r="N99" s="4">
        <f t="shared" si="15"/>
        <v>2.5625587331231401</v>
      </c>
    </row>
    <row r="100" spans="1:14" x14ac:dyDescent="0.25">
      <c r="A100" s="6" t="s">
        <v>459</v>
      </c>
      <c r="B100" s="6" t="s">
        <v>460</v>
      </c>
      <c r="C100" s="6" t="s">
        <v>390</v>
      </c>
      <c r="D100" s="6" t="s">
        <v>101</v>
      </c>
      <c r="E100" s="6" t="s">
        <v>451</v>
      </c>
      <c r="F100" s="6" t="s">
        <v>134</v>
      </c>
      <c r="G100" s="6" t="s">
        <v>375</v>
      </c>
      <c r="H100" s="2">
        <f t="shared" si="9"/>
        <v>42840.625</v>
      </c>
      <c r="I100" s="3">
        <f t="shared" si="10"/>
        <v>71.8841552734375</v>
      </c>
      <c r="J100" s="3">
        <f t="shared" si="11"/>
        <v>37.4267578125</v>
      </c>
      <c r="K100" s="3">
        <f t="shared" si="12"/>
        <v>24.948641363705747</v>
      </c>
      <c r="L100" s="3">
        <f t="shared" si="13"/>
        <v>8.5453233067210022</v>
      </c>
      <c r="M100" s="4">
        <f t="shared" si="14"/>
        <v>0.60869589041095884</v>
      </c>
      <c r="N100" s="4">
        <f t="shared" si="15"/>
        <v>2.5625587331231401</v>
      </c>
    </row>
    <row r="101" spans="1:14" x14ac:dyDescent="0.25">
      <c r="A101" s="6" t="s">
        <v>461</v>
      </c>
      <c r="B101" s="6" t="s">
        <v>462</v>
      </c>
      <c r="C101" s="6" t="s">
        <v>390</v>
      </c>
      <c r="D101" s="6" t="s">
        <v>101</v>
      </c>
      <c r="E101" s="6" t="s">
        <v>463</v>
      </c>
      <c r="F101" s="6" t="s">
        <v>110</v>
      </c>
      <c r="G101" s="6" t="s">
        <v>464</v>
      </c>
      <c r="H101" s="2">
        <f t="shared" si="9"/>
        <v>42840.666666666672</v>
      </c>
      <c r="I101" s="3">
        <f t="shared" si="10"/>
        <v>72.296142578125</v>
      </c>
      <c r="J101" s="3">
        <f t="shared" si="11"/>
        <v>37.4267578125</v>
      </c>
      <c r="K101" s="3">
        <f t="shared" si="12"/>
        <v>24.948641363705747</v>
      </c>
      <c r="L101" s="3">
        <f t="shared" si="13"/>
        <v>8.5716992681925035</v>
      </c>
      <c r="M101" s="4">
        <f t="shared" si="14"/>
        <v>0.67632876712328771</v>
      </c>
      <c r="N101" s="4">
        <f t="shared" si="15"/>
        <v>4.4392222748428809</v>
      </c>
    </row>
    <row r="102" spans="1:14" x14ac:dyDescent="0.25">
      <c r="A102" s="6" t="s">
        <v>465</v>
      </c>
      <c r="B102" s="6" t="s">
        <v>466</v>
      </c>
      <c r="C102" s="6" t="s">
        <v>414</v>
      </c>
      <c r="D102" s="6" t="s">
        <v>101</v>
      </c>
      <c r="E102" s="6" t="s">
        <v>467</v>
      </c>
      <c r="F102" s="6" t="s">
        <v>134</v>
      </c>
      <c r="G102" s="6" t="s">
        <v>375</v>
      </c>
      <c r="H102" s="2">
        <f t="shared" si="9"/>
        <v>42840.708333333328</v>
      </c>
      <c r="I102" s="3">
        <f t="shared" si="10"/>
        <v>72.808837890625</v>
      </c>
      <c r="J102" s="3">
        <f t="shared" si="11"/>
        <v>37.42950439453125</v>
      </c>
      <c r="K102" s="3">
        <f t="shared" si="12"/>
        <v>24.948641363705747</v>
      </c>
      <c r="L102" s="3">
        <f t="shared" si="13"/>
        <v>8.541809381283656</v>
      </c>
      <c r="M102" s="4">
        <f t="shared" si="14"/>
        <v>0.60869589041095884</v>
      </c>
      <c r="N102" s="4">
        <f t="shared" si="15"/>
        <v>2.5625587331231401</v>
      </c>
    </row>
    <row r="103" spans="1:14" x14ac:dyDescent="0.25">
      <c r="A103" s="6" t="s">
        <v>468</v>
      </c>
      <c r="B103" s="6" t="s">
        <v>469</v>
      </c>
      <c r="C103" s="6" t="s">
        <v>428</v>
      </c>
      <c r="D103" s="6" t="s">
        <v>101</v>
      </c>
      <c r="E103" s="6" t="s">
        <v>419</v>
      </c>
      <c r="F103" s="6" t="s">
        <v>134</v>
      </c>
      <c r="G103" s="6" t="s">
        <v>375</v>
      </c>
      <c r="H103" s="2">
        <f t="shared" si="9"/>
        <v>42840.75</v>
      </c>
      <c r="I103" s="3">
        <f t="shared" si="10"/>
        <v>73.468017578125</v>
      </c>
      <c r="J103" s="3">
        <f t="shared" si="11"/>
        <v>37.4249267578125</v>
      </c>
      <c r="K103" s="3">
        <f t="shared" si="12"/>
        <v>24.948641363705747</v>
      </c>
      <c r="L103" s="3">
        <f t="shared" si="13"/>
        <v>8.5172307721647371</v>
      </c>
      <c r="M103" s="4">
        <f t="shared" si="14"/>
        <v>0.60869589041095884</v>
      </c>
      <c r="N103" s="4">
        <f t="shared" si="15"/>
        <v>2.5625587331231401</v>
      </c>
    </row>
    <row r="104" spans="1:14" x14ac:dyDescent="0.25">
      <c r="A104" s="6" t="s">
        <v>470</v>
      </c>
      <c r="B104" s="6" t="s">
        <v>471</v>
      </c>
      <c r="C104" s="6" t="s">
        <v>418</v>
      </c>
      <c r="D104" s="6" t="s">
        <v>101</v>
      </c>
      <c r="E104" s="6" t="s">
        <v>391</v>
      </c>
      <c r="F104" s="6" t="s">
        <v>134</v>
      </c>
      <c r="G104" s="6" t="s">
        <v>375</v>
      </c>
      <c r="H104" s="2">
        <f t="shared" si="9"/>
        <v>42840.791666666672</v>
      </c>
      <c r="I104" s="3">
        <f t="shared" si="10"/>
        <v>74.1455078125</v>
      </c>
      <c r="J104" s="3">
        <f t="shared" si="11"/>
        <v>37.42218017578125</v>
      </c>
      <c r="K104" s="3">
        <f t="shared" si="12"/>
        <v>24.948641363705747</v>
      </c>
      <c r="L104" s="3">
        <f t="shared" si="13"/>
        <v>8.5277604208928324</v>
      </c>
      <c r="M104" s="4">
        <f t="shared" si="14"/>
        <v>0.60869589041095884</v>
      </c>
      <c r="N104" s="4">
        <f t="shared" si="15"/>
        <v>2.5625587331231401</v>
      </c>
    </row>
    <row r="105" spans="1:14" x14ac:dyDescent="0.25">
      <c r="A105" s="6" t="s">
        <v>472</v>
      </c>
      <c r="B105" s="6" t="s">
        <v>473</v>
      </c>
      <c r="C105" s="6" t="s">
        <v>390</v>
      </c>
      <c r="D105" s="6" t="s">
        <v>101</v>
      </c>
      <c r="E105" s="6" t="s">
        <v>406</v>
      </c>
      <c r="F105" s="6" t="s">
        <v>134</v>
      </c>
      <c r="G105" s="6" t="s">
        <v>387</v>
      </c>
      <c r="H105" s="2">
        <f t="shared" si="9"/>
        <v>42840.833333333328</v>
      </c>
      <c r="I105" s="3">
        <f t="shared" si="10"/>
        <v>74.6368408203125</v>
      </c>
      <c r="J105" s="3">
        <f t="shared" si="11"/>
        <v>37.4267578125</v>
      </c>
      <c r="K105" s="3">
        <f t="shared" si="12"/>
        <v>24.948641363705747</v>
      </c>
      <c r="L105" s="3">
        <f t="shared" si="13"/>
        <v>8.5435662596893849</v>
      </c>
      <c r="M105" s="4">
        <f t="shared" si="14"/>
        <v>0.60869589041095884</v>
      </c>
      <c r="N105" s="4">
        <f t="shared" si="15"/>
        <v>3.62430749400795</v>
      </c>
    </row>
    <row r="106" spans="1:14" x14ac:dyDescent="0.25">
      <c r="A106" s="6" t="s">
        <v>474</v>
      </c>
      <c r="B106" s="6" t="s">
        <v>475</v>
      </c>
      <c r="C106" s="6" t="s">
        <v>405</v>
      </c>
      <c r="D106" s="6" t="s">
        <v>101</v>
      </c>
      <c r="E106" s="6" t="s">
        <v>476</v>
      </c>
      <c r="F106" s="6" t="s">
        <v>134</v>
      </c>
      <c r="G106" s="6" t="s">
        <v>375</v>
      </c>
      <c r="H106" s="2">
        <f t="shared" si="9"/>
        <v>42840.875</v>
      </c>
      <c r="I106" s="3">
        <f t="shared" si="10"/>
        <v>74.8077392578125</v>
      </c>
      <c r="J106" s="3">
        <f t="shared" si="11"/>
        <v>37.42584228515625</v>
      </c>
      <c r="K106" s="3">
        <f t="shared" si="12"/>
        <v>24.948641363705747</v>
      </c>
      <c r="L106" s="3">
        <f t="shared" si="13"/>
        <v>8.5523531817206617</v>
      </c>
      <c r="M106" s="4">
        <f t="shared" si="14"/>
        <v>0.60869589041095884</v>
      </c>
      <c r="N106" s="4">
        <f t="shared" si="15"/>
        <v>2.5625587331231401</v>
      </c>
    </row>
    <row r="107" spans="1:14" x14ac:dyDescent="0.25">
      <c r="A107" s="6" t="s">
        <v>477</v>
      </c>
      <c r="B107" s="6" t="s">
        <v>478</v>
      </c>
      <c r="C107" s="6" t="s">
        <v>394</v>
      </c>
      <c r="D107" s="6" t="s">
        <v>101</v>
      </c>
      <c r="E107" s="6" t="s">
        <v>479</v>
      </c>
      <c r="F107" s="6" t="s">
        <v>134</v>
      </c>
      <c r="G107" s="6" t="s">
        <v>375</v>
      </c>
      <c r="H107" s="2">
        <f t="shared" si="9"/>
        <v>42840.916666666672</v>
      </c>
      <c r="I107" s="3">
        <f t="shared" si="10"/>
        <v>74.8046875</v>
      </c>
      <c r="J107" s="3">
        <f t="shared" si="11"/>
        <v>37.4285888671875</v>
      </c>
      <c r="K107" s="3">
        <f t="shared" si="12"/>
        <v>24.948641363705747</v>
      </c>
      <c r="L107" s="3">
        <f t="shared" si="13"/>
        <v>8.5646619621621767</v>
      </c>
      <c r="M107" s="4">
        <f t="shared" si="14"/>
        <v>0.60869589041095884</v>
      </c>
      <c r="N107" s="4">
        <f t="shared" si="15"/>
        <v>2.5625587331231401</v>
      </c>
    </row>
    <row r="108" spans="1:14" x14ac:dyDescent="0.25">
      <c r="A108" s="6" t="s">
        <v>480</v>
      </c>
      <c r="B108" s="6" t="s">
        <v>481</v>
      </c>
      <c r="C108" s="6" t="s">
        <v>390</v>
      </c>
      <c r="D108" s="6" t="s">
        <v>101</v>
      </c>
      <c r="E108" s="6" t="s">
        <v>443</v>
      </c>
      <c r="F108" s="6" t="s">
        <v>134</v>
      </c>
      <c r="G108" s="6" t="s">
        <v>375</v>
      </c>
      <c r="H108" s="2">
        <f t="shared" si="9"/>
        <v>42840.958333333328</v>
      </c>
      <c r="I108" s="3">
        <f t="shared" si="10"/>
        <v>74.6826171875</v>
      </c>
      <c r="J108" s="3">
        <f t="shared" si="11"/>
        <v>37.4267578125</v>
      </c>
      <c r="K108" s="3">
        <f t="shared" si="12"/>
        <v>24.948641363705747</v>
      </c>
      <c r="L108" s="3">
        <f t="shared" si="13"/>
        <v>8.5558691317742728</v>
      </c>
      <c r="M108" s="4">
        <f t="shared" si="14"/>
        <v>0.60869589041095884</v>
      </c>
      <c r="N108" s="4">
        <f t="shared" si="15"/>
        <v>2.5625587331231401</v>
      </c>
    </row>
    <row r="109" spans="1:14" x14ac:dyDescent="0.25">
      <c r="A109" s="6" t="s">
        <v>482</v>
      </c>
      <c r="B109" s="6" t="s">
        <v>483</v>
      </c>
      <c r="C109" s="6" t="s">
        <v>428</v>
      </c>
      <c r="D109" s="6" t="s">
        <v>101</v>
      </c>
      <c r="E109" s="6" t="s">
        <v>463</v>
      </c>
      <c r="F109" s="6" t="s">
        <v>134</v>
      </c>
      <c r="G109" s="6" t="s">
        <v>387</v>
      </c>
      <c r="H109" s="2">
        <f t="shared" si="9"/>
        <v>42841</v>
      </c>
      <c r="I109" s="3">
        <f t="shared" si="10"/>
        <v>74.3927001953125</v>
      </c>
      <c r="J109" s="3">
        <f t="shared" si="11"/>
        <v>37.4249267578125</v>
      </c>
      <c r="K109" s="3">
        <f t="shared" si="12"/>
        <v>24.948641363705747</v>
      </c>
      <c r="L109" s="3">
        <f t="shared" si="13"/>
        <v>8.5716992681925035</v>
      </c>
      <c r="M109" s="4">
        <f t="shared" si="14"/>
        <v>0.60869589041095884</v>
      </c>
      <c r="N109" s="4">
        <f t="shared" si="15"/>
        <v>3.62430749400795</v>
      </c>
    </row>
    <row r="110" spans="1:14" x14ac:dyDescent="0.25">
      <c r="A110" s="6" t="s">
        <v>484</v>
      </c>
      <c r="B110" s="6" t="s">
        <v>485</v>
      </c>
      <c r="C110" s="6" t="s">
        <v>486</v>
      </c>
      <c r="D110" s="6" t="s">
        <v>101</v>
      </c>
      <c r="E110" s="6" t="s">
        <v>479</v>
      </c>
      <c r="F110" s="6" t="s">
        <v>134</v>
      </c>
      <c r="G110" s="6" t="s">
        <v>375</v>
      </c>
      <c r="H110" s="2">
        <f t="shared" si="9"/>
        <v>42841.041666666672</v>
      </c>
      <c r="I110" s="3">
        <f t="shared" si="10"/>
        <v>74.0325927734375</v>
      </c>
      <c r="J110" s="3">
        <f t="shared" si="11"/>
        <v>37.423095703125</v>
      </c>
      <c r="K110" s="3">
        <f t="shared" si="12"/>
        <v>24.948641363705747</v>
      </c>
      <c r="L110" s="3">
        <f t="shared" si="13"/>
        <v>8.5646619621621767</v>
      </c>
      <c r="M110" s="4">
        <f t="shared" si="14"/>
        <v>0.60869589041095884</v>
      </c>
      <c r="N110" s="4">
        <f t="shared" si="15"/>
        <v>2.5625587331231401</v>
      </c>
    </row>
    <row r="111" spans="1:14" x14ac:dyDescent="0.25">
      <c r="A111" s="6" t="s">
        <v>487</v>
      </c>
      <c r="B111" s="6" t="s">
        <v>488</v>
      </c>
      <c r="C111" s="6" t="s">
        <v>394</v>
      </c>
      <c r="D111" s="6" t="s">
        <v>101</v>
      </c>
      <c r="E111" s="6" t="s">
        <v>409</v>
      </c>
      <c r="F111" s="6" t="s">
        <v>134</v>
      </c>
      <c r="G111" s="6" t="s">
        <v>375</v>
      </c>
      <c r="H111" s="2">
        <f t="shared" si="9"/>
        <v>42841.083333333328</v>
      </c>
      <c r="I111" s="3">
        <f t="shared" si="10"/>
        <v>73.7213134765625</v>
      </c>
      <c r="J111" s="3">
        <f t="shared" si="11"/>
        <v>37.4285888671875</v>
      </c>
      <c r="K111" s="3">
        <f t="shared" si="12"/>
        <v>24.948641363705747</v>
      </c>
      <c r="L111" s="3">
        <f t="shared" si="13"/>
        <v>8.5312716502771195</v>
      </c>
      <c r="M111" s="4">
        <f t="shared" si="14"/>
        <v>0.60869589041095884</v>
      </c>
      <c r="N111" s="4">
        <f t="shared" si="15"/>
        <v>2.5625587331231401</v>
      </c>
    </row>
    <row r="112" spans="1:14" x14ac:dyDescent="0.25">
      <c r="A112" s="6" t="s">
        <v>489</v>
      </c>
      <c r="B112" s="6" t="s">
        <v>490</v>
      </c>
      <c r="C112" s="6" t="s">
        <v>428</v>
      </c>
      <c r="D112" s="6" t="s">
        <v>101</v>
      </c>
      <c r="E112" s="6" t="s">
        <v>458</v>
      </c>
      <c r="F112" s="6" t="s">
        <v>134</v>
      </c>
      <c r="G112" s="6" t="s">
        <v>375</v>
      </c>
      <c r="H112" s="2">
        <f t="shared" si="9"/>
        <v>42841.125</v>
      </c>
      <c r="I112" s="3">
        <f t="shared" si="10"/>
        <v>73.5870361328125</v>
      </c>
      <c r="J112" s="3">
        <f t="shared" si="11"/>
        <v>37.4249267578125</v>
      </c>
      <c r="K112" s="3">
        <f t="shared" si="12"/>
        <v>24.948641363705747</v>
      </c>
      <c r="L112" s="3">
        <f t="shared" si="13"/>
        <v>8.5260050587411911</v>
      </c>
      <c r="M112" s="4">
        <f t="shared" si="14"/>
        <v>0.60869589041095884</v>
      </c>
      <c r="N112" s="4">
        <f t="shared" si="15"/>
        <v>2.5625587331231401</v>
      </c>
    </row>
    <row r="113" spans="1:14" x14ac:dyDescent="0.25">
      <c r="A113" s="6" t="s">
        <v>491</v>
      </c>
      <c r="B113" s="6" t="s">
        <v>492</v>
      </c>
      <c r="C113" s="6" t="s">
        <v>390</v>
      </c>
      <c r="D113" s="6" t="s">
        <v>101</v>
      </c>
      <c r="E113" s="6" t="s">
        <v>451</v>
      </c>
      <c r="F113" s="6" t="s">
        <v>134</v>
      </c>
      <c r="G113" s="6" t="s">
        <v>375</v>
      </c>
      <c r="H113" s="2">
        <f t="shared" si="9"/>
        <v>42841.166666666672</v>
      </c>
      <c r="I113" s="3">
        <f t="shared" si="10"/>
        <v>73.6297607421875</v>
      </c>
      <c r="J113" s="3">
        <f t="shared" si="11"/>
        <v>37.4267578125</v>
      </c>
      <c r="K113" s="3">
        <f t="shared" si="12"/>
        <v>24.948641363705747</v>
      </c>
      <c r="L113" s="3">
        <f t="shared" si="13"/>
        <v>8.5453233067210022</v>
      </c>
      <c r="M113" s="4">
        <f t="shared" si="14"/>
        <v>0.60869589041095884</v>
      </c>
      <c r="N113" s="4">
        <f t="shared" si="15"/>
        <v>2.5625587331231401</v>
      </c>
    </row>
    <row r="114" spans="1:14" x14ac:dyDescent="0.25">
      <c r="A114" s="6" t="s">
        <v>493</v>
      </c>
      <c r="B114" s="6" t="s">
        <v>494</v>
      </c>
      <c r="C114" s="6" t="s">
        <v>405</v>
      </c>
      <c r="D114" s="6" t="s">
        <v>101</v>
      </c>
      <c r="E114" s="6" t="s">
        <v>495</v>
      </c>
      <c r="F114" s="6" t="s">
        <v>134</v>
      </c>
      <c r="G114" s="6" t="s">
        <v>375</v>
      </c>
      <c r="H114" s="2">
        <f t="shared" si="9"/>
        <v>42841.208333333328</v>
      </c>
      <c r="I114" s="3">
        <f t="shared" si="10"/>
        <v>73.8128662109375</v>
      </c>
      <c r="J114" s="3">
        <f t="shared" si="11"/>
        <v>37.42584228515625</v>
      </c>
      <c r="K114" s="3">
        <f t="shared" si="12"/>
        <v>24.948641363705747</v>
      </c>
      <c r="L114" s="3">
        <f t="shared" si="13"/>
        <v>8.576979023345018</v>
      </c>
      <c r="M114" s="4">
        <f t="shared" si="14"/>
        <v>0.60869589041095884</v>
      </c>
      <c r="N114" s="4">
        <f t="shared" si="15"/>
        <v>2.5625587331231401</v>
      </c>
    </row>
    <row r="115" spans="1:14" x14ac:dyDescent="0.25">
      <c r="A115" s="6" t="s">
        <v>496</v>
      </c>
      <c r="B115" s="6" t="s">
        <v>497</v>
      </c>
      <c r="C115" s="6" t="s">
        <v>498</v>
      </c>
      <c r="D115" s="6" t="s">
        <v>101</v>
      </c>
      <c r="E115" s="6" t="s">
        <v>179</v>
      </c>
      <c r="F115" s="6" t="s">
        <v>134</v>
      </c>
      <c r="G115" s="6" t="s">
        <v>375</v>
      </c>
      <c r="H115" s="2">
        <f t="shared" si="9"/>
        <v>42841.25</v>
      </c>
      <c r="I115" s="3">
        <f t="shared" si="10"/>
        <v>74.090576171875</v>
      </c>
      <c r="J115" s="3">
        <f t="shared" si="11"/>
        <v>37.43133544921875</v>
      </c>
      <c r="K115" s="3">
        <f t="shared" si="12"/>
        <v>24.948641363705747</v>
      </c>
      <c r="L115" s="3">
        <f t="shared" si="13"/>
        <v>8.5840210659704326</v>
      </c>
      <c r="M115" s="4">
        <f t="shared" si="14"/>
        <v>0.60869589041095884</v>
      </c>
      <c r="N115" s="4">
        <f t="shared" si="15"/>
        <v>2.5625587331231401</v>
      </c>
    </row>
    <row r="116" spans="1:14" x14ac:dyDescent="0.25">
      <c r="A116" s="6" t="s">
        <v>499</v>
      </c>
      <c r="B116" s="6" t="s">
        <v>500</v>
      </c>
      <c r="C116" s="6" t="s">
        <v>498</v>
      </c>
      <c r="D116" s="6" t="s">
        <v>101</v>
      </c>
      <c r="E116" s="6" t="s">
        <v>501</v>
      </c>
      <c r="F116" s="6" t="s">
        <v>134</v>
      </c>
      <c r="G116" s="6" t="s">
        <v>375</v>
      </c>
      <c r="H116" s="2">
        <f t="shared" si="9"/>
        <v>42841.291666666672</v>
      </c>
      <c r="I116" s="3">
        <f t="shared" si="10"/>
        <v>74.30419921875</v>
      </c>
      <c r="J116" s="3">
        <f t="shared" si="11"/>
        <v>37.43133544921875</v>
      </c>
      <c r="K116" s="3">
        <f t="shared" si="12"/>
        <v>24.948641363705747</v>
      </c>
      <c r="L116" s="3">
        <f t="shared" si="13"/>
        <v>8.6175078016340194</v>
      </c>
      <c r="M116" s="4">
        <f t="shared" si="14"/>
        <v>0.60869589041095884</v>
      </c>
      <c r="N116" s="4">
        <f t="shared" si="15"/>
        <v>2.5625587331231401</v>
      </c>
    </row>
    <row r="117" spans="1:14" x14ac:dyDescent="0.25">
      <c r="A117" s="6" t="s">
        <v>502</v>
      </c>
      <c r="B117" s="6" t="s">
        <v>503</v>
      </c>
      <c r="C117" s="6" t="s">
        <v>405</v>
      </c>
      <c r="D117" s="6" t="s">
        <v>101</v>
      </c>
      <c r="E117" s="6" t="s">
        <v>504</v>
      </c>
      <c r="F117" s="6" t="s">
        <v>134</v>
      </c>
      <c r="G117" s="6" t="s">
        <v>375</v>
      </c>
      <c r="H117" s="2">
        <f t="shared" si="9"/>
        <v>42841.333333333328</v>
      </c>
      <c r="I117" s="3">
        <f t="shared" si="10"/>
        <v>74.40185546875</v>
      </c>
      <c r="J117" s="3">
        <f t="shared" si="11"/>
        <v>37.42584228515625</v>
      </c>
      <c r="K117" s="3">
        <f t="shared" si="12"/>
        <v>24.948641363705747</v>
      </c>
      <c r="L117" s="3">
        <f t="shared" si="13"/>
        <v>8.5998755709137527</v>
      </c>
      <c r="M117" s="4">
        <f t="shared" si="14"/>
        <v>0.60869589041095884</v>
      </c>
      <c r="N117" s="4">
        <f t="shared" si="15"/>
        <v>2.5625587331231401</v>
      </c>
    </row>
    <row r="118" spans="1:14" x14ac:dyDescent="0.25">
      <c r="A118" s="6" t="s">
        <v>505</v>
      </c>
      <c r="B118" s="6" t="s">
        <v>506</v>
      </c>
      <c r="C118" s="6" t="s">
        <v>414</v>
      </c>
      <c r="D118" s="6" t="s">
        <v>101</v>
      </c>
      <c r="E118" s="6" t="s">
        <v>507</v>
      </c>
      <c r="F118" s="6" t="s">
        <v>134</v>
      </c>
      <c r="G118" s="6" t="s">
        <v>375</v>
      </c>
      <c r="H118" s="2">
        <f t="shared" si="9"/>
        <v>42841.375</v>
      </c>
      <c r="I118" s="3">
        <f t="shared" si="10"/>
        <v>74.32861328125</v>
      </c>
      <c r="J118" s="3">
        <f t="shared" si="11"/>
        <v>37.42950439453125</v>
      </c>
      <c r="K118" s="3">
        <f t="shared" si="12"/>
        <v>24.948641363705747</v>
      </c>
      <c r="L118" s="3">
        <f t="shared" si="13"/>
        <v>8.5699396880851282</v>
      </c>
      <c r="M118" s="4">
        <f t="shared" si="14"/>
        <v>0.60869589041095884</v>
      </c>
      <c r="N118" s="4">
        <f t="shared" si="15"/>
        <v>2.5625587331231401</v>
      </c>
    </row>
    <row r="119" spans="1:14" x14ac:dyDescent="0.25">
      <c r="A119" s="6" t="s">
        <v>508</v>
      </c>
      <c r="B119" s="6" t="s">
        <v>509</v>
      </c>
      <c r="C119" s="6" t="s">
        <v>390</v>
      </c>
      <c r="D119" s="6" t="s">
        <v>101</v>
      </c>
      <c r="E119" s="6" t="s">
        <v>510</v>
      </c>
      <c r="F119" s="6" t="s">
        <v>134</v>
      </c>
      <c r="G119" s="6" t="s">
        <v>375</v>
      </c>
      <c r="H119" s="2">
        <f t="shared" si="9"/>
        <v>42841.416666666672</v>
      </c>
      <c r="I119" s="3">
        <f t="shared" si="10"/>
        <v>74.0570068359375</v>
      </c>
      <c r="J119" s="3">
        <f t="shared" si="11"/>
        <v>37.4267578125</v>
      </c>
      <c r="K119" s="3">
        <f t="shared" si="12"/>
        <v>24.948641363705747</v>
      </c>
      <c r="L119" s="3">
        <f t="shared" si="13"/>
        <v>8.5945892105387429</v>
      </c>
      <c r="M119" s="4">
        <f t="shared" si="14"/>
        <v>0.60869589041095884</v>
      </c>
      <c r="N119" s="4">
        <f t="shared" si="15"/>
        <v>2.5625587331231401</v>
      </c>
    </row>
    <row r="120" spans="1:14" x14ac:dyDescent="0.25">
      <c r="A120" s="6" t="s">
        <v>168</v>
      </c>
      <c r="B120" s="6" t="s">
        <v>169</v>
      </c>
      <c r="C120" s="6" t="s">
        <v>170</v>
      </c>
      <c r="D120" s="6" t="s">
        <v>101</v>
      </c>
      <c r="E120" s="6" t="s">
        <v>511</v>
      </c>
      <c r="F120" s="6" t="s">
        <v>134</v>
      </c>
      <c r="G120" s="6" t="s">
        <v>375</v>
      </c>
      <c r="H120" s="2">
        <f t="shared" ref="H120:H167" si="21">(HEX2DEC(A120)/86400)+25569</f>
        <v>42841.458333333328</v>
      </c>
      <c r="I120" s="3">
        <f t="shared" ref="I120:I167" si="22">HEX2DEC(B120)/32768*100</f>
        <v>73.565673828125</v>
      </c>
      <c r="J120" s="3">
        <f t="shared" ref="J120:J167" si="23">HEX2DEC(C120)/32768*30</f>
        <v>37.43682861328125</v>
      </c>
      <c r="K120" s="3">
        <f t="shared" ref="K120:K167" si="24">1/($Q$2+$Q$3*LOG10(5600-HEX2DEC(D120))+$Q$4*LOG10(5600-HEX2DEC(D120))^3)-273.15</f>
        <v>24.948641363705747</v>
      </c>
      <c r="L120" s="3">
        <f t="shared" ref="L120:L167" si="25">1/($Q$2+$Q$3*LOG10(21000-HEX2DEC(E120))+$Q$4*LOG10(21000-HEX2DEC(E120))^3)-273.15</f>
        <v>8.5752189357916109</v>
      </c>
      <c r="M120" s="4">
        <f t="shared" si="14"/>
        <v>0.60869589041095884</v>
      </c>
      <c r="N120" s="4">
        <f t="shared" ref="N120:N167" si="26">DEGREES(ACOS((1000-G120)/1000))</f>
        <v>2.5625587331231401</v>
      </c>
    </row>
    <row r="121" spans="1:14" x14ac:dyDescent="0.25">
      <c r="A121" s="6" t="s">
        <v>171</v>
      </c>
      <c r="B121" s="6" t="s">
        <v>172</v>
      </c>
      <c r="C121" s="6" t="s">
        <v>173</v>
      </c>
      <c r="D121" s="6" t="s">
        <v>370</v>
      </c>
      <c r="E121" s="6" t="s">
        <v>174</v>
      </c>
      <c r="F121" s="6" t="s">
        <v>134</v>
      </c>
      <c r="G121" s="6" t="s">
        <v>375</v>
      </c>
      <c r="H121" s="2">
        <f t="shared" si="21"/>
        <v>42841.512650462959</v>
      </c>
      <c r="I121" s="3">
        <f t="shared" si="22"/>
        <v>70.27587890625</v>
      </c>
      <c r="J121" s="3">
        <f t="shared" si="23"/>
        <v>37.4505615234375</v>
      </c>
      <c r="K121" s="3">
        <f t="shared" si="24"/>
        <v>24.53117257029345</v>
      </c>
      <c r="L121" s="3">
        <f t="shared" si="25"/>
        <v>8.5822603013905905</v>
      </c>
      <c r="M121" s="4">
        <f t="shared" si="14"/>
        <v>0.60869589041095884</v>
      </c>
      <c r="N121" s="4">
        <f t="shared" si="26"/>
        <v>2.5625587331231401</v>
      </c>
    </row>
    <row r="122" spans="1:14" x14ac:dyDescent="0.25">
      <c r="A122" s="6" t="s">
        <v>175</v>
      </c>
      <c r="B122" s="6" t="s">
        <v>512</v>
      </c>
      <c r="C122" s="6" t="s">
        <v>176</v>
      </c>
      <c r="D122" s="6" t="s">
        <v>370</v>
      </c>
      <c r="E122" s="6" t="s">
        <v>174</v>
      </c>
      <c r="F122" s="6" t="s">
        <v>134</v>
      </c>
      <c r="G122" s="6" t="s">
        <v>513</v>
      </c>
      <c r="H122" s="2">
        <f t="shared" si="21"/>
        <v>42841.512673611112</v>
      </c>
      <c r="I122" s="3">
        <f t="shared" si="22"/>
        <v>69.04296875</v>
      </c>
      <c r="J122" s="3">
        <f t="shared" si="23"/>
        <v>37.445068359375</v>
      </c>
      <c r="K122" s="3">
        <f t="shared" si="24"/>
        <v>24.53117257029345</v>
      </c>
      <c r="L122" s="3">
        <f t="shared" si="25"/>
        <v>8.5822603013905905</v>
      </c>
      <c r="M122" s="4">
        <f t="shared" si="14"/>
        <v>0.60869589041095884</v>
      </c>
      <c r="N122" s="4">
        <f t="shared" si="26"/>
        <v>5.1264000819477049</v>
      </c>
    </row>
    <row r="123" spans="1:14" x14ac:dyDescent="0.25">
      <c r="A123" s="6" t="s">
        <v>177</v>
      </c>
      <c r="B123" s="6" t="s">
        <v>514</v>
      </c>
      <c r="C123" s="6" t="s">
        <v>178</v>
      </c>
      <c r="D123" s="6" t="s">
        <v>370</v>
      </c>
      <c r="E123" s="6" t="s">
        <v>179</v>
      </c>
      <c r="F123" s="6" t="s">
        <v>134</v>
      </c>
      <c r="G123" s="6" t="s">
        <v>387</v>
      </c>
      <c r="H123" s="2">
        <f t="shared" si="21"/>
        <v>42841.512685185182</v>
      </c>
      <c r="I123" s="3">
        <f t="shared" si="22"/>
        <v>67.96875</v>
      </c>
      <c r="J123" s="3">
        <f t="shared" si="23"/>
        <v>37.44873046875</v>
      </c>
      <c r="K123" s="3">
        <f t="shared" si="24"/>
        <v>24.53117257029345</v>
      </c>
      <c r="L123" s="3">
        <f t="shared" si="25"/>
        <v>8.5840210659704326</v>
      </c>
      <c r="M123" s="4">
        <f t="shared" si="14"/>
        <v>0.60869589041095884</v>
      </c>
      <c r="N123" s="4">
        <f t="shared" si="26"/>
        <v>3.62430749400795</v>
      </c>
    </row>
    <row r="124" spans="1:14" x14ac:dyDescent="0.25">
      <c r="A124" s="6" t="s">
        <v>180</v>
      </c>
      <c r="B124" s="6" t="s">
        <v>515</v>
      </c>
      <c r="C124" s="6" t="s">
        <v>176</v>
      </c>
      <c r="D124" s="6" t="s">
        <v>370</v>
      </c>
      <c r="E124" s="6" t="s">
        <v>179</v>
      </c>
      <c r="F124" s="6" t="s">
        <v>134</v>
      </c>
      <c r="G124" s="6" t="s">
        <v>387</v>
      </c>
      <c r="H124" s="2">
        <f t="shared" si="21"/>
        <v>42841.512696759259</v>
      </c>
      <c r="I124" s="3">
        <f t="shared" si="22"/>
        <v>66.7236328125</v>
      </c>
      <c r="J124" s="3">
        <f t="shared" si="23"/>
        <v>37.445068359375</v>
      </c>
      <c r="K124" s="3">
        <f t="shared" si="24"/>
        <v>24.53117257029345</v>
      </c>
      <c r="L124" s="3">
        <f t="shared" si="25"/>
        <v>8.5840210659704326</v>
      </c>
      <c r="M124" s="4">
        <f t="shared" si="14"/>
        <v>0.60869589041095884</v>
      </c>
      <c r="N124" s="4">
        <f t="shared" si="26"/>
        <v>3.62430749400795</v>
      </c>
    </row>
    <row r="125" spans="1:14" x14ac:dyDescent="0.25">
      <c r="A125" s="6" t="s">
        <v>181</v>
      </c>
      <c r="B125" s="6" t="s">
        <v>516</v>
      </c>
      <c r="C125" s="6" t="s">
        <v>182</v>
      </c>
      <c r="D125" s="6" t="s">
        <v>370</v>
      </c>
      <c r="E125" s="6" t="s">
        <v>183</v>
      </c>
      <c r="F125" s="6" t="s">
        <v>134</v>
      </c>
      <c r="G125" s="6" t="s">
        <v>387</v>
      </c>
      <c r="H125" s="2">
        <f t="shared" si="21"/>
        <v>42841.512719907405</v>
      </c>
      <c r="I125" s="3">
        <f t="shared" si="22"/>
        <v>65.53955078125</v>
      </c>
      <c r="J125" s="3">
        <f t="shared" si="23"/>
        <v>37.4468994140625</v>
      </c>
      <c r="K125" s="3">
        <f t="shared" si="24"/>
        <v>24.53117257029345</v>
      </c>
      <c r="L125" s="3">
        <f t="shared" si="25"/>
        <v>8.5875431031620906</v>
      </c>
      <c r="M125" s="4">
        <f t="shared" si="14"/>
        <v>0.60869589041095884</v>
      </c>
      <c r="N125" s="4">
        <f t="shared" si="26"/>
        <v>3.62430749400795</v>
      </c>
    </row>
    <row r="126" spans="1:14" x14ac:dyDescent="0.25">
      <c r="A126" s="6" t="s">
        <v>184</v>
      </c>
      <c r="B126" s="6" t="s">
        <v>517</v>
      </c>
      <c r="C126" s="6" t="s">
        <v>185</v>
      </c>
      <c r="D126" s="6" t="s">
        <v>370</v>
      </c>
      <c r="E126" s="6" t="s">
        <v>518</v>
      </c>
      <c r="F126" s="6" t="s">
        <v>134</v>
      </c>
      <c r="G126" s="6" t="s">
        <v>513</v>
      </c>
      <c r="H126" s="2">
        <f t="shared" si="21"/>
        <v>42841.512731481482</v>
      </c>
      <c r="I126" s="3">
        <f t="shared" si="22"/>
        <v>64.3096923828125</v>
      </c>
      <c r="J126" s="3">
        <f t="shared" si="23"/>
        <v>37.4432373046875</v>
      </c>
      <c r="K126" s="3">
        <f t="shared" si="24"/>
        <v>24.53117257029345</v>
      </c>
      <c r="L126" s="3">
        <f t="shared" si="25"/>
        <v>8.5910658179358848</v>
      </c>
      <c r="M126" s="4">
        <f t="shared" si="14"/>
        <v>0.60869589041095884</v>
      </c>
      <c r="N126" s="4">
        <f t="shared" si="26"/>
        <v>5.1264000819477049</v>
      </c>
    </row>
    <row r="127" spans="1:14" x14ac:dyDescent="0.25">
      <c r="A127" s="6" t="s">
        <v>186</v>
      </c>
      <c r="B127" s="6" t="s">
        <v>187</v>
      </c>
      <c r="C127" s="6" t="s">
        <v>188</v>
      </c>
      <c r="D127" s="6" t="s">
        <v>370</v>
      </c>
      <c r="E127" s="6" t="s">
        <v>510</v>
      </c>
      <c r="F127" s="6" t="s">
        <v>134</v>
      </c>
      <c r="G127" s="6" t="s">
        <v>375</v>
      </c>
      <c r="H127" s="2">
        <f t="shared" si="21"/>
        <v>42841.512743055559</v>
      </c>
      <c r="I127" s="3">
        <f t="shared" si="22"/>
        <v>63.128662109375</v>
      </c>
      <c r="J127" s="3">
        <f t="shared" si="23"/>
        <v>37.44781494140625</v>
      </c>
      <c r="K127" s="3">
        <f t="shared" si="24"/>
        <v>24.53117257029345</v>
      </c>
      <c r="L127" s="3">
        <f t="shared" si="25"/>
        <v>8.5945892105387429</v>
      </c>
      <c r="M127" s="4">
        <f t="shared" si="14"/>
        <v>0.60869589041095884</v>
      </c>
      <c r="N127" s="4">
        <f t="shared" si="26"/>
        <v>2.5625587331231401</v>
      </c>
    </row>
    <row r="128" spans="1:14" x14ac:dyDescent="0.25">
      <c r="A128" s="6" t="s">
        <v>189</v>
      </c>
      <c r="B128" s="6" t="s">
        <v>190</v>
      </c>
      <c r="C128" s="6" t="s">
        <v>176</v>
      </c>
      <c r="D128" s="6" t="s">
        <v>370</v>
      </c>
      <c r="E128" s="6" t="s">
        <v>519</v>
      </c>
      <c r="F128" s="6" t="s">
        <v>134</v>
      </c>
      <c r="G128" s="6" t="s">
        <v>375</v>
      </c>
      <c r="H128" s="2">
        <f t="shared" si="21"/>
        <v>42841.512754629628</v>
      </c>
      <c r="I128" s="3">
        <f t="shared" si="22"/>
        <v>61.9171142578125</v>
      </c>
      <c r="J128" s="3">
        <f t="shared" si="23"/>
        <v>37.445068359375</v>
      </c>
      <c r="K128" s="3">
        <f t="shared" si="24"/>
        <v>24.53117257029345</v>
      </c>
      <c r="L128" s="3">
        <f t="shared" si="25"/>
        <v>8.5963511611034278</v>
      </c>
      <c r="M128" s="4">
        <f t="shared" si="14"/>
        <v>0.60869589041095884</v>
      </c>
      <c r="N128" s="4">
        <f t="shared" si="26"/>
        <v>2.5625587331231401</v>
      </c>
    </row>
    <row r="129" spans="1:14" x14ac:dyDescent="0.25">
      <c r="A129" s="6" t="s">
        <v>191</v>
      </c>
      <c r="B129" s="6" t="s">
        <v>192</v>
      </c>
      <c r="C129" s="6" t="s">
        <v>178</v>
      </c>
      <c r="D129" s="6" t="s">
        <v>370</v>
      </c>
      <c r="E129" s="6" t="s">
        <v>520</v>
      </c>
      <c r="F129" s="6" t="s">
        <v>134</v>
      </c>
      <c r="G129" s="6" t="s">
        <v>464</v>
      </c>
      <c r="H129" s="2">
        <f t="shared" si="21"/>
        <v>42841.512777777782</v>
      </c>
      <c r="I129" s="3">
        <f t="shared" si="22"/>
        <v>60.693359375</v>
      </c>
      <c r="J129" s="3">
        <f t="shared" si="23"/>
        <v>37.44873046875</v>
      </c>
      <c r="K129" s="3">
        <f t="shared" si="24"/>
        <v>24.53117257029345</v>
      </c>
      <c r="L129" s="3">
        <f t="shared" si="25"/>
        <v>8.5981132812181045</v>
      </c>
      <c r="M129" s="4">
        <f t="shared" si="14"/>
        <v>0.60869589041095884</v>
      </c>
      <c r="N129" s="4">
        <f t="shared" si="26"/>
        <v>4.4392222748428809</v>
      </c>
    </row>
    <row r="130" spans="1:14" x14ac:dyDescent="0.25">
      <c r="A130" s="6" t="s">
        <v>193</v>
      </c>
      <c r="B130" s="6" t="s">
        <v>194</v>
      </c>
      <c r="C130" s="6" t="s">
        <v>195</v>
      </c>
      <c r="D130" s="6" t="s">
        <v>370</v>
      </c>
      <c r="E130" s="6" t="s">
        <v>504</v>
      </c>
      <c r="F130" s="6" t="s">
        <v>134</v>
      </c>
      <c r="G130" s="6" t="s">
        <v>370</v>
      </c>
      <c r="H130" s="2">
        <f t="shared" si="21"/>
        <v>42841.512789351851</v>
      </c>
      <c r="I130" s="3">
        <f t="shared" si="22"/>
        <v>59.4757080078125</v>
      </c>
      <c r="J130" s="3">
        <f t="shared" si="23"/>
        <v>37.44964599609375</v>
      </c>
      <c r="K130" s="3">
        <f t="shared" si="24"/>
        <v>24.53117257029345</v>
      </c>
      <c r="L130" s="3">
        <f t="shared" si="25"/>
        <v>8.5998755709137527</v>
      </c>
      <c r="M130" s="4">
        <f t="shared" si="14"/>
        <v>0.60869589041095884</v>
      </c>
      <c r="N130" s="4">
        <f t="shared" si="26"/>
        <v>0</v>
      </c>
    </row>
    <row r="131" spans="1:14" x14ac:dyDescent="0.25">
      <c r="A131" s="6" t="s">
        <v>196</v>
      </c>
      <c r="B131" s="6" t="s">
        <v>197</v>
      </c>
      <c r="C131" s="6" t="s">
        <v>182</v>
      </c>
      <c r="D131" s="6" t="s">
        <v>370</v>
      </c>
      <c r="E131" s="6" t="s">
        <v>521</v>
      </c>
      <c r="F131" s="6" t="s">
        <v>134</v>
      </c>
      <c r="G131" s="6" t="s">
        <v>464</v>
      </c>
      <c r="H131" s="2">
        <f t="shared" si="21"/>
        <v>42841.512800925921</v>
      </c>
      <c r="I131" s="3">
        <f t="shared" si="22"/>
        <v>58.203125</v>
      </c>
      <c r="J131" s="3">
        <f t="shared" si="23"/>
        <v>37.4468994140625</v>
      </c>
      <c r="K131" s="3">
        <f t="shared" si="24"/>
        <v>24.53117257029345</v>
      </c>
      <c r="L131" s="3">
        <f t="shared" si="25"/>
        <v>8.601638030221352</v>
      </c>
      <c r="M131" s="4">
        <f t="shared" ref="M131:M194" si="27">((HEX2DEC(F131)+4700)-4842)*0.049372/0.73</f>
        <v>0.60869589041095884</v>
      </c>
      <c r="N131" s="4">
        <f t="shared" si="26"/>
        <v>4.4392222748428809</v>
      </c>
    </row>
    <row r="132" spans="1:14" x14ac:dyDescent="0.25">
      <c r="A132" s="6" t="s">
        <v>522</v>
      </c>
      <c r="B132" s="6" t="s">
        <v>523</v>
      </c>
      <c r="C132" s="6" t="s">
        <v>524</v>
      </c>
      <c r="D132" s="6" t="s">
        <v>370</v>
      </c>
      <c r="E132" s="6" t="s">
        <v>525</v>
      </c>
      <c r="F132" s="6" t="s">
        <v>134</v>
      </c>
      <c r="G132" s="6" t="s">
        <v>513</v>
      </c>
      <c r="H132" s="2">
        <f t="shared" si="21"/>
        <v>42841.512824074074</v>
      </c>
      <c r="I132" s="3">
        <f t="shared" si="22"/>
        <v>57.049560546875</v>
      </c>
      <c r="J132" s="3">
        <f t="shared" si="23"/>
        <v>37.44598388671875</v>
      </c>
      <c r="K132" s="3">
        <f t="shared" si="24"/>
        <v>24.53117257029345</v>
      </c>
      <c r="L132" s="3">
        <f t="shared" si="25"/>
        <v>8.6034006591717684</v>
      </c>
      <c r="M132" s="4">
        <f t="shared" si="27"/>
        <v>0.60869589041095884</v>
      </c>
      <c r="N132" s="4">
        <f t="shared" si="26"/>
        <v>5.1264000819477049</v>
      </c>
    </row>
    <row r="133" spans="1:14" x14ac:dyDescent="0.25">
      <c r="A133" s="6" t="s">
        <v>526</v>
      </c>
      <c r="B133" s="6" t="s">
        <v>527</v>
      </c>
      <c r="C133" s="6" t="s">
        <v>528</v>
      </c>
      <c r="D133" s="6" t="s">
        <v>370</v>
      </c>
      <c r="E133" s="6" t="s">
        <v>529</v>
      </c>
      <c r="F133" s="6" t="s">
        <v>134</v>
      </c>
      <c r="G133" s="6" t="s">
        <v>387</v>
      </c>
      <c r="H133" s="2">
        <f t="shared" si="21"/>
        <v>42841.512835648144</v>
      </c>
      <c r="I133" s="3">
        <f t="shared" si="22"/>
        <v>55.8746337890625</v>
      </c>
      <c r="J133" s="3">
        <f t="shared" si="23"/>
        <v>37.44415283203125</v>
      </c>
      <c r="K133" s="3">
        <f t="shared" si="24"/>
        <v>24.53117257029345</v>
      </c>
      <c r="L133" s="3">
        <f t="shared" si="25"/>
        <v>8.6086895641896604</v>
      </c>
      <c r="M133" s="4">
        <f t="shared" si="27"/>
        <v>0.60869589041095884</v>
      </c>
      <c r="N133" s="4">
        <f t="shared" si="26"/>
        <v>3.62430749400795</v>
      </c>
    </row>
    <row r="134" spans="1:14" x14ac:dyDescent="0.25">
      <c r="A134" s="6" t="s">
        <v>530</v>
      </c>
      <c r="B134" s="6" t="s">
        <v>531</v>
      </c>
      <c r="C134" s="6" t="s">
        <v>524</v>
      </c>
      <c r="D134" s="6" t="s">
        <v>370</v>
      </c>
      <c r="E134" s="6" t="s">
        <v>532</v>
      </c>
      <c r="F134" s="6" t="s">
        <v>134</v>
      </c>
      <c r="G134" s="6" t="s">
        <v>375</v>
      </c>
      <c r="H134" s="2">
        <f t="shared" si="21"/>
        <v>42841.51284722222</v>
      </c>
      <c r="I134" s="3">
        <f t="shared" si="22"/>
        <v>54.6722412109375</v>
      </c>
      <c r="J134" s="3">
        <f t="shared" si="23"/>
        <v>37.44598388671875</v>
      </c>
      <c r="K134" s="3">
        <f t="shared" si="24"/>
        <v>24.53117257029345</v>
      </c>
      <c r="L134" s="3">
        <f t="shared" si="25"/>
        <v>8.6122163496502822</v>
      </c>
      <c r="M134" s="4">
        <f t="shared" si="27"/>
        <v>0.60869589041095884</v>
      </c>
      <c r="N134" s="4">
        <f t="shared" si="26"/>
        <v>2.5625587331231401</v>
      </c>
    </row>
    <row r="135" spans="1:14" x14ac:dyDescent="0.25">
      <c r="A135" s="6" t="s">
        <v>533</v>
      </c>
      <c r="B135" s="6" t="s">
        <v>534</v>
      </c>
      <c r="C135" s="6" t="s">
        <v>188</v>
      </c>
      <c r="D135" s="6" t="s">
        <v>370</v>
      </c>
      <c r="E135" s="6" t="s">
        <v>535</v>
      </c>
      <c r="F135" s="6" t="s">
        <v>134</v>
      </c>
      <c r="G135" s="6" t="s">
        <v>536</v>
      </c>
      <c r="H135" s="2">
        <f t="shared" si="21"/>
        <v>42841.512858796297</v>
      </c>
      <c r="I135" s="3">
        <f t="shared" si="22"/>
        <v>53.466796875</v>
      </c>
      <c r="J135" s="3">
        <f t="shared" si="23"/>
        <v>37.44781494140625</v>
      </c>
      <c r="K135" s="3">
        <f t="shared" si="24"/>
        <v>24.53117257029345</v>
      </c>
      <c r="L135" s="3">
        <f t="shared" si="25"/>
        <v>8.6157438144256844</v>
      </c>
      <c r="M135" s="4">
        <f t="shared" si="27"/>
        <v>0.60869589041095884</v>
      </c>
      <c r="N135" s="4">
        <f t="shared" si="26"/>
        <v>8.1096144559941834</v>
      </c>
    </row>
    <row r="136" spans="1:14" x14ac:dyDescent="0.25">
      <c r="A136" s="6" t="s">
        <v>537</v>
      </c>
      <c r="B136" s="6" t="s">
        <v>538</v>
      </c>
      <c r="C136" s="6" t="s">
        <v>178</v>
      </c>
      <c r="D136" s="6" t="s">
        <v>370</v>
      </c>
      <c r="E136" s="6" t="s">
        <v>501</v>
      </c>
      <c r="F136" s="6" t="s">
        <v>134</v>
      </c>
      <c r="G136" s="6" t="s">
        <v>539</v>
      </c>
      <c r="H136" s="2">
        <f t="shared" si="21"/>
        <v>42841.512881944444</v>
      </c>
      <c r="I136" s="3">
        <f t="shared" si="22"/>
        <v>52.301025390625</v>
      </c>
      <c r="J136" s="3">
        <f t="shared" si="23"/>
        <v>37.44873046875</v>
      </c>
      <c r="K136" s="3">
        <f t="shared" si="24"/>
        <v>24.53117257029345</v>
      </c>
      <c r="L136" s="3">
        <f t="shared" si="25"/>
        <v>8.6175078016340194</v>
      </c>
      <c r="M136" s="4">
        <f t="shared" si="27"/>
        <v>0.60869589041095884</v>
      </c>
      <c r="N136" s="4">
        <f t="shared" si="26"/>
        <v>6.2795806410970254</v>
      </c>
    </row>
    <row r="137" spans="1:14" x14ac:dyDescent="0.25">
      <c r="A137" s="6" t="s">
        <v>540</v>
      </c>
      <c r="B137" s="6" t="s">
        <v>541</v>
      </c>
      <c r="C137" s="6" t="s">
        <v>178</v>
      </c>
      <c r="D137" s="6" t="s">
        <v>370</v>
      </c>
      <c r="E137" s="6" t="s">
        <v>542</v>
      </c>
      <c r="F137" s="6" t="s">
        <v>134</v>
      </c>
      <c r="G137" s="6" t="s">
        <v>543</v>
      </c>
      <c r="H137" s="2">
        <f t="shared" si="21"/>
        <v>42841.51289351852</v>
      </c>
      <c r="I137" s="3">
        <f t="shared" si="22"/>
        <v>51.1474609375</v>
      </c>
      <c r="J137" s="3">
        <f t="shared" si="23"/>
        <v>37.44873046875</v>
      </c>
      <c r="K137" s="3">
        <f t="shared" si="24"/>
        <v>24.53117257029345</v>
      </c>
      <c r="L137" s="3">
        <f t="shared" si="25"/>
        <v>8.6192719587641591</v>
      </c>
      <c r="M137" s="4">
        <f t="shared" si="27"/>
        <v>0.60869589041095884</v>
      </c>
      <c r="N137" s="4">
        <f t="shared" si="26"/>
        <v>5.7319679651977298</v>
      </c>
    </row>
    <row r="138" spans="1:14" x14ac:dyDescent="0.25">
      <c r="A138" s="6" t="s">
        <v>544</v>
      </c>
      <c r="B138" s="6" t="s">
        <v>545</v>
      </c>
      <c r="C138" s="6" t="s">
        <v>188</v>
      </c>
      <c r="D138" s="6" t="s">
        <v>370</v>
      </c>
      <c r="E138" s="6" t="s">
        <v>546</v>
      </c>
      <c r="F138" s="6" t="s">
        <v>134</v>
      </c>
      <c r="G138" s="6" t="s">
        <v>547</v>
      </c>
      <c r="H138" s="2">
        <f t="shared" si="21"/>
        <v>42841.51290509259</v>
      </c>
      <c r="I138" s="3">
        <f t="shared" si="22"/>
        <v>50.0213623046875</v>
      </c>
      <c r="J138" s="3">
        <f t="shared" si="23"/>
        <v>37.44781494140625</v>
      </c>
      <c r="K138" s="3">
        <f t="shared" si="24"/>
        <v>24.53117257029345</v>
      </c>
      <c r="L138" s="3">
        <f t="shared" si="25"/>
        <v>8.6210362858469125</v>
      </c>
      <c r="M138" s="4">
        <f t="shared" si="27"/>
        <v>0.60869589041095884</v>
      </c>
      <c r="N138" s="4">
        <f t="shared" si="26"/>
        <v>7.6928124515598792</v>
      </c>
    </row>
    <row r="139" spans="1:14" x14ac:dyDescent="0.25">
      <c r="A139" s="6" t="s">
        <v>548</v>
      </c>
      <c r="B139" s="6" t="s">
        <v>549</v>
      </c>
      <c r="C139" s="6" t="s">
        <v>550</v>
      </c>
      <c r="D139" s="6" t="s">
        <v>370</v>
      </c>
      <c r="E139" s="6" t="s">
        <v>546</v>
      </c>
      <c r="F139" s="6" t="s">
        <v>134</v>
      </c>
      <c r="G139" s="6" t="s">
        <v>513</v>
      </c>
      <c r="H139" s="2">
        <f t="shared" si="21"/>
        <v>42841.512928240743</v>
      </c>
      <c r="I139" s="3">
        <f t="shared" si="22"/>
        <v>48.876953125</v>
      </c>
      <c r="J139" s="3">
        <f t="shared" si="23"/>
        <v>37.44232177734375</v>
      </c>
      <c r="K139" s="3">
        <f t="shared" si="24"/>
        <v>24.53117257029345</v>
      </c>
      <c r="L139" s="3">
        <f t="shared" si="25"/>
        <v>8.6210362858469125</v>
      </c>
      <c r="M139" s="4">
        <f t="shared" si="27"/>
        <v>0.60869589041095884</v>
      </c>
      <c r="N139" s="4">
        <f t="shared" si="26"/>
        <v>5.1264000819477049</v>
      </c>
    </row>
    <row r="140" spans="1:14" x14ac:dyDescent="0.25">
      <c r="A140" s="6" t="s">
        <v>551</v>
      </c>
      <c r="B140" s="6" t="s">
        <v>552</v>
      </c>
      <c r="C140" s="6" t="s">
        <v>188</v>
      </c>
      <c r="D140" s="6" t="s">
        <v>370</v>
      </c>
      <c r="E140" s="6" t="s">
        <v>553</v>
      </c>
      <c r="F140" s="6" t="s">
        <v>134</v>
      </c>
      <c r="G140" s="6" t="s">
        <v>554</v>
      </c>
      <c r="H140" s="2">
        <f t="shared" si="21"/>
        <v>42841.512939814813</v>
      </c>
      <c r="I140" s="3">
        <f t="shared" si="22"/>
        <v>47.747802734375</v>
      </c>
      <c r="J140" s="3">
        <f t="shared" si="23"/>
        <v>37.44781494140625</v>
      </c>
      <c r="K140" s="3">
        <f t="shared" si="24"/>
        <v>24.53117257029345</v>
      </c>
      <c r="L140" s="3">
        <f t="shared" si="25"/>
        <v>8.6228007829136004</v>
      </c>
      <c r="M140" s="4">
        <f t="shared" si="27"/>
        <v>0.60869589041095884</v>
      </c>
      <c r="N140" s="4">
        <f t="shared" si="26"/>
        <v>6.7832889062333557</v>
      </c>
    </row>
    <row r="141" spans="1:14" x14ac:dyDescent="0.25">
      <c r="A141" s="6" t="s">
        <v>555</v>
      </c>
      <c r="B141" s="6" t="s">
        <v>556</v>
      </c>
      <c r="C141" s="6" t="s">
        <v>182</v>
      </c>
      <c r="D141" s="6" t="s">
        <v>370</v>
      </c>
      <c r="E141" s="6" t="s">
        <v>557</v>
      </c>
      <c r="F141" s="6" t="s">
        <v>110</v>
      </c>
      <c r="G141" s="6" t="s">
        <v>387</v>
      </c>
      <c r="H141" s="2">
        <f t="shared" si="21"/>
        <v>42841.51295138889</v>
      </c>
      <c r="I141" s="3">
        <f t="shared" si="22"/>
        <v>46.6278076171875</v>
      </c>
      <c r="J141" s="3">
        <f t="shared" si="23"/>
        <v>37.4468994140625</v>
      </c>
      <c r="K141" s="3">
        <f t="shared" si="24"/>
        <v>24.53117257029345</v>
      </c>
      <c r="L141" s="3">
        <f t="shared" si="25"/>
        <v>8.6263302871226415</v>
      </c>
      <c r="M141" s="4">
        <f t="shared" si="27"/>
        <v>0.67632876712328771</v>
      </c>
      <c r="N141" s="4">
        <f t="shared" si="26"/>
        <v>3.62430749400795</v>
      </c>
    </row>
    <row r="142" spans="1:14" x14ac:dyDescent="0.25">
      <c r="A142" s="6" t="s">
        <v>558</v>
      </c>
      <c r="B142" s="6" t="s">
        <v>559</v>
      </c>
      <c r="C142" s="6" t="s">
        <v>182</v>
      </c>
      <c r="D142" s="6" t="s">
        <v>370</v>
      </c>
      <c r="E142" s="6" t="s">
        <v>560</v>
      </c>
      <c r="F142" s="6" t="s">
        <v>110</v>
      </c>
      <c r="G142" s="6" t="s">
        <v>375</v>
      </c>
      <c r="H142" s="2">
        <f t="shared" si="21"/>
        <v>42841.512962962966</v>
      </c>
      <c r="I142" s="3">
        <f t="shared" si="22"/>
        <v>45.4376220703125</v>
      </c>
      <c r="J142" s="3">
        <f t="shared" si="23"/>
        <v>37.4468994140625</v>
      </c>
      <c r="K142" s="3">
        <f t="shared" si="24"/>
        <v>24.53117257029345</v>
      </c>
      <c r="L142" s="3">
        <f t="shared" si="25"/>
        <v>8.6280952943271245</v>
      </c>
      <c r="M142" s="4">
        <f t="shared" si="27"/>
        <v>0.67632876712328771</v>
      </c>
      <c r="N142" s="4">
        <f t="shared" si="26"/>
        <v>2.5625587331231401</v>
      </c>
    </row>
    <row r="143" spans="1:14" x14ac:dyDescent="0.25">
      <c r="A143" s="6" t="s">
        <v>561</v>
      </c>
      <c r="B143" s="6" t="s">
        <v>562</v>
      </c>
      <c r="C143" s="6" t="s">
        <v>182</v>
      </c>
      <c r="D143" s="6" t="s">
        <v>370</v>
      </c>
      <c r="E143" s="6" t="s">
        <v>563</v>
      </c>
      <c r="F143" s="6" t="s">
        <v>110</v>
      </c>
      <c r="G143" s="6" t="s">
        <v>543</v>
      </c>
      <c r="H143" s="2">
        <f t="shared" si="21"/>
        <v>42841.512986111113</v>
      </c>
      <c r="I143" s="3">
        <f t="shared" si="22"/>
        <v>44.2535400390625</v>
      </c>
      <c r="J143" s="3">
        <f t="shared" si="23"/>
        <v>37.4468994140625</v>
      </c>
      <c r="K143" s="3">
        <f t="shared" si="24"/>
        <v>24.53117257029345</v>
      </c>
      <c r="L143" s="3">
        <f t="shared" si="25"/>
        <v>8.6316258190913686</v>
      </c>
      <c r="M143" s="4">
        <f t="shared" si="27"/>
        <v>0.67632876712328771</v>
      </c>
      <c r="N143" s="4">
        <f t="shared" si="26"/>
        <v>5.7319679651977298</v>
      </c>
    </row>
    <row r="144" spans="1:14" x14ac:dyDescent="0.25">
      <c r="A144" s="6" t="s">
        <v>564</v>
      </c>
      <c r="B144" s="6" t="s">
        <v>565</v>
      </c>
      <c r="C144" s="6" t="s">
        <v>195</v>
      </c>
      <c r="D144" s="6" t="s">
        <v>370</v>
      </c>
      <c r="E144" s="6" t="s">
        <v>566</v>
      </c>
      <c r="F144" s="6" t="s">
        <v>110</v>
      </c>
      <c r="G144" s="6" t="s">
        <v>464</v>
      </c>
      <c r="H144" s="2">
        <f t="shared" si="21"/>
        <v>42841.512997685189</v>
      </c>
      <c r="I144" s="3">
        <f t="shared" si="22"/>
        <v>43.1060791015625</v>
      </c>
      <c r="J144" s="3">
        <f t="shared" si="23"/>
        <v>37.44964599609375</v>
      </c>
      <c r="K144" s="3">
        <f t="shared" si="24"/>
        <v>24.53117257029345</v>
      </c>
      <c r="L144" s="3">
        <f t="shared" si="25"/>
        <v>8.6333913367132595</v>
      </c>
      <c r="M144" s="4">
        <f t="shared" si="27"/>
        <v>0.67632876712328771</v>
      </c>
      <c r="N144" s="4">
        <f t="shared" si="26"/>
        <v>4.4392222748428809</v>
      </c>
    </row>
    <row r="145" spans="1:14" x14ac:dyDescent="0.25">
      <c r="A145" s="6" t="s">
        <v>567</v>
      </c>
      <c r="B145" s="6" t="s">
        <v>568</v>
      </c>
      <c r="C145" s="6" t="s">
        <v>182</v>
      </c>
      <c r="D145" s="6" t="s">
        <v>370</v>
      </c>
      <c r="E145" s="6" t="s">
        <v>569</v>
      </c>
      <c r="F145" s="6" t="s">
        <v>110</v>
      </c>
      <c r="G145" s="6" t="s">
        <v>539</v>
      </c>
      <c r="H145" s="2">
        <f t="shared" si="21"/>
        <v>42841.513009259259</v>
      </c>
      <c r="I145" s="3">
        <f t="shared" si="22"/>
        <v>41.93115234375</v>
      </c>
      <c r="J145" s="3">
        <f t="shared" si="23"/>
        <v>37.4468994140625</v>
      </c>
      <c r="K145" s="3">
        <f t="shared" si="24"/>
        <v>24.53117257029345</v>
      </c>
      <c r="L145" s="3">
        <f t="shared" si="25"/>
        <v>8.6369228825921596</v>
      </c>
      <c r="M145" s="4">
        <f t="shared" si="27"/>
        <v>0.67632876712328771</v>
      </c>
      <c r="N145" s="4">
        <f t="shared" si="26"/>
        <v>6.2795806410970254</v>
      </c>
    </row>
    <row r="146" spans="1:14" x14ac:dyDescent="0.25">
      <c r="A146" s="6" t="s">
        <v>570</v>
      </c>
      <c r="B146" s="6" t="s">
        <v>571</v>
      </c>
      <c r="C146" s="6" t="s">
        <v>185</v>
      </c>
      <c r="D146" s="6" t="s">
        <v>370</v>
      </c>
      <c r="E146" s="6" t="s">
        <v>572</v>
      </c>
      <c r="F146" s="6" t="s">
        <v>124</v>
      </c>
      <c r="G146" s="6" t="s">
        <v>464</v>
      </c>
      <c r="H146" s="2">
        <f t="shared" si="21"/>
        <v>42841.513032407413</v>
      </c>
      <c r="I146" s="3">
        <f t="shared" si="22"/>
        <v>40.716552734375</v>
      </c>
      <c r="J146" s="3">
        <f t="shared" si="23"/>
        <v>37.4432373046875</v>
      </c>
      <c r="K146" s="3">
        <f t="shared" si="24"/>
        <v>24.53117257029345</v>
      </c>
      <c r="L146" s="3">
        <f t="shared" si="25"/>
        <v>8.6404551095253623</v>
      </c>
      <c r="M146" s="4">
        <f t="shared" si="27"/>
        <v>0.74396164383561647</v>
      </c>
      <c r="N146" s="4">
        <f t="shared" si="26"/>
        <v>4.4392222748428809</v>
      </c>
    </row>
    <row r="147" spans="1:14" x14ac:dyDescent="0.25">
      <c r="A147" s="6" t="s">
        <v>573</v>
      </c>
      <c r="B147" s="6" t="s">
        <v>574</v>
      </c>
      <c r="C147" s="6" t="s">
        <v>188</v>
      </c>
      <c r="D147" s="6" t="s">
        <v>370</v>
      </c>
      <c r="E147" s="6" t="s">
        <v>369</v>
      </c>
      <c r="F147" s="6" t="s">
        <v>124</v>
      </c>
      <c r="G147" s="6" t="s">
        <v>375</v>
      </c>
      <c r="H147" s="2">
        <f t="shared" si="21"/>
        <v>42841.513043981482</v>
      </c>
      <c r="I147" s="3">
        <f t="shared" si="22"/>
        <v>39.48974609375</v>
      </c>
      <c r="J147" s="3">
        <f t="shared" si="23"/>
        <v>37.44781494140625</v>
      </c>
      <c r="K147" s="3">
        <f t="shared" si="24"/>
        <v>24.53117257029345</v>
      </c>
      <c r="L147" s="3">
        <f t="shared" si="25"/>
        <v>8.6457547274465014</v>
      </c>
      <c r="M147" s="4">
        <f t="shared" si="27"/>
        <v>0.74396164383561647</v>
      </c>
      <c r="N147" s="4">
        <f t="shared" si="26"/>
        <v>2.5625587331231401</v>
      </c>
    </row>
    <row r="148" spans="1:14" x14ac:dyDescent="0.25">
      <c r="A148" s="6" t="s">
        <v>575</v>
      </c>
      <c r="B148" s="6" t="s">
        <v>576</v>
      </c>
      <c r="C148" s="6" t="s">
        <v>178</v>
      </c>
      <c r="D148" s="6" t="s">
        <v>370</v>
      </c>
      <c r="E148" s="6" t="s">
        <v>577</v>
      </c>
      <c r="F148" s="6" t="s">
        <v>578</v>
      </c>
      <c r="G148" s="6" t="s">
        <v>370</v>
      </c>
      <c r="H148" s="2">
        <f t="shared" si="21"/>
        <v>42841.513055555552</v>
      </c>
      <c r="I148" s="3">
        <f t="shared" si="22"/>
        <v>38.3270263671875</v>
      </c>
      <c r="J148" s="3">
        <f t="shared" si="23"/>
        <v>37.44873046875</v>
      </c>
      <c r="K148" s="3">
        <f t="shared" si="24"/>
        <v>24.53117257029345</v>
      </c>
      <c r="L148" s="3">
        <f t="shared" si="25"/>
        <v>8.6510558791409835</v>
      </c>
      <c r="M148" s="4">
        <f t="shared" si="27"/>
        <v>0.81159452054794523</v>
      </c>
      <c r="N148" s="4">
        <f t="shared" si="26"/>
        <v>0</v>
      </c>
    </row>
    <row r="149" spans="1:14" x14ac:dyDescent="0.25">
      <c r="A149" s="6" t="s">
        <v>579</v>
      </c>
      <c r="B149" s="6" t="s">
        <v>580</v>
      </c>
      <c r="C149" s="6" t="s">
        <v>581</v>
      </c>
      <c r="D149" s="6" t="s">
        <v>370</v>
      </c>
      <c r="E149" s="6" t="s">
        <v>582</v>
      </c>
      <c r="F149" s="6" t="s">
        <v>578</v>
      </c>
      <c r="G149" s="6" t="s">
        <v>387</v>
      </c>
      <c r="H149" s="2">
        <f t="shared" si="21"/>
        <v>42841.513067129628</v>
      </c>
      <c r="I149" s="3">
        <f t="shared" si="22"/>
        <v>37.225341796875</v>
      </c>
      <c r="J149" s="3">
        <f t="shared" si="23"/>
        <v>37.19879150390625</v>
      </c>
      <c r="K149" s="3">
        <f t="shared" si="24"/>
        <v>24.53117257029345</v>
      </c>
      <c r="L149" s="3">
        <f t="shared" si="25"/>
        <v>8.65459083278256</v>
      </c>
      <c r="M149" s="4">
        <f t="shared" si="27"/>
        <v>0.81159452054794523</v>
      </c>
      <c r="N149" s="4">
        <f t="shared" si="26"/>
        <v>3.62430749400795</v>
      </c>
    </row>
    <row r="150" spans="1:14" x14ac:dyDescent="0.25">
      <c r="A150" s="6" t="s">
        <v>583</v>
      </c>
      <c r="B150" s="6" t="s">
        <v>584</v>
      </c>
      <c r="C150" s="6" t="s">
        <v>585</v>
      </c>
      <c r="D150" s="6" t="s">
        <v>370</v>
      </c>
      <c r="E150" s="6" t="s">
        <v>586</v>
      </c>
      <c r="F150" s="6" t="s">
        <v>587</v>
      </c>
      <c r="G150" s="6" t="s">
        <v>375</v>
      </c>
      <c r="H150" s="2">
        <f t="shared" si="21"/>
        <v>42841.513090277775</v>
      </c>
      <c r="I150" s="3">
        <f t="shared" si="22"/>
        <v>36.151123046875</v>
      </c>
      <c r="J150" s="3">
        <f t="shared" si="23"/>
        <v>36.12762451171875</v>
      </c>
      <c r="K150" s="3">
        <f t="shared" si="24"/>
        <v>24.53117257029345</v>
      </c>
      <c r="L150" s="3">
        <f t="shared" si="25"/>
        <v>8.6581264687247312</v>
      </c>
      <c r="M150" s="4">
        <f t="shared" si="27"/>
        <v>0.87922739726027399</v>
      </c>
      <c r="N150" s="4">
        <f t="shared" si="26"/>
        <v>2.5625587331231401</v>
      </c>
    </row>
    <row r="151" spans="1:14" x14ac:dyDescent="0.25">
      <c r="A151" s="6" t="s">
        <v>588</v>
      </c>
      <c r="B151" s="6" t="s">
        <v>589</v>
      </c>
      <c r="C151" s="6" t="s">
        <v>590</v>
      </c>
      <c r="D151" s="6" t="s">
        <v>370</v>
      </c>
      <c r="E151" s="6" t="s">
        <v>591</v>
      </c>
      <c r="F151" s="6" t="s">
        <v>592</v>
      </c>
      <c r="G151" s="6" t="s">
        <v>375</v>
      </c>
      <c r="H151" s="2">
        <f t="shared" si="21"/>
        <v>42841.513101851851</v>
      </c>
      <c r="I151" s="3">
        <f t="shared" si="22"/>
        <v>35.0555419921875</v>
      </c>
      <c r="J151" s="3">
        <f t="shared" si="23"/>
        <v>35.0335693359375</v>
      </c>
      <c r="K151" s="3">
        <f t="shared" si="24"/>
        <v>24.53117257029345</v>
      </c>
      <c r="L151" s="3">
        <f t="shared" si="25"/>
        <v>8.6616627872172671</v>
      </c>
      <c r="M151" s="4">
        <f t="shared" si="27"/>
        <v>0.94686027397260286</v>
      </c>
      <c r="N151" s="4">
        <f t="shared" si="26"/>
        <v>2.5625587331231401</v>
      </c>
    </row>
    <row r="152" spans="1:14" x14ac:dyDescent="0.25">
      <c r="A152" s="6" t="s">
        <v>593</v>
      </c>
      <c r="B152" s="6" t="s">
        <v>594</v>
      </c>
      <c r="C152" s="6" t="s">
        <v>595</v>
      </c>
      <c r="D152" s="6" t="s">
        <v>370</v>
      </c>
      <c r="E152" s="6" t="s">
        <v>81</v>
      </c>
      <c r="F152" s="6" t="s">
        <v>596</v>
      </c>
      <c r="G152" s="6" t="s">
        <v>375</v>
      </c>
      <c r="H152" s="2">
        <f t="shared" si="21"/>
        <v>42841.513113425928</v>
      </c>
      <c r="I152" s="3">
        <f t="shared" si="22"/>
        <v>34.002685546875</v>
      </c>
      <c r="J152" s="3">
        <f t="shared" si="23"/>
        <v>33.980712890625</v>
      </c>
      <c r="K152" s="3">
        <f t="shared" si="24"/>
        <v>24.53117257029345</v>
      </c>
      <c r="L152" s="3">
        <f t="shared" si="25"/>
        <v>8.6651997885099377</v>
      </c>
      <c r="M152" s="4">
        <f t="shared" si="27"/>
        <v>1.0144931506849315</v>
      </c>
      <c r="N152" s="4">
        <f t="shared" si="26"/>
        <v>2.5625587331231401</v>
      </c>
    </row>
    <row r="153" spans="1:14" x14ac:dyDescent="0.25">
      <c r="A153" s="6" t="s">
        <v>597</v>
      </c>
      <c r="B153" s="6" t="s">
        <v>76</v>
      </c>
      <c r="C153" s="6" t="s">
        <v>598</v>
      </c>
      <c r="D153" s="6" t="s">
        <v>370</v>
      </c>
      <c r="E153" s="6" t="s">
        <v>599</v>
      </c>
      <c r="F153" s="6" t="s">
        <v>273</v>
      </c>
      <c r="G153" s="6" t="s">
        <v>464</v>
      </c>
      <c r="H153" s="2">
        <f t="shared" si="21"/>
        <v>42841.513124999998</v>
      </c>
      <c r="I153" s="3">
        <f t="shared" si="22"/>
        <v>32.91015625</v>
      </c>
      <c r="J153" s="3">
        <f t="shared" si="23"/>
        <v>32.88665771484375</v>
      </c>
      <c r="K153" s="3">
        <f t="shared" si="24"/>
        <v>24.53117257029345</v>
      </c>
      <c r="L153" s="3">
        <f t="shared" si="25"/>
        <v>8.666968545284476</v>
      </c>
      <c r="M153" s="4">
        <f t="shared" si="27"/>
        <v>1.0821260273972604</v>
      </c>
      <c r="N153" s="4">
        <f t="shared" si="26"/>
        <v>4.4392222748428809</v>
      </c>
    </row>
    <row r="154" spans="1:14" x14ac:dyDescent="0.25">
      <c r="A154" s="6" t="s">
        <v>600</v>
      </c>
      <c r="B154" s="6" t="s">
        <v>601</v>
      </c>
      <c r="C154" s="6" t="s">
        <v>602</v>
      </c>
      <c r="D154" s="6" t="s">
        <v>370</v>
      </c>
      <c r="E154" s="6" t="s">
        <v>603</v>
      </c>
      <c r="F154" s="6" t="s">
        <v>72</v>
      </c>
      <c r="G154" s="6" t="s">
        <v>375</v>
      </c>
      <c r="H154" s="2">
        <f t="shared" si="21"/>
        <v>42841.513148148151</v>
      </c>
      <c r="I154" s="3">
        <f t="shared" si="22"/>
        <v>31.8389892578125</v>
      </c>
      <c r="J154" s="3">
        <f t="shared" si="23"/>
        <v>31.82281494140625</v>
      </c>
      <c r="K154" s="3">
        <f t="shared" si="24"/>
        <v>24.53117257029345</v>
      </c>
      <c r="L154" s="3">
        <f t="shared" si="25"/>
        <v>8.6687374728527402</v>
      </c>
      <c r="M154" s="4">
        <f t="shared" si="27"/>
        <v>1.2173917808219177</v>
      </c>
      <c r="N154" s="4">
        <f t="shared" si="26"/>
        <v>2.5625587331231401</v>
      </c>
    </row>
    <row r="155" spans="1:14" x14ac:dyDescent="0.25">
      <c r="A155" s="6" t="s">
        <v>604</v>
      </c>
      <c r="B155" s="6" t="s">
        <v>605</v>
      </c>
      <c r="C155" s="6" t="s">
        <v>606</v>
      </c>
      <c r="D155" s="6" t="s">
        <v>370</v>
      </c>
      <c r="E155" s="6" t="s">
        <v>607</v>
      </c>
      <c r="F155" s="6" t="s">
        <v>77</v>
      </c>
      <c r="G155" s="6" t="s">
        <v>375</v>
      </c>
      <c r="H155" s="2">
        <f t="shared" si="21"/>
        <v>42841.513159722221</v>
      </c>
      <c r="I155" s="3">
        <f t="shared" si="22"/>
        <v>30.7525634765625</v>
      </c>
      <c r="J155" s="3">
        <f t="shared" si="23"/>
        <v>30.72967529296875</v>
      </c>
      <c r="K155" s="3">
        <f t="shared" si="24"/>
        <v>24.53117257029345</v>
      </c>
      <c r="L155" s="3">
        <f t="shared" si="25"/>
        <v>8.670506571246051</v>
      </c>
      <c r="M155" s="4">
        <f t="shared" si="27"/>
        <v>1.3526575342465754</v>
      </c>
      <c r="N155" s="4">
        <f t="shared" si="26"/>
        <v>2.5625587331231401</v>
      </c>
    </row>
    <row r="156" spans="1:14" x14ac:dyDescent="0.25">
      <c r="A156" s="6" t="s">
        <v>608</v>
      </c>
      <c r="B156" s="6" t="s">
        <v>609</v>
      </c>
      <c r="C156" s="6" t="s">
        <v>610</v>
      </c>
      <c r="D156" s="6" t="s">
        <v>370</v>
      </c>
      <c r="E156" s="6" t="s">
        <v>611</v>
      </c>
      <c r="F156" s="6" t="s">
        <v>612</v>
      </c>
      <c r="G156" s="6" t="s">
        <v>387</v>
      </c>
      <c r="H156" s="2">
        <f t="shared" si="21"/>
        <v>42841.513171296298</v>
      </c>
      <c r="I156" s="3">
        <f t="shared" si="22"/>
        <v>29.6966552734375</v>
      </c>
      <c r="J156" s="3">
        <f t="shared" si="23"/>
        <v>29.67681884765625</v>
      </c>
      <c r="K156" s="3">
        <f t="shared" si="24"/>
        <v>24.53117257029345</v>
      </c>
      <c r="L156" s="3">
        <f t="shared" si="25"/>
        <v>8.6740452806329813</v>
      </c>
      <c r="M156" s="4">
        <f t="shared" si="27"/>
        <v>1.5555561643835616</v>
      </c>
      <c r="N156" s="4">
        <f t="shared" si="26"/>
        <v>3.62430749400795</v>
      </c>
    </row>
    <row r="157" spans="1:14" x14ac:dyDescent="0.25">
      <c r="A157" s="6" t="s">
        <v>613</v>
      </c>
      <c r="B157" s="6" t="s">
        <v>614</v>
      </c>
      <c r="C157" s="6" t="s">
        <v>615</v>
      </c>
      <c r="D157" s="6" t="s">
        <v>370</v>
      </c>
      <c r="E157" s="6" t="s">
        <v>616</v>
      </c>
      <c r="F157" s="6" t="s">
        <v>287</v>
      </c>
      <c r="G157" s="6" t="s">
        <v>375</v>
      </c>
      <c r="H157" s="2">
        <f t="shared" si="21"/>
        <v>42841.513194444444</v>
      </c>
      <c r="I157" s="3">
        <f t="shared" si="22"/>
        <v>28.619384765625</v>
      </c>
      <c r="J157" s="3">
        <f t="shared" si="23"/>
        <v>28.59832763671875</v>
      </c>
      <c r="K157" s="3">
        <f t="shared" si="24"/>
        <v>24.53117257029345</v>
      </c>
      <c r="L157" s="3">
        <f t="shared" si="25"/>
        <v>8.6758148916891287</v>
      </c>
      <c r="M157" s="4">
        <f t="shared" si="27"/>
        <v>1.758454794520548</v>
      </c>
      <c r="N157" s="4">
        <f t="shared" si="26"/>
        <v>2.5625587331231401</v>
      </c>
    </row>
    <row r="158" spans="1:14" x14ac:dyDescent="0.25">
      <c r="A158" s="6" t="s">
        <v>617</v>
      </c>
      <c r="B158" s="6" t="s">
        <v>618</v>
      </c>
      <c r="C158" s="6" t="s">
        <v>619</v>
      </c>
      <c r="D158" s="6" t="s">
        <v>370</v>
      </c>
      <c r="E158" s="6" t="s">
        <v>620</v>
      </c>
      <c r="F158" s="6" t="s">
        <v>90</v>
      </c>
      <c r="G158" s="6" t="s">
        <v>370</v>
      </c>
      <c r="H158" s="2">
        <f t="shared" si="21"/>
        <v>42841.513206018513</v>
      </c>
      <c r="I158" s="3">
        <f t="shared" si="22"/>
        <v>27.6031494140625</v>
      </c>
      <c r="J158" s="3">
        <f t="shared" si="23"/>
        <v>27.5811767578125</v>
      </c>
      <c r="K158" s="3">
        <f t="shared" si="24"/>
        <v>24.53117257029345</v>
      </c>
      <c r="L158" s="3">
        <f t="shared" si="25"/>
        <v>8.6775846736954918</v>
      </c>
      <c r="M158" s="4">
        <f t="shared" si="27"/>
        <v>2.028986301369863</v>
      </c>
      <c r="N158" s="4">
        <f t="shared" si="26"/>
        <v>0</v>
      </c>
    </row>
    <row r="159" spans="1:14" x14ac:dyDescent="0.25">
      <c r="A159" s="6" t="s">
        <v>621</v>
      </c>
      <c r="B159" s="6" t="s">
        <v>622</v>
      </c>
      <c r="C159" s="6" t="s">
        <v>623</v>
      </c>
      <c r="D159" s="6" t="s">
        <v>370</v>
      </c>
      <c r="E159" s="6" t="s">
        <v>624</v>
      </c>
      <c r="F159" s="6" t="s">
        <v>625</v>
      </c>
      <c r="G159" s="6" t="s">
        <v>387</v>
      </c>
      <c r="H159" s="2">
        <f t="shared" si="21"/>
        <v>42841.513217592597</v>
      </c>
      <c r="I159" s="3">
        <f t="shared" si="22"/>
        <v>26.5960693359375</v>
      </c>
      <c r="J159" s="3">
        <f t="shared" si="23"/>
        <v>26.568603515625</v>
      </c>
      <c r="K159" s="3">
        <f t="shared" si="24"/>
        <v>24.53117257029345</v>
      </c>
      <c r="L159" s="3">
        <f t="shared" si="25"/>
        <v>8.6811247506839777</v>
      </c>
      <c r="M159" s="4">
        <f t="shared" si="27"/>
        <v>2.3671506849315067</v>
      </c>
      <c r="N159" s="4">
        <f t="shared" si="26"/>
        <v>3.62430749400795</v>
      </c>
    </row>
    <row r="160" spans="1:14" x14ac:dyDescent="0.25">
      <c r="A160" s="6" t="s">
        <v>626</v>
      </c>
      <c r="B160" s="6" t="s">
        <v>627</v>
      </c>
      <c r="C160" s="6" t="s">
        <v>628</v>
      </c>
      <c r="D160" s="6" t="s">
        <v>370</v>
      </c>
      <c r="E160" s="6" t="s">
        <v>629</v>
      </c>
      <c r="F160" s="6" t="s">
        <v>294</v>
      </c>
      <c r="G160" s="6" t="s">
        <v>370</v>
      </c>
      <c r="H160" s="2">
        <f t="shared" si="21"/>
        <v>42841.513229166667</v>
      </c>
      <c r="I160" s="3">
        <f t="shared" si="22"/>
        <v>25.579833984375</v>
      </c>
      <c r="J160" s="3">
        <f t="shared" si="23"/>
        <v>25.5596923828125</v>
      </c>
      <c r="K160" s="3">
        <f t="shared" si="24"/>
        <v>24.53117257029345</v>
      </c>
      <c r="L160" s="3">
        <f t="shared" si="25"/>
        <v>8.6846655118490617</v>
      </c>
      <c r="M160" s="4">
        <f t="shared" si="27"/>
        <v>2.7729479452054799</v>
      </c>
      <c r="N160" s="4">
        <f t="shared" si="26"/>
        <v>0</v>
      </c>
    </row>
    <row r="161" spans="1:14" x14ac:dyDescent="0.25">
      <c r="A161" s="6" t="s">
        <v>630</v>
      </c>
      <c r="B161" s="6" t="s">
        <v>631</v>
      </c>
      <c r="C161" s="6" t="s">
        <v>632</v>
      </c>
      <c r="D161" s="6" t="s">
        <v>370</v>
      </c>
      <c r="E161" s="6" t="s">
        <v>633</v>
      </c>
      <c r="F161" s="6" t="s">
        <v>634</v>
      </c>
      <c r="G161" s="6" t="s">
        <v>387</v>
      </c>
      <c r="H161" s="2">
        <f t="shared" si="21"/>
        <v>42841.513252314813</v>
      </c>
      <c r="I161" s="3">
        <f t="shared" si="22"/>
        <v>24.57275390625</v>
      </c>
      <c r="J161" s="3">
        <f t="shared" si="23"/>
        <v>24.5562744140625</v>
      </c>
      <c r="K161" s="3">
        <f t="shared" si="24"/>
        <v>24.53117257029345</v>
      </c>
      <c r="L161" s="3">
        <f t="shared" si="25"/>
        <v>8.6864361490761439</v>
      </c>
      <c r="M161" s="4">
        <f t="shared" si="27"/>
        <v>3.2463780821917809</v>
      </c>
      <c r="N161" s="4">
        <f t="shared" si="26"/>
        <v>3.62430749400795</v>
      </c>
    </row>
    <row r="162" spans="1:14" x14ac:dyDescent="0.25">
      <c r="A162" s="6" t="s">
        <v>635</v>
      </c>
      <c r="B162" s="6" t="s">
        <v>636</v>
      </c>
      <c r="C162" s="6" t="s">
        <v>637</v>
      </c>
      <c r="D162" s="6" t="s">
        <v>370</v>
      </c>
      <c r="E162" s="6" t="s">
        <v>638</v>
      </c>
      <c r="F162" s="6" t="s">
        <v>91</v>
      </c>
      <c r="G162" s="6" t="s">
        <v>375</v>
      </c>
      <c r="H162" s="2">
        <f t="shared" si="21"/>
        <v>42841.51326388889</v>
      </c>
      <c r="I162" s="3">
        <f t="shared" si="22"/>
        <v>23.5748291015625</v>
      </c>
      <c r="J162" s="3">
        <f t="shared" si="23"/>
        <v>23.55377197265625</v>
      </c>
      <c r="K162" s="3">
        <f t="shared" si="24"/>
        <v>24.53117257029345</v>
      </c>
      <c r="L162" s="3">
        <f t="shared" si="25"/>
        <v>8.6882069574414231</v>
      </c>
      <c r="M162" s="4">
        <f t="shared" si="27"/>
        <v>3.8550739726027401</v>
      </c>
      <c r="N162" s="4">
        <f t="shared" si="26"/>
        <v>2.5625587331231401</v>
      </c>
    </row>
    <row r="163" spans="1:14" x14ac:dyDescent="0.25">
      <c r="A163" s="6" t="s">
        <v>639</v>
      </c>
      <c r="B163" s="6" t="s">
        <v>640</v>
      </c>
      <c r="C163" s="6" t="s">
        <v>641</v>
      </c>
      <c r="D163" s="6" t="s">
        <v>370</v>
      </c>
      <c r="E163" s="6" t="s">
        <v>642</v>
      </c>
      <c r="F163" s="6" t="s">
        <v>643</v>
      </c>
      <c r="G163" s="6" t="s">
        <v>375</v>
      </c>
      <c r="H163" s="2">
        <f t="shared" si="21"/>
        <v>42841.513275462959</v>
      </c>
      <c r="I163" s="3">
        <f t="shared" si="22"/>
        <v>22.552490234375</v>
      </c>
      <c r="J163" s="3">
        <f t="shared" si="23"/>
        <v>22.53662109375</v>
      </c>
      <c r="K163" s="3">
        <f t="shared" si="24"/>
        <v>24.53117257029345</v>
      </c>
      <c r="L163" s="3">
        <f t="shared" si="25"/>
        <v>8.6917490877119121</v>
      </c>
      <c r="M163" s="4">
        <f t="shared" si="27"/>
        <v>4.5990356164383561</v>
      </c>
      <c r="N163" s="4">
        <f t="shared" si="26"/>
        <v>2.5625587331231401</v>
      </c>
    </row>
    <row r="164" spans="1:14" x14ac:dyDescent="0.25">
      <c r="A164" s="6" t="s">
        <v>644</v>
      </c>
      <c r="B164" s="6" t="s">
        <v>645</v>
      </c>
      <c r="C164" s="6" t="s">
        <v>646</v>
      </c>
      <c r="D164" s="6" t="s">
        <v>370</v>
      </c>
      <c r="E164" s="6" t="s">
        <v>33</v>
      </c>
      <c r="F164" s="6" t="s">
        <v>647</v>
      </c>
      <c r="G164" s="6" t="s">
        <v>387</v>
      </c>
      <c r="H164" s="2">
        <f t="shared" si="21"/>
        <v>42841.513298611113</v>
      </c>
      <c r="I164" s="3">
        <f t="shared" si="22"/>
        <v>21.5484619140625</v>
      </c>
      <c r="J164" s="3">
        <f t="shared" si="23"/>
        <v>21.5277099609375</v>
      </c>
      <c r="K164" s="3">
        <f t="shared" si="24"/>
        <v>24.53117257029345</v>
      </c>
      <c r="L164" s="3">
        <f t="shared" si="25"/>
        <v>8.693520409679877</v>
      </c>
      <c r="M164" s="4">
        <f t="shared" si="27"/>
        <v>5.5458958904109599</v>
      </c>
      <c r="N164" s="4">
        <f t="shared" si="26"/>
        <v>3.62430749400795</v>
      </c>
    </row>
    <row r="165" spans="1:14" x14ac:dyDescent="0.25">
      <c r="A165" s="6" t="s">
        <v>648</v>
      </c>
      <c r="B165" s="6" t="s">
        <v>649</v>
      </c>
      <c r="C165" s="6" t="s">
        <v>650</v>
      </c>
      <c r="D165" s="6" t="s">
        <v>370</v>
      </c>
      <c r="E165" s="6" t="s">
        <v>651</v>
      </c>
      <c r="F165" s="6" t="s">
        <v>652</v>
      </c>
      <c r="G165" s="6" t="s">
        <v>387</v>
      </c>
      <c r="H165" s="2">
        <f t="shared" si="21"/>
        <v>42841.513310185182</v>
      </c>
      <c r="I165" s="3">
        <f t="shared" si="22"/>
        <v>20.54443359375</v>
      </c>
      <c r="J165" s="3">
        <f t="shared" si="23"/>
        <v>20.5224609375</v>
      </c>
      <c r="K165" s="3">
        <f t="shared" si="24"/>
        <v>24.53117257029345</v>
      </c>
      <c r="L165" s="3">
        <f t="shared" si="25"/>
        <v>8.6952919029114355</v>
      </c>
      <c r="M165" s="4">
        <f t="shared" si="27"/>
        <v>6.7632876712328764</v>
      </c>
      <c r="N165" s="4">
        <f t="shared" si="26"/>
        <v>3.62430749400795</v>
      </c>
    </row>
    <row r="166" spans="1:14" x14ac:dyDescent="0.25">
      <c r="A166" s="6" t="s">
        <v>653</v>
      </c>
      <c r="B166" s="6" t="s">
        <v>654</v>
      </c>
      <c r="C166" s="6" t="s">
        <v>655</v>
      </c>
      <c r="D166" s="6" t="s">
        <v>370</v>
      </c>
      <c r="E166" s="6" t="s">
        <v>656</v>
      </c>
      <c r="F166" s="6" t="s">
        <v>337</v>
      </c>
      <c r="G166" s="6" t="s">
        <v>513</v>
      </c>
      <c r="H166" s="2">
        <f t="shared" si="21"/>
        <v>42841.513321759259</v>
      </c>
      <c r="I166" s="3">
        <f t="shared" si="22"/>
        <v>19.62890625</v>
      </c>
      <c r="J166" s="3">
        <f t="shared" si="23"/>
        <v>19.6051025390625</v>
      </c>
      <c r="K166" s="3">
        <f t="shared" si="24"/>
        <v>24.53117257029345</v>
      </c>
      <c r="L166" s="3">
        <f t="shared" si="25"/>
        <v>8.6970635674380787</v>
      </c>
      <c r="M166" s="4">
        <f t="shared" si="27"/>
        <v>8.048312328767123</v>
      </c>
      <c r="N166" s="4">
        <f t="shared" si="26"/>
        <v>5.1264000819477049</v>
      </c>
    </row>
    <row r="167" spans="1:14" x14ac:dyDescent="0.25">
      <c r="A167" s="6" t="s">
        <v>657</v>
      </c>
      <c r="B167" s="6" t="s">
        <v>658</v>
      </c>
      <c r="C167" s="6" t="s">
        <v>659</v>
      </c>
      <c r="D167" s="6" t="s">
        <v>370</v>
      </c>
      <c r="E167" s="6" t="s">
        <v>656</v>
      </c>
      <c r="F167" s="6" t="s">
        <v>660</v>
      </c>
      <c r="G167" s="6" t="s">
        <v>387</v>
      </c>
      <c r="H167" s="2">
        <f t="shared" si="21"/>
        <v>42841.513333333336</v>
      </c>
      <c r="I167" s="3">
        <f t="shared" si="22"/>
        <v>19.0673828125</v>
      </c>
      <c r="J167" s="3">
        <f t="shared" si="23"/>
        <v>19.04296875</v>
      </c>
      <c r="K167" s="3">
        <f t="shared" si="24"/>
        <v>24.53117257029345</v>
      </c>
      <c r="L167" s="3">
        <f t="shared" si="25"/>
        <v>8.6970635674380787</v>
      </c>
      <c r="M167" s="4">
        <f t="shared" si="27"/>
        <v>9.1980712328767122</v>
      </c>
      <c r="N167" s="4">
        <f t="shared" si="26"/>
        <v>3.62430749400795</v>
      </c>
    </row>
    <row r="168" spans="1:14" x14ac:dyDescent="0.25">
      <c r="A168" s="6" t="s">
        <v>661</v>
      </c>
      <c r="B168" s="6" t="s">
        <v>662</v>
      </c>
      <c r="C168" s="6" t="s">
        <v>663</v>
      </c>
      <c r="D168" s="6" t="s">
        <v>101</v>
      </c>
      <c r="E168" s="6" t="s">
        <v>664</v>
      </c>
      <c r="F168" s="6" t="s">
        <v>665</v>
      </c>
      <c r="G168" s="6" t="s">
        <v>375</v>
      </c>
      <c r="H168" s="2">
        <f t="shared" ref="H168:H218" si="28">(HEX2DEC(A168)/86400)+25569</f>
        <v>42841.583333333328</v>
      </c>
      <c r="I168" s="3">
        <f t="shared" ref="I168:I218" si="29">HEX2DEC(B168)/32768*100</f>
        <v>17.6971435546875</v>
      </c>
      <c r="J168" s="3">
        <f t="shared" ref="J168:J218" si="30">HEX2DEC(C168)/32768*30</f>
        <v>17.6824951171875</v>
      </c>
      <c r="K168" s="3">
        <f t="shared" ref="K168:K218" si="31">1/($Q$2+$Q$3*LOG10(5600-HEX2DEC(D168))+$Q$4*LOG10(5600-HEX2DEC(D168))^3)-273.15</f>
        <v>24.948641363705747</v>
      </c>
      <c r="L168" s="3">
        <f t="shared" ref="L168:L218" si="32">1/($Q$2+$Q$3*LOG10(21000-HEX2DEC(E168))+$Q$4*LOG10(21000-HEX2DEC(E168))^3)-273.15</f>
        <v>8.7574023065937467</v>
      </c>
      <c r="M168" s="4">
        <f t="shared" si="27"/>
        <v>10.888893150684931</v>
      </c>
      <c r="N168" s="4">
        <f t="shared" ref="N168:N218" si="33">DEGREES(ACOS((1000-G168)/1000))</f>
        <v>2.5625587331231401</v>
      </c>
    </row>
    <row r="169" spans="1:14" x14ac:dyDescent="0.25">
      <c r="A169" s="6" t="s">
        <v>666</v>
      </c>
      <c r="B169" s="6" t="s">
        <v>667</v>
      </c>
      <c r="C169" s="6" t="s">
        <v>668</v>
      </c>
      <c r="D169" s="6" t="s">
        <v>101</v>
      </c>
      <c r="E169" s="6" t="s">
        <v>669</v>
      </c>
      <c r="F169" s="6" t="s">
        <v>670</v>
      </c>
      <c r="G169" s="6" t="s">
        <v>375</v>
      </c>
      <c r="H169" s="2">
        <f t="shared" si="28"/>
        <v>42841.625</v>
      </c>
      <c r="I169" s="3">
        <f t="shared" si="29"/>
        <v>17.5506591796875</v>
      </c>
      <c r="J169" s="3">
        <f t="shared" si="30"/>
        <v>17.5323486328125</v>
      </c>
      <c r="K169" s="3">
        <f t="shared" si="31"/>
        <v>24.948641363705747</v>
      </c>
      <c r="L169" s="3">
        <f t="shared" si="32"/>
        <v>8.7325328783485929</v>
      </c>
      <c r="M169" s="4">
        <f t="shared" si="27"/>
        <v>11.429956164383563</v>
      </c>
      <c r="N169" s="4">
        <f t="shared" si="33"/>
        <v>2.5625587331231401</v>
      </c>
    </row>
    <row r="170" spans="1:14" x14ac:dyDescent="0.25">
      <c r="A170" s="6" t="s">
        <v>671</v>
      </c>
      <c r="B170" s="6" t="s">
        <v>672</v>
      </c>
      <c r="C170" s="6" t="s">
        <v>673</v>
      </c>
      <c r="D170" s="6" t="s">
        <v>101</v>
      </c>
      <c r="E170" s="6" t="s">
        <v>674</v>
      </c>
      <c r="F170" s="6" t="s">
        <v>675</v>
      </c>
      <c r="G170" s="6" t="s">
        <v>375</v>
      </c>
      <c r="H170" s="2">
        <f t="shared" si="28"/>
        <v>42841.666666666672</v>
      </c>
      <c r="I170" s="3">
        <f t="shared" si="29"/>
        <v>17.828369140625</v>
      </c>
      <c r="J170" s="3">
        <f t="shared" si="30"/>
        <v>17.80792236328125</v>
      </c>
      <c r="K170" s="3">
        <f t="shared" si="31"/>
        <v>24.948641363705747</v>
      </c>
      <c r="L170" s="3">
        <f t="shared" si="32"/>
        <v>8.6988354032911843</v>
      </c>
      <c r="M170" s="4">
        <f t="shared" si="27"/>
        <v>8.2512109589041103</v>
      </c>
      <c r="N170" s="4">
        <f t="shared" si="33"/>
        <v>2.5625587331231401</v>
      </c>
    </row>
    <row r="171" spans="1:14" x14ac:dyDescent="0.25">
      <c r="A171" s="6" t="s">
        <v>676</v>
      </c>
      <c r="B171" s="6" t="s">
        <v>677</v>
      </c>
      <c r="C171" s="6" t="s">
        <v>678</v>
      </c>
      <c r="D171" s="6" t="s">
        <v>101</v>
      </c>
      <c r="E171" s="6" t="s">
        <v>586</v>
      </c>
      <c r="F171" s="6" t="s">
        <v>58</v>
      </c>
      <c r="G171" s="6" t="s">
        <v>375</v>
      </c>
      <c r="H171" s="2">
        <f t="shared" si="28"/>
        <v>42841.708333333328</v>
      </c>
      <c r="I171" s="3">
        <f t="shared" si="29"/>
        <v>18.621826171875</v>
      </c>
      <c r="J171" s="3">
        <f t="shared" si="30"/>
        <v>18.59893798828125</v>
      </c>
      <c r="K171" s="3">
        <f t="shared" si="31"/>
        <v>24.948641363705747</v>
      </c>
      <c r="L171" s="3">
        <f t="shared" si="32"/>
        <v>8.6581264687247312</v>
      </c>
      <c r="M171" s="4">
        <f t="shared" si="27"/>
        <v>3.7874410958904114</v>
      </c>
      <c r="N171" s="4">
        <f t="shared" si="33"/>
        <v>2.5625587331231401</v>
      </c>
    </row>
    <row r="172" spans="1:14" x14ac:dyDescent="0.25">
      <c r="A172" s="6" t="s">
        <v>679</v>
      </c>
      <c r="B172" s="6" t="s">
        <v>680</v>
      </c>
      <c r="C172" s="6" t="s">
        <v>681</v>
      </c>
      <c r="D172" s="6" t="s">
        <v>101</v>
      </c>
      <c r="E172" s="6" t="s">
        <v>669</v>
      </c>
      <c r="F172" s="6" t="s">
        <v>17</v>
      </c>
      <c r="G172" s="6" t="s">
        <v>375</v>
      </c>
      <c r="H172" s="2">
        <f t="shared" si="28"/>
        <v>42841.75</v>
      </c>
      <c r="I172" s="3">
        <f t="shared" si="29"/>
        <v>20.343017578125</v>
      </c>
      <c r="J172" s="3">
        <f t="shared" si="30"/>
        <v>20.313720703125</v>
      </c>
      <c r="K172" s="3">
        <f t="shared" si="31"/>
        <v>24.948641363705747</v>
      </c>
      <c r="L172" s="3">
        <f t="shared" si="32"/>
        <v>8.7325328783485929</v>
      </c>
      <c r="M172" s="4">
        <f t="shared" si="27"/>
        <v>2.0966191780821917</v>
      </c>
      <c r="N172" s="4">
        <f t="shared" si="33"/>
        <v>2.5625587331231401</v>
      </c>
    </row>
    <row r="173" spans="1:14" x14ac:dyDescent="0.25">
      <c r="A173" s="6" t="s">
        <v>682</v>
      </c>
      <c r="B173" s="6" t="s">
        <v>683</v>
      </c>
      <c r="C173" s="6" t="s">
        <v>684</v>
      </c>
      <c r="D173" s="6" t="s">
        <v>101</v>
      </c>
      <c r="E173" s="6" t="s">
        <v>81</v>
      </c>
      <c r="F173" s="6" t="s">
        <v>72</v>
      </c>
      <c r="G173" s="6" t="s">
        <v>387</v>
      </c>
      <c r="H173" s="2">
        <f t="shared" si="28"/>
        <v>42841.791666666672</v>
      </c>
      <c r="I173" s="3">
        <f t="shared" si="29"/>
        <v>21.600341796875</v>
      </c>
      <c r="J173" s="3">
        <f t="shared" si="30"/>
        <v>21.56982421875</v>
      </c>
      <c r="K173" s="3">
        <f t="shared" si="31"/>
        <v>24.948641363705747</v>
      </c>
      <c r="L173" s="3">
        <f t="shared" si="32"/>
        <v>8.6651997885099377</v>
      </c>
      <c r="M173" s="4">
        <f t="shared" si="27"/>
        <v>1.2173917808219177</v>
      </c>
      <c r="N173" s="4">
        <f t="shared" si="33"/>
        <v>3.62430749400795</v>
      </c>
    </row>
    <row r="174" spans="1:14" x14ac:dyDescent="0.25">
      <c r="A174" s="6" t="s">
        <v>685</v>
      </c>
      <c r="B174" s="6" t="s">
        <v>686</v>
      </c>
      <c r="C174" s="6" t="s">
        <v>687</v>
      </c>
      <c r="D174" s="6" t="s">
        <v>101</v>
      </c>
      <c r="E174" s="6" t="s">
        <v>688</v>
      </c>
      <c r="F174" s="6" t="s">
        <v>110</v>
      </c>
      <c r="G174" s="6" t="s">
        <v>375</v>
      </c>
      <c r="H174" s="2">
        <f t="shared" si="28"/>
        <v>42841.833333333328</v>
      </c>
      <c r="I174" s="3">
        <f t="shared" si="29"/>
        <v>21.1334228515625</v>
      </c>
      <c r="J174" s="3">
        <f t="shared" si="30"/>
        <v>21.11297607421875</v>
      </c>
      <c r="K174" s="3">
        <f t="shared" si="31"/>
        <v>24.948641363705747</v>
      </c>
      <c r="L174" s="3">
        <f t="shared" si="32"/>
        <v>8.7041519391232214</v>
      </c>
      <c r="M174" s="4">
        <f t="shared" si="27"/>
        <v>0.67632876712328771</v>
      </c>
      <c r="N174" s="4">
        <f t="shared" si="33"/>
        <v>2.5625587331231401</v>
      </c>
    </row>
    <row r="175" spans="1:14" x14ac:dyDescent="0.25">
      <c r="A175" s="6" t="s">
        <v>689</v>
      </c>
      <c r="B175" s="6" t="s">
        <v>690</v>
      </c>
      <c r="C175" s="6" t="s">
        <v>691</v>
      </c>
      <c r="D175" s="6" t="s">
        <v>101</v>
      </c>
      <c r="E175" s="6" t="s">
        <v>692</v>
      </c>
      <c r="F175" s="6" t="s">
        <v>134</v>
      </c>
      <c r="G175" s="6" t="s">
        <v>375</v>
      </c>
      <c r="H175" s="2">
        <f t="shared" si="28"/>
        <v>42841.875</v>
      </c>
      <c r="I175" s="3">
        <f t="shared" si="29"/>
        <v>20.6024169921875</v>
      </c>
      <c r="J175" s="3">
        <f t="shared" si="30"/>
        <v>20.57830810546875</v>
      </c>
      <c r="K175" s="3">
        <f t="shared" si="31"/>
        <v>24.948641363705747</v>
      </c>
      <c r="L175" s="3">
        <f t="shared" si="32"/>
        <v>8.7912077372473618</v>
      </c>
      <c r="M175" s="4">
        <f t="shared" si="27"/>
        <v>0.60869589041095884</v>
      </c>
      <c r="N175" s="4">
        <f t="shared" si="33"/>
        <v>2.5625587331231401</v>
      </c>
    </row>
    <row r="176" spans="1:14" x14ac:dyDescent="0.25">
      <c r="A176" s="6" t="s">
        <v>693</v>
      </c>
      <c r="B176" s="6" t="s">
        <v>694</v>
      </c>
      <c r="C176" s="6" t="s">
        <v>695</v>
      </c>
      <c r="D176" s="6" t="s">
        <v>101</v>
      </c>
      <c r="E176" s="6" t="s">
        <v>638</v>
      </c>
      <c r="F176" s="6" t="s">
        <v>134</v>
      </c>
      <c r="G176" s="6" t="s">
        <v>375</v>
      </c>
      <c r="H176" s="2">
        <f t="shared" si="28"/>
        <v>42841.916666666672</v>
      </c>
      <c r="I176" s="3">
        <f t="shared" si="29"/>
        <v>20.4925537109375</v>
      </c>
      <c r="J176" s="3">
        <f t="shared" si="30"/>
        <v>20.467529296875</v>
      </c>
      <c r="K176" s="3">
        <f t="shared" si="31"/>
        <v>24.948641363705747</v>
      </c>
      <c r="L176" s="3">
        <f t="shared" si="32"/>
        <v>8.6882069574414231</v>
      </c>
      <c r="M176" s="4">
        <f t="shared" si="27"/>
        <v>0.60869589041095884</v>
      </c>
      <c r="N176" s="4">
        <f t="shared" si="33"/>
        <v>2.5625587331231401</v>
      </c>
    </row>
    <row r="177" spans="1:14" x14ac:dyDescent="0.25">
      <c r="A177" s="6" t="s">
        <v>696</v>
      </c>
      <c r="B177" s="6" t="s">
        <v>697</v>
      </c>
      <c r="C177" s="6" t="s">
        <v>698</v>
      </c>
      <c r="D177" s="6" t="s">
        <v>101</v>
      </c>
      <c r="E177" s="6" t="s">
        <v>699</v>
      </c>
      <c r="F177" s="6" t="s">
        <v>134</v>
      </c>
      <c r="G177" s="6" t="s">
        <v>375</v>
      </c>
      <c r="H177" s="2">
        <f t="shared" si="28"/>
        <v>42841.958333333328</v>
      </c>
      <c r="I177" s="3">
        <f t="shared" si="29"/>
        <v>20.5108642578125</v>
      </c>
      <c r="J177" s="3">
        <f t="shared" si="30"/>
        <v>20.49041748046875</v>
      </c>
      <c r="K177" s="3">
        <f t="shared" si="31"/>
        <v>24.948641363705747</v>
      </c>
      <c r="L177" s="3">
        <f t="shared" si="32"/>
        <v>8.7431870727323826</v>
      </c>
      <c r="M177" s="4">
        <f t="shared" si="27"/>
        <v>0.60869589041095884</v>
      </c>
      <c r="N177" s="4">
        <f t="shared" si="33"/>
        <v>2.5625587331231401</v>
      </c>
    </row>
    <row r="178" spans="1:14" x14ac:dyDescent="0.25">
      <c r="A178" s="6" t="s">
        <v>700</v>
      </c>
      <c r="B178" s="6" t="s">
        <v>701</v>
      </c>
      <c r="C178" s="6" t="s">
        <v>702</v>
      </c>
      <c r="D178" s="6" t="s">
        <v>101</v>
      </c>
      <c r="E178" s="6" t="s">
        <v>703</v>
      </c>
      <c r="F178" s="6" t="s">
        <v>134</v>
      </c>
      <c r="G178" s="6" t="s">
        <v>375</v>
      </c>
      <c r="H178" s="2">
        <f t="shared" si="28"/>
        <v>42842</v>
      </c>
      <c r="I178" s="3">
        <f t="shared" si="29"/>
        <v>20.257568359375</v>
      </c>
      <c r="J178" s="3">
        <f t="shared" si="30"/>
        <v>20.2386474609375</v>
      </c>
      <c r="K178" s="3">
        <f t="shared" si="31"/>
        <v>24.948641363705747</v>
      </c>
      <c r="L178" s="3">
        <f t="shared" si="32"/>
        <v>8.8018961012774071</v>
      </c>
      <c r="M178" s="4">
        <f t="shared" si="27"/>
        <v>0.60869589041095884</v>
      </c>
      <c r="N178" s="4">
        <f t="shared" si="33"/>
        <v>2.5625587331231401</v>
      </c>
    </row>
    <row r="179" spans="1:14" x14ac:dyDescent="0.25">
      <c r="A179" s="6" t="s">
        <v>704</v>
      </c>
      <c r="B179" s="6" t="s">
        <v>705</v>
      </c>
      <c r="C179" s="6" t="s">
        <v>706</v>
      </c>
      <c r="D179" s="6" t="s">
        <v>101</v>
      </c>
      <c r="E179" s="6" t="s">
        <v>707</v>
      </c>
      <c r="F179" s="6" t="s">
        <v>134</v>
      </c>
      <c r="G179" s="6" t="s">
        <v>375</v>
      </c>
      <c r="H179" s="2">
        <f t="shared" si="28"/>
        <v>42842.041666666672</v>
      </c>
      <c r="I179" s="3">
        <f t="shared" si="29"/>
        <v>19.9676513671875</v>
      </c>
      <c r="J179" s="3">
        <f t="shared" si="30"/>
        <v>19.94659423828125</v>
      </c>
      <c r="K179" s="3">
        <f t="shared" si="31"/>
        <v>24.948641363705747</v>
      </c>
      <c r="L179" s="3">
        <f t="shared" si="32"/>
        <v>8.7467398476898097</v>
      </c>
      <c r="M179" s="4">
        <f t="shared" si="27"/>
        <v>0.60869589041095884</v>
      </c>
      <c r="N179" s="4">
        <f t="shared" si="33"/>
        <v>2.5625587331231401</v>
      </c>
    </row>
    <row r="180" spans="1:14" x14ac:dyDescent="0.25">
      <c r="A180" s="6" t="s">
        <v>708</v>
      </c>
      <c r="B180" s="6" t="s">
        <v>709</v>
      </c>
      <c r="C180" s="6" t="s">
        <v>710</v>
      </c>
      <c r="D180" s="6" t="s">
        <v>101</v>
      </c>
      <c r="E180" s="6" t="s">
        <v>711</v>
      </c>
      <c r="F180" s="6" t="s">
        <v>134</v>
      </c>
      <c r="G180" s="6" t="s">
        <v>375</v>
      </c>
      <c r="H180" s="2">
        <f t="shared" si="28"/>
        <v>42842.083333333328</v>
      </c>
      <c r="I180" s="3">
        <f t="shared" si="29"/>
        <v>19.6319580078125</v>
      </c>
      <c r="J180" s="3">
        <f t="shared" si="30"/>
        <v>19.6124267578125</v>
      </c>
      <c r="K180" s="3">
        <f t="shared" si="31"/>
        <v>24.948641363705747</v>
      </c>
      <c r="L180" s="3">
        <f t="shared" si="32"/>
        <v>8.6475216075505159</v>
      </c>
      <c r="M180" s="4">
        <f t="shared" si="27"/>
        <v>0.60869589041095884</v>
      </c>
      <c r="N180" s="4">
        <f t="shared" si="33"/>
        <v>2.5625587331231401</v>
      </c>
    </row>
    <row r="181" spans="1:14" x14ac:dyDescent="0.25">
      <c r="A181" s="6" t="s">
        <v>712</v>
      </c>
      <c r="B181" s="6" t="s">
        <v>713</v>
      </c>
      <c r="C181" s="6" t="s">
        <v>714</v>
      </c>
      <c r="D181" s="6" t="s">
        <v>101</v>
      </c>
      <c r="E181" s="6" t="s">
        <v>715</v>
      </c>
      <c r="F181" s="6" t="s">
        <v>134</v>
      </c>
      <c r="G181" s="6" t="s">
        <v>375</v>
      </c>
      <c r="H181" s="2">
        <f t="shared" si="28"/>
        <v>42842.125</v>
      </c>
      <c r="I181" s="3">
        <f t="shared" si="29"/>
        <v>19.3695068359375</v>
      </c>
      <c r="J181" s="3">
        <f t="shared" si="30"/>
        <v>19.3487548828125</v>
      </c>
      <c r="K181" s="3">
        <f t="shared" si="31"/>
        <v>24.948641363705747</v>
      </c>
      <c r="L181" s="3">
        <f t="shared" si="32"/>
        <v>8.6422214784650464</v>
      </c>
      <c r="M181" s="4">
        <f t="shared" si="27"/>
        <v>0.60869589041095884</v>
      </c>
      <c r="N181" s="4">
        <f t="shared" si="33"/>
        <v>2.5625587331231401</v>
      </c>
    </row>
    <row r="182" spans="1:14" x14ac:dyDescent="0.25">
      <c r="A182" s="6" t="s">
        <v>716</v>
      </c>
      <c r="B182" s="6" t="s">
        <v>717</v>
      </c>
      <c r="C182" s="6" t="s">
        <v>718</v>
      </c>
      <c r="D182" s="6" t="s">
        <v>101</v>
      </c>
      <c r="E182" s="6" t="s">
        <v>719</v>
      </c>
      <c r="F182" s="6" t="s">
        <v>134</v>
      </c>
      <c r="G182" s="6" t="s">
        <v>375</v>
      </c>
      <c r="H182" s="2">
        <f t="shared" si="28"/>
        <v>42842.166666666672</v>
      </c>
      <c r="I182" s="3">
        <f t="shared" si="29"/>
        <v>19.2779541015625</v>
      </c>
      <c r="J182" s="3">
        <f t="shared" si="30"/>
        <v>19.25628662109375</v>
      </c>
      <c r="K182" s="3">
        <f t="shared" si="31"/>
        <v>24.948641363705747</v>
      </c>
      <c r="L182" s="3">
        <f t="shared" si="32"/>
        <v>8.8108078338501628</v>
      </c>
      <c r="M182" s="4">
        <f t="shared" si="27"/>
        <v>0.60869589041095884</v>
      </c>
      <c r="N182" s="4">
        <f t="shared" si="33"/>
        <v>2.5625587331231401</v>
      </c>
    </row>
    <row r="183" spans="1:14" x14ac:dyDescent="0.25">
      <c r="A183" s="6" t="s">
        <v>720</v>
      </c>
      <c r="B183" s="6" t="s">
        <v>721</v>
      </c>
      <c r="C183" s="6" t="s">
        <v>722</v>
      </c>
      <c r="D183" s="6" t="s">
        <v>101</v>
      </c>
      <c r="E183" s="6" t="s">
        <v>723</v>
      </c>
      <c r="F183" s="6" t="s">
        <v>134</v>
      </c>
      <c r="G183" s="6" t="s">
        <v>375</v>
      </c>
      <c r="H183" s="2">
        <f t="shared" si="28"/>
        <v>42842.208333333328</v>
      </c>
      <c r="I183" s="3">
        <f t="shared" si="29"/>
        <v>19.6197509765625</v>
      </c>
      <c r="J183" s="3">
        <f t="shared" si="30"/>
        <v>19.599609375</v>
      </c>
      <c r="K183" s="3">
        <f t="shared" si="31"/>
        <v>24.948641363705747</v>
      </c>
      <c r="L183" s="3">
        <f t="shared" si="32"/>
        <v>8.9845579068193047</v>
      </c>
      <c r="M183" s="4">
        <f t="shared" si="27"/>
        <v>0.60869589041095884</v>
      </c>
      <c r="N183" s="4">
        <f t="shared" si="33"/>
        <v>2.5625587331231401</v>
      </c>
    </row>
    <row r="184" spans="1:14" x14ac:dyDescent="0.25">
      <c r="A184" s="6" t="s">
        <v>724</v>
      </c>
      <c r="B184" s="6" t="s">
        <v>725</v>
      </c>
      <c r="C184" s="6" t="s">
        <v>726</v>
      </c>
      <c r="D184" s="6" t="s">
        <v>101</v>
      </c>
      <c r="E184" s="6" t="s">
        <v>727</v>
      </c>
      <c r="F184" s="6" t="s">
        <v>134</v>
      </c>
      <c r="G184" s="6" t="s">
        <v>375</v>
      </c>
      <c r="H184" s="2">
        <f t="shared" si="28"/>
        <v>42842.25</v>
      </c>
      <c r="I184" s="3">
        <f t="shared" si="29"/>
        <v>19.59228515625</v>
      </c>
      <c r="J184" s="3">
        <f t="shared" si="30"/>
        <v>19.57122802734375</v>
      </c>
      <c r="K184" s="3">
        <f t="shared" si="31"/>
        <v>24.948641363705747</v>
      </c>
      <c r="L184" s="3">
        <f t="shared" si="32"/>
        <v>8.939619307589453</v>
      </c>
      <c r="M184" s="4">
        <f t="shared" si="27"/>
        <v>0.60869589041095884</v>
      </c>
      <c r="N184" s="4">
        <f t="shared" si="33"/>
        <v>2.5625587331231401</v>
      </c>
    </row>
    <row r="185" spans="1:14" x14ac:dyDescent="0.25">
      <c r="A185" s="6" t="s">
        <v>728</v>
      </c>
      <c r="B185" s="6" t="s">
        <v>729</v>
      </c>
      <c r="C185" s="6" t="s">
        <v>730</v>
      </c>
      <c r="D185" s="6" t="s">
        <v>101</v>
      </c>
      <c r="E185" s="6" t="s">
        <v>731</v>
      </c>
      <c r="F185" s="6" t="s">
        <v>124</v>
      </c>
      <c r="G185" s="6" t="s">
        <v>375</v>
      </c>
      <c r="H185" s="2">
        <f t="shared" si="28"/>
        <v>42842.291666666672</v>
      </c>
      <c r="I185" s="3">
        <f t="shared" si="29"/>
        <v>19.7662353515625</v>
      </c>
      <c r="J185" s="3">
        <f t="shared" si="30"/>
        <v>19.74517822265625</v>
      </c>
      <c r="K185" s="3">
        <f t="shared" si="31"/>
        <v>24.948641363705747</v>
      </c>
      <c r="L185" s="3">
        <f t="shared" si="32"/>
        <v>8.8322136817273531</v>
      </c>
      <c r="M185" s="4">
        <f t="shared" si="27"/>
        <v>0.74396164383561647</v>
      </c>
      <c r="N185" s="4">
        <f t="shared" si="33"/>
        <v>2.5625587331231401</v>
      </c>
    </row>
    <row r="186" spans="1:14" x14ac:dyDescent="0.25">
      <c r="A186" s="6" t="s">
        <v>732</v>
      </c>
      <c r="B186" s="6" t="s">
        <v>733</v>
      </c>
      <c r="C186" s="6" t="s">
        <v>734</v>
      </c>
      <c r="D186" s="6" t="s">
        <v>101</v>
      </c>
      <c r="E186" s="6" t="s">
        <v>688</v>
      </c>
      <c r="F186" s="6" t="s">
        <v>77</v>
      </c>
      <c r="G186" s="6" t="s">
        <v>375</v>
      </c>
      <c r="H186" s="2">
        <f t="shared" si="28"/>
        <v>42842.333333333328</v>
      </c>
      <c r="I186" s="3">
        <f t="shared" si="29"/>
        <v>19.8486328125</v>
      </c>
      <c r="J186" s="3">
        <f t="shared" si="30"/>
        <v>19.8248291015625</v>
      </c>
      <c r="K186" s="3">
        <f t="shared" si="31"/>
        <v>24.948641363705747</v>
      </c>
      <c r="L186" s="3">
        <f t="shared" si="32"/>
        <v>8.7041519391232214</v>
      </c>
      <c r="M186" s="4">
        <f t="shared" si="27"/>
        <v>1.3526575342465754</v>
      </c>
      <c r="N186" s="4">
        <f t="shared" si="33"/>
        <v>2.5625587331231401</v>
      </c>
    </row>
    <row r="187" spans="1:14" x14ac:dyDescent="0.25">
      <c r="A187" s="6" t="s">
        <v>735</v>
      </c>
      <c r="B187" s="6" t="s">
        <v>736</v>
      </c>
      <c r="C187" s="6" t="s">
        <v>737</v>
      </c>
      <c r="D187" s="6" t="s">
        <v>101</v>
      </c>
      <c r="E187" s="6" t="s">
        <v>738</v>
      </c>
      <c r="F187" s="6" t="s">
        <v>90</v>
      </c>
      <c r="G187" s="6" t="s">
        <v>375</v>
      </c>
      <c r="H187" s="2">
        <f t="shared" si="28"/>
        <v>42842.375</v>
      </c>
      <c r="I187" s="3">
        <f t="shared" si="29"/>
        <v>19.8333740234375</v>
      </c>
      <c r="J187" s="3">
        <f t="shared" si="30"/>
        <v>19.82025146484375</v>
      </c>
      <c r="K187" s="3">
        <f t="shared" si="31"/>
        <v>24.948641363705747</v>
      </c>
      <c r="L187" s="3">
        <f t="shared" si="32"/>
        <v>8.7218848743901845</v>
      </c>
      <c r="M187" s="4">
        <f t="shared" si="27"/>
        <v>2.028986301369863</v>
      </c>
      <c r="N187" s="4">
        <f t="shared" si="33"/>
        <v>2.5625587331231401</v>
      </c>
    </row>
    <row r="188" spans="1:14" x14ac:dyDescent="0.25">
      <c r="A188" s="6" t="s">
        <v>739</v>
      </c>
      <c r="B188" s="6" t="s">
        <v>740</v>
      </c>
      <c r="C188" s="6" t="s">
        <v>741</v>
      </c>
      <c r="D188" s="6" t="s">
        <v>101</v>
      </c>
      <c r="E188" s="6" t="s">
        <v>688</v>
      </c>
      <c r="F188" s="6" t="s">
        <v>164</v>
      </c>
      <c r="G188" s="6" t="s">
        <v>375</v>
      </c>
      <c r="H188" s="2">
        <f t="shared" si="28"/>
        <v>42842.416666666672</v>
      </c>
      <c r="I188" s="3">
        <f t="shared" si="29"/>
        <v>19.6990966796875</v>
      </c>
      <c r="J188" s="3">
        <f t="shared" si="30"/>
        <v>19.68475341796875</v>
      </c>
      <c r="K188" s="3">
        <f t="shared" si="31"/>
        <v>24.948641363705747</v>
      </c>
      <c r="L188" s="3">
        <f t="shared" si="32"/>
        <v>8.7041519391232214</v>
      </c>
      <c r="M188" s="4">
        <f t="shared" si="27"/>
        <v>1.8937205479452057</v>
      </c>
      <c r="N188" s="4">
        <f t="shared" si="33"/>
        <v>2.5625587331231401</v>
      </c>
    </row>
    <row r="189" spans="1:14" x14ac:dyDescent="0.25">
      <c r="A189" s="6" t="s">
        <v>742</v>
      </c>
      <c r="B189" s="6" t="s">
        <v>743</v>
      </c>
      <c r="C189" s="6" t="s">
        <v>744</v>
      </c>
      <c r="D189" s="6" t="s">
        <v>101</v>
      </c>
      <c r="E189" s="6" t="s">
        <v>745</v>
      </c>
      <c r="F189" s="6" t="s">
        <v>52</v>
      </c>
      <c r="G189" s="6" t="s">
        <v>375</v>
      </c>
      <c r="H189" s="2">
        <f t="shared" si="28"/>
        <v>42842.458333333328</v>
      </c>
      <c r="I189" s="3">
        <f t="shared" si="29"/>
        <v>19.44580078125</v>
      </c>
      <c r="J189" s="3">
        <f t="shared" si="30"/>
        <v>19.41925048828125</v>
      </c>
      <c r="K189" s="3">
        <f t="shared" si="31"/>
        <v>24.948641363705747</v>
      </c>
      <c r="L189" s="3">
        <f t="shared" si="32"/>
        <v>8.7147896408440602</v>
      </c>
      <c r="M189" s="4">
        <f t="shared" si="27"/>
        <v>3.516909589041096</v>
      </c>
      <c r="N189" s="4">
        <f t="shared" si="33"/>
        <v>2.5625587331231401</v>
      </c>
    </row>
    <row r="190" spans="1:14" x14ac:dyDescent="0.25">
      <c r="A190" s="6" t="s">
        <v>746</v>
      </c>
      <c r="B190" s="6" t="s">
        <v>747</v>
      </c>
      <c r="C190" s="6" t="s">
        <v>748</v>
      </c>
      <c r="D190" s="6" t="s">
        <v>101</v>
      </c>
      <c r="E190" s="6" t="s">
        <v>749</v>
      </c>
      <c r="F190" s="6" t="s">
        <v>94</v>
      </c>
      <c r="G190" s="6" t="s">
        <v>375</v>
      </c>
      <c r="H190" s="2">
        <f t="shared" si="28"/>
        <v>42842.5</v>
      </c>
      <c r="I190" s="3">
        <f t="shared" si="29"/>
        <v>19.0399169921875</v>
      </c>
      <c r="J190" s="3">
        <f t="shared" si="30"/>
        <v>19.0191650390625</v>
      </c>
      <c r="K190" s="3">
        <f t="shared" si="31"/>
        <v>24.948641363705747</v>
      </c>
      <c r="L190" s="3">
        <f t="shared" si="32"/>
        <v>8.8036781012759207</v>
      </c>
      <c r="M190" s="4">
        <f t="shared" si="27"/>
        <v>3.3140109589041096</v>
      </c>
      <c r="N190" s="4">
        <f t="shared" si="33"/>
        <v>2.5625587331231401</v>
      </c>
    </row>
    <row r="191" spans="1:14" x14ac:dyDescent="0.25">
      <c r="A191" s="6" t="s">
        <v>750</v>
      </c>
      <c r="B191" s="6" t="s">
        <v>751</v>
      </c>
      <c r="C191" s="6" t="s">
        <v>752</v>
      </c>
      <c r="D191" s="6" t="s">
        <v>101</v>
      </c>
      <c r="E191" s="6" t="s">
        <v>753</v>
      </c>
      <c r="F191" s="6" t="s">
        <v>206</v>
      </c>
      <c r="G191" s="6" t="s">
        <v>375</v>
      </c>
      <c r="H191" s="2">
        <f t="shared" si="28"/>
        <v>42842.541666666672</v>
      </c>
      <c r="I191" s="3">
        <f t="shared" si="29"/>
        <v>18.4967041015625</v>
      </c>
      <c r="J191" s="3">
        <f t="shared" si="30"/>
        <v>18.4808349609375</v>
      </c>
      <c r="K191" s="3">
        <f t="shared" si="31"/>
        <v>24.948641363705747</v>
      </c>
      <c r="L191" s="3">
        <f t="shared" si="32"/>
        <v>8.7609578384168003</v>
      </c>
      <c r="M191" s="4">
        <f t="shared" si="27"/>
        <v>3.9903397260273974</v>
      </c>
      <c r="N191" s="4">
        <f t="shared" si="33"/>
        <v>2.5625587331231401</v>
      </c>
    </row>
    <row r="192" spans="1:14" x14ac:dyDescent="0.25">
      <c r="A192" s="6" t="s">
        <v>754</v>
      </c>
      <c r="B192" s="6" t="s">
        <v>755</v>
      </c>
      <c r="C192" s="6" t="s">
        <v>756</v>
      </c>
      <c r="D192" s="6" t="s">
        <v>101</v>
      </c>
      <c r="E192" s="6" t="s">
        <v>638</v>
      </c>
      <c r="F192" s="6" t="s">
        <v>13</v>
      </c>
      <c r="G192" s="6" t="s">
        <v>375</v>
      </c>
      <c r="H192" s="2">
        <f t="shared" si="28"/>
        <v>42842.583333333328</v>
      </c>
      <c r="I192" s="3">
        <f t="shared" si="29"/>
        <v>17.90771484375</v>
      </c>
      <c r="J192" s="3">
        <f t="shared" si="30"/>
        <v>17.889404296875</v>
      </c>
      <c r="K192" s="3">
        <f t="shared" si="31"/>
        <v>24.948641363705747</v>
      </c>
      <c r="L192" s="3">
        <f t="shared" si="32"/>
        <v>8.6882069574414231</v>
      </c>
      <c r="M192" s="4">
        <f t="shared" si="27"/>
        <v>2.9758465753424659</v>
      </c>
      <c r="N192" s="4">
        <f t="shared" si="33"/>
        <v>2.5625587331231401</v>
      </c>
    </row>
    <row r="193" spans="1:14" x14ac:dyDescent="0.25">
      <c r="A193" s="6" t="s">
        <v>757</v>
      </c>
      <c r="B193" s="6" t="s">
        <v>758</v>
      </c>
      <c r="C193" s="6" t="s">
        <v>759</v>
      </c>
      <c r="D193" s="6" t="s">
        <v>101</v>
      </c>
      <c r="E193" s="6" t="s">
        <v>633</v>
      </c>
      <c r="F193" s="6" t="s">
        <v>52</v>
      </c>
      <c r="G193" s="6" t="s">
        <v>375</v>
      </c>
      <c r="H193" s="2">
        <f t="shared" si="28"/>
        <v>42842.625</v>
      </c>
      <c r="I193" s="3">
        <f t="shared" si="29"/>
        <v>17.578125</v>
      </c>
      <c r="J193" s="3">
        <f t="shared" si="30"/>
        <v>17.56072998046875</v>
      </c>
      <c r="K193" s="3">
        <f t="shared" si="31"/>
        <v>24.948641363705747</v>
      </c>
      <c r="L193" s="3">
        <f t="shared" si="32"/>
        <v>8.6864361490761439</v>
      </c>
      <c r="M193" s="4">
        <f t="shared" si="27"/>
        <v>3.516909589041096</v>
      </c>
      <c r="N193" s="4">
        <f t="shared" si="33"/>
        <v>2.5625587331231401</v>
      </c>
    </row>
    <row r="194" spans="1:14" x14ac:dyDescent="0.25">
      <c r="A194" s="6" t="s">
        <v>760</v>
      </c>
      <c r="B194" s="6" t="s">
        <v>761</v>
      </c>
      <c r="C194" s="6" t="s">
        <v>762</v>
      </c>
      <c r="D194" s="6" t="s">
        <v>101</v>
      </c>
      <c r="E194" s="6" t="s">
        <v>763</v>
      </c>
      <c r="F194" s="6" t="s">
        <v>764</v>
      </c>
      <c r="G194" s="6" t="s">
        <v>375</v>
      </c>
      <c r="H194" s="2">
        <f t="shared" si="28"/>
        <v>42842.666666666672</v>
      </c>
      <c r="I194" s="3">
        <f t="shared" si="29"/>
        <v>17.5384521484375</v>
      </c>
      <c r="J194" s="3">
        <f t="shared" si="30"/>
        <v>17.51312255859375</v>
      </c>
      <c r="K194" s="3">
        <f t="shared" si="31"/>
        <v>24.948641363705747</v>
      </c>
      <c r="L194" s="3">
        <f t="shared" si="32"/>
        <v>8.6386889109114122</v>
      </c>
      <c r="M194" s="4">
        <f t="shared" si="27"/>
        <v>2.5024164383561645</v>
      </c>
      <c r="N194" s="4">
        <f t="shared" si="33"/>
        <v>2.5625587331231401</v>
      </c>
    </row>
    <row r="195" spans="1:14" x14ac:dyDescent="0.25">
      <c r="A195" s="6" t="s">
        <v>765</v>
      </c>
      <c r="B195" s="6" t="s">
        <v>766</v>
      </c>
      <c r="C195" s="6" t="s">
        <v>767</v>
      </c>
      <c r="D195" s="6" t="s">
        <v>101</v>
      </c>
      <c r="E195" s="6" t="s">
        <v>607</v>
      </c>
      <c r="F195" s="6" t="s">
        <v>19</v>
      </c>
      <c r="G195" s="6" t="s">
        <v>375</v>
      </c>
      <c r="H195" s="2">
        <f t="shared" si="28"/>
        <v>42842.708333333328</v>
      </c>
      <c r="I195" s="3">
        <f t="shared" si="29"/>
        <v>17.9412841796875</v>
      </c>
      <c r="J195" s="3">
        <f t="shared" si="30"/>
        <v>17.92510986328125</v>
      </c>
      <c r="K195" s="3">
        <f t="shared" si="31"/>
        <v>24.948641363705747</v>
      </c>
      <c r="L195" s="3">
        <f t="shared" si="32"/>
        <v>8.670506571246051</v>
      </c>
      <c r="M195" s="4">
        <f t="shared" ref="M195:M218" si="34">((HEX2DEC(F195)+4700)-4842)*0.049372/0.73</f>
        <v>1.149758904109589</v>
      </c>
      <c r="N195" s="4">
        <f t="shared" si="33"/>
        <v>2.5625587331231401</v>
      </c>
    </row>
    <row r="196" spans="1:14" x14ac:dyDescent="0.25">
      <c r="A196" s="6" t="s">
        <v>768</v>
      </c>
      <c r="B196" s="6" t="s">
        <v>769</v>
      </c>
      <c r="C196" s="6" t="s">
        <v>770</v>
      </c>
      <c r="D196" s="6" t="s">
        <v>101</v>
      </c>
      <c r="E196" s="6" t="s">
        <v>688</v>
      </c>
      <c r="F196" s="6" t="s">
        <v>72</v>
      </c>
      <c r="G196" s="6" t="s">
        <v>387</v>
      </c>
      <c r="H196" s="2">
        <f t="shared" si="28"/>
        <v>42842.75</v>
      </c>
      <c r="I196" s="3">
        <f t="shared" si="29"/>
        <v>18.95751953125</v>
      </c>
      <c r="J196" s="3">
        <f t="shared" si="30"/>
        <v>18.93585205078125</v>
      </c>
      <c r="K196" s="3">
        <f t="shared" si="31"/>
        <v>24.948641363705747</v>
      </c>
      <c r="L196" s="3">
        <f t="shared" si="32"/>
        <v>8.7041519391232214</v>
      </c>
      <c r="M196" s="4">
        <f t="shared" si="34"/>
        <v>1.2173917808219177</v>
      </c>
      <c r="N196" s="4">
        <f t="shared" si="33"/>
        <v>3.62430749400795</v>
      </c>
    </row>
    <row r="197" spans="1:14" x14ac:dyDescent="0.25">
      <c r="A197" s="6" t="s">
        <v>771</v>
      </c>
      <c r="B197" s="6" t="s">
        <v>772</v>
      </c>
      <c r="C197" s="6" t="s">
        <v>773</v>
      </c>
      <c r="D197" s="6" t="s">
        <v>101</v>
      </c>
      <c r="E197" s="6" t="s">
        <v>688</v>
      </c>
      <c r="F197" s="6" t="s">
        <v>124</v>
      </c>
      <c r="G197" s="6" t="s">
        <v>375</v>
      </c>
      <c r="H197" s="2">
        <f t="shared" si="28"/>
        <v>42842.791666666672</v>
      </c>
      <c r="I197" s="3">
        <f t="shared" si="29"/>
        <v>19.781494140625</v>
      </c>
      <c r="J197" s="3">
        <f t="shared" si="30"/>
        <v>19.75982666015625</v>
      </c>
      <c r="K197" s="3">
        <f t="shared" si="31"/>
        <v>24.948641363705747</v>
      </c>
      <c r="L197" s="3">
        <f t="shared" si="32"/>
        <v>8.7041519391232214</v>
      </c>
      <c r="M197" s="4">
        <f t="shared" si="34"/>
        <v>0.74396164383561647</v>
      </c>
      <c r="N197" s="4">
        <f t="shared" si="33"/>
        <v>2.5625587331231401</v>
      </c>
    </row>
    <row r="198" spans="1:14" x14ac:dyDescent="0.25">
      <c r="A198" s="6" t="s">
        <v>774</v>
      </c>
      <c r="B198" s="6" t="s">
        <v>775</v>
      </c>
      <c r="C198" s="6" t="s">
        <v>776</v>
      </c>
      <c r="D198" s="6" t="s">
        <v>101</v>
      </c>
      <c r="E198" s="6" t="s">
        <v>777</v>
      </c>
      <c r="F198" s="6" t="s">
        <v>134</v>
      </c>
      <c r="G198" s="6" t="s">
        <v>375</v>
      </c>
      <c r="H198" s="2">
        <f t="shared" si="28"/>
        <v>42842.833333333328</v>
      </c>
      <c r="I198" s="3">
        <f t="shared" si="29"/>
        <v>19.9188232421875</v>
      </c>
      <c r="J198" s="3">
        <f t="shared" si="30"/>
        <v>19.89898681640625</v>
      </c>
      <c r="K198" s="3">
        <f t="shared" si="31"/>
        <v>24.948641363705747</v>
      </c>
      <c r="L198" s="3">
        <f t="shared" si="32"/>
        <v>8.7698496866237292</v>
      </c>
      <c r="M198" s="4">
        <f t="shared" si="34"/>
        <v>0.60869589041095884</v>
      </c>
      <c r="N198" s="4">
        <f t="shared" si="33"/>
        <v>2.5625587331231401</v>
      </c>
    </row>
    <row r="199" spans="1:14" x14ac:dyDescent="0.25">
      <c r="A199" s="6" t="s">
        <v>778</v>
      </c>
      <c r="B199" s="6" t="s">
        <v>779</v>
      </c>
      <c r="C199" s="6" t="s">
        <v>780</v>
      </c>
      <c r="D199" s="6" t="s">
        <v>101</v>
      </c>
      <c r="E199" s="6" t="s">
        <v>781</v>
      </c>
      <c r="F199" s="6" t="s">
        <v>134</v>
      </c>
      <c r="G199" s="6" t="s">
        <v>375</v>
      </c>
      <c r="H199" s="2">
        <f t="shared" si="28"/>
        <v>42842.875</v>
      </c>
      <c r="I199" s="3">
        <f t="shared" si="29"/>
        <v>20.111083984375</v>
      </c>
      <c r="J199" s="3">
        <f t="shared" si="30"/>
        <v>20.0921630859375</v>
      </c>
      <c r="K199" s="3">
        <f t="shared" si="31"/>
        <v>24.948641363705747</v>
      </c>
      <c r="L199" s="3">
        <f t="shared" si="32"/>
        <v>8.8393545212324511</v>
      </c>
      <c r="M199" s="4">
        <f t="shared" si="34"/>
        <v>0.60869589041095884</v>
      </c>
      <c r="N199" s="4">
        <f t="shared" si="33"/>
        <v>2.5625587331231401</v>
      </c>
    </row>
    <row r="200" spans="1:14" x14ac:dyDescent="0.25">
      <c r="A200" s="6" t="s">
        <v>782</v>
      </c>
      <c r="B200" s="6" t="s">
        <v>783</v>
      </c>
      <c r="C200" s="6" t="s">
        <v>784</v>
      </c>
      <c r="D200" s="6" t="s">
        <v>101</v>
      </c>
      <c r="E200" s="6" t="s">
        <v>731</v>
      </c>
      <c r="F200" s="6" t="s">
        <v>134</v>
      </c>
      <c r="G200" s="6" t="s">
        <v>375</v>
      </c>
      <c r="H200" s="2">
        <f t="shared" si="28"/>
        <v>42842.916666666672</v>
      </c>
      <c r="I200" s="3">
        <f t="shared" si="29"/>
        <v>20.2789306640625</v>
      </c>
      <c r="J200" s="3">
        <f t="shared" si="30"/>
        <v>20.2569580078125</v>
      </c>
      <c r="K200" s="3">
        <f t="shared" si="31"/>
        <v>24.948641363705747</v>
      </c>
      <c r="L200" s="3">
        <f t="shared" si="32"/>
        <v>8.8322136817273531</v>
      </c>
      <c r="M200" s="4">
        <f t="shared" si="34"/>
        <v>0.60869589041095884</v>
      </c>
      <c r="N200" s="4">
        <f t="shared" si="33"/>
        <v>2.5625587331231401</v>
      </c>
    </row>
    <row r="201" spans="1:14" x14ac:dyDescent="0.25">
      <c r="A201" s="6" t="s">
        <v>785</v>
      </c>
      <c r="B201" s="6" t="s">
        <v>786</v>
      </c>
      <c r="C201" s="6" t="s">
        <v>787</v>
      </c>
      <c r="D201" s="6" t="s">
        <v>101</v>
      </c>
      <c r="E201" s="6" t="s">
        <v>788</v>
      </c>
      <c r="F201" s="6" t="s">
        <v>134</v>
      </c>
      <c r="G201" s="6" t="s">
        <v>375</v>
      </c>
      <c r="H201" s="2">
        <f t="shared" si="28"/>
        <v>42842.958333333328</v>
      </c>
      <c r="I201" s="3">
        <f t="shared" si="29"/>
        <v>20.3521728515625</v>
      </c>
      <c r="J201" s="3">
        <f t="shared" si="30"/>
        <v>20.3302001953125</v>
      </c>
      <c r="K201" s="3">
        <f t="shared" si="31"/>
        <v>24.948641363705747</v>
      </c>
      <c r="L201" s="3">
        <f t="shared" si="32"/>
        <v>8.7520703017734149</v>
      </c>
      <c r="M201" s="4">
        <f t="shared" si="34"/>
        <v>0.60869589041095884</v>
      </c>
      <c r="N201" s="4">
        <f t="shared" si="33"/>
        <v>2.5625587331231401</v>
      </c>
    </row>
    <row r="202" spans="1:14" x14ac:dyDescent="0.25">
      <c r="A202" s="6" t="s">
        <v>789</v>
      </c>
      <c r="B202" s="6" t="s">
        <v>790</v>
      </c>
      <c r="C202" s="6" t="s">
        <v>791</v>
      </c>
      <c r="D202" s="6" t="s">
        <v>101</v>
      </c>
      <c r="E202" s="6" t="s">
        <v>792</v>
      </c>
      <c r="F202" s="6" t="s">
        <v>134</v>
      </c>
      <c r="G202" s="6" t="s">
        <v>375</v>
      </c>
      <c r="H202" s="2">
        <f t="shared" si="28"/>
        <v>42843</v>
      </c>
      <c r="I202" s="3">
        <f t="shared" si="29"/>
        <v>20.361328125</v>
      </c>
      <c r="J202" s="3">
        <f t="shared" si="30"/>
        <v>20.3466796875</v>
      </c>
      <c r="K202" s="3">
        <f t="shared" si="31"/>
        <v>24.948641363705747</v>
      </c>
      <c r="L202" s="3">
        <f t="shared" si="32"/>
        <v>8.768070971866905</v>
      </c>
      <c r="M202" s="4">
        <f t="shared" si="34"/>
        <v>0.60869589041095884</v>
      </c>
      <c r="N202" s="4">
        <f t="shared" si="33"/>
        <v>2.5625587331231401</v>
      </c>
    </row>
    <row r="203" spans="1:14" x14ac:dyDescent="0.25">
      <c r="A203" s="6" t="s">
        <v>793</v>
      </c>
      <c r="B203" s="6" t="s">
        <v>794</v>
      </c>
      <c r="C203" s="6" t="s">
        <v>784</v>
      </c>
      <c r="D203" s="6" t="s">
        <v>101</v>
      </c>
      <c r="E203" s="6" t="s">
        <v>795</v>
      </c>
      <c r="F203" s="6" t="s">
        <v>134</v>
      </c>
      <c r="G203" s="6" t="s">
        <v>375</v>
      </c>
      <c r="H203" s="2">
        <f t="shared" si="28"/>
        <v>42843.041666666672</v>
      </c>
      <c r="I203" s="3">
        <f t="shared" si="29"/>
        <v>20.27587890625</v>
      </c>
      <c r="J203" s="3">
        <f t="shared" si="30"/>
        <v>20.2569580078125</v>
      </c>
      <c r="K203" s="3">
        <f t="shared" si="31"/>
        <v>24.948641363705747</v>
      </c>
      <c r="L203" s="3">
        <f t="shared" si="32"/>
        <v>8.7591799862898938</v>
      </c>
      <c r="M203" s="4">
        <f t="shared" si="34"/>
        <v>0.60869589041095884</v>
      </c>
      <c r="N203" s="4">
        <f t="shared" si="33"/>
        <v>2.5625587331231401</v>
      </c>
    </row>
    <row r="204" spans="1:14" x14ac:dyDescent="0.25">
      <c r="A204" s="6" t="s">
        <v>796</v>
      </c>
      <c r="B204" s="6" t="s">
        <v>209</v>
      </c>
      <c r="C204" s="6" t="s">
        <v>797</v>
      </c>
      <c r="D204" s="6" t="s">
        <v>101</v>
      </c>
      <c r="E204" s="6" t="s">
        <v>798</v>
      </c>
      <c r="F204" s="6" t="s">
        <v>134</v>
      </c>
      <c r="G204" s="6" t="s">
        <v>375</v>
      </c>
      <c r="H204" s="2">
        <f t="shared" si="28"/>
        <v>42843.083333333328</v>
      </c>
      <c r="I204" s="3">
        <f t="shared" si="29"/>
        <v>19.9798583984375</v>
      </c>
      <c r="J204" s="3">
        <f t="shared" si="30"/>
        <v>19.95849609375</v>
      </c>
      <c r="K204" s="3">
        <f t="shared" si="31"/>
        <v>24.948641363705747</v>
      </c>
      <c r="L204" s="3">
        <f t="shared" si="32"/>
        <v>8.700607410502073</v>
      </c>
      <c r="M204" s="4">
        <f t="shared" si="34"/>
        <v>0.60869589041095884</v>
      </c>
      <c r="N204" s="4">
        <f t="shared" si="33"/>
        <v>2.5625587331231401</v>
      </c>
    </row>
    <row r="205" spans="1:14" x14ac:dyDescent="0.25">
      <c r="A205" s="6" t="s">
        <v>799</v>
      </c>
      <c r="B205" s="6" t="s">
        <v>800</v>
      </c>
      <c r="C205" s="6" t="s">
        <v>801</v>
      </c>
      <c r="D205" s="6" t="s">
        <v>101</v>
      </c>
      <c r="E205" s="6" t="s">
        <v>802</v>
      </c>
      <c r="F205" s="6" t="s">
        <v>134</v>
      </c>
      <c r="G205" s="6" t="s">
        <v>375</v>
      </c>
      <c r="H205" s="2">
        <f t="shared" si="28"/>
        <v>42843.125</v>
      </c>
      <c r="I205" s="3">
        <f t="shared" si="29"/>
        <v>19.6502685546875</v>
      </c>
      <c r="J205" s="3">
        <f t="shared" si="30"/>
        <v>19.6307373046875</v>
      </c>
      <c r="K205" s="3">
        <f t="shared" si="31"/>
        <v>24.948641363705747</v>
      </c>
      <c r="L205" s="3">
        <f t="shared" si="32"/>
        <v>8.6563585654504323</v>
      </c>
      <c r="M205" s="4">
        <f t="shared" si="34"/>
        <v>0.60869589041095884</v>
      </c>
      <c r="N205" s="4">
        <f t="shared" si="33"/>
        <v>2.5625587331231401</v>
      </c>
    </row>
    <row r="206" spans="1:14" x14ac:dyDescent="0.25">
      <c r="A206" s="6" t="s">
        <v>803</v>
      </c>
      <c r="B206" s="6" t="s">
        <v>804</v>
      </c>
      <c r="C206" s="6" t="s">
        <v>805</v>
      </c>
      <c r="D206" s="6" t="s">
        <v>101</v>
      </c>
      <c r="E206" s="6" t="s">
        <v>806</v>
      </c>
      <c r="F206" s="6" t="s">
        <v>134</v>
      </c>
      <c r="G206" s="6" t="s">
        <v>375</v>
      </c>
      <c r="H206" s="2">
        <f t="shared" si="28"/>
        <v>42843.166666666672</v>
      </c>
      <c r="I206" s="3">
        <f t="shared" si="29"/>
        <v>19.390869140625</v>
      </c>
      <c r="J206" s="3">
        <f t="shared" si="30"/>
        <v>19.3743896484375</v>
      </c>
      <c r="K206" s="3">
        <f t="shared" si="31"/>
        <v>24.948641363705747</v>
      </c>
      <c r="L206" s="3">
        <f t="shared" si="32"/>
        <v>8.6298604716396312</v>
      </c>
      <c r="M206" s="4">
        <f t="shared" si="34"/>
        <v>0.60869589041095884</v>
      </c>
      <c r="N206" s="4">
        <f t="shared" si="33"/>
        <v>2.5625587331231401</v>
      </c>
    </row>
    <row r="207" spans="1:14" x14ac:dyDescent="0.25">
      <c r="A207" s="6" t="s">
        <v>807</v>
      </c>
      <c r="B207" s="6" t="s">
        <v>808</v>
      </c>
      <c r="C207" s="6" t="s">
        <v>809</v>
      </c>
      <c r="D207" s="6" t="s">
        <v>101</v>
      </c>
      <c r="E207" s="6" t="s">
        <v>669</v>
      </c>
      <c r="F207" s="6" t="s">
        <v>134</v>
      </c>
      <c r="G207" s="6" t="s">
        <v>375</v>
      </c>
      <c r="H207" s="2">
        <f t="shared" si="28"/>
        <v>42843.208333333328</v>
      </c>
      <c r="I207" s="3">
        <f t="shared" si="29"/>
        <v>19.268798828125</v>
      </c>
      <c r="J207" s="3">
        <f t="shared" si="30"/>
        <v>19.248046875</v>
      </c>
      <c r="K207" s="3">
        <f t="shared" si="31"/>
        <v>24.948641363705747</v>
      </c>
      <c r="L207" s="3">
        <f t="shared" si="32"/>
        <v>8.7325328783485929</v>
      </c>
      <c r="M207" s="4">
        <f t="shared" si="34"/>
        <v>0.60869589041095884</v>
      </c>
      <c r="N207" s="4">
        <f t="shared" si="33"/>
        <v>2.5625587331231401</v>
      </c>
    </row>
    <row r="208" spans="1:14" x14ac:dyDescent="0.25">
      <c r="A208" s="6" t="s">
        <v>810</v>
      </c>
      <c r="B208" s="6" t="s">
        <v>811</v>
      </c>
      <c r="C208" s="6" t="s">
        <v>812</v>
      </c>
      <c r="D208" s="6" t="s">
        <v>101</v>
      </c>
      <c r="E208" s="6" t="s">
        <v>614</v>
      </c>
      <c r="F208" s="6" t="s">
        <v>134</v>
      </c>
      <c r="G208" s="6" t="s">
        <v>375</v>
      </c>
      <c r="H208" s="2">
        <f t="shared" si="28"/>
        <v>42843.25</v>
      </c>
      <c r="I208" s="3">
        <f t="shared" si="29"/>
        <v>19.27490234375</v>
      </c>
      <c r="J208" s="3">
        <f t="shared" si="30"/>
        <v>19.25262451171875</v>
      </c>
      <c r="K208" s="3">
        <f t="shared" si="31"/>
        <v>24.948641363705747</v>
      </c>
      <c r="L208" s="3">
        <f t="shared" si="32"/>
        <v>8.7360835883145569</v>
      </c>
      <c r="M208" s="4">
        <f t="shared" si="34"/>
        <v>0.60869589041095884</v>
      </c>
      <c r="N208" s="4">
        <f t="shared" si="33"/>
        <v>2.5625587331231401</v>
      </c>
    </row>
    <row r="209" spans="1:14" x14ac:dyDescent="0.25">
      <c r="A209" s="6" t="s">
        <v>813</v>
      </c>
      <c r="B209" s="6" t="s">
        <v>814</v>
      </c>
      <c r="C209" s="6" t="s">
        <v>815</v>
      </c>
      <c r="D209" s="6" t="s">
        <v>101</v>
      </c>
      <c r="E209" s="6" t="s">
        <v>707</v>
      </c>
      <c r="F209" s="6" t="s">
        <v>110</v>
      </c>
      <c r="G209" s="6" t="s">
        <v>375</v>
      </c>
      <c r="H209" s="2">
        <f t="shared" si="28"/>
        <v>42843.291666666672</v>
      </c>
      <c r="I209" s="3">
        <f t="shared" si="29"/>
        <v>19.378662109375</v>
      </c>
      <c r="J209" s="3">
        <f t="shared" si="30"/>
        <v>19.35516357421875</v>
      </c>
      <c r="K209" s="3">
        <f t="shared" si="31"/>
        <v>24.948641363705747</v>
      </c>
      <c r="L209" s="3">
        <f t="shared" si="32"/>
        <v>8.7467398476898097</v>
      </c>
      <c r="M209" s="4">
        <f t="shared" si="34"/>
        <v>0.67632876712328771</v>
      </c>
      <c r="N209" s="4">
        <f t="shared" si="33"/>
        <v>2.5625587331231401</v>
      </c>
    </row>
    <row r="210" spans="1:14" x14ac:dyDescent="0.25">
      <c r="A210" s="6" t="s">
        <v>816</v>
      </c>
      <c r="B210" s="6" t="s">
        <v>817</v>
      </c>
      <c r="C210" s="6" t="s">
        <v>818</v>
      </c>
      <c r="D210" s="6" t="s">
        <v>101</v>
      </c>
      <c r="E210" s="6" t="s">
        <v>819</v>
      </c>
      <c r="F210" s="6" t="s">
        <v>587</v>
      </c>
      <c r="G210" s="6" t="s">
        <v>375</v>
      </c>
      <c r="H210" s="2">
        <f t="shared" si="28"/>
        <v>42843.333333333328</v>
      </c>
      <c r="I210" s="3">
        <f t="shared" si="29"/>
        <v>19.5037841796875</v>
      </c>
      <c r="J210" s="3">
        <f t="shared" si="30"/>
        <v>19.4805908203125</v>
      </c>
      <c r="K210" s="3">
        <f t="shared" si="31"/>
        <v>24.948641363705747</v>
      </c>
      <c r="L210" s="3">
        <f t="shared" si="32"/>
        <v>8.7201108084320254</v>
      </c>
      <c r="M210" s="4">
        <f t="shared" si="34"/>
        <v>0.87922739726027399</v>
      </c>
      <c r="N210" s="4">
        <f t="shared" si="33"/>
        <v>2.5625587331231401</v>
      </c>
    </row>
    <row r="211" spans="1:14" x14ac:dyDescent="0.25">
      <c r="A211" s="6" t="s">
        <v>820</v>
      </c>
      <c r="B211" s="6" t="s">
        <v>821</v>
      </c>
      <c r="C211" s="6" t="s">
        <v>822</v>
      </c>
      <c r="D211" s="6" t="s">
        <v>101</v>
      </c>
      <c r="E211" s="6" t="s">
        <v>369</v>
      </c>
      <c r="F211" s="6" t="s">
        <v>278</v>
      </c>
      <c r="G211" s="6" t="s">
        <v>375</v>
      </c>
      <c r="H211" s="2">
        <f t="shared" si="28"/>
        <v>42843.375</v>
      </c>
      <c r="I211" s="3">
        <f t="shared" si="29"/>
        <v>19.580078125</v>
      </c>
      <c r="J211" s="3">
        <f t="shared" si="30"/>
        <v>19.559326171875</v>
      </c>
      <c r="K211" s="3">
        <f t="shared" si="31"/>
        <v>24.948641363705747</v>
      </c>
      <c r="L211" s="3">
        <f t="shared" si="32"/>
        <v>8.6457547274465014</v>
      </c>
      <c r="M211" s="4">
        <f t="shared" si="34"/>
        <v>1.4879232876712329</v>
      </c>
      <c r="N211" s="4">
        <f t="shared" si="33"/>
        <v>2.5625587331231401</v>
      </c>
    </row>
    <row r="212" spans="1:14" x14ac:dyDescent="0.25">
      <c r="A212" s="6" t="s">
        <v>823</v>
      </c>
      <c r="B212" s="6" t="s">
        <v>824</v>
      </c>
      <c r="C212" s="6" t="s">
        <v>825</v>
      </c>
      <c r="D212" s="6" t="s">
        <v>101</v>
      </c>
      <c r="E212" s="6" t="s">
        <v>501</v>
      </c>
      <c r="F212" s="6" t="s">
        <v>625</v>
      </c>
      <c r="G212" s="6" t="s">
        <v>375</v>
      </c>
      <c r="H212" s="2">
        <f t="shared" si="28"/>
        <v>42843.416666666672</v>
      </c>
      <c r="I212" s="3">
        <f t="shared" si="29"/>
        <v>19.5953369140625</v>
      </c>
      <c r="J212" s="3">
        <f t="shared" si="30"/>
        <v>19.573974609375</v>
      </c>
      <c r="K212" s="3">
        <f t="shared" si="31"/>
        <v>24.948641363705747</v>
      </c>
      <c r="L212" s="3">
        <f t="shared" si="32"/>
        <v>8.6175078016340194</v>
      </c>
      <c r="M212" s="4">
        <f t="shared" si="34"/>
        <v>2.3671506849315067</v>
      </c>
      <c r="N212" s="4">
        <f t="shared" si="33"/>
        <v>2.5625587331231401</v>
      </c>
    </row>
    <row r="213" spans="1:14" x14ac:dyDescent="0.25">
      <c r="A213" s="6" t="s">
        <v>826</v>
      </c>
      <c r="B213" s="6" t="s">
        <v>348</v>
      </c>
      <c r="C213" s="6" t="s">
        <v>827</v>
      </c>
      <c r="D213" s="6" t="s">
        <v>101</v>
      </c>
      <c r="E213" s="6" t="s">
        <v>828</v>
      </c>
      <c r="F213" s="6" t="s">
        <v>829</v>
      </c>
      <c r="G213" s="6" t="s">
        <v>375</v>
      </c>
      <c r="H213" s="2">
        <f t="shared" si="28"/>
        <v>42843.458333333328</v>
      </c>
      <c r="I213" s="3">
        <f t="shared" si="29"/>
        <v>0.274658203125</v>
      </c>
      <c r="J213" s="3">
        <f t="shared" si="30"/>
        <v>0.26092529296875</v>
      </c>
      <c r="K213" s="3">
        <f t="shared" si="31"/>
        <v>24.948641363705747</v>
      </c>
      <c r="L213" s="3">
        <f t="shared" si="32"/>
        <v>9.8165937691323961</v>
      </c>
      <c r="M213" s="4">
        <f t="shared" si="34"/>
        <v>822.41578082191779</v>
      </c>
      <c r="N213" s="4">
        <f t="shared" si="33"/>
        <v>2.5625587331231401</v>
      </c>
    </row>
    <row r="214" spans="1:14" x14ac:dyDescent="0.25">
      <c r="A214" s="6" t="s">
        <v>830</v>
      </c>
      <c r="B214" s="6" t="s">
        <v>352</v>
      </c>
      <c r="C214" s="6" t="s">
        <v>831</v>
      </c>
      <c r="D214" s="6" t="s">
        <v>101</v>
      </c>
      <c r="E214" s="6" t="s">
        <v>832</v>
      </c>
      <c r="F214" s="6" t="s">
        <v>833</v>
      </c>
      <c r="G214" s="6" t="s">
        <v>834</v>
      </c>
      <c r="H214" s="2">
        <f t="shared" si="28"/>
        <v>42843.467986111107</v>
      </c>
      <c r="I214" s="3">
        <f t="shared" si="29"/>
        <v>0.28076171875</v>
      </c>
      <c r="J214" s="3">
        <f t="shared" si="30"/>
        <v>0.2618408203125</v>
      </c>
      <c r="K214" s="3">
        <f t="shared" si="31"/>
        <v>24.948641363705747</v>
      </c>
      <c r="L214" s="3">
        <f t="shared" si="32"/>
        <v>10.038232988652567</v>
      </c>
      <c r="M214" s="4">
        <f t="shared" si="34"/>
        <v>575.01471780821919</v>
      </c>
      <c r="N214" s="4">
        <f t="shared" si="33"/>
        <v>17.824235824643825</v>
      </c>
    </row>
    <row r="215" spans="1:14" x14ac:dyDescent="0.25">
      <c r="A215" s="6" t="s">
        <v>835</v>
      </c>
      <c r="B215" s="6" t="s">
        <v>328</v>
      </c>
      <c r="C215" s="6" t="s">
        <v>836</v>
      </c>
      <c r="D215" s="6" t="s">
        <v>101</v>
      </c>
      <c r="E215" s="6" t="s">
        <v>837</v>
      </c>
      <c r="F215" s="6" t="s">
        <v>838</v>
      </c>
      <c r="G215" s="6" t="s">
        <v>839</v>
      </c>
      <c r="H215" s="2">
        <f t="shared" si="28"/>
        <v>42843.47756944444</v>
      </c>
      <c r="I215" s="3">
        <f t="shared" si="29"/>
        <v>0.2593994140625</v>
      </c>
      <c r="J215" s="3">
        <f t="shared" si="30"/>
        <v>0.24444580078125</v>
      </c>
      <c r="K215" s="3">
        <f t="shared" si="31"/>
        <v>24.948641363705747</v>
      </c>
      <c r="L215" s="3">
        <f t="shared" si="32"/>
        <v>11.018550747126596</v>
      </c>
      <c r="M215" s="4">
        <f t="shared" si="34"/>
        <v>211.89380273972606</v>
      </c>
      <c r="N215" s="4">
        <f t="shared" si="33"/>
        <v>81.952153752688488</v>
      </c>
    </row>
    <row r="216" spans="1:14" x14ac:dyDescent="0.25">
      <c r="A216" s="6" t="s">
        <v>840</v>
      </c>
      <c r="B216" s="6" t="s">
        <v>841</v>
      </c>
      <c r="C216" s="6" t="s">
        <v>831</v>
      </c>
      <c r="D216" s="6" t="s">
        <v>103</v>
      </c>
      <c r="E216" s="6" t="s">
        <v>842</v>
      </c>
      <c r="F216" s="6" t="s">
        <v>592</v>
      </c>
      <c r="G216" s="6" t="s">
        <v>843</v>
      </c>
      <c r="H216" s="2">
        <f t="shared" si="28"/>
        <v>42844.481504629628</v>
      </c>
      <c r="I216" s="3">
        <f t="shared" si="29"/>
        <v>0.2899169921875</v>
      </c>
      <c r="J216" s="3">
        <f t="shared" si="30"/>
        <v>0.2618408203125</v>
      </c>
      <c r="K216" s="3">
        <f t="shared" si="31"/>
        <v>24.944506042125397</v>
      </c>
      <c r="L216" s="3">
        <f t="shared" si="32"/>
        <v>20.323710071786138</v>
      </c>
      <c r="M216" s="4">
        <f t="shared" si="34"/>
        <v>0.94686027397260286</v>
      </c>
      <c r="N216" s="4">
        <f t="shared" si="33"/>
        <v>74.276218664461865</v>
      </c>
    </row>
    <row r="217" spans="1:14" x14ac:dyDescent="0.25">
      <c r="A217" s="6" t="s">
        <v>844</v>
      </c>
      <c r="B217" s="6" t="s">
        <v>845</v>
      </c>
      <c r="C217" s="6" t="s">
        <v>846</v>
      </c>
      <c r="D217" s="6" t="s">
        <v>103</v>
      </c>
      <c r="E217" s="6" t="s">
        <v>847</v>
      </c>
      <c r="F217" s="6" t="s">
        <v>592</v>
      </c>
      <c r="G217" s="6" t="s">
        <v>848</v>
      </c>
      <c r="H217" s="2">
        <f t="shared" si="28"/>
        <v>42844.5231712963</v>
      </c>
      <c r="I217" s="3">
        <f t="shared" si="29"/>
        <v>0.2960205078125</v>
      </c>
      <c r="J217" s="3">
        <f t="shared" si="30"/>
        <v>0.27099609375</v>
      </c>
      <c r="K217" s="3">
        <f t="shared" si="31"/>
        <v>24.944506042125397</v>
      </c>
      <c r="L217" s="3">
        <f t="shared" si="32"/>
        <v>20.353203022741639</v>
      </c>
      <c r="M217" s="4">
        <f t="shared" si="34"/>
        <v>0.94686027397260286</v>
      </c>
      <c r="N217" s="4">
        <f t="shared" si="33"/>
        <v>74.335733148626474</v>
      </c>
    </row>
    <row r="218" spans="1:14" x14ac:dyDescent="0.25">
      <c r="A218" s="6" t="s">
        <v>849</v>
      </c>
      <c r="B218" s="6" t="s">
        <v>841</v>
      </c>
      <c r="C218" s="6" t="s">
        <v>850</v>
      </c>
      <c r="D218" s="6" t="s">
        <v>103</v>
      </c>
      <c r="E218" s="6" t="s">
        <v>851</v>
      </c>
      <c r="F218" s="6" t="s">
        <v>612</v>
      </c>
      <c r="G218" s="6" t="s">
        <v>219</v>
      </c>
      <c r="H218" s="2">
        <f t="shared" si="28"/>
        <v>42844.564837962964</v>
      </c>
      <c r="I218" s="3">
        <f t="shared" si="29"/>
        <v>0.2899169921875</v>
      </c>
      <c r="J218" s="3">
        <f t="shared" si="30"/>
        <v>0.26824951171875</v>
      </c>
      <c r="K218" s="3">
        <f t="shared" si="31"/>
        <v>24.944506042125397</v>
      </c>
      <c r="L218" s="3">
        <f t="shared" si="32"/>
        <v>20.202926468180976</v>
      </c>
      <c r="M218" s="4">
        <f t="shared" si="34"/>
        <v>1.5555561643835616</v>
      </c>
      <c r="N218" s="4">
        <f t="shared" si="33"/>
        <v>74.395230302856547</v>
      </c>
    </row>
  </sheetData>
  <mergeCells count="1">
    <mergeCell ref="P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5"/>
  <sheetViews>
    <sheetView topLeftCell="A69" workbookViewId="0">
      <selection activeCell="K93" sqref="K93:K105"/>
    </sheetView>
  </sheetViews>
  <sheetFormatPr defaultRowHeight="15" x14ac:dyDescent="0.25"/>
  <cols>
    <col min="1" max="1" width="9.85546875" bestFit="1" customWidth="1"/>
    <col min="2" max="2" width="15.42578125" bestFit="1" customWidth="1"/>
    <col min="3" max="3" width="14.42578125" bestFit="1" customWidth="1"/>
    <col min="4" max="4" width="13.7109375" bestFit="1" customWidth="1"/>
    <col min="5" max="5" width="10.140625" bestFit="1" customWidth="1"/>
    <col min="6" max="6" width="8.7109375" bestFit="1" customWidth="1"/>
    <col min="7" max="7" width="8" bestFit="1" customWidth="1"/>
    <col min="8" max="8" width="15.42578125" bestFit="1" customWidth="1"/>
    <col min="9" max="9" width="11.5703125" bestFit="1" customWidth="1"/>
    <col min="10" max="10" width="10.5703125" bestFit="1" customWidth="1"/>
    <col min="11" max="11" width="9.85546875" customWidth="1"/>
    <col min="12" max="12" width="12.42578125" customWidth="1"/>
    <col min="13" max="13" width="7.5703125" bestFit="1" customWidth="1"/>
    <col min="14" max="14" width="6.85546875" customWidth="1"/>
    <col min="17" max="17" width="10.5703125" customWidth="1"/>
  </cols>
  <sheetData>
    <row r="1" spans="1:17" x14ac:dyDescent="0.25">
      <c r="A1" s="5" t="s">
        <v>152</v>
      </c>
      <c r="B1" s="5" t="s">
        <v>151</v>
      </c>
      <c r="C1" s="5" t="s">
        <v>153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150</v>
      </c>
      <c r="I1" s="5" t="s">
        <v>158</v>
      </c>
      <c r="J1" s="5" t="s">
        <v>159</v>
      </c>
      <c r="K1" s="5" t="s">
        <v>160</v>
      </c>
      <c r="L1" s="5" t="s">
        <v>161</v>
      </c>
      <c r="M1" s="5" t="s">
        <v>162</v>
      </c>
      <c r="N1" s="5" t="s">
        <v>163</v>
      </c>
      <c r="P1" s="13" t="s">
        <v>167</v>
      </c>
      <c r="Q1" s="13"/>
    </row>
    <row r="2" spans="1:17" x14ac:dyDescent="0.25">
      <c r="A2" s="6" t="s">
        <v>0</v>
      </c>
      <c r="B2" s="6" t="s">
        <v>112</v>
      </c>
      <c r="C2" s="6" t="s">
        <v>1</v>
      </c>
      <c r="D2" s="6" t="s">
        <v>129</v>
      </c>
      <c r="E2" s="6" t="s">
        <v>2</v>
      </c>
      <c r="F2" s="6" t="s">
        <v>130</v>
      </c>
      <c r="G2" s="6" t="s">
        <v>852</v>
      </c>
      <c r="H2" s="2">
        <f t="shared" ref="H2" si="0">(HEX2DEC(A2)/86400)+25569</f>
        <v>42836.625</v>
      </c>
      <c r="I2" s="3">
        <f>HEX2DEC(B2)/32768*100</f>
        <v>0.152587890625</v>
      </c>
      <c r="J2" s="3">
        <f>HEX2DEC(C2)/32768*30</f>
        <v>0.18585205078125</v>
      </c>
      <c r="K2" s="3">
        <f>1/($Q$2+$Q$3*LOG10(5600-HEX2DEC(D2))+$Q$4*LOG10(5600-HEX2DEC(D2))^3)-273.15</f>
        <v>24.952777537922827</v>
      </c>
      <c r="L2" s="3">
        <f>1/($Q$2+$Q$3*LOG10(21000-HEX2DEC(E2))+$Q$4*LOG10(21000-HEX2DEC(E2))^3)-273.15</f>
        <v>23.210798952229538</v>
      </c>
      <c r="M2" s="4">
        <f>((HEX2DEC(F2)+4700)-4842)*0.046133/0.73</f>
        <v>0.1895876712328767</v>
      </c>
      <c r="N2" s="4">
        <f t="shared" ref="N2" si="1">DEGREES(ACOS((1000-G2)/1000))</f>
        <v>176.37569250599205</v>
      </c>
      <c r="P2" s="1" t="s">
        <v>164</v>
      </c>
      <c r="Q2" s="1">
        <v>1.2715696422715399E-3</v>
      </c>
    </row>
    <row r="3" spans="1:17" x14ac:dyDescent="0.25">
      <c r="A3" s="6" t="s">
        <v>3</v>
      </c>
      <c r="B3" s="6" t="s">
        <v>131</v>
      </c>
      <c r="C3" s="6" t="s">
        <v>1</v>
      </c>
      <c r="D3" s="6" t="s">
        <v>129</v>
      </c>
      <c r="E3" s="6" t="s">
        <v>4</v>
      </c>
      <c r="F3" s="6" t="s">
        <v>5</v>
      </c>
      <c r="G3" s="6" t="s">
        <v>853</v>
      </c>
      <c r="H3" s="2">
        <f t="shared" ref="H3:H24" si="2">(HEX2DEC(A3)/86400)+25569</f>
        <v>42836.666666666672</v>
      </c>
      <c r="I3" s="3">
        <f t="shared" ref="I3:I24" si="3">HEX2DEC(B3)/32768*100</f>
        <v>0.146484375</v>
      </c>
      <c r="J3" s="3">
        <f t="shared" ref="J3:J24" si="4">HEX2DEC(C3)/32768*30</f>
        <v>0.18585205078125</v>
      </c>
      <c r="K3" s="3">
        <f t="shared" ref="K3:K24" si="5">1/($Q$2+$Q$3*LOG10(5600-HEX2DEC(D3))+$Q$4*LOG10(5600-HEX2DEC(D3))^3)-273.15</f>
        <v>24.952777537922827</v>
      </c>
      <c r="L3" s="3">
        <f t="shared" ref="L3:L24" si="6">1/($Q$2+$Q$3*LOG10(21000-HEX2DEC(E3))+$Q$4*LOG10(21000-HEX2DEC(E3))^3)-273.15</f>
        <v>21.163357781982086</v>
      </c>
      <c r="M3" s="4">
        <f t="shared" ref="M3:M66" si="7">((HEX2DEC(F3)+4700)-4842)*0.046133/0.73</f>
        <v>203.36437534246576</v>
      </c>
      <c r="N3" s="4">
        <f t="shared" ref="N3:N24" si="8">DEGREES(ACOS((1000-G3)/1000))</f>
        <v>88.911314679983619</v>
      </c>
      <c r="P3" s="1" t="s">
        <v>165</v>
      </c>
      <c r="Q3" s="1">
        <v>5.4079756147465104E-4</v>
      </c>
    </row>
    <row r="4" spans="1:17" x14ac:dyDescent="0.25">
      <c r="A4" s="6" t="s">
        <v>6</v>
      </c>
      <c r="B4" s="6" t="s">
        <v>7</v>
      </c>
      <c r="C4" s="6" t="s">
        <v>8</v>
      </c>
      <c r="D4" s="6" t="s">
        <v>101</v>
      </c>
      <c r="E4" s="6" t="s">
        <v>9</v>
      </c>
      <c r="F4" s="6" t="s">
        <v>10</v>
      </c>
      <c r="G4" s="6" t="s">
        <v>854</v>
      </c>
      <c r="H4" s="2">
        <f t="shared" si="2"/>
        <v>42836.708333333328</v>
      </c>
      <c r="I4" s="3">
        <f t="shared" si="3"/>
        <v>0.1434326171875</v>
      </c>
      <c r="J4" s="3">
        <f t="shared" si="4"/>
        <v>0.17852783203125</v>
      </c>
      <c r="K4" s="3">
        <f t="shared" si="5"/>
        <v>24.948641363705747</v>
      </c>
      <c r="L4" s="3">
        <f t="shared" si="6"/>
        <v>18.002059706797922</v>
      </c>
      <c r="M4" s="4">
        <f t="shared" si="7"/>
        <v>172.84076027397262</v>
      </c>
      <c r="N4" s="4">
        <f t="shared" si="8"/>
        <v>89.083228409365262</v>
      </c>
      <c r="P4" s="1" t="s">
        <v>166</v>
      </c>
      <c r="Q4" s="1">
        <v>1.15306750492063E-6</v>
      </c>
    </row>
    <row r="5" spans="1:17" x14ac:dyDescent="0.25">
      <c r="A5" s="6" t="s">
        <v>11</v>
      </c>
      <c r="B5" s="6" t="s">
        <v>12</v>
      </c>
      <c r="C5" s="6" t="s">
        <v>13</v>
      </c>
      <c r="D5" s="6" t="s">
        <v>101</v>
      </c>
      <c r="E5" s="6" t="s">
        <v>14</v>
      </c>
      <c r="F5" s="6" t="s">
        <v>132</v>
      </c>
      <c r="G5" s="6" t="s">
        <v>853</v>
      </c>
      <c r="H5" s="2">
        <f t="shared" si="2"/>
        <v>42836.75</v>
      </c>
      <c r="I5" s="3">
        <f t="shared" si="3"/>
        <v>0.140380859375</v>
      </c>
      <c r="J5" s="3">
        <f t="shared" si="4"/>
        <v>0.1702880859375</v>
      </c>
      <c r="K5" s="3">
        <f t="shared" si="5"/>
        <v>24.948641363705747</v>
      </c>
      <c r="L5" s="3">
        <f t="shared" si="6"/>
        <v>15.243237991444744</v>
      </c>
      <c r="M5" s="4">
        <f t="shared" si="7"/>
        <v>57.950631506849319</v>
      </c>
      <c r="N5" s="4">
        <f t="shared" si="8"/>
        <v>88.911314679983619</v>
      </c>
    </row>
    <row r="6" spans="1:17" x14ac:dyDescent="0.25">
      <c r="A6" s="6" t="s">
        <v>15</v>
      </c>
      <c r="B6" s="6" t="s">
        <v>16</v>
      </c>
      <c r="C6" s="6" t="s">
        <v>17</v>
      </c>
      <c r="D6" s="6" t="s">
        <v>101</v>
      </c>
      <c r="E6" s="6" t="s">
        <v>96</v>
      </c>
      <c r="F6" s="6" t="s">
        <v>133</v>
      </c>
      <c r="G6" s="6" t="s">
        <v>854</v>
      </c>
      <c r="H6" s="2">
        <f t="shared" si="2"/>
        <v>42836.791666666672</v>
      </c>
      <c r="I6" s="3">
        <f t="shared" si="3"/>
        <v>0.128173828125</v>
      </c>
      <c r="J6" s="3">
        <f t="shared" si="4"/>
        <v>0.15838623046875</v>
      </c>
      <c r="K6" s="3">
        <f t="shared" si="5"/>
        <v>24.948641363705747</v>
      </c>
      <c r="L6" s="3">
        <f t="shared" si="6"/>
        <v>13.888803405949261</v>
      </c>
      <c r="M6" s="4">
        <f t="shared" si="7"/>
        <v>15.356601369863014</v>
      </c>
      <c r="N6" s="4">
        <f t="shared" si="8"/>
        <v>89.083228409365262</v>
      </c>
    </row>
    <row r="7" spans="1:17" x14ac:dyDescent="0.25">
      <c r="A7" s="6" t="s">
        <v>18</v>
      </c>
      <c r="B7" s="6" t="s">
        <v>118</v>
      </c>
      <c r="C7" s="6" t="s">
        <v>19</v>
      </c>
      <c r="D7" s="6" t="s">
        <v>101</v>
      </c>
      <c r="E7" s="6" t="s">
        <v>20</v>
      </c>
      <c r="F7" s="6" t="s">
        <v>124</v>
      </c>
      <c r="G7" s="6" t="s">
        <v>855</v>
      </c>
      <c r="H7" s="2">
        <f t="shared" si="2"/>
        <v>42836.833333333328</v>
      </c>
      <c r="I7" s="3">
        <f t="shared" si="3"/>
        <v>0.1190185546875</v>
      </c>
      <c r="J7" s="3">
        <f t="shared" si="4"/>
        <v>0.14556884765625</v>
      </c>
      <c r="K7" s="3">
        <f t="shared" si="5"/>
        <v>24.948641363705747</v>
      </c>
      <c r="L7" s="3">
        <f t="shared" si="6"/>
        <v>12.936492141972337</v>
      </c>
      <c r="M7" s="4">
        <f t="shared" si="7"/>
        <v>0.69515479452054796</v>
      </c>
      <c r="N7" s="4">
        <f t="shared" si="8"/>
        <v>88.854008001611419</v>
      </c>
    </row>
    <row r="8" spans="1:17" x14ac:dyDescent="0.25">
      <c r="A8" s="6" t="s">
        <v>21</v>
      </c>
      <c r="B8" s="6" t="s">
        <v>118</v>
      </c>
      <c r="C8" s="6" t="s">
        <v>134</v>
      </c>
      <c r="D8" s="6" t="s">
        <v>101</v>
      </c>
      <c r="E8" s="6" t="s">
        <v>22</v>
      </c>
      <c r="F8" s="6" t="s">
        <v>135</v>
      </c>
      <c r="G8" s="6" t="s">
        <v>856</v>
      </c>
      <c r="H8" s="2">
        <f t="shared" si="2"/>
        <v>42836.875</v>
      </c>
      <c r="I8" s="3">
        <f t="shared" si="3"/>
        <v>0.1190185546875</v>
      </c>
      <c r="J8" s="3">
        <f t="shared" si="4"/>
        <v>0.13824462890625</v>
      </c>
      <c r="K8" s="3">
        <f t="shared" si="5"/>
        <v>24.948641363705747</v>
      </c>
      <c r="L8" s="3">
        <f t="shared" si="6"/>
        <v>12.226390185842035</v>
      </c>
      <c r="M8" s="4">
        <f t="shared" si="7"/>
        <v>0.25278356164383564</v>
      </c>
      <c r="N8" s="4">
        <f t="shared" si="8"/>
        <v>88.682080857240692</v>
      </c>
    </row>
    <row r="9" spans="1:17" x14ac:dyDescent="0.25">
      <c r="A9" s="6" t="s">
        <v>23</v>
      </c>
      <c r="B9" s="6" t="s">
        <v>121</v>
      </c>
      <c r="C9" s="6" t="s">
        <v>136</v>
      </c>
      <c r="D9" s="6" t="s">
        <v>101</v>
      </c>
      <c r="E9" s="6" t="s">
        <v>24</v>
      </c>
      <c r="F9" s="6" t="s">
        <v>135</v>
      </c>
      <c r="G9" s="6" t="s">
        <v>857</v>
      </c>
      <c r="H9" s="2">
        <f t="shared" si="2"/>
        <v>42836.916666666672</v>
      </c>
      <c r="I9" s="3">
        <f t="shared" si="3"/>
        <v>0.10986328125</v>
      </c>
      <c r="J9" s="3">
        <f t="shared" si="4"/>
        <v>0.1318359375</v>
      </c>
      <c r="K9" s="3">
        <f t="shared" si="5"/>
        <v>24.948641363705747</v>
      </c>
      <c r="L9" s="3">
        <f t="shared" si="6"/>
        <v>11.42689547646188</v>
      </c>
      <c r="M9" s="4">
        <f t="shared" si="7"/>
        <v>0.25278356164383564</v>
      </c>
      <c r="N9" s="4">
        <f t="shared" si="8"/>
        <v>88.624769247981433</v>
      </c>
    </row>
    <row r="10" spans="1:17" x14ac:dyDescent="0.25">
      <c r="A10" s="6" t="s">
        <v>25</v>
      </c>
      <c r="B10" s="6" t="s">
        <v>137</v>
      </c>
      <c r="C10" s="6" t="s">
        <v>138</v>
      </c>
      <c r="D10" s="6" t="s">
        <v>101</v>
      </c>
      <c r="E10" s="6" t="s">
        <v>97</v>
      </c>
      <c r="F10" s="6" t="s">
        <v>135</v>
      </c>
      <c r="G10" s="6" t="s">
        <v>855</v>
      </c>
      <c r="H10" s="2">
        <f t="shared" si="2"/>
        <v>42836.958333333328</v>
      </c>
      <c r="I10" s="3">
        <f t="shared" si="3"/>
        <v>0.1007080078125</v>
      </c>
      <c r="J10" s="3">
        <f t="shared" si="4"/>
        <v>0.11993408203125</v>
      </c>
      <c r="K10" s="3">
        <f t="shared" si="5"/>
        <v>24.948641363705747</v>
      </c>
      <c r="L10" s="3">
        <f t="shared" si="6"/>
        <v>10.775008635942527</v>
      </c>
      <c r="M10" s="4">
        <f t="shared" si="7"/>
        <v>0.25278356164383564</v>
      </c>
      <c r="N10" s="4">
        <f t="shared" si="8"/>
        <v>88.854008001611419</v>
      </c>
    </row>
    <row r="11" spans="1:17" x14ac:dyDescent="0.25">
      <c r="A11" s="6" t="s">
        <v>26</v>
      </c>
      <c r="B11" s="6" t="s">
        <v>27</v>
      </c>
      <c r="C11" s="6" t="s">
        <v>28</v>
      </c>
      <c r="D11" s="6" t="s">
        <v>101</v>
      </c>
      <c r="E11" s="6" t="s">
        <v>139</v>
      </c>
      <c r="F11" s="6" t="s">
        <v>114</v>
      </c>
      <c r="G11" s="6" t="s">
        <v>858</v>
      </c>
      <c r="H11" s="2">
        <f t="shared" si="2"/>
        <v>42837</v>
      </c>
      <c r="I11" s="3">
        <f t="shared" si="3"/>
        <v>9.46044921875E-2</v>
      </c>
      <c r="J11" s="3">
        <f t="shared" si="4"/>
        <v>0.11260986328125</v>
      </c>
      <c r="K11" s="3">
        <f t="shared" si="5"/>
        <v>24.948641363705747</v>
      </c>
      <c r="L11" s="3">
        <f t="shared" si="6"/>
        <v>10.43894790365664</v>
      </c>
      <c r="M11" s="4">
        <f t="shared" si="7"/>
        <v>0.31597945205479455</v>
      </c>
      <c r="N11" s="4">
        <f t="shared" si="8"/>
        <v>88.395508473484412</v>
      </c>
    </row>
    <row r="12" spans="1:17" x14ac:dyDescent="0.25">
      <c r="A12" s="6" t="s">
        <v>29</v>
      </c>
      <c r="B12" s="6" t="s">
        <v>30</v>
      </c>
      <c r="C12" s="6" t="s">
        <v>140</v>
      </c>
      <c r="D12" s="6" t="s">
        <v>101</v>
      </c>
      <c r="E12" s="6" t="s">
        <v>141</v>
      </c>
      <c r="F12" s="6" t="s">
        <v>114</v>
      </c>
      <c r="G12" s="6" t="s">
        <v>855</v>
      </c>
      <c r="H12" s="2">
        <f t="shared" si="2"/>
        <v>42837.041666666672</v>
      </c>
      <c r="I12" s="3">
        <f t="shared" si="3"/>
        <v>8.544921875E-2</v>
      </c>
      <c r="J12" s="3">
        <f t="shared" si="4"/>
        <v>0.10345458984375</v>
      </c>
      <c r="K12" s="3">
        <f t="shared" si="5"/>
        <v>24.948641363705747</v>
      </c>
      <c r="L12" s="3">
        <f t="shared" si="6"/>
        <v>9.6068932138534819</v>
      </c>
      <c r="M12" s="4">
        <f t="shared" si="7"/>
        <v>0.31597945205479455</v>
      </c>
      <c r="N12" s="4">
        <f t="shared" si="8"/>
        <v>88.854008001611419</v>
      </c>
    </row>
    <row r="13" spans="1:17" x14ac:dyDescent="0.25">
      <c r="A13" s="6" t="s">
        <v>31</v>
      </c>
      <c r="B13" s="6" t="s">
        <v>32</v>
      </c>
      <c r="C13" s="6" t="s">
        <v>103</v>
      </c>
      <c r="D13" s="6" t="s">
        <v>129</v>
      </c>
      <c r="E13" s="6" t="s">
        <v>33</v>
      </c>
      <c r="F13" s="6" t="s">
        <v>114</v>
      </c>
      <c r="G13" s="6" t="s">
        <v>858</v>
      </c>
      <c r="H13" s="2">
        <f t="shared" si="2"/>
        <v>42837.083333333328</v>
      </c>
      <c r="I13" s="3">
        <f t="shared" si="3"/>
        <v>8.23974609375E-2</v>
      </c>
      <c r="J13" s="3">
        <f t="shared" si="4"/>
        <v>9.246826171875E-2</v>
      </c>
      <c r="K13" s="3">
        <f t="shared" si="5"/>
        <v>24.952777537922827</v>
      </c>
      <c r="L13" s="3">
        <f t="shared" si="6"/>
        <v>8.693520409679877</v>
      </c>
      <c r="M13" s="4">
        <f t="shared" si="7"/>
        <v>0.31597945205479455</v>
      </c>
      <c r="N13" s="4">
        <f t="shared" si="8"/>
        <v>88.395508473484412</v>
      </c>
    </row>
    <row r="14" spans="1:17" x14ac:dyDescent="0.25">
      <c r="A14" s="6" t="s">
        <v>34</v>
      </c>
      <c r="B14" s="6" t="s">
        <v>142</v>
      </c>
      <c r="C14" s="6" t="s">
        <v>143</v>
      </c>
      <c r="D14" s="6" t="s">
        <v>101</v>
      </c>
      <c r="E14" s="6" t="s">
        <v>35</v>
      </c>
      <c r="F14" s="6" t="s">
        <v>114</v>
      </c>
      <c r="G14" s="6" t="s">
        <v>858</v>
      </c>
      <c r="H14" s="2">
        <f t="shared" si="2"/>
        <v>42837.125</v>
      </c>
      <c r="I14" s="3">
        <f t="shared" si="3"/>
        <v>7.62939453125E-2</v>
      </c>
      <c r="J14" s="3">
        <f t="shared" si="4"/>
        <v>0.10528564453125</v>
      </c>
      <c r="K14" s="3">
        <f t="shared" si="5"/>
        <v>24.948641363705747</v>
      </c>
      <c r="L14" s="3">
        <f t="shared" si="6"/>
        <v>8.4734223255262009</v>
      </c>
      <c r="M14" s="4">
        <f t="shared" si="7"/>
        <v>0.31597945205479455</v>
      </c>
      <c r="N14" s="4">
        <f t="shared" si="8"/>
        <v>88.395508473484412</v>
      </c>
    </row>
    <row r="15" spans="1:17" x14ac:dyDescent="0.25">
      <c r="A15" s="6" t="s">
        <v>36</v>
      </c>
      <c r="B15" s="6" t="s">
        <v>30</v>
      </c>
      <c r="C15" s="6" t="s">
        <v>140</v>
      </c>
      <c r="D15" s="6" t="s">
        <v>129</v>
      </c>
      <c r="E15" s="6" t="s">
        <v>37</v>
      </c>
      <c r="F15" s="6" t="s">
        <v>114</v>
      </c>
      <c r="G15" s="6" t="s">
        <v>859</v>
      </c>
      <c r="H15" s="2">
        <f t="shared" si="2"/>
        <v>42837.166666666672</v>
      </c>
      <c r="I15" s="3">
        <f t="shared" si="3"/>
        <v>8.544921875E-2</v>
      </c>
      <c r="J15" s="3">
        <f t="shared" si="4"/>
        <v>0.10345458984375</v>
      </c>
      <c r="K15" s="3">
        <f t="shared" si="5"/>
        <v>24.952777537922827</v>
      </c>
      <c r="L15" s="3">
        <f t="shared" si="6"/>
        <v>8.2922968202510106</v>
      </c>
      <c r="M15" s="4">
        <f t="shared" si="7"/>
        <v>0.31597945205479455</v>
      </c>
      <c r="N15" s="4">
        <f t="shared" si="8"/>
        <v>88.166221999953351</v>
      </c>
    </row>
    <row r="16" spans="1:17" x14ac:dyDescent="0.25">
      <c r="A16" s="6" t="s">
        <v>38</v>
      </c>
      <c r="B16" s="6" t="s">
        <v>39</v>
      </c>
      <c r="C16" s="6" t="s">
        <v>144</v>
      </c>
      <c r="D16" s="6" t="s">
        <v>101</v>
      </c>
      <c r="E16" s="6" t="s">
        <v>145</v>
      </c>
      <c r="F16" s="6" t="s">
        <v>114</v>
      </c>
      <c r="G16" s="6" t="s">
        <v>858</v>
      </c>
      <c r="H16" s="2">
        <f t="shared" si="2"/>
        <v>42837.208333333328</v>
      </c>
      <c r="I16" s="3">
        <f t="shared" si="3"/>
        <v>9.1552734375E-2</v>
      </c>
      <c r="J16" s="3">
        <f t="shared" si="4"/>
        <v>0.10711669921875</v>
      </c>
      <c r="K16" s="3">
        <f t="shared" si="5"/>
        <v>24.948641363705747</v>
      </c>
      <c r="L16" s="3">
        <f t="shared" si="6"/>
        <v>8.209301799754428</v>
      </c>
      <c r="M16" s="4">
        <f t="shared" si="7"/>
        <v>0.31597945205479455</v>
      </c>
      <c r="N16" s="4">
        <f t="shared" si="8"/>
        <v>88.395508473484412</v>
      </c>
    </row>
    <row r="17" spans="1:14" x14ac:dyDescent="0.25">
      <c r="A17" s="6" t="s">
        <v>40</v>
      </c>
      <c r="B17" s="6" t="s">
        <v>41</v>
      </c>
      <c r="C17" s="6" t="s">
        <v>42</v>
      </c>
      <c r="D17" s="6" t="s">
        <v>129</v>
      </c>
      <c r="E17" s="6" t="s">
        <v>43</v>
      </c>
      <c r="F17" s="6" t="s">
        <v>114</v>
      </c>
      <c r="G17" s="6" t="s">
        <v>855</v>
      </c>
      <c r="H17" s="2">
        <f t="shared" si="2"/>
        <v>42837.25</v>
      </c>
      <c r="I17" s="3">
        <f t="shared" si="3"/>
        <v>8.85009765625E-2</v>
      </c>
      <c r="J17" s="3">
        <f t="shared" si="4"/>
        <v>0.10162353515625</v>
      </c>
      <c r="K17" s="3">
        <f t="shared" si="5"/>
        <v>24.952777537922827</v>
      </c>
      <c r="L17" s="3">
        <f t="shared" si="6"/>
        <v>8.3217814932958163</v>
      </c>
      <c r="M17" s="4">
        <f t="shared" si="7"/>
        <v>0.31597945205479455</v>
      </c>
      <c r="N17" s="4">
        <f t="shared" si="8"/>
        <v>88.854008001611419</v>
      </c>
    </row>
    <row r="18" spans="1:14" x14ac:dyDescent="0.25">
      <c r="A18" s="6" t="s">
        <v>44</v>
      </c>
      <c r="B18" s="6" t="s">
        <v>27</v>
      </c>
      <c r="C18" s="6" t="s">
        <v>45</v>
      </c>
      <c r="D18" s="6" t="s">
        <v>129</v>
      </c>
      <c r="E18" s="6" t="s">
        <v>46</v>
      </c>
      <c r="F18" s="6" t="s">
        <v>47</v>
      </c>
      <c r="G18" s="6" t="s">
        <v>857</v>
      </c>
      <c r="H18" s="2">
        <f t="shared" si="2"/>
        <v>42837.291666666672</v>
      </c>
      <c r="I18" s="3">
        <f t="shared" si="3"/>
        <v>9.46044921875E-2</v>
      </c>
      <c r="J18" s="3">
        <f t="shared" si="4"/>
        <v>0.1116943359375</v>
      </c>
      <c r="K18" s="3">
        <f t="shared" si="5"/>
        <v>24.952777537922827</v>
      </c>
      <c r="L18" s="3">
        <f t="shared" si="6"/>
        <v>8.5804997061136419</v>
      </c>
      <c r="M18" s="4">
        <f t="shared" si="7"/>
        <v>3.4125780821917813</v>
      </c>
      <c r="N18" s="4">
        <f t="shared" si="8"/>
        <v>88.624769247981433</v>
      </c>
    </row>
    <row r="19" spans="1:14" x14ac:dyDescent="0.25">
      <c r="A19" s="6" t="s">
        <v>48</v>
      </c>
      <c r="B19" s="6" t="s">
        <v>120</v>
      </c>
      <c r="C19" s="6" t="s">
        <v>136</v>
      </c>
      <c r="D19" s="6" t="s">
        <v>101</v>
      </c>
      <c r="E19" s="6" t="s">
        <v>146</v>
      </c>
      <c r="F19" s="6" t="s">
        <v>147</v>
      </c>
      <c r="G19" s="6" t="s">
        <v>855</v>
      </c>
      <c r="H19" s="2">
        <f t="shared" si="2"/>
        <v>42837.333333333328</v>
      </c>
      <c r="I19" s="3">
        <f t="shared" si="3"/>
        <v>0.1129150390625</v>
      </c>
      <c r="J19" s="3">
        <f t="shared" si="4"/>
        <v>0.1318359375</v>
      </c>
      <c r="K19" s="3">
        <f t="shared" si="5"/>
        <v>24.948641363705747</v>
      </c>
      <c r="L19" s="3">
        <f t="shared" si="6"/>
        <v>9.0928615871663396</v>
      </c>
      <c r="M19" s="4">
        <f t="shared" si="7"/>
        <v>29.702068493150687</v>
      </c>
      <c r="N19" s="4">
        <f t="shared" si="8"/>
        <v>88.854008001611419</v>
      </c>
    </row>
    <row r="20" spans="1:14" x14ac:dyDescent="0.25">
      <c r="A20" s="6" t="s">
        <v>49</v>
      </c>
      <c r="B20" s="6" t="s">
        <v>16</v>
      </c>
      <c r="C20" s="6" t="s">
        <v>50</v>
      </c>
      <c r="D20" s="6" t="s">
        <v>101</v>
      </c>
      <c r="E20" s="6" t="s">
        <v>51</v>
      </c>
      <c r="F20" s="6" t="s">
        <v>52</v>
      </c>
      <c r="G20" s="6" t="s">
        <v>860</v>
      </c>
      <c r="H20" s="2">
        <f t="shared" si="2"/>
        <v>42837.375</v>
      </c>
      <c r="I20" s="3">
        <f t="shared" si="3"/>
        <v>0.128173828125</v>
      </c>
      <c r="J20" s="3">
        <f t="shared" si="4"/>
        <v>0.16021728515625</v>
      </c>
      <c r="K20" s="3">
        <f t="shared" si="5"/>
        <v>24.948641363705747</v>
      </c>
      <c r="L20" s="3">
        <f t="shared" si="6"/>
        <v>12.142960567796251</v>
      </c>
      <c r="M20" s="4">
        <f t="shared" si="7"/>
        <v>3.2861863013698627</v>
      </c>
      <c r="N20" s="4">
        <f t="shared" si="8"/>
        <v>78.111955643245381</v>
      </c>
    </row>
    <row r="21" spans="1:14" x14ac:dyDescent="0.25">
      <c r="A21" s="6" t="s">
        <v>53</v>
      </c>
      <c r="B21" s="6" t="s">
        <v>12</v>
      </c>
      <c r="C21" s="6" t="s">
        <v>54</v>
      </c>
      <c r="D21" s="6" t="s">
        <v>101</v>
      </c>
      <c r="E21" s="6" t="s">
        <v>98</v>
      </c>
      <c r="F21" s="6" t="s">
        <v>47</v>
      </c>
      <c r="G21" s="6" t="s">
        <v>860</v>
      </c>
      <c r="H21" s="2">
        <f t="shared" si="2"/>
        <v>42837.416666666672</v>
      </c>
      <c r="I21" s="3">
        <f t="shared" si="3"/>
        <v>0.140380859375</v>
      </c>
      <c r="J21" s="3">
        <f t="shared" si="4"/>
        <v>0.19134521484375</v>
      </c>
      <c r="K21" s="3">
        <f t="shared" si="5"/>
        <v>24.948641363705747</v>
      </c>
      <c r="L21" s="3">
        <f t="shared" si="6"/>
        <v>13.769715670767596</v>
      </c>
      <c r="M21" s="4">
        <f t="shared" si="7"/>
        <v>3.4125780821917813</v>
      </c>
      <c r="N21" s="4">
        <f t="shared" si="8"/>
        <v>78.111955643245381</v>
      </c>
    </row>
    <row r="22" spans="1:14" x14ac:dyDescent="0.25">
      <c r="A22" s="6" t="s">
        <v>55</v>
      </c>
      <c r="B22" s="6" t="s">
        <v>131</v>
      </c>
      <c r="C22" s="6" t="s">
        <v>56</v>
      </c>
      <c r="D22" s="6" t="s">
        <v>101</v>
      </c>
      <c r="E22" s="6" t="s">
        <v>57</v>
      </c>
      <c r="F22" s="6" t="s">
        <v>58</v>
      </c>
      <c r="G22" s="6" t="s">
        <v>861</v>
      </c>
      <c r="H22" s="2">
        <f t="shared" si="2"/>
        <v>42837.458333333328</v>
      </c>
      <c r="I22" s="3">
        <f t="shared" si="3"/>
        <v>0.146484375</v>
      </c>
      <c r="J22" s="3">
        <f t="shared" si="4"/>
        <v>0.20416259765625</v>
      </c>
      <c r="K22" s="3">
        <f t="shared" si="5"/>
        <v>24.948641363705747</v>
      </c>
      <c r="L22" s="3">
        <f t="shared" si="6"/>
        <v>14.231549391999579</v>
      </c>
      <c r="M22" s="4">
        <f t="shared" si="7"/>
        <v>3.538969863013699</v>
      </c>
      <c r="N22" s="4">
        <f t="shared" si="8"/>
        <v>77.877647755210887</v>
      </c>
    </row>
    <row r="23" spans="1:14" x14ac:dyDescent="0.25">
      <c r="A23" s="6" t="s">
        <v>59</v>
      </c>
      <c r="B23" s="6" t="s">
        <v>148</v>
      </c>
      <c r="C23" s="6" t="s">
        <v>60</v>
      </c>
      <c r="D23" s="6" t="s">
        <v>101</v>
      </c>
      <c r="E23" s="6" t="s">
        <v>149</v>
      </c>
      <c r="F23" s="6" t="s">
        <v>135</v>
      </c>
      <c r="G23" s="6" t="s">
        <v>852</v>
      </c>
      <c r="H23" s="2">
        <f t="shared" si="2"/>
        <v>42837.5</v>
      </c>
      <c r="I23" s="3">
        <f t="shared" si="3"/>
        <v>0.1220703125</v>
      </c>
      <c r="J23" s="3">
        <f t="shared" si="4"/>
        <v>0.18035888671875</v>
      </c>
      <c r="K23" s="3">
        <f t="shared" si="5"/>
        <v>24.948641363705747</v>
      </c>
      <c r="L23" s="3">
        <f t="shared" si="6"/>
        <v>16.234779939393945</v>
      </c>
      <c r="M23" s="4">
        <f t="shared" si="7"/>
        <v>0.25278356164383564</v>
      </c>
      <c r="N23" s="4">
        <f t="shared" si="8"/>
        <v>176.37569250599205</v>
      </c>
    </row>
    <row r="24" spans="1:14" x14ac:dyDescent="0.25">
      <c r="A24" s="6" t="s">
        <v>221</v>
      </c>
      <c r="B24" s="6" t="s">
        <v>16</v>
      </c>
      <c r="C24" s="6" t="s">
        <v>291</v>
      </c>
      <c r="D24" s="6" t="s">
        <v>129</v>
      </c>
      <c r="E24" s="6" t="s">
        <v>862</v>
      </c>
      <c r="F24" s="6" t="s">
        <v>130</v>
      </c>
      <c r="G24" s="6" t="s">
        <v>852</v>
      </c>
      <c r="H24" s="2">
        <f t="shared" si="2"/>
        <v>42837.541666666672</v>
      </c>
      <c r="I24" s="3">
        <f t="shared" si="3"/>
        <v>0.128173828125</v>
      </c>
      <c r="J24" s="3">
        <f t="shared" si="4"/>
        <v>0.16571044921875</v>
      </c>
      <c r="K24" s="3">
        <f t="shared" si="5"/>
        <v>24.952777537922827</v>
      </c>
      <c r="L24" s="3">
        <f t="shared" si="6"/>
        <v>18.948895726255273</v>
      </c>
      <c r="M24" s="4">
        <f t="shared" si="7"/>
        <v>0.1895876712328767</v>
      </c>
      <c r="N24" s="4">
        <f t="shared" si="8"/>
        <v>176.37569250599205</v>
      </c>
    </row>
    <row r="25" spans="1:14" x14ac:dyDescent="0.25">
      <c r="A25" s="6" t="s">
        <v>224</v>
      </c>
      <c r="B25" s="6" t="s">
        <v>118</v>
      </c>
      <c r="C25" s="6" t="s">
        <v>282</v>
      </c>
      <c r="D25" s="6" t="s">
        <v>129</v>
      </c>
      <c r="E25" s="6" t="s">
        <v>863</v>
      </c>
      <c r="F25" s="6" t="s">
        <v>130</v>
      </c>
      <c r="G25" s="6" t="s">
        <v>864</v>
      </c>
      <c r="H25" s="2">
        <f t="shared" ref="H25:H88" si="9">(HEX2DEC(A25)/86400)+25569</f>
        <v>42837.583333333328</v>
      </c>
      <c r="I25" s="3">
        <f t="shared" ref="I25:I88" si="10">HEX2DEC(B25)/32768*100</f>
        <v>0.1190185546875</v>
      </c>
      <c r="J25" s="3">
        <f t="shared" ref="J25:J88" si="11">HEX2DEC(C25)/32768*30</f>
        <v>0.15289306640625</v>
      </c>
      <c r="K25" s="3">
        <f t="shared" ref="K25:K88" si="12">1/($Q$2+$Q$3*LOG10(5600-HEX2DEC(D25))+$Q$4*LOG10(5600-HEX2DEC(D25))^3)-273.15</f>
        <v>24.952777537922827</v>
      </c>
      <c r="L25" s="3">
        <f t="shared" ref="L25:L88" si="13">1/($Q$2+$Q$3*LOG10(21000-HEX2DEC(E25))+$Q$4*LOG10(21000-HEX2DEC(E25))^3)-273.15</f>
        <v>21.020330887985892</v>
      </c>
      <c r="M25" s="4">
        <f t="shared" si="7"/>
        <v>0.1895876712328767</v>
      </c>
      <c r="N25" s="4">
        <f t="shared" ref="N25:N88" si="14">DEGREES(ACOS((1000-G25)/1000))</f>
        <v>175.56077772515704</v>
      </c>
    </row>
    <row r="26" spans="1:14" x14ac:dyDescent="0.25">
      <c r="A26" s="6" t="s">
        <v>227</v>
      </c>
      <c r="B26" s="6" t="s">
        <v>118</v>
      </c>
      <c r="C26" s="6" t="s">
        <v>164</v>
      </c>
      <c r="D26" s="6" t="s">
        <v>129</v>
      </c>
      <c r="E26" s="6" t="s">
        <v>865</v>
      </c>
      <c r="F26" s="6" t="s">
        <v>130</v>
      </c>
      <c r="G26" s="6" t="s">
        <v>852</v>
      </c>
      <c r="H26" s="2">
        <f t="shared" si="9"/>
        <v>42837.625</v>
      </c>
      <c r="I26" s="3">
        <f t="shared" si="10"/>
        <v>0.1190185546875</v>
      </c>
      <c r="J26" s="3">
        <f t="shared" si="11"/>
        <v>0.1556396484375</v>
      </c>
      <c r="K26" s="3">
        <f t="shared" si="12"/>
        <v>24.952777537922827</v>
      </c>
      <c r="L26" s="3">
        <f t="shared" si="13"/>
        <v>22.281379166090346</v>
      </c>
      <c r="M26" s="4">
        <f t="shared" si="7"/>
        <v>0.1895876712328767</v>
      </c>
      <c r="N26" s="4">
        <f t="shared" si="14"/>
        <v>176.37569250599205</v>
      </c>
    </row>
    <row r="27" spans="1:14" x14ac:dyDescent="0.25">
      <c r="A27" s="6" t="s">
        <v>866</v>
      </c>
      <c r="B27" s="6" t="s">
        <v>118</v>
      </c>
      <c r="C27" s="6" t="s">
        <v>867</v>
      </c>
      <c r="D27" s="6" t="s">
        <v>129</v>
      </c>
      <c r="E27" s="6" t="s">
        <v>868</v>
      </c>
      <c r="F27" s="6" t="s">
        <v>136</v>
      </c>
      <c r="G27" s="6" t="s">
        <v>852</v>
      </c>
      <c r="H27" s="2">
        <f t="shared" si="9"/>
        <v>42837.653090277774</v>
      </c>
      <c r="I27" s="3">
        <f t="shared" si="10"/>
        <v>0.1190185546875</v>
      </c>
      <c r="J27" s="3">
        <f t="shared" si="11"/>
        <v>0.1629638671875</v>
      </c>
      <c r="K27" s="3">
        <f t="shared" si="12"/>
        <v>24.952777537922827</v>
      </c>
      <c r="L27" s="3">
        <f t="shared" si="13"/>
        <v>22.801822648273628</v>
      </c>
      <c r="M27" s="4">
        <f t="shared" si="7"/>
        <v>0.12639178082191782</v>
      </c>
      <c r="N27" s="4">
        <f t="shared" si="14"/>
        <v>176.37569250599205</v>
      </c>
    </row>
    <row r="28" spans="1:14" x14ac:dyDescent="0.25">
      <c r="A28" s="6" t="s">
        <v>233</v>
      </c>
      <c r="B28" s="6" t="s">
        <v>118</v>
      </c>
      <c r="C28" s="6" t="s">
        <v>869</v>
      </c>
      <c r="D28" s="6" t="s">
        <v>101</v>
      </c>
      <c r="E28" s="6" t="s">
        <v>870</v>
      </c>
      <c r="F28" s="6" t="s">
        <v>130</v>
      </c>
      <c r="G28" s="6" t="s">
        <v>852</v>
      </c>
      <c r="H28" s="2">
        <f t="shared" si="9"/>
        <v>42837.666666666672</v>
      </c>
      <c r="I28" s="3">
        <f t="shared" si="10"/>
        <v>0.1190185546875</v>
      </c>
      <c r="J28" s="3">
        <f t="shared" si="11"/>
        <v>0.1611328125</v>
      </c>
      <c r="K28" s="3">
        <f t="shared" si="12"/>
        <v>24.948641363705747</v>
      </c>
      <c r="L28" s="3">
        <f t="shared" si="13"/>
        <v>22.962156850412669</v>
      </c>
      <c r="M28" s="4">
        <f t="shared" si="7"/>
        <v>0.1895876712328767</v>
      </c>
      <c r="N28" s="4">
        <f t="shared" si="14"/>
        <v>176.37569250599205</v>
      </c>
    </row>
    <row r="29" spans="1:14" x14ac:dyDescent="0.25">
      <c r="A29" s="6" t="s">
        <v>236</v>
      </c>
      <c r="B29" s="6" t="s">
        <v>121</v>
      </c>
      <c r="C29" s="6" t="s">
        <v>871</v>
      </c>
      <c r="D29" s="6" t="s">
        <v>129</v>
      </c>
      <c r="E29" s="6" t="s">
        <v>872</v>
      </c>
      <c r="F29" s="6" t="s">
        <v>130</v>
      </c>
      <c r="G29" s="6" t="s">
        <v>852</v>
      </c>
      <c r="H29" s="2">
        <f t="shared" si="9"/>
        <v>42837.708333333328</v>
      </c>
      <c r="I29" s="3">
        <f t="shared" si="10"/>
        <v>0.10986328125</v>
      </c>
      <c r="J29" s="3">
        <f t="shared" si="11"/>
        <v>0.15655517578125</v>
      </c>
      <c r="K29" s="3">
        <f t="shared" si="12"/>
        <v>24.952777537922827</v>
      </c>
      <c r="L29" s="3">
        <f t="shared" si="13"/>
        <v>22.346598335364604</v>
      </c>
      <c r="M29" s="4">
        <f t="shared" si="7"/>
        <v>0.1895876712328767</v>
      </c>
      <c r="N29" s="4">
        <f t="shared" si="14"/>
        <v>176.37569250599205</v>
      </c>
    </row>
    <row r="30" spans="1:14" x14ac:dyDescent="0.25">
      <c r="A30" s="6" t="s">
        <v>239</v>
      </c>
      <c r="B30" s="6" t="s">
        <v>27</v>
      </c>
      <c r="C30" s="6" t="s">
        <v>287</v>
      </c>
      <c r="D30" s="6" t="s">
        <v>101</v>
      </c>
      <c r="E30" s="6" t="s">
        <v>255</v>
      </c>
      <c r="F30" s="6" t="s">
        <v>130</v>
      </c>
      <c r="G30" s="6" t="s">
        <v>873</v>
      </c>
      <c r="H30" s="2">
        <f t="shared" si="9"/>
        <v>42837.75</v>
      </c>
      <c r="I30" s="3">
        <f t="shared" si="10"/>
        <v>9.46044921875E-2</v>
      </c>
      <c r="J30" s="3">
        <f t="shared" si="11"/>
        <v>0.15380859375</v>
      </c>
      <c r="K30" s="3">
        <f t="shared" si="12"/>
        <v>24.948641363705747</v>
      </c>
      <c r="L30" s="3">
        <f t="shared" si="13"/>
        <v>21.976274972616466</v>
      </c>
      <c r="M30" s="4">
        <f t="shared" si="7"/>
        <v>0.1895876712328767</v>
      </c>
      <c r="N30" s="4">
        <f t="shared" si="14"/>
        <v>177.43744126687699</v>
      </c>
    </row>
    <row r="31" spans="1:14" x14ac:dyDescent="0.25">
      <c r="A31" s="6" t="s">
        <v>242</v>
      </c>
      <c r="B31" s="6" t="s">
        <v>874</v>
      </c>
      <c r="C31" s="6" t="s">
        <v>134</v>
      </c>
      <c r="D31" s="6" t="s">
        <v>129</v>
      </c>
      <c r="E31" s="6" t="s">
        <v>875</v>
      </c>
      <c r="F31" s="6" t="s">
        <v>130</v>
      </c>
      <c r="G31" s="6" t="s">
        <v>852</v>
      </c>
      <c r="H31" s="2">
        <f t="shared" si="9"/>
        <v>42837.791666666672</v>
      </c>
      <c r="I31" s="3">
        <f t="shared" si="10"/>
        <v>0.103759765625</v>
      </c>
      <c r="J31" s="3">
        <f t="shared" si="11"/>
        <v>0.13824462890625</v>
      </c>
      <c r="K31" s="3">
        <f t="shared" si="12"/>
        <v>24.952777537922827</v>
      </c>
      <c r="L31" s="3">
        <f t="shared" si="13"/>
        <v>21.898068913099905</v>
      </c>
      <c r="M31" s="4">
        <f t="shared" si="7"/>
        <v>0.1895876712328767</v>
      </c>
      <c r="N31" s="4">
        <f t="shared" si="14"/>
        <v>176.37569250599205</v>
      </c>
    </row>
    <row r="32" spans="1:14" x14ac:dyDescent="0.25">
      <c r="A32" s="6" t="s">
        <v>245</v>
      </c>
      <c r="B32" s="6" t="s">
        <v>121</v>
      </c>
      <c r="C32" s="6" t="s">
        <v>876</v>
      </c>
      <c r="D32" s="6" t="s">
        <v>101</v>
      </c>
      <c r="E32" s="6" t="s">
        <v>877</v>
      </c>
      <c r="F32" s="6" t="s">
        <v>130</v>
      </c>
      <c r="G32" s="6" t="s">
        <v>852</v>
      </c>
      <c r="H32" s="2">
        <f t="shared" si="9"/>
        <v>42837.833333333328</v>
      </c>
      <c r="I32" s="3">
        <f t="shared" si="10"/>
        <v>0.10986328125</v>
      </c>
      <c r="J32" s="3">
        <f t="shared" si="11"/>
        <v>0.14923095703125</v>
      </c>
      <c r="K32" s="3">
        <f t="shared" si="12"/>
        <v>24.948641363705747</v>
      </c>
      <c r="L32" s="3">
        <f t="shared" si="13"/>
        <v>21.93357870157638</v>
      </c>
      <c r="M32" s="4">
        <f t="shared" si="7"/>
        <v>0.1895876712328767</v>
      </c>
      <c r="N32" s="4">
        <f t="shared" si="14"/>
        <v>176.37569250599205</v>
      </c>
    </row>
    <row r="33" spans="1:14" x14ac:dyDescent="0.25">
      <c r="A33" s="6" t="s">
        <v>247</v>
      </c>
      <c r="B33" s="6" t="s">
        <v>878</v>
      </c>
      <c r="C33" s="6" t="s">
        <v>869</v>
      </c>
      <c r="D33" s="6" t="s">
        <v>101</v>
      </c>
      <c r="E33" s="6" t="s">
        <v>879</v>
      </c>
      <c r="F33" s="6" t="s">
        <v>130</v>
      </c>
      <c r="G33" s="6" t="s">
        <v>852</v>
      </c>
      <c r="H33" s="2">
        <f t="shared" si="9"/>
        <v>42837.875</v>
      </c>
      <c r="I33" s="3">
        <f t="shared" si="10"/>
        <v>0.115966796875</v>
      </c>
      <c r="J33" s="3">
        <f t="shared" si="11"/>
        <v>0.1611328125</v>
      </c>
      <c r="K33" s="3">
        <f t="shared" si="12"/>
        <v>24.948641363705747</v>
      </c>
      <c r="L33" s="3">
        <f t="shared" si="13"/>
        <v>21.997657796694227</v>
      </c>
      <c r="M33" s="4">
        <f t="shared" si="7"/>
        <v>0.1895876712328767</v>
      </c>
      <c r="N33" s="4">
        <f t="shared" si="14"/>
        <v>176.37569250599205</v>
      </c>
    </row>
    <row r="34" spans="1:14" x14ac:dyDescent="0.25">
      <c r="A34" s="6" t="s">
        <v>249</v>
      </c>
      <c r="B34" s="6" t="s">
        <v>878</v>
      </c>
      <c r="C34" s="6" t="s">
        <v>867</v>
      </c>
      <c r="D34" s="6" t="s">
        <v>101</v>
      </c>
      <c r="E34" s="6" t="s">
        <v>880</v>
      </c>
      <c r="F34" s="6" t="s">
        <v>130</v>
      </c>
      <c r="G34" s="6" t="s">
        <v>852</v>
      </c>
      <c r="H34" s="2">
        <f t="shared" si="9"/>
        <v>42837.916666666672</v>
      </c>
      <c r="I34" s="3">
        <f t="shared" si="10"/>
        <v>0.115966796875</v>
      </c>
      <c r="J34" s="3">
        <f t="shared" si="11"/>
        <v>0.1629638671875</v>
      </c>
      <c r="K34" s="3">
        <f t="shared" si="12"/>
        <v>24.948641363705747</v>
      </c>
      <c r="L34" s="3">
        <f t="shared" si="13"/>
        <v>22.054792158463385</v>
      </c>
      <c r="M34" s="4">
        <f t="shared" si="7"/>
        <v>0.1895876712328767</v>
      </c>
      <c r="N34" s="4">
        <f t="shared" si="14"/>
        <v>176.37569250599205</v>
      </c>
    </row>
    <row r="35" spans="1:14" x14ac:dyDescent="0.25">
      <c r="A35" s="6" t="s">
        <v>251</v>
      </c>
      <c r="B35" s="6" t="s">
        <v>120</v>
      </c>
      <c r="C35" s="6" t="s">
        <v>291</v>
      </c>
      <c r="D35" s="6" t="s">
        <v>101</v>
      </c>
      <c r="E35" s="6" t="s">
        <v>881</v>
      </c>
      <c r="F35" s="6" t="s">
        <v>130</v>
      </c>
      <c r="G35" s="6" t="s">
        <v>852</v>
      </c>
      <c r="H35" s="2">
        <f t="shared" si="9"/>
        <v>42837.958333333328</v>
      </c>
      <c r="I35" s="3">
        <f t="shared" si="10"/>
        <v>0.1129150390625</v>
      </c>
      <c r="J35" s="3">
        <f t="shared" si="11"/>
        <v>0.16571044921875</v>
      </c>
      <c r="K35" s="3">
        <f t="shared" si="12"/>
        <v>24.948641363705747</v>
      </c>
      <c r="L35" s="3">
        <f t="shared" si="13"/>
        <v>22.119266549375141</v>
      </c>
      <c r="M35" s="4">
        <f t="shared" si="7"/>
        <v>0.1895876712328767</v>
      </c>
      <c r="N35" s="4">
        <f t="shared" si="14"/>
        <v>176.37569250599205</v>
      </c>
    </row>
    <row r="36" spans="1:14" x14ac:dyDescent="0.25">
      <c r="A36" s="6" t="s">
        <v>254</v>
      </c>
      <c r="B36" s="6" t="s">
        <v>120</v>
      </c>
      <c r="C36" s="6" t="s">
        <v>596</v>
      </c>
      <c r="D36" s="6" t="s">
        <v>129</v>
      </c>
      <c r="E36" s="6" t="s">
        <v>882</v>
      </c>
      <c r="F36" s="6" t="s">
        <v>130</v>
      </c>
      <c r="G36" s="6" t="s">
        <v>852</v>
      </c>
      <c r="H36" s="2">
        <f t="shared" si="9"/>
        <v>42838</v>
      </c>
      <c r="I36" s="3">
        <f t="shared" si="10"/>
        <v>0.1129150390625</v>
      </c>
      <c r="J36" s="3">
        <f t="shared" si="11"/>
        <v>0.14373779296875</v>
      </c>
      <c r="K36" s="3">
        <f t="shared" si="12"/>
        <v>24.952777537922827</v>
      </c>
      <c r="L36" s="3">
        <f t="shared" si="13"/>
        <v>22.165962626953785</v>
      </c>
      <c r="M36" s="4">
        <f t="shared" si="7"/>
        <v>0.1895876712328767</v>
      </c>
      <c r="N36" s="4">
        <f t="shared" si="14"/>
        <v>176.37569250599205</v>
      </c>
    </row>
    <row r="37" spans="1:14" x14ac:dyDescent="0.25">
      <c r="A37" s="6" t="s">
        <v>256</v>
      </c>
      <c r="B37" s="6" t="s">
        <v>878</v>
      </c>
      <c r="C37" s="6" t="s">
        <v>88</v>
      </c>
      <c r="D37" s="6" t="s">
        <v>129</v>
      </c>
      <c r="E37" s="6" t="s">
        <v>883</v>
      </c>
      <c r="F37" s="6" t="s">
        <v>130</v>
      </c>
      <c r="G37" s="6" t="s">
        <v>852</v>
      </c>
      <c r="H37" s="2">
        <f t="shared" si="9"/>
        <v>42838.041666666672</v>
      </c>
      <c r="I37" s="3">
        <f t="shared" si="10"/>
        <v>0.115966796875</v>
      </c>
      <c r="J37" s="3">
        <f t="shared" si="11"/>
        <v>0.1519775390625</v>
      </c>
      <c r="K37" s="3">
        <f t="shared" si="12"/>
        <v>24.952777537922827</v>
      </c>
      <c r="L37" s="3">
        <f t="shared" si="13"/>
        <v>22.191152459570958</v>
      </c>
      <c r="M37" s="4">
        <f t="shared" si="7"/>
        <v>0.1895876712328767</v>
      </c>
      <c r="N37" s="4">
        <f t="shared" si="14"/>
        <v>176.37569250599205</v>
      </c>
    </row>
    <row r="38" spans="1:14" x14ac:dyDescent="0.25">
      <c r="A38" s="6" t="s">
        <v>259</v>
      </c>
      <c r="B38" s="6" t="s">
        <v>118</v>
      </c>
      <c r="C38" s="6" t="s">
        <v>625</v>
      </c>
      <c r="D38" s="6" t="s">
        <v>129</v>
      </c>
      <c r="E38" s="6" t="s">
        <v>884</v>
      </c>
      <c r="F38" s="6" t="s">
        <v>130</v>
      </c>
      <c r="G38" s="6" t="s">
        <v>852</v>
      </c>
      <c r="H38" s="2">
        <f t="shared" si="9"/>
        <v>42838.083333333328</v>
      </c>
      <c r="I38" s="3">
        <f t="shared" si="10"/>
        <v>0.1190185546875</v>
      </c>
      <c r="J38" s="3">
        <f t="shared" si="11"/>
        <v>0.16204833984375</v>
      </c>
      <c r="K38" s="3">
        <f t="shared" si="12"/>
        <v>24.952777537922827</v>
      </c>
      <c r="L38" s="3">
        <f t="shared" si="13"/>
        <v>22.201957940374598</v>
      </c>
      <c r="M38" s="4">
        <f t="shared" si="7"/>
        <v>0.1895876712328767</v>
      </c>
      <c r="N38" s="4">
        <f t="shared" si="14"/>
        <v>176.37569250599205</v>
      </c>
    </row>
    <row r="39" spans="1:14" x14ac:dyDescent="0.25">
      <c r="A39" s="6" t="s">
        <v>260</v>
      </c>
      <c r="B39" s="6" t="s">
        <v>118</v>
      </c>
      <c r="C39" s="6" t="s">
        <v>92</v>
      </c>
      <c r="D39" s="6" t="s">
        <v>101</v>
      </c>
      <c r="E39" s="6" t="s">
        <v>884</v>
      </c>
      <c r="F39" s="6" t="s">
        <v>130</v>
      </c>
      <c r="G39" s="6" t="s">
        <v>852</v>
      </c>
      <c r="H39" s="2">
        <f t="shared" si="9"/>
        <v>42838.125</v>
      </c>
      <c r="I39" s="3">
        <f t="shared" si="10"/>
        <v>0.1190185546875</v>
      </c>
      <c r="J39" s="3">
        <f t="shared" si="11"/>
        <v>0.1666259765625</v>
      </c>
      <c r="K39" s="3">
        <f t="shared" si="12"/>
        <v>24.948641363705747</v>
      </c>
      <c r="L39" s="3">
        <f t="shared" si="13"/>
        <v>22.201957940374598</v>
      </c>
      <c r="M39" s="4">
        <f t="shared" si="7"/>
        <v>0.1895876712328767</v>
      </c>
      <c r="N39" s="4">
        <f t="shared" si="14"/>
        <v>176.37569250599205</v>
      </c>
    </row>
    <row r="40" spans="1:14" x14ac:dyDescent="0.25">
      <c r="A40" s="6" t="s">
        <v>262</v>
      </c>
      <c r="B40" s="6" t="s">
        <v>116</v>
      </c>
      <c r="C40" s="6" t="s">
        <v>885</v>
      </c>
      <c r="D40" s="6" t="s">
        <v>101</v>
      </c>
      <c r="E40" s="6" t="s">
        <v>883</v>
      </c>
      <c r="F40" s="6" t="s">
        <v>130</v>
      </c>
      <c r="G40" s="6" t="s">
        <v>852</v>
      </c>
      <c r="H40" s="2">
        <f t="shared" si="9"/>
        <v>42838.166666666672</v>
      </c>
      <c r="I40" s="3">
        <f t="shared" si="10"/>
        <v>0.1251220703125</v>
      </c>
      <c r="J40" s="3">
        <f t="shared" si="11"/>
        <v>0.17303466796875</v>
      </c>
      <c r="K40" s="3">
        <f t="shared" si="12"/>
        <v>24.948641363705747</v>
      </c>
      <c r="L40" s="3">
        <f t="shared" si="13"/>
        <v>22.191152459570958</v>
      </c>
      <c r="M40" s="4">
        <f t="shared" si="7"/>
        <v>0.1895876712328767</v>
      </c>
      <c r="N40" s="4">
        <f t="shared" si="14"/>
        <v>176.37569250599205</v>
      </c>
    </row>
    <row r="41" spans="1:14" x14ac:dyDescent="0.25">
      <c r="A41" s="6" t="s">
        <v>264</v>
      </c>
      <c r="B41" s="6" t="s">
        <v>148</v>
      </c>
      <c r="C41" s="6" t="s">
        <v>52</v>
      </c>
      <c r="D41" s="6" t="s">
        <v>101</v>
      </c>
      <c r="E41" s="6" t="s">
        <v>886</v>
      </c>
      <c r="F41" s="6" t="s">
        <v>130</v>
      </c>
      <c r="G41" s="6" t="s">
        <v>852</v>
      </c>
      <c r="H41" s="2">
        <f t="shared" si="9"/>
        <v>42838.208333333328</v>
      </c>
      <c r="I41" s="3">
        <f t="shared" si="10"/>
        <v>0.1220703125</v>
      </c>
      <c r="J41" s="3">
        <f t="shared" si="11"/>
        <v>0.1776123046875</v>
      </c>
      <c r="K41" s="3">
        <f t="shared" si="12"/>
        <v>24.948641363705747</v>
      </c>
      <c r="L41" s="3">
        <f t="shared" si="13"/>
        <v>22.173156445581526</v>
      </c>
      <c r="M41" s="4">
        <f t="shared" si="7"/>
        <v>0.1895876712328767</v>
      </c>
      <c r="N41" s="4">
        <f t="shared" si="14"/>
        <v>176.37569250599205</v>
      </c>
    </row>
    <row r="42" spans="1:14" x14ac:dyDescent="0.25">
      <c r="A42" s="6" t="s">
        <v>266</v>
      </c>
      <c r="B42" s="6" t="s">
        <v>148</v>
      </c>
      <c r="C42" s="6" t="s">
        <v>764</v>
      </c>
      <c r="D42" s="6" t="s">
        <v>129</v>
      </c>
      <c r="E42" s="6" t="s">
        <v>887</v>
      </c>
      <c r="F42" s="6" t="s">
        <v>130</v>
      </c>
      <c r="G42" s="6" t="s">
        <v>852</v>
      </c>
      <c r="H42" s="2">
        <f t="shared" si="9"/>
        <v>42838.25</v>
      </c>
      <c r="I42" s="3">
        <f t="shared" si="10"/>
        <v>0.1220703125</v>
      </c>
      <c r="J42" s="3">
        <f t="shared" si="11"/>
        <v>0.16387939453125</v>
      </c>
      <c r="K42" s="3">
        <f t="shared" si="12"/>
        <v>24.952777537922827</v>
      </c>
      <c r="L42" s="3">
        <f t="shared" si="13"/>
        <v>22.151582843150095</v>
      </c>
      <c r="M42" s="4">
        <f t="shared" si="7"/>
        <v>0.1895876712328767</v>
      </c>
      <c r="N42" s="4">
        <f t="shared" si="14"/>
        <v>176.37569250599205</v>
      </c>
    </row>
    <row r="43" spans="1:14" x14ac:dyDescent="0.25">
      <c r="A43" s="6" t="s">
        <v>269</v>
      </c>
      <c r="B43" s="6" t="s">
        <v>16</v>
      </c>
      <c r="C43" s="6" t="s">
        <v>764</v>
      </c>
      <c r="D43" s="6" t="s">
        <v>129</v>
      </c>
      <c r="E43" s="6" t="s">
        <v>888</v>
      </c>
      <c r="F43" s="6" t="s">
        <v>130</v>
      </c>
      <c r="G43" s="6" t="s">
        <v>852</v>
      </c>
      <c r="H43" s="2">
        <f t="shared" si="9"/>
        <v>42838.291666666672</v>
      </c>
      <c r="I43" s="3">
        <f t="shared" si="10"/>
        <v>0.128173828125</v>
      </c>
      <c r="J43" s="3">
        <f t="shared" si="11"/>
        <v>0.16387939453125</v>
      </c>
      <c r="K43" s="3">
        <f t="shared" si="12"/>
        <v>24.952777537922827</v>
      </c>
      <c r="L43" s="3">
        <f t="shared" si="13"/>
        <v>22.019063809718944</v>
      </c>
      <c r="M43" s="4">
        <f t="shared" si="7"/>
        <v>0.1895876712328767</v>
      </c>
      <c r="N43" s="4">
        <f t="shared" si="14"/>
        <v>176.37569250599205</v>
      </c>
    </row>
    <row r="44" spans="1:14" x14ac:dyDescent="0.25">
      <c r="A44" s="6" t="s">
        <v>271</v>
      </c>
      <c r="B44" s="6" t="s">
        <v>889</v>
      </c>
      <c r="C44" s="6" t="s">
        <v>890</v>
      </c>
      <c r="D44" s="6" t="s">
        <v>129</v>
      </c>
      <c r="E44" s="6" t="s">
        <v>891</v>
      </c>
      <c r="F44" s="6" t="s">
        <v>130</v>
      </c>
      <c r="G44" s="6" t="s">
        <v>852</v>
      </c>
      <c r="H44" s="2">
        <f t="shared" si="9"/>
        <v>42838.333333333328</v>
      </c>
      <c r="I44" s="3">
        <f t="shared" si="10"/>
        <v>0.1312255859375</v>
      </c>
      <c r="J44" s="3">
        <f t="shared" si="11"/>
        <v>0.172119140625</v>
      </c>
      <c r="K44" s="3">
        <f t="shared" si="12"/>
        <v>24.952777537922827</v>
      </c>
      <c r="L44" s="3">
        <f t="shared" si="13"/>
        <v>21.795450551612078</v>
      </c>
      <c r="M44" s="4">
        <f t="shared" si="7"/>
        <v>0.1895876712328767</v>
      </c>
      <c r="N44" s="4">
        <f t="shared" si="14"/>
        <v>176.37569250599205</v>
      </c>
    </row>
    <row r="45" spans="1:14" x14ac:dyDescent="0.25">
      <c r="A45" s="6" t="s">
        <v>275</v>
      </c>
      <c r="B45" s="6" t="s">
        <v>243</v>
      </c>
      <c r="C45" s="6" t="s">
        <v>60</v>
      </c>
      <c r="D45" s="6" t="s">
        <v>101</v>
      </c>
      <c r="E45" s="6" t="s">
        <v>892</v>
      </c>
      <c r="F45" s="6" t="s">
        <v>130</v>
      </c>
      <c r="G45" s="6" t="s">
        <v>852</v>
      </c>
      <c r="H45" s="2">
        <f t="shared" si="9"/>
        <v>42838.375</v>
      </c>
      <c r="I45" s="3">
        <f t="shared" si="10"/>
        <v>0.1373291015625</v>
      </c>
      <c r="J45" s="3">
        <f t="shared" si="11"/>
        <v>0.18035888671875</v>
      </c>
      <c r="K45" s="3">
        <f t="shared" si="12"/>
        <v>24.948641363705747</v>
      </c>
      <c r="L45" s="3">
        <f t="shared" si="13"/>
        <v>21.696874969027931</v>
      </c>
      <c r="M45" s="4">
        <f t="shared" si="7"/>
        <v>0.1895876712328767</v>
      </c>
      <c r="N45" s="4">
        <f t="shared" si="14"/>
        <v>176.37569250599205</v>
      </c>
    </row>
    <row r="46" spans="1:14" x14ac:dyDescent="0.25">
      <c r="A46" s="6" t="s">
        <v>277</v>
      </c>
      <c r="B46" s="6" t="s">
        <v>243</v>
      </c>
      <c r="C46" s="6" t="s">
        <v>206</v>
      </c>
      <c r="D46" s="6" t="s">
        <v>101</v>
      </c>
      <c r="E46" s="6" t="s">
        <v>893</v>
      </c>
      <c r="F46" s="6" t="s">
        <v>130</v>
      </c>
      <c r="G46" s="6" t="s">
        <v>852</v>
      </c>
      <c r="H46" s="2">
        <f t="shared" si="9"/>
        <v>42838.416666666672</v>
      </c>
      <c r="I46" s="3">
        <f t="shared" si="10"/>
        <v>0.1373291015625</v>
      </c>
      <c r="J46" s="3">
        <f t="shared" si="11"/>
        <v>0.18402099609375</v>
      </c>
      <c r="K46" s="3">
        <f t="shared" si="12"/>
        <v>24.948641363705747</v>
      </c>
      <c r="L46" s="3">
        <f t="shared" si="13"/>
        <v>21.682832903922645</v>
      </c>
      <c r="M46" s="4">
        <f t="shared" si="7"/>
        <v>0.1895876712328767</v>
      </c>
      <c r="N46" s="4">
        <f t="shared" si="14"/>
        <v>176.37569250599205</v>
      </c>
    </row>
    <row r="47" spans="1:14" x14ac:dyDescent="0.25">
      <c r="A47" s="6" t="s">
        <v>281</v>
      </c>
      <c r="B47" s="6" t="s">
        <v>12</v>
      </c>
      <c r="C47" s="6" t="s">
        <v>894</v>
      </c>
      <c r="D47" s="6" t="s">
        <v>101</v>
      </c>
      <c r="E47" s="6" t="s">
        <v>895</v>
      </c>
      <c r="F47" s="6" t="s">
        <v>130</v>
      </c>
      <c r="G47" s="6" t="s">
        <v>852</v>
      </c>
      <c r="H47" s="2">
        <f t="shared" si="9"/>
        <v>42838.458333333328</v>
      </c>
      <c r="I47" s="3">
        <f t="shared" si="10"/>
        <v>0.140380859375</v>
      </c>
      <c r="J47" s="3">
        <f t="shared" si="11"/>
        <v>0.18951416015625</v>
      </c>
      <c r="K47" s="3">
        <f t="shared" si="12"/>
        <v>24.948641363705747</v>
      </c>
      <c r="L47" s="3">
        <f t="shared" si="13"/>
        <v>21.563877732508161</v>
      </c>
      <c r="M47" s="4">
        <f t="shared" si="7"/>
        <v>0.1895876712328767</v>
      </c>
      <c r="N47" s="4">
        <f t="shared" si="14"/>
        <v>176.37569250599205</v>
      </c>
    </row>
    <row r="48" spans="1:14" x14ac:dyDescent="0.25">
      <c r="A48" s="6" t="s">
        <v>284</v>
      </c>
      <c r="B48" s="6" t="s">
        <v>243</v>
      </c>
      <c r="C48" s="6" t="s">
        <v>894</v>
      </c>
      <c r="D48" s="6" t="s">
        <v>101</v>
      </c>
      <c r="E48" s="6" t="s">
        <v>896</v>
      </c>
      <c r="F48" s="6" t="s">
        <v>130</v>
      </c>
      <c r="G48" s="6" t="s">
        <v>852</v>
      </c>
      <c r="H48" s="2">
        <f t="shared" si="9"/>
        <v>42838.5</v>
      </c>
      <c r="I48" s="3">
        <f t="shared" si="10"/>
        <v>0.1373291015625</v>
      </c>
      <c r="J48" s="3">
        <f t="shared" si="11"/>
        <v>0.18951416015625</v>
      </c>
      <c r="K48" s="3">
        <f t="shared" si="12"/>
        <v>24.948641363705747</v>
      </c>
      <c r="L48" s="3">
        <f t="shared" si="13"/>
        <v>21.504668509709461</v>
      </c>
      <c r="M48" s="4">
        <f t="shared" si="7"/>
        <v>0.1895876712328767</v>
      </c>
      <c r="N48" s="4">
        <f t="shared" si="14"/>
        <v>176.37569250599205</v>
      </c>
    </row>
    <row r="49" spans="1:14" x14ac:dyDescent="0.25">
      <c r="A49" s="6" t="s">
        <v>286</v>
      </c>
      <c r="B49" s="6" t="s">
        <v>131</v>
      </c>
      <c r="C49" s="6" t="s">
        <v>305</v>
      </c>
      <c r="D49" s="6" t="s">
        <v>101</v>
      </c>
      <c r="E49" s="6" t="s">
        <v>897</v>
      </c>
      <c r="F49" s="6" t="s">
        <v>130</v>
      </c>
      <c r="G49" s="6" t="s">
        <v>852</v>
      </c>
      <c r="H49" s="2">
        <f t="shared" si="9"/>
        <v>42838.541666666672</v>
      </c>
      <c r="I49" s="3">
        <f t="shared" si="10"/>
        <v>0.146484375</v>
      </c>
      <c r="J49" s="3">
        <f t="shared" si="11"/>
        <v>0.1959228515625</v>
      </c>
      <c r="K49" s="3">
        <f t="shared" si="12"/>
        <v>24.948641363705747</v>
      </c>
      <c r="L49" s="3">
        <f t="shared" si="13"/>
        <v>21.466451337021624</v>
      </c>
      <c r="M49" s="4">
        <f t="shared" si="7"/>
        <v>0.1895876712328767</v>
      </c>
      <c r="N49" s="4">
        <f t="shared" si="14"/>
        <v>176.37569250599205</v>
      </c>
    </row>
    <row r="50" spans="1:14" x14ac:dyDescent="0.25">
      <c r="A50" s="6" t="s">
        <v>289</v>
      </c>
      <c r="B50" s="6" t="s">
        <v>112</v>
      </c>
      <c r="C50" s="6" t="s">
        <v>898</v>
      </c>
      <c r="D50" s="6" t="s">
        <v>101</v>
      </c>
      <c r="E50" s="6" t="s">
        <v>276</v>
      </c>
      <c r="F50" s="6" t="s">
        <v>130</v>
      </c>
      <c r="G50" s="6" t="s">
        <v>852</v>
      </c>
      <c r="H50" s="2">
        <f t="shared" si="9"/>
        <v>42838.583333333328</v>
      </c>
      <c r="I50" s="3">
        <f t="shared" si="10"/>
        <v>0.152587890625</v>
      </c>
      <c r="J50" s="3">
        <f t="shared" si="11"/>
        <v>0.18768310546875</v>
      </c>
      <c r="K50" s="3">
        <f t="shared" si="12"/>
        <v>24.948641363705747</v>
      </c>
      <c r="L50" s="3">
        <f t="shared" si="13"/>
        <v>21.404073785706601</v>
      </c>
      <c r="M50" s="4">
        <f t="shared" si="7"/>
        <v>0.1895876712328767</v>
      </c>
      <c r="N50" s="4">
        <f t="shared" si="14"/>
        <v>176.37569250599205</v>
      </c>
    </row>
    <row r="51" spans="1:14" x14ac:dyDescent="0.25">
      <c r="A51" s="6" t="s">
        <v>293</v>
      </c>
      <c r="B51" s="6" t="s">
        <v>228</v>
      </c>
      <c r="C51" s="6" t="s">
        <v>899</v>
      </c>
      <c r="D51" s="6" t="s">
        <v>101</v>
      </c>
      <c r="E51" s="6" t="s">
        <v>334</v>
      </c>
      <c r="F51" s="6" t="s">
        <v>130</v>
      </c>
      <c r="G51" s="6" t="s">
        <v>852</v>
      </c>
      <c r="H51" s="2">
        <f t="shared" si="9"/>
        <v>42838.625</v>
      </c>
      <c r="I51" s="3">
        <f t="shared" si="10"/>
        <v>0.15869140625</v>
      </c>
      <c r="J51" s="3">
        <f t="shared" si="11"/>
        <v>0.19317626953125</v>
      </c>
      <c r="K51" s="3">
        <f t="shared" si="12"/>
        <v>24.948641363705747</v>
      </c>
      <c r="L51" s="3">
        <f t="shared" si="13"/>
        <v>21.421381057667986</v>
      </c>
      <c r="M51" s="4">
        <f t="shared" si="7"/>
        <v>0.1895876712328767</v>
      </c>
      <c r="N51" s="4">
        <f t="shared" si="14"/>
        <v>176.37569250599205</v>
      </c>
    </row>
    <row r="52" spans="1:14" x14ac:dyDescent="0.25">
      <c r="A52" s="6" t="s">
        <v>296</v>
      </c>
      <c r="B52" s="6" t="s">
        <v>272</v>
      </c>
      <c r="C52" s="6" t="s">
        <v>86</v>
      </c>
      <c r="D52" s="6" t="s">
        <v>101</v>
      </c>
      <c r="E52" s="6" t="s">
        <v>316</v>
      </c>
      <c r="F52" s="6" t="s">
        <v>130</v>
      </c>
      <c r="G52" s="6" t="s">
        <v>852</v>
      </c>
      <c r="H52" s="2">
        <f t="shared" si="9"/>
        <v>42838.666666666672</v>
      </c>
      <c r="I52" s="3">
        <f t="shared" si="10"/>
        <v>0.1678466796875</v>
      </c>
      <c r="J52" s="3">
        <f t="shared" si="11"/>
        <v>0.20599365234375</v>
      </c>
      <c r="K52" s="3">
        <f t="shared" si="12"/>
        <v>24.948641363705747</v>
      </c>
      <c r="L52" s="3">
        <f t="shared" si="13"/>
        <v>21.494238283405025</v>
      </c>
      <c r="M52" s="4">
        <f t="shared" si="7"/>
        <v>0.1895876712328767</v>
      </c>
      <c r="N52" s="4">
        <f t="shared" si="14"/>
        <v>176.37569250599205</v>
      </c>
    </row>
    <row r="53" spans="1:14" x14ac:dyDescent="0.25">
      <c r="A53" s="6" t="s">
        <v>298</v>
      </c>
      <c r="B53" s="6" t="s">
        <v>109</v>
      </c>
      <c r="C53" s="6" t="s">
        <v>900</v>
      </c>
      <c r="D53" s="6" t="s">
        <v>101</v>
      </c>
      <c r="E53" s="6" t="s">
        <v>901</v>
      </c>
      <c r="F53" s="6" t="s">
        <v>130</v>
      </c>
      <c r="G53" s="6" t="s">
        <v>852</v>
      </c>
      <c r="H53" s="2">
        <f t="shared" si="9"/>
        <v>42838.708333333328</v>
      </c>
      <c r="I53" s="3">
        <f t="shared" si="10"/>
        <v>0.1739501953125</v>
      </c>
      <c r="J53" s="3">
        <f t="shared" si="11"/>
        <v>0.21514892578125</v>
      </c>
      <c r="K53" s="3">
        <f t="shared" si="12"/>
        <v>24.948641363705747</v>
      </c>
      <c r="L53" s="3">
        <f t="shared" si="13"/>
        <v>21.525545556007785</v>
      </c>
      <c r="M53" s="4">
        <f t="shared" si="7"/>
        <v>0.1895876712328767</v>
      </c>
      <c r="N53" s="4">
        <f t="shared" si="14"/>
        <v>176.37569250599205</v>
      </c>
    </row>
    <row r="54" spans="1:14" x14ac:dyDescent="0.25">
      <c r="A54" s="6" t="s">
        <v>300</v>
      </c>
      <c r="B54" s="6" t="s">
        <v>902</v>
      </c>
      <c r="C54" s="6" t="s">
        <v>652</v>
      </c>
      <c r="D54" s="6" t="s">
        <v>101</v>
      </c>
      <c r="E54" s="6" t="s">
        <v>903</v>
      </c>
      <c r="F54" s="6" t="s">
        <v>130</v>
      </c>
      <c r="G54" s="6" t="s">
        <v>852</v>
      </c>
      <c r="H54" s="2">
        <f t="shared" si="9"/>
        <v>42838.75</v>
      </c>
      <c r="I54" s="3">
        <f t="shared" si="10"/>
        <v>0.177001953125</v>
      </c>
      <c r="J54" s="3">
        <f t="shared" si="11"/>
        <v>0.2215576171875</v>
      </c>
      <c r="K54" s="3">
        <f t="shared" si="12"/>
        <v>24.948641363705747</v>
      </c>
      <c r="L54" s="3">
        <f t="shared" si="13"/>
        <v>21.602284672656992</v>
      </c>
      <c r="M54" s="4">
        <f t="shared" si="7"/>
        <v>0.1895876712328767</v>
      </c>
      <c r="N54" s="4">
        <f t="shared" si="14"/>
        <v>176.37569250599205</v>
      </c>
    </row>
    <row r="55" spans="1:14" x14ac:dyDescent="0.25">
      <c r="A55" s="6" t="s">
        <v>303</v>
      </c>
      <c r="B55" s="6" t="s">
        <v>290</v>
      </c>
      <c r="C55" s="6" t="s">
        <v>904</v>
      </c>
      <c r="D55" s="6" t="s">
        <v>101</v>
      </c>
      <c r="E55" s="6" t="s">
        <v>905</v>
      </c>
      <c r="F55" s="6" t="s">
        <v>130</v>
      </c>
      <c r="G55" s="6" t="s">
        <v>852</v>
      </c>
      <c r="H55" s="2">
        <f t="shared" si="9"/>
        <v>42838.791666666672</v>
      </c>
      <c r="I55" s="3">
        <f t="shared" si="10"/>
        <v>0.18310546875</v>
      </c>
      <c r="J55" s="3">
        <f t="shared" si="11"/>
        <v>0.22796630859375</v>
      </c>
      <c r="K55" s="3">
        <f t="shared" si="12"/>
        <v>24.948641363705747</v>
      </c>
      <c r="L55" s="3">
        <f t="shared" si="13"/>
        <v>21.66880083847866</v>
      </c>
      <c r="M55" s="4">
        <f t="shared" si="7"/>
        <v>0.1895876712328767</v>
      </c>
      <c r="N55" s="4">
        <f t="shared" si="14"/>
        <v>176.37569250599205</v>
      </c>
    </row>
    <row r="56" spans="1:14" x14ac:dyDescent="0.25">
      <c r="A56" s="6" t="s">
        <v>307</v>
      </c>
      <c r="B56" s="6" t="s">
        <v>906</v>
      </c>
      <c r="C56" s="6" t="s">
        <v>329</v>
      </c>
      <c r="D56" s="6" t="s">
        <v>101</v>
      </c>
      <c r="E56" s="6" t="s">
        <v>907</v>
      </c>
      <c r="F56" s="6" t="s">
        <v>130</v>
      </c>
      <c r="G56" s="6" t="s">
        <v>852</v>
      </c>
      <c r="H56" s="2">
        <f t="shared" si="9"/>
        <v>42838.833333333328</v>
      </c>
      <c r="I56" s="3">
        <f t="shared" si="10"/>
        <v>0.1861572265625</v>
      </c>
      <c r="J56" s="3">
        <f t="shared" si="11"/>
        <v>0.2362060546875</v>
      </c>
      <c r="K56" s="3">
        <f t="shared" si="12"/>
        <v>24.948641363705747</v>
      </c>
      <c r="L56" s="3">
        <f t="shared" si="13"/>
        <v>21.710927047282041</v>
      </c>
      <c r="M56" s="4">
        <f t="shared" si="7"/>
        <v>0.1895876712328767</v>
      </c>
      <c r="N56" s="4">
        <f t="shared" si="14"/>
        <v>176.37569250599205</v>
      </c>
    </row>
    <row r="57" spans="1:14" x14ac:dyDescent="0.25">
      <c r="A57" s="6" t="s">
        <v>309</v>
      </c>
      <c r="B57" s="6" t="s">
        <v>908</v>
      </c>
      <c r="C57" s="6" t="s">
        <v>836</v>
      </c>
      <c r="D57" s="6" t="s">
        <v>101</v>
      </c>
      <c r="E57" s="6" t="s">
        <v>909</v>
      </c>
      <c r="F57" s="6" t="s">
        <v>130</v>
      </c>
      <c r="G57" s="6" t="s">
        <v>852</v>
      </c>
      <c r="H57" s="2">
        <f t="shared" si="9"/>
        <v>42838.875</v>
      </c>
      <c r="I57" s="3">
        <f t="shared" si="10"/>
        <v>0.1953125</v>
      </c>
      <c r="J57" s="3">
        <f t="shared" si="11"/>
        <v>0.24444580078125</v>
      </c>
      <c r="K57" s="3">
        <f t="shared" si="12"/>
        <v>24.948641363705747</v>
      </c>
      <c r="L57" s="3">
        <f t="shared" si="13"/>
        <v>21.728506246681036</v>
      </c>
      <c r="M57" s="4">
        <f t="shared" si="7"/>
        <v>0.1895876712328767</v>
      </c>
      <c r="N57" s="4">
        <f t="shared" si="14"/>
        <v>176.37569250599205</v>
      </c>
    </row>
    <row r="58" spans="1:14" x14ac:dyDescent="0.25">
      <c r="A58" s="6" t="s">
        <v>313</v>
      </c>
      <c r="B58" s="6" t="s">
        <v>102</v>
      </c>
      <c r="C58" s="6" t="s">
        <v>910</v>
      </c>
      <c r="D58" s="6" t="s">
        <v>101</v>
      </c>
      <c r="E58" s="6" t="s">
        <v>911</v>
      </c>
      <c r="F58" s="6" t="s">
        <v>130</v>
      </c>
      <c r="G58" s="6" t="s">
        <v>852</v>
      </c>
      <c r="H58" s="2">
        <f t="shared" si="9"/>
        <v>42838.916666666672</v>
      </c>
      <c r="I58" s="3">
        <f t="shared" si="10"/>
        <v>0.201416015625</v>
      </c>
      <c r="J58" s="3">
        <f t="shared" si="11"/>
        <v>0.25360107421875</v>
      </c>
      <c r="K58" s="3">
        <f t="shared" si="12"/>
        <v>24.948641363705747</v>
      </c>
      <c r="L58" s="3">
        <f t="shared" si="13"/>
        <v>21.724989152199271</v>
      </c>
      <c r="M58" s="4">
        <f t="shared" si="7"/>
        <v>0.1895876712328767</v>
      </c>
      <c r="N58" s="4">
        <f t="shared" si="14"/>
        <v>176.37569250599205</v>
      </c>
    </row>
    <row r="59" spans="1:14" x14ac:dyDescent="0.25">
      <c r="A59" s="6" t="s">
        <v>317</v>
      </c>
      <c r="B59" s="6" t="s">
        <v>205</v>
      </c>
      <c r="C59" s="6" t="s">
        <v>912</v>
      </c>
      <c r="D59" s="6" t="s">
        <v>101</v>
      </c>
      <c r="E59" s="6" t="s">
        <v>911</v>
      </c>
      <c r="F59" s="6" t="s">
        <v>130</v>
      </c>
      <c r="G59" s="6" t="s">
        <v>852</v>
      </c>
      <c r="H59" s="2">
        <f t="shared" si="9"/>
        <v>42838.958333333328</v>
      </c>
      <c r="I59" s="3">
        <f t="shared" si="10"/>
        <v>0.20751953125</v>
      </c>
      <c r="J59" s="3">
        <f t="shared" si="11"/>
        <v>0.25909423828125</v>
      </c>
      <c r="K59" s="3">
        <f t="shared" si="12"/>
        <v>24.948641363705747</v>
      </c>
      <c r="L59" s="3">
        <f t="shared" si="13"/>
        <v>21.724989152199271</v>
      </c>
      <c r="M59" s="4">
        <f t="shared" si="7"/>
        <v>0.1895876712328767</v>
      </c>
      <c r="N59" s="4">
        <f t="shared" si="14"/>
        <v>176.37569250599205</v>
      </c>
    </row>
    <row r="60" spans="1:14" x14ac:dyDescent="0.25">
      <c r="A60" s="6" t="s">
        <v>320</v>
      </c>
      <c r="B60" s="6" t="s">
        <v>205</v>
      </c>
      <c r="C60" s="6" t="s">
        <v>913</v>
      </c>
      <c r="D60" s="6" t="s">
        <v>101</v>
      </c>
      <c r="E60" s="6" t="s">
        <v>911</v>
      </c>
      <c r="F60" s="6" t="s">
        <v>130</v>
      </c>
      <c r="G60" s="6" t="s">
        <v>852</v>
      </c>
      <c r="H60" s="2">
        <f t="shared" si="9"/>
        <v>42839</v>
      </c>
      <c r="I60" s="3">
        <f t="shared" si="10"/>
        <v>0.20751953125</v>
      </c>
      <c r="J60" s="3">
        <f t="shared" si="11"/>
        <v>0.263671875</v>
      </c>
      <c r="K60" s="3">
        <f t="shared" si="12"/>
        <v>24.948641363705747</v>
      </c>
      <c r="L60" s="3">
        <f t="shared" si="13"/>
        <v>21.724989152199271</v>
      </c>
      <c r="M60" s="4">
        <f t="shared" si="7"/>
        <v>0.1895876712328767</v>
      </c>
      <c r="N60" s="4">
        <f t="shared" si="14"/>
        <v>176.37569250599205</v>
      </c>
    </row>
    <row r="61" spans="1:14" x14ac:dyDescent="0.25">
      <c r="A61" s="6" t="s">
        <v>323</v>
      </c>
      <c r="B61" s="6" t="s">
        <v>304</v>
      </c>
      <c r="C61" s="6" t="s">
        <v>357</v>
      </c>
      <c r="D61" s="6" t="s">
        <v>129</v>
      </c>
      <c r="E61" s="6" t="s">
        <v>914</v>
      </c>
      <c r="F61" s="6" t="s">
        <v>130</v>
      </c>
      <c r="G61" s="6" t="s">
        <v>852</v>
      </c>
      <c r="H61" s="2">
        <f t="shared" si="9"/>
        <v>42839.041666666672</v>
      </c>
      <c r="I61" s="3">
        <f t="shared" si="10"/>
        <v>0.2166748046875</v>
      </c>
      <c r="J61" s="3">
        <f t="shared" si="11"/>
        <v>0.2728271484375</v>
      </c>
      <c r="K61" s="3">
        <f t="shared" si="12"/>
        <v>24.952777537922827</v>
      </c>
      <c r="L61" s="3">
        <f t="shared" si="13"/>
        <v>21.71444163298321</v>
      </c>
      <c r="M61" s="4">
        <f t="shared" si="7"/>
        <v>0.1895876712328767</v>
      </c>
      <c r="N61" s="4">
        <f t="shared" si="14"/>
        <v>176.37569250599205</v>
      </c>
    </row>
    <row r="62" spans="1:14" x14ac:dyDescent="0.25">
      <c r="A62" s="6" t="s">
        <v>327</v>
      </c>
      <c r="B62" s="6" t="s">
        <v>834</v>
      </c>
      <c r="C62" s="6" t="s">
        <v>915</v>
      </c>
      <c r="D62" s="6" t="s">
        <v>101</v>
      </c>
      <c r="E62" s="6" t="s">
        <v>916</v>
      </c>
      <c r="F62" s="6" t="s">
        <v>130</v>
      </c>
      <c r="G62" s="6" t="s">
        <v>852</v>
      </c>
      <c r="H62" s="2">
        <f t="shared" si="9"/>
        <v>42839.083333333328</v>
      </c>
      <c r="I62" s="3">
        <f t="shared" si="10"/>
        <v>0.2197265625</v>
      </c>
      <c r="J62" s="3">
        <f t="shared" si="11"/>
        <v>0.27557373046875</v>
      </c>
      <c r="K62" s="3">
        <f t="shared" si="12"/>
        <v>24.948641363705747</v>
      </c>
      <c r="L62" s="3">
        <f t="shared" si="13"/>
        <v>21.700387049331255</v>
      </c>
      <c r="M62" s="4">
        <f t="shared" si="7"/>
        <v>0.1895876712328767</v>
      </c>
      <c r="N62" s="4">
        <f t="shared" si="14"/>
        <v>176.37569250599205</v>
      </c>
    </row>
    <row r="63" spans="1:14" x14ac:dyDescent="0.25">
      <c r="A63" s="6" t="s">
        <v>331</v>
      </c>
      <c r="B63" s="6" t="s">
        <v>308</v>
      </c>
      <c r="C63" s="6" t="s">
        <v>917</v>
      </c>
      <c r="D63" s="6" t="s">
        <v>101</v>
      </c>
      <c r="E63" s="6" t="s">
        <v>918</v>
      </c>
      <c r="F63" s="6" t="s">
        <v>130</v>
      </c>
      <c r="G63" s="6" t="s">
        <v>852</v>
      </c>
      <c r="H63" s="2">
        <f t="shared" si="9"/>
        <v>42839.125</v>
      </c>
      <c r="I63" s="3">
        <f t="shared" si="10"/>
        <v>0.225830078125</v>
      </c>
      <c r="J63" s="3">
        <f t="shared" si="11"/>
        <v>0.274658203125</v>
      </c>
      <c r="K63" s="3">
        <f t="shared" si="12"/>
        <v>24.948641363705747</v>
      </c>
      <c r="L63" s="3">
        <f t="shared" si="13"/>
        <v>21.672307918108061</v>
      </c>
      <c r="M63" s="4">
        <f t="shared" si="7"/>
        <v>0.1895876712328767</v>
      </c>
      <c r="N63" s="4">
        <f t="shared" si="14"/>
        <v>176.37569250599205</v>
      </c>
    </row>
    <row r="64" spans="1:14" x14ac:dyDescent="0.25">
      <c r="A64" s="6" t="s">
        <v>335</v>
      </c>
      <c r="B64" s="6" t="s">
        <v>308</v>
      </c>
      <c r="C64" s="6" t="s">
        <v>665</v>
      </c>
      <c r="D64" s="6" t="s">
        <v>101</v>
      </c>
      <c r="E64" s="6" t="s">
        <v>919</v>
      </c>
      <c r="F64" s="6" t="s">
        <v>130</v>
      </c>
      <c r="G64" s="6" t="s">
        <v>852</v>
      </c>
      <c r="H64" s="2">
        <f t="shared" si="9"/>
        <v>42839.166666666672</v>
      </c>
      <c r="I64" s="3">
        <f t="shared" si="10"/>
        <v>0.225830078125</v>
      </c>
      <c r="J64" s="3">
        <f t="shared" si="11"/>
        <v>0.27740478515625</v>
      </c>
      <c r="K64" s="3">
        <f t="shared" si="12"/>
        <v>24.948641363705747</v>
      </c>
      <c r="L64" s="3">
        <f t="shared" si="13"/>
        <v>21.644268745164482</v>
      </c>
      <c r="M64" s="4">
        <f t="shared" si="7"/>
        <v>0.1895876712328767</v>
      </c>
      <c r="N64" s="4">
        <f t="shared" si="14"/>
        <v>176.37569250599205</v>
      </c>
    </row>
    <row r="65" spans="1:14" x14ac:dyDescent="0.25">
      <c r="A65" s="6" t="s">
        <v>339</v>
      </c>
      <c r="B65" s="6" t="s">
        <v>920</v>
      </c>
      <c r="C65" s="6" t="s">
        <v>850</v>
      </c>
      <c r="D65" s="6" t="s">
        <v>101</v>
      </c>
      <c r="E65" s="6" t="s">
        <v>921</v>
      </c>
      <c r="F65" s="6" t="s">
        <v>130</v>
      </c>
      <c r="G65" s="6" t="s">
        <v>852</v>
      </c>
      <c r="H65" s="2">
        <f t="shared" si="9"/>
        <v>42839.208333333328</v>
      </c>
      <c r="I65" s="3">
        <f t="shared" si="10"/>
        <v>0.2288818359375</v>
      </c>
      <c r="J65" s="3">
        <f t="shared" si="11"/>
        <v>0.26824951171875</v>
      </c>
      <c r="K65" s="3">
        <f t="shared" si="12"/>
        <v>24.948641363705747</v>
      </c>
      <c r="L65" s="3">
        <f t="shared" si="13"/>
        <v>21.630264109462132</v>
      </c>
      <c r="M65" s="4">
        <f t="shared" si="7"/>
        <v>0.1895876712328767</v>
      </c>
      <c r="N65" s="4">
        <f t="shared" si="14"/>
        <v>176.37569250599205</v>
      </c>
    </row>
    <row r="66" spans="1:14" x14ac:dyDescent="0.25">
      <c r="A66" s="6" t="s">
        <v>343</v>
      </c>
      <c r="B66" s="6" t="s">
        <v>922</v>
      </c>
      <c r="C66" s="6" t="s">
        <v>923</v>
      </c>
      <c r="D66" s="6" t="s">
        <v>101</v>
      </c>
      <c r="E66" s="6" t="s">
        <v>924</v>
      </c>
      <c r="F66" s="6" t="s">
        <v>130</v>
      </c>
      <c r="G66" s="6" t="s">
        <v>852</v>
      </c>
      <c r="H66" s="2">
        <f t="shared" si="9"/>
        <v>42839.25</v>
      </c>
      <c r="I66" s="3">
        <f t="shared" si="10"/>
        <v>0.23193359375</v>
      </c>
      <c r="J66" s="3">
        <f t="shared" si="11"/>
        <v>0.27374267578125</v>
      </c>
      <c r="K66" s="3">
        <f t="shared" si="12"/>
        <v>24.948641363705747</v>
      </c>
      <c r="L66" s="3">
        <f t="shared" si="13"/>
        <v>21.612772304499515</v>
      </c>
      <c r="M66" s="4">
        <f t="shared" si="7"/>
        <v>0.1895876712328767</v>
      </c>
      <c r="N66" s="4">
        <f t="shared" si="14"/>
        <v>176.37569250599205</v>
      </c>
    </row>
    <row r="67" spans="1:14" x14ac:dyDescent="0.25">
      <c r="A67" s="6" t="s">
        <v>347</v>
      </c>
      <c r="B67" s="6" t="s">
        <v>925</v>
      </c>
      <c r="C67" s="6" t="s">
        <v>926</v>
      </c>
      <c r="D67" s="6" t="s">
        <v>101</v>
      </c>
      <c r="E67" s="6" t="s">
        <v>927</v>
      </c>
      <c r="F67" s="6" t="s">
        <v>130</v>
      </c>
      <c r="G67" s="6" t="s">
        <v>852</v>
      </c>
      <c r="H67" s="2">
        <f t="shared" si="9"/>
        <v>42839.291666666672</v>
      </c>
      <c r="I67" s="3">
        <f t="shared" si="10"/>
        <v>0.238037109375</v>
      </c>
      <c r="J67" s="3">
        <f t="shared" si="11"/>
        <v>0.2783203125</v>
      </c>
      <c r="K67" s="3">
        <f t="shared" si="12"/>
        <v>24.948641363705747</v>
      </c>
      <c r="L67" s="3">
        <f t="shared" si="13"/>
        <v>21.588309844857918</v>
      </c>
      <c r="M67" s="4">
        <f t="shared" ref="M67:M130" si="15">((HEX2DEC(F67)+4700)-4842)*0.046133/0.73</f>
        <v>0.1895876712328767</v>
      </c>
      <c r="N67" s="4">
        <f t="shared" si="14"/>
        <v>176.37569250599205</v>
      </c>
    </row>
    <row r="68" spans="1:14" x14ac:dyDescent="0.25">
      <c r="A68" s="6" t="s">
        <v>351</v>
      </c>
      <c r="B68" s="6" t="s">
        <v>925</v>
      </c>
      <c r="C68" s="6" t="s">
        <v>928</v>
      </c>
      <c r="D68" s="6" t="s">
        <v>101</v>
      </c>
      <c r="E68" s="6" t="s">
        <v>929</v>
      </c>
      <c r="F68" s="6" t="s">
        <v>130</v>
      </c>
      <c r="G68" s="6" t="s">
        <v>852</v>
      </c>
      <c r="H68" s="2">
        <f t="shared" si="9"/>
        <v>42839.333333333328</v>
      </c>
      <c r="I68" s="3">
        <f t="shared" si="10"/>
        <v>0.238037109375</v>
      </c>
      <c r="J68" s="3">
        <f t="shared" si="11"/>
        <v>0.28106689453125</v>
      </c>
      <c r="K68" s="3">
        <f t="shared" si="12"/>
        <v>24.948641363705747</v>
      </c>
      <c r="L68" s="3">
        <f t="shared" si="13"/>
        <v>21.57085524352658</v>
      </c>
      <c r="M68" s="4">
        <f t="shared" si="15"/>
        <v>0.1895876712328767</v>
      </c>
      <c r="N68" s="4">
        <f t="shared" si="14"/>
        <v>176.37569250599205</v>
      </c>
    </row>
    <row r="69" spans="1:14" x14ac:dyDescent="0.25">
      <c r="A69" s="6" t="s">
        <v>355</v>
      </c>
      <c r="B69" s="6" t="s">
        <v>336</v>
      </c>
      <c r="C69" s="6" t="s">
        <v>930</v>
      </c>
      <c r="D69" s="6" t="s">
        <v>101</v>
      </c>
      <c r="E69" s="6" t="s">
        <v>931</v>
      </c>
      <c r="F69" s="6" t="s">
        <v>592</v>
      </c>
      <c r="G69" s="6" t="s">
        <v>932</v>
      </c>
      <c r="H69" s="2">
        <f t="shared" si="9"/>
        <v>42839.375</v>
      </c>
      <c r="I69" s="3">
        <f t="shared" si="10"/>
        <v>0.262451171875</v>
      </c>
      <c r="J69" s="3">
        <f t="shared" si="11"/>
        <v>0.30303955078125</v>
      </c>
      <c r="K69" s="3">
        <f t="shared" si="12"/>
        <v>24.948641363705747</v>
      </c>
      <c r="L69" s="3">
        <f t="shared" si="13"/>
        <v>19.016143411798225</v>
      </c>
      <c r="M69" s="4">
        <f t="shared" si="15"/>
        <v>0.88474246575342474</v>
      </c>
      <c r="N69" s="4">
        <f t="shared" si="14"/>
        <v>79.047215801108877</v>
      </c>
    </row>
    <row r="70" spans="1:14" x14ac:dyDescent="0.25">
      <c r="A70" s="6" t="s">
        <v>360</v>
      </c>
      <c r="B70" s="6" t="s">
        <v>344</v>
      </c>
      <c r="C70" s="6" t="s">
        <v>933</v>
      </c>
      <c r="D70" s="6" t="s">
        <v>101</v>
      </c>
      <c r="E70" s="6" t="s">
        <v>934</v>
      </c>
      <c r="F70" s="6" t="s">
        <v>935</v>
      </c>
      <c r="G70" s="6" t="s">
        <v>936</v>
      </c>
      <c r="H70" s="2">
        <f t="shared" si="9"/>
        <v>42839.416666666672</v>
      </c>
      <c r="I70" s="3">
        <f t="shared" si="10"/>
        <v>0.2685546875</v>
      </c>
      <c r="J70" s="3">
        <f t="shared" si="11"/>
        <v>0.30487060546875</v>
      </c>
      <c r="K70" s="3">
        <f t="shared" si="12"/>
        <v>24.948641363705747</v>
      </c>
      <c r="L70" s="3">
        <f t="shared" si="13"/>
        <v>13.499324099561363</v>
      </c>
      <c r="M70" s="4">
        <f t="shared" si="15"/>
        <v>272.43748356164383</v>
      </c>
      <c r="N70" s="4">
        <f t="shared" si="14"/>
        <v>78.872087215564818</v>
      </c>
    </row>
    <row r="71" spans="1:14" x14ac:dyDescent="0.25">
      <c r="A71" s="6" t="s">
        <v>366</v>
      </c>
      <c r="B71" s="6" t="s">
        <v>937</v>
      </c>
      <c r="C71" s="6" t="s">
        <v>938</v>
      </c>
      <c r="D71" s="6" t="s">
        <v>101</v>
      </c>
      <c r="E71" s="6" t="s">
        <v>939</v>
      </c>
      <c r="F71" s="6" t="s">
        <v>135</v>
      </c>
      <c r="G71" s="6" t="s">
        <v>387</v>
      </c>
      <c r="H71" s="2">
        <f t="shared" si="9"/>
        <v>42839.458333333328</v>
      </c>
      <c r="I71" s="3">
        <f t="shared" si="10"/>
        <v>72.6654052734375</v>
      </c>
      <c r="J71" s="3">
        <f t="shared" si="11"/>
        <v>36.4984130859375</v>
      </c>
      <c r="K71" s="3">
        <f t="shared" si="12"/>
        <v>24.948641363705747</v>
      </c>
      <c r="L71" s="3">
        <f t="shared" si="13"/>
        <v>8.7645140600899367</v>
      </c>
      <c r="M71" s="4">
        <f t="shared" si="15"/>
        <v>0.25278356164383564</v>
      </c>
      <c r="N71" s="4">
        <f t="shared" si="14"/>
        <v>3.62430749400795</v>
      </c>
    </row>
    <row r="72" spans="1:14" x14ac:dyDescent="0.25">
      <c r="A72" s="6" t="s">
        <v>371</v>
      </c>
      <c r="B72" s="6" t="s">
        <v>940</v>
      </c>
      <c r="C72" s="6" t="s">
        <v>941</v>
      </c>
      <c r="D72" s="6" t="s">
        <v>101</v>
      </c>
      <c r="E72" s="6" t="s">
        <v>942</v>
      </c>
      <c r="F72" s="6" t="s">
        <v>114</v>
      </c>
      <c r="G72" s="6" t="s">
        <v>375</v>
      </c>
      <c r="H72" s="2">
        <f t="shared" si="9"/>
        <v>42839.5</v>
      </c>
      <c r="I72" s="3">
        <f t="shared" si="10"/>
        <v>71.978759765625</v>
      </c>
      <c r="J72" s="3">
        <f t="shared" si="11"/>
        <v>36.353759765625</v>
      </c>
      <c r="K72" s="3">
        <f t="shared" si="12"/>
        <v>24.948641363705747</v>
      </c>
      <c r="L72" s="3">
        <f t="shared" si="13"/>
        <v>8.5664210351007455</v>
      </c>
      <c r="M72" s="4">
        <f t="shared" si="15"/>
        <v>0.31597945205479455</v>
      </c>
      <c r="N72" s="4">
        <f t="shared" si="14"/>
        <v>2.5625587331231401</v>
      </c>
    </row>
    <row r="73" spans="1:14" x14ac:dyDescent="0.25">
      <c r="A73" s="6" t="s">
        <v>376</v>
      </c>
      <c r="B73" s="6" t="s">
        <v>943</v>
      </c>
      <c r="C73" s="6" t="s">
        <v>944</v>
      </c>
      <c r="D73" s="6" t="s">
        <v>101</v>
      </c>
      <c r="E73" s="6" t="s">
        <v>945</v>
      </c>
      <c r="F73" s="6" t="s">
        <v>114</v>
      </c>
      <c r="G73" s="6" t="s">
        <v>375</v>
      </c>
      <c r="H73" s="2">
        <f t="shared" si="9"/>
        <v>42839.541666666672</v>
      </c>
      <c r="I73" s="3">
        <f t="shared" si="10"/>
        <v>71.551513671875</v>
      </c>
      <c r="J73" s="3">
        <f t="shared" si="11"/>
        <v>36.31622314453125</v>
      </c>
      <c r="K73" s="3">
        <f t="shared" si="12"/>
        <v>24.948641363705747</v>
      </c>
      <c r="L73" s="3">
        <f t="shared" si="13"/>
        <v>8.5470805224092032</v>
      </c>
      <c r="M73" s="4">
        <f t="shared" si="15"/>
        <v>0.31597945205479455</v>
      </c>
      <c r="N73" s="4">
        <f t="shared" si="14"/>
        <v>2.5625587331231401</v>
      </c>
    </row>
    <row r="74" spans="1:14" x14ac:dyDescent="0.25">
      <c r="A74" s="6" t="s">
        <v>379</v>
      </c>
      <c r="B74" s="6" t="s">
        <v>946</v>
      </c>
      <c r="C74" s="6" t="s">
        <v>947</v>
      </c>
      <c r="D74" s="6" t="s">
        <v>101</v>
      </c>
      <c r="E74" s="6" t="s">
        <v>948</v>
      </c>
      <c r="F74" s="6" t="s">
        <v>114</v>
      </c>
      <c r="G74" s="6" t="s">
        <v>387</v>
      </c>
      <c r="H74" s="2">
        <f t="shared" si="9"/>
        <v>42839.583333333328</v>
      </c>
      <c r="I74" s="3">
        <f t="shared" si="10"/>
        <v>71.478271484375</v>
      </c>
      <c r="J74" s="3">
        <f t="shared" si="11"/>
        <v>36.30340576171875</v>
      </c>
      <c r="K74" s="3">
        <f t="shared" si="12"/>
        <v>24.948641363705747</v>
      </c>
      <c r="L74" s="3">
        <f t="shared" si="13"/>
        <v>8.4769231446416597</v>
      </c>
      <c r="M74" s="4">
        <f t="shared" si="15"/>
        <v>0.31597945205479455</v>
      </c>
      <c r="N74" s="4">
        <f t="shared" si="14"/>
        <v>3.62430749400795</v>
      </c>
    </row>
    <row r="75" spans="1:14" x14ac:dyDescent="0.25">
      <c r="A75" s="6" t="s">
        <v>383</v>
      </c>
      <c r="B75" s="6" t="s">
        <v>646</v>
      </c>
      <c r="C75" s="6" t="s">
        <v>949</v>
      </c>
      <c r="D75" s="6" t="s">
        <v>101</v>
      </c>
      <c r="E75" s="6" t="s">
        <v>950</v>
      </c>
      <c r="F75" s="6" t="s">
        <v>114</v>
      </c>
      <c r="G75" s="6" t="s">
        <v>464</v>
      </c>
      <c r="H75" s="2">
        <f t="shared" si="9"/>
        <v>42839.625</v>
      </c>
      <c r="I75" s="3">
        <f t="shared" si="10"/>
        <v>71.759033203125</v>
      </c>
      <c r="J75" s="3">
        <f t="shared" si="11"/>
        <v>36.2969970703125</v>
      </c>
      <c r="K75" s="3">
        <f t="shared" si="12"/>
        <v>24.948641363705747</v>
      </c>
      <c r="L75" s="3">
        <f t="shared" si="13"/>
        <v>8.4804246336212259</v>
      </c>
      <c r="M75" s="4">
        <f t="shared" si="15"/>
        <v>0.31597945205479455</v>
      </c>
      <c r="N75" s="4">
        <f t="shared" si="14"/>
        <v>4.4392222748428809</v>
      </c>
    </row>
    <row r="76" spans="1:14" x14ac:dyDescent="0.25">
      <c r="A76" s="6" t="s">
        <v>388</v>
      </c>
      <c r="B76" s="6" t="s">
        <v>951</v>
      </c>
      <c r="C76" s="6" t="s">
        <v>952</v>
      </c>
      <c r="D76" s="6" t="s">
        <v>101</v>
      </c>
      <c r="E76" s="6" t="s">
        <v>953</v>
      </c>
      <c r="F76" s="6" t="s">
        <v>114</v>
      </c>
      <c r="G76" s="6" t="s">
        <v>387</v>
      </c>
      <c r="H76" s="2">
        <f t="shared" si="9"/>
        <v>42839.666666666672</v>
      </c>
      <c r="I76" s="3">
        <f t="shared" si="10"/>
        <v>72.2808837890625</v>
      </c>
      <c r="J76" s="3">
        <f t="shared" si="11"/>
        <v>36.29058837890625</v>
      </c>
      <c r="K76" s="3">
        <f t="shared" si="12"/>
        <v>24.948641363705747</v>
      </c>
      <c r="L76" s="3">
        <f t="shared" si="13"/>
        <v>8.4874296221449299</v>
      </c>
      <c r="M76" s="4">
        <f t="shared" si="15"/>
        <v>0.31597945205479455</v>
      </c>
      <c r="N76" s="4">
        <f t="shared" si="14"/>
        <v>3.62430749400795</v>
      </c>
    </row>
    <row r="77" spans="1:14" x14ac:dyDescent="0.25">
      <c r="A77" s="6" t="s">
        <v>392</v>
      </c>
      <c r="B77" s="6" t="s">
        <v>954</v>
      </c>
      <c r="C77" s="6" t="s">
        <v>955</v>
      </c>
      <c r="D77" s="6" t="s">
        <v>101</v>
      </c>
      <c r="E77" s="6" t="s">
        <v>956</v>
      </c>
      <c r="F77" s="6" t="s">
        <v>114</v>
      </c>
      <c r="G77" s="6" t="s">
        <v>464</v>
      </c>
      <c r="H77" s="2">
        <f t="shared" si="9"/>
        <v>42839.708333333328</v>
      </c>
      <c r="I77" s="3">
        <f t="shared" si="10"/>
        <v>72.9949951171875</v>
      </c>
      <c r="J77" s="3">
        <f t="shared" si="11"/>
        <v>36.287841796875</v>
      </c>
      <c r="K77" s="3">
        <f t="shared" si="12"/>
        <v>24.948641363705747</v>
      </c>
      <c r="L77" s="3">
        <f t="shared" si="13"/>
        <v>8.4839267927079618</v>
      </c>
      <c r="M77" s="4">
        <f t="shared" si="15"/>
        <v>0.31597945205479455</v>
      </c>
      <c r="N77" s="4">
        <f t="shared" si="14"/>
        <v>4.4392222748428809</v>
      </c>
    </row>
    <row r="78" spans="1:14" x14ac:dyDescent="0.25">
      <c r="A78" s="6" t="s">
        <v>396</v>
      </c>
      <c r="B78" s="6" t="s">
        <v>957</v>
      </c>
      <c r="C78" s="6" t="s">
        <v>955</v>
      </c>
      <c r="D78" s="6" t="s">
        <v>101</v>
      </c>
      <c r="E78" s="6" t="s">
        <v>958</v>
      </c>
      <c r="F78" s="6" t="s">
        <v>114</v>
      </c>
      <c r="G78" s="6" t="s">
        <v>464</v>
      </c>
      <c r="H78" s="2">
        <f t="shared" si="9"/>
        <v>42839.75</v>
      </c>
      <c r="I78" s="3">
        <f t="shared" si="10"/>
        <v>73.7335205078125</v>
      </c>
      <c r="J78" s="3">
        <f t="shared" si="11"/>
        <v>36.287841796875</v>
      </c>
      <c r="K78" s="3">
        <f t="shared" si="12"/>
        <v>24.948641363705747</v>
      </c>
      <c r="L78" s="3">
        <f t="shared" si="13"/>
        <v>8.4436923745184345</v>
      </c>
      <c r="M78" s="4">
        <f t="shared" si="15"/>
        <v>0.31597945205479455</v>
      </c>
      <c r="N78" s="4">
        <f t="shared" si="14"/>
        <v>4.4392222748428809</v>
      </c>
    </row>
    <row r="79" spans="1:14" x14ac:dyDescent="0.25">
      <c r="A79" s="6" t="s">
        <v>399</v>
      </c>
      <c r="B79" s="6" t="s">
        <v>959</v>
      </c>
      <c r="C79" s="6" t="s">
        <v>960</v>
      </c>
      <c r="D79" s="6" t="s">
        <v>101</v>
      </c>
      <c r="E79" s="6" t="s">
        <v>961</v>
      </c>
      <c r="F79" s="6" t="s">
        <v>114</v>
      </c>
      <c r="G79" s="6" t="s">
        <v>387</v>
      </c>
      <c r="H79" s="2">
        <f t="shared" si="9"/>
        <v>42839.791666666672</v>
      </c>
      <c r="I79" s="3">
        <f t="shared" si="10"/>
        <v>74.212646484375</v>
      </c>
      <c r="J79" s="3">
        <f t="shared" si="11"/>
        <v>36.2896728515625</v>
      </c>
      <c r="K79" s="3">
        <f t="shared" si="12"/>
        <v>24.948641363705747</v>
      </c>
      <c r="L79" s="3">
        <f t="shared" si="13"/>
        <v>8.4786738053832664</v>
      </c>
      <c r="M79" s="4">
        <f t="shared" si="15"/>
        <v>0.31597945205479455</v>
      </c>
      <c r="N79" s="4">
        <f t="shared" si="14"/>
        <v>3.62430749400795</v>
      </c>
    </row>
    <row r="80" spans="1:14" x14ac:dyDescent="0.25">
      <c r="A80" s="6" t="s">
        <v>403</v>
      </c>
      <c r="B80" s="6" t="s">
        <v>962</v>
      </c>
      <c r="C80" s="6" t="s">
        <v>963</v>
      </c>
      <c r="D80" s="6" t="s">
        <v>101</v>
      </c>
      <c r="E80" s="6" t="s">
        <v>964</v>
      </c>
      <c r="F80" s="6" t="s">
        <v>114</v>
      </c>
      <c r="G80" s="6" t="s">
        <v>387</v>
      </c>
      <c r="H80" s="2">
        <f t="shared" si="9"/>
        <v>42839.833333333328</v>
      </c>
      <c r="I80" s="3">
        <f t="shared" si="10"/>
        <v>74.4903564453125</v>
      </c>
      <c r="J80" s="3">
        <f t="shared" si="11"/>
        <v>36.29150390625</v>
      </c>
      <c r="K80" s="3">
        <f t="shared" si="12"/>
        <v>24.948641363705747</v>
      </c>
      <c r="L80" s="3">
        <f t="shared" si="13"/>
        <v>8.5049538331034</v>
      </c>
      <c r="M80" s="4">
        <f t="shared" si="15"/>
        <v>0.31597945205479455</v>
      </c>
      <c r="N80" s="4">
        <f t="shared" si="14"/>
        <v>3.62430749400795</v>
      </c>
    </row>
    <row r="81" spans="1:14" x14ac:dyDescent="0.25">
      <c r="A81" s="6" t="s">
        <v>407</v>
      </c>
      <c r="B81" s="6" t="s">
        <v>965</v>
      </c>
      <c r="C81" s="6" t="s">
        <v>960</v>
      </c>
      <c r="D81" s="6" t="s">
        <v>101</v>
      </c>
      <c r="E81" s="6" t="s">
        <v>966</v>
      </c>
      <c r="F81" s="6" t="s">
        <v>114</v>
      </c>
      <c r="G81" s="6" t="s">
        <v>375</v>
      </c>
      <c r="H81" s="2">
        <f t="shared" si="9"/>
        <v>42839.875</v>
      </c>
      <c r="I81" s="3">
        <f t="shared" si="10"/>
        <v>74.5330810546875</v>
      </c>
      <c r="J81" s="3">
        <f t="shared" si="11"/>
        <v>36.2896728515625</v>
      </c>
      <c r="K81" s="3">
        <f t="shared" si="12"/>
        <v>24.948641363705747</v>
      </c>
      <c r="L81" s="3">
        <f t="shared" si="13"/>
        <v>8.5014476482631949</v>
      </c>
      <c r="M81" s="4">
        <f t="shared" si="15"/>
        <v>0.31597945205479455</v>
      </c>
      <c r="N81" s="4">
        <f t="shared" si="14"/>
        <v>2.5625587331231401</v>
      </c>
    </row>
    <row r="82" spans="1:14" x14ac:dyDescent="0.25">
      <c r="A82" s="6" t="s">
        <v>410</v>
      </c>
      <c r="B82" s="6" t="s">
        <v>967</v>
      </c>
      <c r="C82" s="6" t="s">
        <v>963</v>
      </c>
      <c r="D82" s="6" t="s">
        <v>101</v>
      </c>
      <c r="E82" s="6" t="s">
        <v>968</v>
      </c>
      <c r="F82" s="6" t="s">
        <v>114</v>
      </c>
      <c r="G82" s="6" t="s">
        <v>375</v>
      </c>
      <c r="H82" s="2">
        <f t="shared" si="9"/>
        <v>42839.916666666672</v>
      </c>
      <c r="I82" s="3">
        <f t="shared" si="10"/>
        <v>74.3621826171875</v>
      </c>
      <c r="J82" s="3">
        <f t="shared" si="11"/>
        <v>36.29150390625</v>
      </c>
      <c r="K82" s="3">
        <f t="shared" si="12"/>
        <v>24.948641363705747</v>
      </c>
      <c r="L82" s="3">
        <f t="shared" si="13"/>
        <v>8.4856781236175038</v>
      </c>
      <c r="M82" s="4">
        <f t="shared" si="15"/>
        <v>0.31597945205479455</v>
      </c>
      <c r="N82" s="4">
        <f t="shared" si="14"/>
        <v>2.5625587331231401</v>
      </c>
    </row>
    <row r="83" spans="1:14" x14ac:dyDescent="0.25">
      <c r="A83" s="6" t="s">
        <v>412</v>
      </c>
      <c r="B83" s="6" t="s">
        <v>509</v>
      </c>
      <c r="C83" s="6" t="s">
        <v>960</v>
      </c>
      <c r="D83" s="6" t="s">
        <v>101</v>
      </c>
      <c r="E83" s="6" t="s">
        <v>969</v>
      </c>
      <c r="F83" s="6" t="s">
        <v>114</v>
      </c>
      <c r="G83" s="6" t="s">
        <v>375</v>
      </c>
      <c r="H83" s="2">
        <f t="shared" si="9"/>
        <v>42839.958333333328</v>
      </c>
      <c r="I83" s="3">
        <f t="shared" si="10"/>
        <v>74.0570068359375</v>
      </c>
      <c r="J83" s="3">
        <f t="shared" si="11"/>
        <v>36.2896728515625</v>
      </c>
      <c r="K83" s="3">
        <f t="shared" si="12"/>
        <v>24.948641363705747</v>
      </c>
      <c r="L83" s="3">
        <f t="shared" si="13"/>
        <v>8.4821756293860062</v>
      </c>
      <c r="M83" s="4">
        <f t="shared" si="15"/>
        <v>0.31597945205479455</v>
      </c>
      <c r="N83" s="4">
        <f t="shared" si="14"/>
        <v>2.5625587331231401</v>
      </c>
    </row>
    <row r="84" spans="1:14" x14ac:dyDescent="0.25">
      <c r="A84" s="6" t="s">
        <v>416</v>
      </c>
      <c r="B84" s="6" t="s">
        <v>970</v>
      </c>
      <c r="C84" s="6" t="s">
        <v>955</v>
      </c>
      <c r="D84" s="6" t="s">
        <v>101</v>
      </c>
      <c r="E84" s="6" t="s">
        <v>948</v>
      </c>
      <c r="F84" s="6" t="s">
        <v>114</v>
      </c>
      <c r="G84" s="6" t="s">
        <v>375</v>
      </c>
      <c r="H84" s="2">
        <f t="shared" si="9"/>
        <v>42840</v>
      </c>
      <c r="I84" s="3">
        <f t="shared" si="10"/>
        <v>73.6602783203125</v>
      </c>
      <c r="J84" s="3">
        <f t="shared" si="11"/>
        <v>36.287841796875</v>
      </c>
      <c r="K84" s="3">
        <f t="shared" si="12"/>
        <v>24.948641363705747</v>
      </c>
      <c r="L84" s="3">
        <f t="shared" si="13"/>
        <v>8.4769231446416597</v>
      </c>
      <c r="M84" s="4">
        <f t="shared" si="15"/>
        <v>0.31597945205479455</v>
      </c>
      <c r="N84" s="4">
        <f t="shared" si="14"/>
        <v>2.5625587331231401</v>
      </c>
    </row>
    <row r="85" spans="1:14" x14ac:dyDescent="0.25">
      <c r="A85" s="6" t="s">
        <v>420</v>
      </c>
      <c r="B85" s="6" t="s">
        <v>971</v>
      </c>
      <c r="C85" s="6" t="s">
        <v>972</v>
      </c>
      <c r="D85" s="6" t="s">
        <v>101</v>
      </c>
      <c r="E85" s="6" t="s">
        <v>973</v>
      </c>
      <c r="F85" s="6" t="s">
        <v>114</v>
      </c>
      <c r="G85" s="6" t="s">
        <v>375</v>
      </c>
      <c r="H85" s="2">
        <f t="shared" si="9"/>
        <v>42840.041666666672</v>
      </c>
      <c r="I85" s="3">
        <f t="shared" si="10"/>
        <v>73.2818603515625</v>
      </c>
      <c r="J85" s="3">
        <f t="shared" si="11"/>
        <v>36.28326416015625</v>
      </c>
      <c r="K85" s="3">
        <f t="shared" si="12"/>
        <v>24.948641363705747</v>
      </c>
      <c r="L85" s="3">
        <f t="shared" si="13"/>
        <v>8.4751726513660515</v>
      </c>
      <c r="M85" s="4">
        <f t="shared" si="15"/>
        <v>0.31597945205479455</v>
      </c>
      <c r="N85" s="4">
        <f t="shared" si="14"/>
        <v>2.5625587331231401</v>
      </c>
    </row>
    <row r="86" spans="1:14" x14ac:dyDescent="0.25">
      <c r="A86" s="6" t="s">
        <v>423</v>
      </c>
      <c r="B86" s="6" t="s">
        <v>974</v>
      </c>
      <c r="C86" s="6" t="s">
        <v>975</v>
      </c>
      <c r="D86" s="6" t="s">
        <v>101</v>
      </c>
      <c r="E86" s="6" t="s">
        <v>976</v>
      </c>
      <c r="F86" s="6" t="s">
        <v>114</v>
      </c>
      <c r="G86" s="6" t="s">
        <v>375</v>
      </c>
      <c r="H86" s="2">
        <f t="shared" si="9"/>
        <v>42840.083333333328</v>
      </c>
      <c r="I86" s="3">
        <f t="shared" si="10"/>
        <v>73.08349609375</v>
      </c>
      <c r="J86" s="3">
        <f t="shared" si="11"/>
        <v>36.28692626953125</v>
      </c>
      <c r="K86" s="3">
        <f t="shared" si="12"/>
        <v>24.948641363705747</v>
      </c>
      <c r="L86" s="3">
        <f t="shared" si="13"/>
        <v>8.4681723523168557</v>
      </c>
      <c r="M86" s="4">
        <f t="shared" si="15"/>
        <v>0.31597945205479455</v>
      </c>
      <c r="N86" s="4">
        <f t="shared" si="14"/>
        <v>2.5625587331231401</v>
      </c>
    </row>
    <row r="87" spans="1:14" x14ac:dyDescent="0.25">
      <c r="A87" s="6" t="s">
        <v>426</v>
      </c>
      <c r="B87" s="6" t="s">
        <v>977</v>
      </c>
      <c r="C87" s="6" t="s">
        <v>955</v>
      </c>
      <c r="D87" s="6" t="s">
        <v>101</v>
      </c>
      <c r="E87" s="6" t="s">
        <v>968</v>
      </c>
      <c r="F87" s="6" t="s">
        <v>114</v>
      </c>
      <c r="G87" s="6" t="s">
        <v>375</v>
      </c>
      <c r="H87" s="2">
        <f t="shared" si="9"/>
        <v>42840.125</v>
      </c>
      <c r="I87" s="3">
        <f t="shared" si="10"/>
        <v>73.1201171875</v>
      </c>
      <c r="J87" s="3">
        <f t="shared" si="11"/>
        <v>36.287841796875</v>
      </c>
      <c r="K87" s="3">
        <f t="shared" si="12"/>
        <v>24.948641363705747</v>
      </c>
      <c r="L87" s="3">
        <f t="shared" si="13"/>
        <v>8.4856781236175038</v>
      </c>
      <c r="M87" s="4">
        <f t="shared" si="15"/>
        <v>0.31597945205479455</v>
      </c>
      <c r="N87" s="4">
        <f t="shared" si="14"/>
        <v>2.5625587331231401</v>
      </c>
    </row>
    <row r="88" spans="1:14" x14ac:dyDescent="0.25">
      <c r="A88" s="6" t="s">
        <v>430</v>
      </c>
      <c r="B88" s="6" t="s">
        <v>978</v>
      </c>
      <c r="C88" s="6" t="s">
        <v>952</v>
      </c>
      <c r="D88" s="6" t="s">
        <v>101</v>
      </c>
      <c r="E88" s="6" t="s">
        <v>953</v>
      </c>
      <c r="F88" s="6" t="s">
        <v>114</v>
      </c>
      <c r="G88" s="6" t="s">
        <v>375</v>
      </c>
      <c r="H88" s="2">
        <f t="shared" si="9"/>
        <v>42840.166666666672</v>
      </c>
      <c r="I88" s="3">
        <f t="shared" si="10"/>
        <v>73.3428955078125</v>
      </c>
      <c r="J88" s="3">
        <f t="shared" si="11"/>
        <v>36.29058837890625</v>
      </c>
      <c r="K88" s="3">
        <f t="shared" si="12"/>
        <v>24.948641363705747</v>
      </c>
      <c r="L88" s="3">
        <f t="shared" si="13"/>
        <v>8.4874296221449299</v>
      </c>
      <c r="M88" s="4">
        <f t="shared" si="15"/>
        <v>0.31597945205479455</v>
      </c>
      <c r="N88" s="4">
        <f t="shared" si="14"/>
        <v>2.5625587331231401</v>
      </c>
    </row>
    <row r="89" spans="1:14" x14ac:dyDescent="0.25">
      <c r="A89" s="6" t="s">
        <v>432</v>
      </c>
      <c r="B89" s="6" t="s">
        <v>979</v>
      </c>
      <c r="C89" s="6" t="s">
        <v>975</v>
      </c>
      <c r="D89" s="6" t="s">
        <v>101</v>
      </c>
      <c r="E89" s="6" t="s">
        <v>980</v>
      </c>
      <c r="F89" s="6" t="s">
        <v>114</v>
      </c>
      <c r="G89" s="6" t="s">
        <v>375</v>
      </c>
      <c r="H89" s="2">
        <f t="shared" ref="H89:H152" si="16">(HEX2DEC(A89)/86400)+25569</f>
        <v>42840.208333333328</v>
      </c>
      <c r="I89" s="3">
        <f t="shared" ref="I89:I152" si="17">HEX2DEC(B89)/32768*100</f>
        <v>73.6572265625</v>
      </c>
      <c r="J89" s="3">
        <f t="shared" ref="J89:J152" si="18">HEX2DEC(C89)/32768*30</f>
        <v>36.28692626953125</v>
      </c>
      <c r="K89" s="3">
        <f t="shared" ref="K89:K152" si="19">1/($Q$2+$Q$3*LOG10(5600-HEX2DEC(D89))+$Q$4*LOG10(5600-HEX2DEC(D89))^3)-273.15</f>
        <v>24.948641363705747</v>
      </c>
      <c r="L89" s="3">
        <f t="shared" ref="L89:L152" si="20">1/($Q$2+$Q$3*LOG10(21000-HEX2DEC(E89))+$Q$4*LOG10(21000-HEX2DEC(E89))^3)-273.15</f>
        <v>8.4891812883208217</v>
      </c>
      <c r="M89" s="4">
        <f t="shared" si="15"/>
        <v>0.31597945205479455</v>
      </c>
      <c r="N89" s="4">
        <f t="shared" ref="N89:N152" si="21">DEGREES(ACOS((1000-G89)/1000))</f>
        <v>2.5625587331231401</v>
      </c>
    </row>
    <row r="90" spans="1:14" x14ac:dyDescent="0.25">
      <c r="A90" s="6" t="s">
        <v>435</v>
      </c>
      <c r="B90" s="6" t="s">
        <v>981</v>
      </c>
      <c r="C90" s="6" t="s">
        <v>975</v>
      </c>
      <c r="D90" s="6" t="s">
        <v>101</v>
      </c>
      <c r="E90" s="6" t="s">
        <v>398</v>
      </c>
      <c r="F90" s="6" t="s">
        <v>114</v>
      </c>
      <c r="G90" s="6" t="s">
        <v>375</v>
      </c>
      <c r="H90" s="2">
        <f t="shared" si="16"/>
        <v>42840.25</v>
      </c>
      <c r="I90" s="3">
        <f t="shared" si="17"/>
        <v>73.96240234375</v>
      </c>
      <c r="J90" s="3">
        <f t="shared" si="18"/>
        <v>36.28692626953125</v>
      </c>
      <c r="K90" s="3">
        <f t="shared" si="19"/>
        <v>24.948641363705747</v>
      </c>
      <c r="L90" s="3">
        <f t="shared" si="20"/>
        <v>8.4909331221754769</v>
      </c>
      <c r="M90" s="4">
        <f t="shared" si="15"/>
        <v>0.31597945205479455</v>
      </c>
      <c r="N90" s="4">
        <f t="shared" si="21"/>
        <v>2.5625587331231401</v>
      </c>
    </row>
    <row r="91" spans="1:14" x14ac:dyDescent="0.25">
      <c r="A91" s="6" t="s">
        <v>438</v>
      </c>
      <c r="B91" s="6" t="s">
        <v>982</v>
      </c>
      <c r="C91" s="6" t="s">
        <v>955</v>
      </c>
      <c r="D91" s="6" t="s">
        <v>101</v>
      </c>
      <c r="E91" s="6" t="s">
        <v>983</v>
      </c>
      <c r="F91" s="6" t="s">
        <v>114</v>
      </c>
      <c r="G91" s="6" t="s">
        <v>375</v>
      </c>
      <c r="H91" s="2">
        <f t="shared" si="16"/>
        <v>42840.291666666672</v>
      </c>
      <c r="I91" s="3">
        <f t="shared" si="17"/>
        <v>74.2034912109375</v>
      </c>
      <c r="J91" s="3">
        <f t="shared" si="18"/>
        <v>36.287841796875</v>
      </c>
      <c r="K91" s="3">
        <f t="shared" si="19"/>
        <v>24.948641363705747</v>
      </c>
      <c r="L91" s="3">
        <f t="shared" si="20"/>
        <v>8.4944372930430063</v>
      </c>
      <c r="M91" s="4">
        <f t="shared" si="15"/>
        <v>0.31597945205479455</v>
      </c>
      <c r="N91" s="4">
        <f t="shared" si="21"/>
        <v>2.5625587331231401</v>
      </c>
    </row>
    <row r="92" spans="1:14" x14ac:dyDescent="0.25">
      <c r="A92" s="6" t="s">
        <v>441</v>
      </c>
      <c r="B92" s="6" t="s">
        <v>984</v>
      </c>
      <c r="C92" s="6" t="s">
        <v>985</v>
      </c>
      <c r="D92" s="6" t="s">
        <v>101</v>
      </c>
      <c r="E92" s="6" t="s">
        <v>395</v>
      </c>
      <c r="F92" s="6" t="s">
        <v>114</v>
      </c>
      <c r="G92" s="6" t="s">
        <v>375</v>
      </c>
      <c r="H92" s="2">
        <f t="shared" si="16"/>
        <v>42840.333333333328</v>
      </c>
      <c r="I92" s="3">
        <f t="shared" si="17"/>
        <v>74.2340087890625</v>
      </c>
      <c r="J92" s="3">
        <f t="shared" si="18"/>
        <v>36.28875732421875</v>
      </c>
      <c r="K92" s="3">
        <f t="shared" si="19"/>
        <v>24.948641363705747</v>
      </c>
      <c r="L92" s="3">
        <f t="shared" si="20"/>
        <v>8.5224948393660611</v>
      </c>
      <c r="M92" s="4">
        <f t="shared" si="15"/>
        <v>0.31597945205479455</v>
      </c>
      <c r="N92" s="4">
        <f t="shared" si="21"/>
        <v>2.5625587331231401</v>
      </c>
    </row>
    <row r="93" spans="1:14" x14ac:dyDescent="0.25">
      <c r="A93" s="6" t="s">
        <v>444</v>
      </c>
      <c r="B93" s="6" t="s">
        <v>986</v>
      </c>
      <c r="C93" s="6" t="s">
        <v>985</v>
      </c>
      <c r="D93" s="6" t="s">
        <v>101</v>
      </c>
      <c r="E93" s="6" t="s">
        <v>968</v>
      </c>
      <c r="F93" s="6" t="s">
        <v>114</v>
      </c>
      <c r="G93" s="6" t="s">
        <v>375</v>
      </c>
      <c r="H93" s="2">
        <f t="shared" si="16"/>
        <v>42840.375</v>
      </c>
      <c r="I93" s="3">
        <f t="shared" si="17"/>
        <v>74.005126953125</v>
      </c>
      <c r="J93" s="3">
        <f t="shared" si="18"/>
        <v>36.28875732421875</v>
      </c>
      <c r="K93" s="3">
        <f t="shared" si="19"/>
        <v>24.948641363705747</v>
      </c>
      <c r="L93" s="3">
        <f t="shared" si="20"/>
        <v>8.4856781236175038</v>
      </c>
      <c r="M93" s="4">
        <f t="shared" si="15"/>
        <v>0.31597945205479455</v>
      </c>
      <c r="N93" s="4">
        <f t="shared" si="21"/>
        <v>2.5625587331231401</v>
      </c>
    </row>
    <row r="94" spans="1:14" x14ac:dyDescent="0.25">
      <c r="A94" s="6" t="s">
        <v>446</v>
      </c>
      <c r="B94" s="6" t="s">
        <v>987</v>
      </c>
      <c r="C94" s="6" t="s">
        <v>955</v>
      </c>
      <c r="D94" s="6" t="s">
        <v>101</v>
      </c>
      <c r="E94" s="6" t="s">
        <v>988</v>
      </c>
      <c r="F94" s="6" t="s">
        <v>114</v>
      </c>
      <c r="G94" s="6" t="s">
        <v>387</v>
      </c>
      <c r="H94" s="2">
        <f t="shared" si="16"/>
        <v>42840.416666666672</v>
      </c>
      <c r="I94" s="3">
        <f t="shared" si="17"/>
        <v>73.590087890625</v>
      </c>
      <c r="J94" s="3">
        <f t="shared" si="18"/>
        <v>36.287841796875</v>
      </c>
      <c r="K94" s="3">
        <f t="shared" si="19"/>
        <v>24.948641363705747</v>
      </c>
      <c r="L94" s="3">
        <f t="shared" si="20"/>
        <v>8.4926851237394203</v>
      </c>
      <c r="M94" s="4">
        <f t="shared" si="15"/>
        <v>0.31597945205479455</v>
      </c>
      <c r="N94" s="4">
        <f t="shared" si="21"/>
        <v>3.62430749400795</v>
      </c>
    </row>
    <row r="95" spans="1:14" x14ac:dyDescent="0.25">
      <c r="A95" s="6" t="s">
        <v>449</v>
      </c>
      <c r="B95" s="6" t="s">
        <v>989</v>
      </c>
      <c r="C95" s="6" t="s">
        <v>960</v>
      </c>
      <c r="D95" s="6" t="s">
        <v>101</v>
      </c>
      <c r="E95" s="6" t="s">
        <v>990</v>
      </c>
      <c r="F95" s="6" t="s">
        <v>114</v>
      </c>
      <c r="G95" s="6" t="s">
        <v>387</v>
      </c>
      <c r="H95" s="2">
        <f t="shared" si="16"/>
        <v>42840.458333333328</v>
      </c>
      <c r="I95" s="3">
        <f t="shared" si="17"/>
        <v>72.9644775390625</v>
      </c>
      <c r="J95" s="3">
        <f t="shared" si="18"/>
        <v>36.2896728515625</v>
      </c>
      <c r="K95" s="3">
        <f t="shared" si="19"/>
        <v>24.948641363705747</v>
      </c>
      <c r="L95" s="3">
        <f t="shared" si="20"/>
        <v>8.5032006567220719</v>
      </c>
      <c r="M95" s="4">
        <f t="shared" si="15"/>
        <v>0.31597945205479455</v>
      </c>
      <c r="N95" s="4">
        <f t="shared" si="21"/>
        <v>3.62430749400795</v>
      </c>
    </row>
    <row r="96" spans="1:14" x14ac:dyDescent="0.25">
      <c r="A96" s="6" t="s">
        <v>452</v>
      </c>
      <c r="B96" s="6" t="s">
        <v>991</v>
      </c>
      <c r="C96" s="6" t="s">
        <v>992</v>
      </c>
      <c r="D96" s="6" t="s">
        <v>101</v>
      </c>
      <c r="E96" s="6" t="s">
        <v>961</v>
      </c>
      <c r="F96" s="6" t="s">
        <v>114</v>
      </c>
      <c r="G96" s="6" t="s">
        <v>375</v>
      </c>
      <c r="H96" s="2">
        <f t="shared" si="16"/>
        <v>42840.5</v>
      </c>
      <c r="I96" s="3">
        <f t="shared" si="17"/>
        <v>72.2625732421875</v>
      </c>
      <c r="J96" s="3">
        <f t="shared" si="18"/>
        <v>36.28509521484375</v>
      </c>
      <c r="K96" s="3">
        <f t="shared" si="19"/>
        <v>24.948641363705747</v>
      </c>
      <c r="L96" s="3">
        <f t="shared" si="20"/>
        <v>8.4786738053832664</v>
      </c>
      <c r="M96" s="4">
        <f t="shared" si="15"/>
        <v>0.31597945205479455</v>
      </c>
      <c r="N96" s="4">
        <f t="shared" si="21"/>
        <v>2.5625587331231401</v>
      </c>
    </row>
    <row r="97" spans="1:14" x14ac:dyDescent="0.25">
      <c r="A97" s="6" t="s">
        <v>454</v>
      </c>
      <c r="B97" s="6" t="s">
        <v>993</v>
      </c>
      <c r="C97" s="6" t="s">
        <v>952</v>
      </c>
      <c r="D97" s="6" t="s">
        <v>101</v>
      </c>
      <c r="E97" s="6" t="s">
        <v>956</v>
      </c>
      <c r="F97" s="6" t="s">
        <v>114</v>
      </c>
      <c r="G97" s="6" t="s">
        <v>375</v>
      </c>
      <c r="H97" s="2">
        <f t="shared" si="16"/>
        <v>42840.541666666672</v>
      </c>
      <c r="I97" s="3">
        <f t="shared" si="17"/>
        <v>71.6949462890625</v>
      </c>
      <c r="J97" s="3">
        <f t="shared" si="18"/>
        <v>36.29058837890625</v>
      </c>
      <c r="K97" s="3">
        <f t="shared" si="19"/>
        <v>24.948641363705747</v>
      </c>
      <c r="L97" s="3">
        <f t="shared" si="20"/>
        <v>8.4839267927079618</v>
      </c>
      <c r="M97" s="4">
        <f t="shared" si="15"/>
        <v>0.31597945205479455</v>
      </c>
      <c r="N97" s="4">
        <f t="shared" si="21"/>
        <v>2.5625587331231401</v>
      </c>
    </row>
    <row r="98" spans="1:14" x14ac:dyDescent="0.25">
      <c r="A98" s="6" t="s">
        <v>456</v>
      </c>
      <c r="B98" s="6" t="s">
        <v>994</v>
      </c>
      <c r="C98" s="6" t="s">
        <v>952</v>
      </c>
      <c r="D98" s="6" t="s">
        <v>101</v>
      </c>
      <c r="E98" s="6" t="s">
        <v>953</v>
      </c>
      <c r="F98" s="6" t="s">
        <v>114</v>
      </c>
      <c r="G98" s="6" t="s">
        <v>375</v>
      </c>
      <c r="H98" s="2">
        <f t="shared" si="16"/>
        <v>42840.583333333328</v>
      </c>
      <c r="I98" s="3">
        <f t="shared" si="17"/>
        <v>71.4202880859375</v>
      </c>
      <c r="J98" s="3">
        <f t="shared" si="18"/>
        <v>36.29058837890625</v>
      </c>
      <c r="K98" s="3">
        <f t="shared" si="19"/>
        <v>24.948641363705747</v>
      </c>
      <c r="L98" s="3">
        <f t="shared" si="20"/>
        <v>8.4874296221449299</v>
      </c>
      <c r="M98" s="4">
        <f t="shared" si="15"/>
        <v>0.31597945205479455</v>
      </c>
      <c r="N98" s="4">
        <f t="shared" si="21"/>
        <v>2.5625587331231401</v>
      </c>
    </row>
    <row r="99" spans="1:14" x14ac:dyDescent="0.25">
      <c r="A99" s="6" t="s">
        <v>459</v>
      </c>
      <c r="B99" s="6" t="s">
        <v>995</v>
      </c>
      <c r="C99" s="6" t="s">
        <v>996</v>
      </c>
      <c r="D99" s="6" t="s">
        <v>101</v>
      </c>
      <c r="E99" s="6" t="s">
        <v>386</v>
      </c>
      <c r="F99" s="6" t="s">
        <v>114</v>
      </c>
      <c r="G99" s="6" t="s">
        <v>387</v>
      </c>
      <c r="H99" s="2">
        <f t="shared" si="16"/>
        <v>42840.625</v>
      </c>
      <c r="I99" s="3">
        <f t="shared" si="17"/>
        <v>71.49658203125</v>
      </c>
      <c r="J99" s="3">
        <f t="shared" si="18"/>
        <v>36.2860107421875</v>
      </c>
      <c r="K99" s="3">
        <f t="shared" si="19"/>
        <v>24.948641363705747</v>
      </c>
      <c r="L99" s="3">
        <f t="shared" si="20"/>
        <v>8.5102143700872261</v>
      </c>
      <c r="M99" s="4">
        <f t="shared" si="15"/>
        <v>0.31597945205479455</v>
      </c>
      <c r="N99" s="4">
        <f t="shared" si="21"/>
        <v>3.62430749400795</v>
      </c>
    </row>
    <row r="100" spans="1:14" x14ac:dyDescent="0.25">
      <c r="A100" s="6" t="s">
        <v>461</v>
      </c>
      <c r="B100" s="6" t="s">
        <v>997</v>
      </c>
      <c r="C100" s="6" t="s">
        <v>952</v>
      </c>
      <c r="D100" s="6" t="s">
        <v>101</v>
      </c>
      <c r="E100" s="6" t="s">
        <v>419</v>
      </c>
      <c r="F100" s="6" t="s">
        <v>114</v>
      </c>
      <c r="G100" s="6" t="s">
        <v>464</v>
      </c>
      <c r="H100" s="2">
        <f t="shared" si="16"/>
        <v>42840.666666666672</v>
      </c>
      <c r="I100" s="3">
        <f t="shared" si="17"/>
        <v>71.9451904296875</v>
      </c>
      <c r="J100" s="3">
        <f t="shared" si="18"/>
        <v>36.29058837890625</v>
      </c>
      <c r="K100" s="3">
        <f t="shared" si="19"/>
        <v>24.948641363705747</v>
      </c>
      <c r="L100" s="3">
        <f t="shared" si="20"/>
        <v>8.5172307721647371</v>
      </c>
      <c r="M100" s="4">
        <f t="shared" si="15"/>
        <v>0.31597945205479455</v>
      </c>
      <c r="N100" s="4">
        <f t="shared" si="21"/>
        <v>4.4392222748428809</v>
      </c>
    </row>
    <row r="101" spans="1:14" x14ac:dyDescent="0.25">
      <c r="A101" s="6" t="s">
        <v>465</v>
      </c>
      <c r="B101" s="6" t="s">
        <v>998</v>
      </c>
      <c r="C101" s="6" t="s">
        <v>985</v>
      </c>
      <c r="D101" s="6" t="s">
        <v>101</v>
      </c>
      <c r="E101" s="6" t="s">
        <v>983</v>
      </c>
      <c r="F101" s="6" t="s">
        <v>114</v>
      </c>
      <c r="G101" s="6" t="s">
        <v>387</v>
      </c>
      <c r="H101" s="2">
        <f t="shared" si="16"/>
        <v>42840.708333333328</v>
      </c>
      <c r="I101" s="3">
        <f t="shared" si="17"/>
        <v>72.4517822265625</v>
      </c>
      <c r="J101" s="3">
        <f t="shared" si="18"/>
        <v>36.28875732421875</v>
      </c>
      <c r="K101" s="3">
        <f t="shared" si="19"/>
        <v>24.948641363705747</v>
      </c>
      <c r="L101" s="3">
        <f t="shared" si="20"/>
        <v>8.4944372930430063</v>
      </c>
      <c r="M101" s="4">
        <f t="shared" si="15"/>
        <v>0.31597945205479455</v>
      </c>
      <c r="N101" s="4">
        <f t="shared" si="21"/>
        <v>3.62430749400795</v>
      </c>
    </row>
    <row r="102" spans="1:14" x14ac:dyDescent="0.25">
      <c r="A102" s="6" t="s">
        <v>468</v>
      </c>
      <c r="B102" s="6" t="s">
        <v>999</v>
      </c>
      <c r="C102" s="6" t="s">
        <v>996</v>
      </c>
      <c r="D102" s="6" t="s">
        <v>101</v>
      </c>
      <c r="E102" s="6" t="s">
        <v>988</v>
      </c>
      <c r="F102" s="6" t="s">
        <v>114</v>
      </c>
      <c r="G102" s="6" t="s">
        <v>387</v>
      </c>
      <c r="H102" s="2">
        <f t="shared" si="16"/>
        <v>42840.75</v>
      </c>
      <c r="I102" s="3">
        <f t="shared" si="17"/>
        <v>73.1414794921875</v>
      </c>
      <c r="J102" s="3">
        <f t="shared" si="18"/>
        <v>36.2860107421875</v>
      </c>
      <c r="K102" s="3">
        <f t="shared" si="19"/>
        <v>24.948641363705747</v>
      </c>
      <c r="L102" s="3">
        <f t="shared" si="20"/>
        <v>8.4926851237394203</v>
      </c>
      <c r="M102" s="4">
        <f t="shared" si="15"/>
        <v>0.31597945205479455</v>
      </c>
      <c r="N102" s="4">
        <f t="shared" si="21"/>
        <v>3.62430749400795</v>
      </c>
    </row>
    <row r="103" spans="1:14" x14ac:dyDescent="0.25">
      <c r="A103" s="6" t="s">
        <v>470</v>
      </c>
      <c r="B103" s="6" t="s">
        <v>1000</v>
      </c>
      <c r="C103" s="6" t="s">
        <v>992</v>
      </c>
      <c r="D103" s="6" t="s">
        <v>101</v>
      </c>
      <c r="E103" s="6" t="s">
        <v>973</v>
      </c>
      <c r="F103" s="6" t="s">
        <v>114</v>
      </c>
      <c r="G103" s="6" t="s">
        <v>375</v>
      </c>
      <c r="H103" s="2">
        <f t="shared" si="16"/>
        <v>42840.791666666672</v>
      </c>
      <c r="I103" s="3">
        <f t="shared" si="17"/>
        <v>73.773193359375</v>
      </c>
      <c r="J103" s="3">
        <f t="shared" si="18"/>
        <v>36.28509521484375</v>
      </c>
      <c r="K103" s="3">
        <f t="shared" si="19"/>
        <v>24.948641363705747</v>
      </c>
      <c r="L103" s="3">
        <f t="shared" si="20"/>
        <v>8.4751726513660515</v>
      </c>
      <c r="M103" s="4">
        <f t="shared" si="15"/>
        <v>0.31597945205479455</v>
      </c>
      <c r="N103" s="4">
        <f t="shared" si="21"/>
        <v>2.5625587331231401</v>
      </c>
    </row>
    <row r="104" spans="1:14" x14ac:dyDescent="0.25">
      <c r="A104" s="6" t="s">
        <v>472</v>
      </c>
      <c r="B104" s="6" t="s">
        <v>1001</v>
      </c>
      <c r="C104" s="6" t="s">
        <v>985</v>
      </c>
      <c r="D104" s="6" t="s">
        <v>101</v>
      </c>
      <c r="E104" s="6" t="s">
        <v>1002</v>
      </c>
      <c r="F104" s="6" t="s">
        <v>114</v>
      </c>
      <c r="G104" s="6" t="s">
        <v>464</v>
      </c>
      <c r="H104" s="2">
        <f t="shared" si="16"/>
        <v>42840.833333333328</v>
      </c>
      <c r="I104" s="3">
        <f t="shared" si="17"/>
        <v>74.2950439453125</v>
      </c>
      <c r="J104" s="3">
        <f t="shared" si="18"/>
        <v>36.28875732421875</v>
      </c>
      <c r="K104" s="3">
        <f t="shared" si="19"/>
        <v>24.948641363705747</v>
      </c>
      <c r="L104" s="3">
        <f t="shared" si="20"/>
        <v>8.4979421349910353</v>
      </c>
      <c r="M104" s="4">
        <f t="shared" si="15"/>
        <v>0.31597945205479455</v>
      </c>
      <c r="N104" s="4">
        <f t="shared" si="21"/>
        <v>4.4392222748428809</v>
      </c>
    </row>
    <row r="105" spans="1:14" x14ac:dyDescent="0.25">
      <c r="A105" s="6" t="s">
        <v>474</v>
      </c>
      <c r="B105" s="6" t="s">
        <v>1003</v>
      </c>
      <c r="C105" s="6" t="s">
        <v>955</v>
      </c>
      <c r="D105" s="6" t="s">
        <v>101</v>
      </c>
      <c r="E105" s="6" t="s">
        <v>1004</v>
      </c>
      <c r="F105" s="6" t="s">
        <v>114</v>
      </c>
      <c r="G105" s="6" t="s">
        <v>375</v>
      </c>
      <c r="H105" s="2">
        <f t="shared" si="16"/>
        <v>42840.875</v>
      </c>
      <c r="I105" s="3">
        <f t="shared" si="17"/>
        <v>74.481201171875</v>
      </c>
      <c r="J105" s="3">
        <f t="shared" si="18"/>
        <v>36.287841796875</v>
      </c>
      <c r="K105" s="3">
        <f t="shared" si="19"/>
        <v>24.948641363705747</v>
      </c>
      <c r="L105" s="3">
        <f t="shared" si="20"/>
        <v>8.5119682184635508</v>
      </c>
      <c r="M105" s="4">
        <f t="shared" si="15"/>
        <v>0.31597945205479455</v>
      </c>
      <c r="N105" s="4">
        <f t="shared" si="21"/>
        <v>2.5625587331231401</v>
      </c>
    </row>
    <row r="106" spans="1:14" x14ac:dyDescent="0.25">
      <c r="A106" s="6" t="s">
        <v>477</v>
      </c>
      <c r="B106" s="6" t="s">
        <v>1005</v>
      </c>
      <c r="C106" s="6" t="s">
        <v>1006</v>
      </c>
      <c r="D106" s="6" t="s">
        <v>101</v>
      </c>
      <c r="E106" s="6" t="s">
        <v>415</v>
      </c>
      <c r="F106" s="6" t="s">
        <v>114</v>
      </c>
      <c r="G106" s="6" t="s">
        <v>375</v>
      </c>
      <c r="H106" s="2">
        <f t="shared" si="16"/>
        <v>42840.916666666672</v>
      </c>
      <c r="I106" s="3">
        <f t="shared" si="17"/>
        <v>74.456787109375</v>
      </c>
      <c r="J106" s="3">
        <f t="shared" si="18"/>
        <v>36.29241943359375</v>
      </c>
      <c r="K106" s="3">
        <f t="shared" si="19"/>
        <v>24.948641363705747</v>
      </c>
      <c r="L106" s="3">
        <f t="shared" si="20"/>
        <v>8.5207399820813521</v>
      </c>
      <c r="M106" s="4">
        <f t="shared" si="15"/>
        <v>0.31597945205479455</v>
      </c>
      <c r="N106" s="4">
        <f t="shared" si="21"/>
        <v>2.5625587331231401</v>
      </c>
    </row>
    <row r="107" spans="1:14" x14ac:dyDescent="0.25">
      <c r="A107" s="6" t="s">
        <v>480</v>
      </c>
      <c r="B107" s="6" t="s">
        <v>1001</v>
      </c>
      <c r="C107" s="6" t="s">
        <v>952</v>
      </c>
      <c r="D107" s="6" t="s">
        <v>101</v>
      </c>
      <c r="E107" s="6" t="s">
        <v>1004</v>
      </c>
      <c r="F107" s="6" t="s">
        <v>114</v>
      </c>
      <c r="G107" s="6" t="s">
        <v>375</v>
      </c>
      <c r="H107" s="2">
        <f t="shared" si="16"/>
        <v>42840.958333333328</v>
      </c>
      <c r="I107" s="3">
        <f t="shared" si="17"/>
        <v>74.2950439453125</v>
      </c>
      <c r="J107" s="3">
        <f t="shared" si="18"/>
        <v>36.29058837890625</v>
      </c>
      <c r="K107" s="3">
        <f t="shared" si="19"/>
        <v>24.948641363705747</v>
      </c>
      <c r="L107" s="3">
        <f t="shared" si="20"/>
        <v>8.5119682184635508</v>
      </c>
      <c r="M107" s="4">
        <f t="shared" si="15"/>
        <v>0.31597945205479455</v>
      </c>
      <c r="N107" s="4">
        <f t="shared" si="21"/>
        <v>2.5625587331231401</v>
      </c>
    </row>
    <row r="108" spans="1:14" x14ac:dyDescent="0.25">
      <c r="A108" s="6" t="s">
        <v>482</v>
      </c>
      <c r="B108" s="6" t="s">
        <v>986</v>
      </c>
      <c r="C108" s="6" t="s">
        <v>952</v>
      </c>
      <c r="D108" s="6" t="s">
        <v>101</v>
      </c>
      <c r="E108" s="6" t="s">
        <v>1007</v>
      </c>
      <c r="F108" s="6" t="s">
        <v>114</v>
      </c>
      <c r="G108" s="6" t="s">
        <v>387</v>
      </c>
      <c r="H108" s="2">
        <f t="shared" si="16"/>
        <v>42841</v>
      </c>
      <c r="I108" s="3">
        <f t="shared" si="17"/>
        <v>74.005126953125</v>
      </c>
      <c r="J108" s="3">
        <f t="shared" si="18"/>
        <v>36.29058837890625</v>
      </c>
      <c r="K108" s="3">
        <f t="shared" si="19"/>
        <v>24.948641363705747</v>
      </c>
      <c r="L108" s="3">
        <f t="shared" si="20"/>
        <v>8.5295159513946146</v>
      </c>
      <c r="M108" s="4">
        <f t="shared" si="15"/>
        <v>0.31597945205479455</v>
      </c>
      <c r="N108" s="4">
        <f t="shared" si="21"/>
        <v>3.62430749400795</v>
      </c>
    </row>
    <row r="109" spans="1:14" x14ac:dyDescent="0.25">
      <c r="A109" s="6" t="s">
        <v>484</v>
      </c>
      <c r="B109" s="6" t="s">
        <v>1008</v>
      </c>
      <c r="C109" s="6" t="s">
        <v>996</v>
      </c>
      <c r="D109" s="6" t="s">
        <v>101</v>
      </c>
      <c r="E109" s="6" t="s">
        <v>402</v>
      </c>
      <c r="F109" s="6" t="s">
        <v>114</v>
      </c>
      <c r="G109" s="6" t="s">
        <v>375</v>
      </c>
      <c r="H109" s="2">
        <f t="shared" si="16"/>
        <v>42841.041666666672</v>
      </c>
      <c r="I109" s="3">
        <f t="shared" si="17"/>
        <v>73.6358642578125</v>
      </c>
      <c r="J109" s="3">
        <f t="shared" si="18"/>
        <v>36.2860107421875</v>
      </c>
      <c r="K109" s="3">
        <f t="shared" si="19"/>
        <v>24.948641363705747</v>
      </c>
      <c r="L109" s="3">
        <f t="shared" si="20"/>
        <v>8.524249864909109</v>
      </c>
      <c r="M109" s="4">
        <f t="shared" si="15"/>
        <v>0.31597945205479455</v>
      </c>
      <c r="N109" s="4">
        <f t="shared" si="21"/>
        <v>2.5625587331231401</v>
      </c>
    </row>
    <row r="110" spans="1:14" x14ac:dyDescent="0.25">
      <c r="A110" s="6" t="s">
        <v>487</v>
      </c>
      <c r="B110" s="6" t="s">
        <v>1009</v>
      </c>
      <c r="C110" s="6" t="s">
        <v>955</v>
      </c>
      <c r="D110" s="6" t="s">
        <v>101</v>
      </c>
      <c r="E110" s="6" t="s">
        <v>980</v>
      </c>
      <c r="F110" s="6" t="s">
        <v>114</v>
      </c>
      <c r="G110" s="6" t="s">
        <v>375</v>
      </c>
      <c r="H110" s="2">
        <f t="shared" si="16"/>
        <v>42841.083333333328</v>
      </c>
      <c r="I110" s="3">
        <f t="shared" si="17"/>
        <v>73.3062744140625</v>
      </c>
      <c r="J110" s="3">
        <f t="shared" si="18"/>
        <v>36.287841796875</v>
      </c>
      <c r="K110" s="3">
        <f t="shared" si="19"/>
        <v>24.948641363705747</v>
      </c>
      <c r="L110" s="3">
        <f t="shared" si="20"/>
        <v>8.4891812883208217</v>
      </c>
      <c r="M110" s="4">
        <f t="shared" si="15"/>
        <v>0.31597945205479455</v>
      </c>
      <c r="N110" s="4">
        <f t="shared" si="21"/>
        <v>2.5625587331231401</v>
      </c>
    </row>
    <row r="111" spans="1:14" x14ac:dyDescent="0.25">
      <c r="A111" s="6" t="s">
        <v>489</v>
      </c>
      <c r="B111" s="6" t="s">
        <v>198</v>
      </c>
      <c r="C111" s="6" t="s">
        <v>960</v>
      </c>
      <c r="D111" s="6" t="s">
        <v>101</v>
      </c>
      <c r="E111" s="6" t="s">
        <v>988</v>
      </c>
      <c r="F111" s="6" t="s">
        <v>114</v>
      </c>
      <c r="G111" s="6" t="s">
        <v>375</v>
      </c>
      <c r="H111" s="2">
        <f t="shared" si="16"/>
        <v>42841.125</v>
      </c>
      <c r="I111" s="3">
        <f t="shared" si="17"/>
        <v>73.187255859375</v>
      </c>
      <c r="J111" s="3">
        <f t="shared" si="18"/>
        <v>36.2896728515625</v>
      </c>
      <c r="K111" s="3">
        <f t="shared" si="19"/>
        <v>24.948641363705747</v>
      </c>
      <c r="L111" s="3">
        <f t="shared" si="20"/>
        <v>8.4926851237394203</v>
      </c>
      <c r="M111" s="4">
        <f t="shared" si="15"/>
        <v>0.31597945205479455</v>
      </c>
      <c r="N111" s="4">
        <f t="shared" si="21"/>
        <v>2.5625587331231401</v>
      </c>
    </row>
    <row r="112" spans="1:14" x14ac:dyDescent="0.25">
      <c r="A112" s="6" t="s">
        <v>491</v>
      </c>
      <c r="B112" s="6" t="s">
        <v>1010</v>
      </c>
      <c r="C112" s="6" t="s">
        <v>952</v>
      </c>
      <c r="D112" s="6" t="s">
        <v>101</v>
      </c>
      <c r="E112" s="6" t="s">
        <v>966</v>
      </c>
      <c r="F112" s="6" t="s">
        <v>114</v>
      </c>
      <c r="G112" s="6" t="s">
        <v>375</v>
      </c>
      <c r="H112" s="2">
        <f t="shared" si="16"/>
        <v>42841.166666666672</v>
      </c>
      <c r="I112" s="3">
        <f t="shared" si="17"/>
        <v>73.236083984375</v>
      </c>
      <c r="J112" s="3">
        <f t="shared" si="18"/>
        <v>36.29058837890625</v>
      </c>
      <c r="K112" s="3">
        <f t="shared" si="19"/>
        <v>24.948641363705747</v>
      </c>
      <c r="L112" s="3">
        <f t="shared" si="20"/>
        <v>8.5014476482631949</v>
      </c>
      <c r="M112" s="4">
        <f t="shared" si="15"/>
        <v>0.31597945205479455</v>
      </c>
      <c r="N112" s="4">
        <f t="shared" si="21"/>
        <v>2.5625587331231401</v>
      </c>
    </row>
    <row r="113" spans="1:14" x14ac:dyDescent="0.25">
      <c r="A113" s="6" t="s">
        <v>493</v>
      </c>
      <c r="B113" s="6" t="s">
        <v>1011</v>
      </c>
      <c r="C113" s="6" t="s">
        <v>952</v>
      </c>
      <c r="D113" s="6" t="s">
        <v>101</v>
      </c>
      <c r="E113" s="6" t="s">
        <v>1012</v>
      </c>
      <c r="F113" s="6" t="s">
        <v>114</v>
      </c>
      <c r="G113" s="6" t="s">
        <v>375</v>
      </c>
      <c r="H113" s="2">
        <f t="shared" si="16"/>
        <v>42841.208333333328</v>
      </c>
      <c r="I113" s="3">
        <f t="shared" si="17"/>
        <v>73.4222412109375</v>
      </c>
      <c r="J113" s="3">
        <f t="shared" si="18"/>
        <v>36.29058837890625</v>
      </c>
      <c r="K113" s="3">
        <f t="shared" si="19"/>
        <v>24.948641363705747</v>
      </c>
      <c r="L113" s="3">
        <f t="shared" si="20"/>
        <v>8.5365397575155839</v>
      </c>
      <c r="M113" s="4">
        <f t="shared" si="15"/>
        <v>0.31597945205479455</v>
      </c>
      <c r="N113" s="4">
        <f t="shared" si="21"/>
        <v>2.5625587331231401</v>
      </c>
    </row>
    <row r="114" spans="1:14" x14ac:dyDescent="0.25">
      <c r="A114" s="6" t="s">
        <v>496</v>
      </c>
      <c r="B114" s="6" t="s">
        <v>431</v>
      </c>
      <c r="C114" s="6" t="s">
        <v>1006</v>
      </c>
      <c r="D114" s="6" t="s">
        <v>101</v>
      </c>
      <c r="E114" s="6" t="s">
        <v>467</v>
      </c>
      <c r="F114" s="6" t="s">
        <v>114</v>
      </c>
      <c r="G114" s="6" t="s">
        <v>375</v>
      </c>
      <c r="H114" s="2">
        <f t="shared" si="16"/>
        <v>42841.25</v>
      </c>
      <c r="I114" s="3">
        <f t="shared" si="17"/>
        <v>73.7060546875</v>
      </c>
      <c r="J114" s="3">
        <f t="shared" si="18"/>
        <v>36.29241943359375</v>
      </c>
      <c r="K114" s="3">
        <f t="shared" si="19"/>
        <v>24.948641363705747</v>
      </c>
      <c r="L114" s="3">
        <f t="shared" si="20"/>
        <v>8.541809381283656</v>
      </c>
      <c r="M114" s="4">
        <f t="shared" si="15"/>
        <v>0.31597945205479455</v>
      </c>
      <c r="N114" s="4">
        <f t="shared" si="21"/>
        <v>2.5625587331231401</v>
      </c>
    </row>
    <row r="115" spans="1:14" x14ac:dyDescent="0.25">
      <c r="A115" s="6" t="s">
        <v>499</v>
      </c>
      <c r="B115" s="6" t="s">
        <v>1013</v>
      </c>
      <c r="C115" s="6" t="s">
        <v>1014</v>
      </c>
      <c r="D115" s="6" t="s">
        <v>101</v>
      </c>
      <c r="E115" s="6" t="s">
        <v>1015</v>
      </c>
      <c r="F115" s="6" t="s">
        <v>114</v>
      </c>
      <c r="G115" s="6" t="s">
        <v>387</v>
      </c>
      <c r="H115" s="2">
        <f t="shared" si="16"/>
        <v>42841.291666666672</v>
      </c>
      <c r="I115" s="3">
        <f t="shared" si="17"/>
        <v>73.9593505859375</v>
      </c>
      <c r="J115" s="3">
        <f t="shared" si="18"/>
        <v>36.29425048828125</v>
      </c>
      <c r="K115" s="3">
        <f t="shared" si="19"/>
        <v>24.948641363705747</v>
      </c>
      <c r="L115" s="3">
        <f t="shared" si="20"/>
        <v>8.5734590174176901</v>
      </c>
      <c r="M115" s="4">
        <f t="shared" si="15"/>
        <v>0.31597945205479455</v>
      </c>
      <c r="N115" s="4">
        <f t="shared" si="21"/>
        <v>3.62430749400795</v>
      </c>
    </row>
    <row r="116" spans="1:14" x14ac:dyDescent="0.25">
      <c r="A116" s="6" t="s">
        <v>502</v>
      </c>
      <c r="B116" s="6" t="s">
        <v>1016</v>
      </c>
      <c r="C116" s="6" t="s">
        <v>1006</v>
      </c>
      <c r="D116" s="6" t="s">
        <v>101</v>
      </c>
      <c r="E116" s="6" t="s">
        <v>511</v>
      </c>
      <c r="F116" s="6" t="s">
        <v>114</v>
      </c>
      <c r="G116" s="6" t="s">
        <v>375</v>
      </c>
      <c r="H116" s="2">
        <f t="shared" si="16"/>
        <v>42841.333333333328</v>
      </c>
      <c r="I116" s="3">
        <f t="shared" si="17"/>
        <v>74.0447998046875</v>
      </c>
      <c r="J116" s="3">
        <f t="shared" si="18"/>
        <v>36.29241943359375</v>
      </c>
      <c r="K116" s="3">
        <f t="shared" si="19"/>
        <v>24.948641363705747</v>
      </c>
      <c r="L116" s="3">
        <f t="shared" si="20"/>
        <v>8.5752189357916109</v>
      </c>
      <c r="M116" s="4">
        <f t="shared" si="15"/>
        <v>0.31597945205479455</v>
      </c>
      <c r="N116" s="4">
        <f t="shared" si="21"/>
        <v>2.5625587331231401</v>
      </c>
    </row>
    <row r="117" spans="1:14" x14ac:dyDescent="0.25">
      <c r="A117" s="6" t="s">
        <v>505</v>
      </c>
      <c r="B117" s="6" t="s">
        <v>1017</v>
      </c>
      <c r="C117" s="6" t="s">
        <v>1018</v>
      </c>
      <c r="D117" s="6" t="s">
        <v>101</v>
      </c>
      <c r="E117" s="6" t="s">
        <v>520</v>
      </c>
      <c r="F117" s="6" t="s">
        <v>114</v>
      </c>
      <c r="G117" s="6" t="s">
        <v>375</v>
      </c>
      <c r="H117" s="2">
        <f t="shared" si="16"/>
        <v>42841.375</v>
      </c>
      <c r="I117" s="3">
        <f t="shared" si="17"/>
        <v>73.9532470703125</v>
      </c>
      <c r="J117" s="3">
        <f t="shared" si="18"/>
        <v>36.295166015625</v>
      </c>
      <c r="K117" s="3">
        <f t="shared" si="19"/>
        <v>24.948641363705747</v>
      </c>
      <c r="L117" s="3">
        <f t="shared" si="20"/>
        <v>8.5981132812181045</v>
      </c>
      <c r="M117" s="4">
        <f t="shared" si="15"/>
        <v>0.31597945205479455</v>
      </c>
      <c r="N117" s="4">
        <f t="shared" si="21"/>
        <v>2.5625587331231401</v>
      </c>
    </row>
    <row r="118" spans="1:14" x14ac:dyDescent="0.25">
      <c r="A118" s="6" t="s">
        <v>508</v>
      </c>
      <c r="B118" s="6" t="s">
        <v>1019</v>
      </c>
      <c r="C118" s="6" t="s">
        <v>1020</v>
      </c>
      <c r="D118" s="6" t="s">
        <v>101</v>
      </c>
      <c r="E118" s="6" t="s">
        <v>1021</v>
      </c>
      <c r="F118" s="6" t="s">
        <v>114</v>
      </c>
      <c r="G118" s="6" t="s">
        <v>387</v>
      </c>
      <c r="H118" s="2">
        <f t="shared" si="16"/>
        <v>42841.416666666672</v>
      </c>
      <c r="I118" s="3">
        <f t="shared" si="17"/>
        <v>73.66943359375</v>
      </c>
      <c r="J118" s="3">
        <f t="shared" si="18"/>
        <v>36.29608154296875</v>
      </c>
      <c r="K118" s="3">
        <f t="shared" si="19"/>
        <v>24.948641363705747</v>
      </c>
      <c r="L118" s="3">
        <f t="shared" si="20"/>
        <v>8.5488379067847973</v>
      </c>
      <c r="M118" s="4">
        <f t="shared" si="15"/>
        <v>0.31597945205479455</v>
      </c>
      <c r="N118" s="4">
        <f t="shared" si="21"/>
        <v>3.62430749400795</v>
      </c>
    </row>
    <row r="119" spans="1:14" x14ac:dyDescent="0.25">
      <c r="A119" s="6" t="s">
        <v>168</v>
      </c>
      <c r="B119" s="6" t="s">
        <v>198</v>
      </c>
      <c r="C119" s="6" t="s">
        <v>199</v>
      </c>
      <c r="D119" s="6" t="s">
        <v>101</v>
      </c>
      <c r="E119" s="6" t="s">
        <v>200</v>
      </c>
      <c r="F119" s="6" t="s">
        <v>114</v>
      </c>
      <c r="G119" s="6" t="s">
        <v>387</v>
      </c>
      <c r="H119" s="2">
        <f t="shared" si="16"/>
        <v>42841.458333333328</v>
      </c>
      <c r="I119" s="3">
        <f t="shared" si="17"/>
        <v>73.187255859375</v>
      </c>
      <c r="J119" s="3">
        <f t="shared" si="18"/>
        <v>36.2933349609375</v>
      </c>
      <c r="K119" s="3">
        <f t="shared" si="19"/>
        <v>24.948641363705747</v>
      </c>
      <c r="L119" s="3">
        <f t="shared" si="20"/>
        <v>8.5330275175710426</v>
      </c>
      <c r="M119" s="4">
        <f t="shared" si="15"/>
        <v>0.31597945205479455</v>
      </c>
      <c r="N119" s="4">
        <f t="shared" si="21"/>
        <v>3.62430749400795</v>
      </c>
    </row>
    <row r="120" spans="1:14" x14ac:dyDescent="0.25">
      <c r="A120" s="6" t="s">
        <v>193</v>
      </c>
      <c r="B120" s="6" t="s">
        <v>1022</v>
      </c>
      <c r="C120" s="6" t="s">
        <v>201</v>
      </c>
      <c r="D120" s="6" t="s">
        <v>370</v>
      </c>
      <c r="E120" s="6" t="s">
        <v>463</v>
      </c>
      <c r="F120" s="6" t="s">
        <v>135</v>
      </c>
      <c r="G120" s="6" t="s">
        <v>539</v>
      </c>
      <c r="H120" s="2">
        <f t="shared" si="16"/>
        <v>42841.512789351851</v>
      </c>
      <c r="I120" s="3">
        <f t="shared" si="17"/>
        <v>68.9544677734375</v>
      </c>
      <c r="J120" s="3">
        <f t="shared" si="18"/>
        <v>36.30889892578125</v>
      </c>
      <c r="K120" s="3">
        <f t="shared" si="19"/>
        <v>24.53117257029345</v>
      </c>
      <c r="L120" s="3">
        <f t="shared" si="20"/>
        <v>8.5716992681925035</v>
      </c>
      <c r="M120" s="4">
        <f t="shared" si="15"/>
        <v>0.25278356164383564</v>
      </c>
      <c r="N120" s="4">
        <f t="shared" si="21"/>
        <v>6.2795806410970254</v>
      </c>
    </row>
    <row r="121" spans="1:14" x14ac:dyDescent="0.25">
      <c r="A121" s="6" t="s">
        <v>196</v>
      </c>
      <c r="B121" s="6" t="s">
        <v>202</v>
      </c>
      <c r="C121" s="6" t="s">
        <v>203</v>
      </c>
      <c r="D121" s="6" t="s">
        <v>370</v>
      </c>
      <c r="E121" s="6" t="s">
        <v>463</v>
      </c>
      <c r="F121" s="6" t="s">
        <v>135</v>
      </c>
      <c r="G121" s="6" t="s">
        <v>375</v>
      </c>
      <c r="H121" s="2">
        <f t="shared" si="16"/>
        <v>42841.512800925921</v>
      </c>
      <c r="I121" s="3">
        <f t="shared" si="17"/>
        <v>67.5750732421875</v>
      </c>
      <c r="J121" s="3">
        <f t="shared" si="18"/>
        <v>36.309814453125</v>
      </c>
      <c r="K121" s="3">
        <f t="shared" si="19"/>
        <v>24.53117257029345</v>
      </c>
      <c r="L121" s="3">
        <f t="shared" si="20"/>
        <v>8.5716992681925035</v>
      </c>
      <c r="M121" s="4">
        <f t="shared" si="15"/>
        <v>0.25278356164383564</v>
      </c>
      <c r="N121" s="4">
        <f t="shared" si="21"/>
        <v>2.5625587331231401</v>
      </c>
    </row>
    <row r="122" spans="1:14" x14ac:dyDescent="0.25">
      <c r="A122" s="6" t="s">
        <v>1023</v>
      </c>
      <c r="B122" s="6" t="s">
        <v>1024</v>
      </c>
      <c r="C122" s="6" t="s">
        <v>1025</v>
      </c>
      <c r="D122" s="6" t="s">
        <v>370</v>
      </c>
      <c r="E122" s="6" t="s">
        <v>463</v>
      </c>
      <c r="F122" s="6" t="s">
        <v>135</v>
      </c>
      <c r="G122" s="6" t="s">
        <v>375</v>
      </c>
      <c r="H122" s="2">
        <f t="shared" si="16"/>
        <v>42841.512812500005</v>
      </c>
      <c r="I122" s="3">
        <f t="shared" si="17"/>
        <v>66.17431640625</v>
      </c>
      <c r="J122" s="3">
        <f t="shared" si="18"/>
        <v>36.31072998046875</v>
      </c>
      <c r="K122" s="3">
        <f t="shared" si="19"/>
        <v>24.53117257029345</v>
      </c>
      <c r="L122" s="3">
        <f t="shared" si="20"/>
        <v>8.5716992681925035</v>
      </c>
      <c r="M122" s="4">
        <f t="shared" si="15"/>
        <v>0.25278356164383564</v>
      </c>
      <c r="N122" s="4">
        <f t="shared" si="21"/>
        <v>2.5625587331231401</v>
      </c>
    </row>
    <row r="123" spans="1:14" x14ac:dyDescent="0.25">
      <c r="A123" s="6" t="s">
        <v>526</v>
      </c>
      <c r="B123" s="6" t="s">
        <v>1026</v>
      </c>
      <c r="C123" s="6" t="s">
        <v>1025</v>
      </c>
      <c r="D123" s="6" t="s">
        <v>370</v>
      </c>
      <c r="E123" s="6" t="s">
        <v>1015</v>
      </c>
      <c r="F123" s="6" t="s">
        <v>135</v>
      </c>
      <c r="G123" s="6" t="s">
        <v>1027</v>
      </c>
      <c r="H123" s="2">
        <f t="shared" si="16"/>
        <v>42841.512835648144</v>
      </c>
      <c r="I123" s="3">
        <f t="shared" si="17"/>
        <v>64.7705078125</v>
      </c>
      <c r="J123" s="3">
        <f t="shared" si="18"/>
        <v>36.31072998046875</v>
      </c>
      <c r="K123" s="3">
        <f t="shared" si="19"/>
        <v>24.53117257029345</v>
      </c>
      <c r="L123" s="3">
        <f t="shared" si="20"/>
        <v>8.5734590174176901</v>
      </c>
      <c r="M123" s="4">
        <f t="shared" si="15"/>
        <v>0.25278356164383564</v>
      </c>
      <c r="N123" s="4">
        <f t="shared" si="21"/>
        <v>8.5061469534770708</v>
      </c>
    </row>
    <row r="124" spans="1:14" x14ac:dyDescent="0.25">
      <c r="A124" s="6" t="s">
        <v>530</v>
      </c>
      <c r="B124" s="6" t="s">
        <v>1028</v>
      </c>
      <c r="C124" s="6" t="s">
        <v>1025</v>
      </c>
      <c r="D124" s="6" t="s">
        <v>370</v>
      </c>
      <c r="E124" s="6" t="s">
        <v>1015</v>
      </c>
      <c r="F124" s="6" t="s">
        <v>114</v>
      </c>
      <c r="G124" s="6" t="s">
        <v>375</v>
      </c>
      <c r="H124" s="2">
        <f t="shared" si="16"/>
        <v>42841.51284722222</v>
      </c>
      <c r="I124" s="3">
        <f t="shared" si="17"/>
        <v>63.4674072265625</v>
      </c>
      <c r="J124" s="3">
        <f t="shared" si="18"/>
        <v>36.31072998046875</v>
      </c>
      <c r="K124" s="3">
        <f t="shared" si="19"/>
        <v>24.53117257029345</v>
      </c>
      <c r="L124" s="3">
        <f t="shared" si="20"/>
        <v>8.5734590174176901</v>
      </c>
      <c r="M124" s="4">
        <f t="shared" si="15"/>
        <v>0.31597945205479455</v>
      </c>
      <c r="N124" s="4">
        <f t="shared" si="21"/>
        <v>2.5625587331231401</v>
      </c>
    </row>
    <row r="125" spans="1:14" x14ac:dyDescent="0.25">
      <c r="A125" s="6" t="s">
        <v>533</v>
      </c>
      <c r="B125" s="6" t="s">
        <v>1029</v>
      </c>
      <c r="C125" s="6" t="s">
        <v>1025</v>
      </c>
      <c r="D125" s="6" t="s">
        <v>370</v>
      </c>
      <c r="E125" s="6" t="s">
        <v>511</v>
      </c>
      <c r="F125" s="6" t="s">
        <v>135</v>
      </c>
      <c r="G125" s="6" t="s">
        <v>547</v>
      </c>
      <c r="H125" s="2">
        <f t="shared" si="16"/>
        <v>42841.512858796297</v>
      </c>
      <c r="I125" s="3">
        <f t="shared" si="17"/>
        <v>62.1429443359375</v>
      </c>
      <c r="J125" s="3">
        <f t="shared" si="18"/>
        <v>36.31072998046875</v>
      </c>
      <c r="K125" s="3">
        <f t="shared" si="19"/>
        <v>24.53117257029345</v>
      </c>
      <c r="L125" s="3">
        <f t="shared" si="20"/>
        <v>8.5752189357916109</v>
      </c>
      <c r="M125" s="4">
        <f t="shared" si="15"/>
        <v>0.25278356164383564</v>
      </c>
      <c r="N125" s="4">
        <f t="shared" si="21"/>
        <v>7.6928124515598792</v>
      </c>
    </row>
    <row r="126" spans="1:14" x14ac:dyDescent="0.25">
      <c r="A126" s="6" t="s">
        <v>537</v>
      </c>
      <c r="B126" s="6" t="s">
        <v>1030</v>
      </c>
      <c r="C126" s="6" t="s">
        <v>1031</v>
      </c>
      <c r="D126" s="6" t="s">
        <v>370</v>
      </c>
      <c r="E126" s="6" t="s">
        <v>511</v>
      </c>
      <c r="F126" s="6" t="s">
        <v>135</v>
      </c>
      <c r="G126" s="6" t="s">
        <v>1032</v>
      </c>
      <c r="H126" s="2">
        <f t="shared" si="16"/>
        <v>42841.512881944444</v>
      </c>
      <c r="I126" s="3">
        <f t="shared" si="17"/>
        <v>60.80322265625</v>
      </c>
      <c r="J126" s="3">
        <f t="shared" si="18"/>
        <v>36.31439208984375</v>
      </c>
      <c r="K126" s="3">
        <f t="shared" si="19"/>
        <v>24.53117257029345</v>
      </c>
      <c r="L126" s="3">
        <f t="shared" si="20"/>
        <v>8.5752189357916109</v>
      </c>
      <c r="M126" s="4">
        <f t="shared" si="15"/>
        <v>0.25278356164383564</v>
      </c>
      <c r="N126" s="4">
        <f t="shared" si="21"/>
        <v>8.885124270228081</v>
      </c>
    </row>
    <row r="127" spans="1:14" x14ac:dyDescent="0.25">
      <c r="A127" s="6" t="s">
        <v>540</v>
      </c>
      <c r="B127" s="6" t="s">
        <v>1033</v>
      </c>
      <c r="C127" s="6" t="s">
        <v>1034</v>
      </c>
      <c r="D127" s="6" t="s">
        <v>370</v>
      </c>
      <c r="E127" s="6" t="s">
        <v>495</v>
      </c>
      <c r="F127" s="6" t="s">
        <v>135</v>
      </c>
      <c r="G127" s="6" t="s">
        <v>464</v>
      </c>
      <c r="H127" s="2">
        <f t="shared" si="16"/>
        <v>42841.51289351852</v>
      </c>
      <c r="I127" s="3">
        <f t="shared" si="17"/>
        <v>59.4573974609375</v>
      </c>
      <c r="J127" s="3">
        <f t="shared" si="18"/>
        <v>36.3079833984375</v>
      </c>
      <c r="K127" s="3">
        <f t="shared" si="19"/>
        <v>24.53117257029345</v>
      </c>
      <c r="L127" s="3">
        <f t="shared" si="20"/>
        <v>8.576979023345018</v>
      </c>
      <c r="M127" s="4">
        <f t="shared" si="15"/>
        <v>0.25278356164383564</v>
      </c>
      <c r="N127" s="4">
        <f t="shared" si="21"/>
        <v>4.4392222748428809</v>
      </c>
    </row>
    <row r="128" spans="1:14" x14ac:dyDescent="0.25">
      <c r="A128" s="6" t="s">
        <v>544</v>
      </c>
      <c r="B128" s="6" t="s">
        <v>1035</v>
      </c>
      <c r="C128" s="6" t="s">
        <v>201</v>
      </c>
      <c r="D128" s="6" t="s">
        <v>370</v>
      </c>
      <c r="E128" s="6" t="s">
        <v>1036</v>
      </c>
      <c r="F128" s="6" t="s">
        <v>135</v>
      </c>
      <c r="G128" s="6" t="s">
        <v>375</v>
      </c>
      <c r="H128" s="2">
        <f t="shared" si="16"/>
        <v>42841.51290509259</v>
      </c>
      <c r="I128" s="3">
        <f t="shared" si="17"/>
        <v>58.10546875</v>
      </c>
      <c r="J128" s="3">
        <f t="shared" si="18"/>
        <v>36.30889892578125</v>
      </c>
      <c r="K128" s="3">
        <f t="shared" si="19"/>
        <v>24.53117257029345</v>
      </c>
      <c r="L128" s="3">
        <f t="shared" si="20"/>
        <v>8.5787392801087776</v>
      </c>
      <c r="M128" s="4">
        <f t="shared" si="15"/>
        <v>0.25278356164383564</v>
      </c>
      <c r="N128" s="4">
        <f t="shared" si="21"/>
        <v>2.5625587331231401</v>
      </c>
    </row>
    <row r="129" spans="1:14" x14ac:dyDescent="0.25">
      <c r="A129" s="6" t="s">
        <v>1037</v>
      </c>
      <c r="B129" s="6" t="s">
        <v>1038</v>
      </c>
      <c r="C129" s="6" t="s">
        <v>203</v>
      </c>
      <c r="D129" s="6" t="s">
        <v>370</v>
      </c>
      <c r="E129" s="6" t="s">
        <v>46</v>
      </c>
      <c r="F129" s="6" t="s">
        <v>114</v>
      </c>
      <c r="G129" s="6" t="s">
        <v>536</v>
      </c>
      <c r="H129" s="2">
        <f t="shared" si="16"/>
        <v>42841.512916666667</v>
      </c>
      <c r="I129" s="3">
        <f t="shared" si="17"/>
        <v>56.73828125</v>
      </c>
      <c r="J129" s="3">
        <f t="shared" si="18"/>
        <v>36.309814453125</v>
      </c>
      <c r="K129" s="3">
        <f t="shared" si="19"/>
        <v>24.53117257029345</v>
      </c>
      <c r="L129" s="3">
        <f t="shared" si="20"/>
        <v>8.5804997061136419</v>
      </c>
      <c r="M129" s="4">
        <f t="shared" si="15"/>
        <v>0.31597945205479455</v>
      </c>
      <c r="N129" s="4">
        <f t="shared" si="21"/>
        <v>8.1096144559941834</v>
      </c>
    </row>
    <row r="130" spans="1:14" x14ac:dyDescent="0.25">
      <c r="A130" s="6" t="s">
        <v>551</v>
      </c>
      <c r="B130" s="6" t="s">
        <v>1039</v>
      </c>
      <c r="C130" s="6" t="s">
        <v>1034</v>
      </c>
      <c r="D130" s="6" t="s">
        <v>370</v>
      </c>
      <c r="E130" s="6" t="s">
        <v>179</v>
      </c>
      <c r="F130" s="6" t="s">
        <v>114</v>
      </c>
      <c r="G130" s="6" t="s">
        <v>375</v>
      </c>
      <c r="H130" s="2">
        <f t="shared" si="16"/>
        <v>42841.512939814813</v>
      </c>
      <c r="I130" s="3">
        <f t="shared" si="17"/>
        <v>55.328369140625</v>
      </c>
      <c r="J130" s="3">
        <f t="shared" si="18"/>
        <v>36.3079833984375</v>
      </c>
      <c r="K130" s="3">
        <f t="shared" si="19"/>
        <v>24.53117257029345</v>
      </c>
      <c r="L130" s="3">
        <f t="shared" si="20"/>
        <v>8.5840210659704326</v>
      </c>
      <c r="M130" s="4">
        <f t="shared" si="15"/>
        <v>0.31597945205479455</v>
      </c>
      <c r="N130" s="4">
        <f t="shared" si="21"/>
        <v>2.5625587331231401</v>
      </c>
    </row>
    <row r="131" spans="1:14" x14ac:dyDescent="0.25">
      <c r="A131" s="6" t="s">
        <v>555</v>
      </c>
      <c r="B131" s="6" t="s">
        <v>1040</v>
      </c>
      <c r="C131" s="6" t="s">
        <v>201</v>
      </c>
      <c r="D131" s="6" t="s">
        <v>370</v>
      </c>
      <c r="E131" s="6" t="s">
        <v>1041</v>
      </c>
      <c r="F131" s="6" t="s">
        <v>114</v>
      </c>
      <c r="G131" s="6" t="s">
        <v>464</v>
      </c>
      <c r="H131" s="2">
        <f t="shared" si="16"/>
        <v>42841.51295138889</v>
      </c>
      <c r="I131" s="3">
        <f t="shared" si="17"/>
        <v>53.89404296875</v>
      </c>
      <c r="J131" s="3">
        <f t="shared" si="18"/>
        <v>36.30889892578125</v>
      </c>
      <c r="K131" s="3">
        <f t="shared" si="19"/>
        <v>24.53117257029345</v>
      </c>
      <c r="L131" s="3">
        <f t="shared" si="20"/>
        <v>8.5857819998839773</v>
      </c>
      <c r="M131" s="4">
        <f t="shared" ref="M131:M194" si="22">((HEX2DEC(F131)+4700)-4842)*0.046133/0.73</f>
        <v>0.31597945205479455</v>
      </c>
      <c r="N131" s="4">
        <f t="shared" si="21"/>
        <v>4.4392222748428809</v>
      </c>
    </row>
    <row r="132" spans="1:14" x14ac:dyDescent="0.25">
      <c r="A132" s="6" t="s">
        <v>558</v>
      </c>
      <c r="B132" s="6" t="s">
        <v>1042</v>
      </c>
      <c r="C132" s="6" t="s">
        <v>201</v>
      </c>
      <c r="D132" s="6" t="s">
        <v>370</v>
      </c>
      <c r="E132" s="6" t="s">
        <v>183</v>
      </c>
      <c r="F132" s="6" t="s">
        <v>114</v>
      </c>
      <c r="G132" s="6" t="s">
        <v>543</v>
      </c>
      <c r="H132" s="2">
        <f t="shared" si="16"/>
        <v>42841.512962962966</v>
      </c>
      <c r="I132" s="3">
        <f t="shared" si="17"/>
        <v>52.4932861328125</v>
      </c>
      <c r="J132" s="3">
        <f t="shared" si="18"/>
        <v>36.30889892578125</v>
      </c>
      <c r="K132" s="3">
        <f t="shared" si="19"/>
        <v>24.53117257029345</v>
      </c>
      <c r="L132" s="3">
        <f t="shared" si="20"/>
        <v>8.5875431031620906</v>
      </c>
      <c r="M132" s="4">
        <f t="shared" si="22"/>
        <v>0.31597945205479455</v>
      </c>
      <c r="N132" s="4">
        <f t="shared" si="21"/>
        <v>5.7319679651977298</v>
      </c>
    </row>
    <row r="133" spans="1:14" x14ac:dyDescent="0.25">
      <c r="A133" s="6" t="s">
        <v>1043</v>
      </c>
      <c r="B133" s="6" t="s">
        <v>1044</v>
      </c>
      <c r="C133" s="6" t="s">
        <v>201</v>
      </c>
      <c r="D133" s="6" t="s">
        <v>370</v>
      </c>
      <c r="E133" s="6" t="s">
        <v>1045</v>
      </c>
      <c r="F133" s="6" t="s">
        <v>114</v>
      </c>
      <c r="G133" s="6" t="s">
        <v>370</v>
      </c>
      <c r="H133" s="2">
        <f t="shared" si="16"/>
        <v>42841.512974537036</v>
      </c>
      <c r="I133" s="3">
        <f t="shared" si="17"/>
        <v>51.06201171875</v>
      </c>
      <c r="J133" s="3">
        <f t="shared" si="18"/>
        <v>36.30889892578125</v>
      </c>
      <c r="K133" s="3">
        <f t="shared" si="19"/>
        <v>24.53117257029345</v>
      </c>
      <c r="L133" s="3">
        <f t="shared" si="20"/>
        <v>8.589304375835809</v>
      </c>
      <c r="M133" s="4">
        <f t="shared" si="22"/>
        <v>0.31597945205479455</v>
      </c>
      <c r="N133" s="4">
        <f t="shared" si="21"/>
        <v>0</v>
      </c>
    </row>
    <row r="134" spans="1:14" x14ac:dyDescent="0.25">
      <c r="A134" s="6" t="s">
        <v>564</v>
      </c>
      <c r="B134" s="6" t="s">
        <v>1046</v>
      </c>
      <c r="C134" s="6" t="s">
        <v>1025</v>
      </c>
      <c r="D134" s="6" t="s">
        <v>370</v>
      </c>
      <c r="E134" s="6" t="s">
        <v>518</v>
      </c>
      <c r="F134" s="6" t="s">
        <v>114</v>
      </c>
      <c r="G134" s="6" t="s">
        <v>513</v>
      </c>
      <c r="H134" s="2">
        <f t="shared" si="16"/>
        <v>42841.512997685189</v>
      </c>
      <c r="I134" s="3">
        <f t="shared" si="17"/>
        <v>49.62158203125</v>
      </c>
      <c r="J134" s="3">
        <f t="shared" si="18"/>
        <v>36.31072998046875</v>
      </c>
      <c r="K134" s="3">
        <f t="shared" si="19"/>
        <v>24.53117257029345</v>
      </c>
      <c r="L134" s="3">
        <f t="shared" si="20"/>
        <v>8.5910658179358848</v>
      </c>
      <c r="M134" s="4">
        <f t="shared" si="22"/>
        <v>0.31597945205479455</v>
      </c>
      <c r="N134" s="4">
        <f t="shared" si="21"/>
        <v>5.1264000819477049</v>
      </c>
    </row>
    <row r="135" spans="1:14" x14ac:dyDescent="0.25">
      <c r="A135" s="6" t="s">
        <v>567</v>
      </c>
      <c r="B135" s="6" t="s">
        <v>1047</v>
      </c>
      <c r="C135" s="6" t="s">
        <v>1034</v>
      </c>
      <c r="D135" s="6" t="s">
        <v>370</v>
      </c>
      <c r="E135" s="6" t="s">
        <v>1048</v>
      </c>
      <c r="F135" s="6" t="s">
        <v>114</v>
      </c>
      <c r="G135" s="6" t="s">
        <v>121</v>
      </c>
      <c r="H135" s="2">
        <f t="shared" si="16"/>
        <v>42841.513009259259</v>
      </c>
      <c r="I135" s="3">
        <f t="shared" si="17"/>
        <v>48.248291015625</v>
      </c>
      <c r="J135" s="3">
        <f t="shared" si="18"/>
        <v>36.3079833984375</v>
      </c>
      <c r="K135" s="3">
        <f t="shared" si="19"/>
        <v>24.53117257029345</v>
      </c>
      <c r="L135" s="3">
        <f t="shared" si="20"/>
        <v>8.5928274294932407</v>
      </c>
      <c r="M135" s="4">
        <f t="shared" si="22"/>
        <v>0.31597945205479455</v>
      </c>
      <c r="N135" s="4">
        <f t="shared" si="21"/>
        <v>12.578118655782585</v>
      </c>
    </row>
    <row r="136" spans="1:14" x14ac:dyDescent="0.25">
      <c r="A136" s="6" t="s">
        <v>1049</v>
      </c>
      <c r="B136" s="6" t="s">
        <v>1050</v>
      </c>
      <c r="C136" s="6" t="s">
        <v>1025</v>
      </c>
      <c r="D136" s="6" t="s">
        <v>370</v>
      </c>
      <c r="E136" s="6" t="s">
        <v>519</v>
      </c>
      <c r="F136" s="6" t="s">
        <v>114</v>
      </c>
      <c r="G136" s="6" t="s">
        <v>387</v>
      </c>
      <c r="H136" s="2">
        <f t="shared" si="16"/>
        <v>42841.513020833328</v>
      </c>
      <c r="I136" s="3">
        <f t="shared" si="17"/>
        <v>46.8505859375</v>
      </c>
      <c r="J136" s="3">
        <f t="shared" si="18"/>
        <v>36.31072998046875</v>
      </c>
      <c r="K136" s="3">
        <f t="shared" si="19"/>
        <v>24.53117257029345</v>
      </c>
      <c r="L136" s="3">
        <f t="shared" si="20"/>
        <v>8.5963511611034278</v>
      </c>
      <c r="M136" s="4">
        <f t="shared" si="22"/>
        <v>0.31597945205479455</v>
      </c>
      <c r="N136" s="4">
        <f t="shared" si="21"/>
        <v>3.62430749400795</v>
      </c>
    </row>
    <row r="137" spans="1:14" x14ac:dyDescent="0.25">
      <c r="A137" s="6" t="s">
        <v>573</v>
      </c>
      <c r="B137" s="6" t="s">
        <v>1051</v>
      </c>
      <c r="C137" s="6" t="s">
        <v>1052</v>
      </c>
      <c r="D137" s="6" t="s">
        <v>370</v>
      </c>
      <c r="E137" s="6" t="s">
        <v>504</v>
      </c>
      <c r="F137" s="6" t="s">
        <v>114</v>
      </c>
      <c r="G137" s="6" t="s">
        <v>1053</v>
      </c>
      <c r="H137" s="2">
        <f t="shared" si="16"/>
        <v>42841.513043981482</v>
      </c>
      <c r="I137" s="3">
        <f t="shared" si="17"/>
        <v>45.4559326171875</v>
      </c>
      <c r="J137" s="3">
        <f t="shared" si="18"/>
        <v>36.30706787109375</v>
      </c>
      <c r="K137" s="3">
        <f t="shared" si="19"/>
        <v>24.53117257029345</v>
      </c>
      <c r="L137" s="3">
        <f t="shared" si="20"/>
        <v>8.5998755709137527</v>
      </c>
      <c r="M137" s="4">
        <f t="shared" si="22"/>
        <v>0.31597945205479455</v>
      </c>
      <c r="N137" s="4">
        <f t="shared" si="21"/>
        <v>11.47834095453358</v>
      </c>
    </row>
    <row r="138" spans="1:14" x14ac:dyDescent="0.25">
      <c r="A138" s="6" t="s">
        <v>575</v>
      </c>
      <c r="B138" s="6" t="s">
        <v>1054</v>
      </c>
      <c r="C138" s="6" t="s">
        <v>1052</v>
      </c>
      <c r="D138" s="6" t="s">
        <v>370</v>
      </c>
      <c r="E138" s="6" t="s">
        <v>525</v>
      </c>
      <c r="F138" s="6" t="s">
        <v>114</v>
      </c>
      <c r="G138" s="6" t="s">
        <v>387</v>
      </c>
      <c r="H138" s="2">
        <f t="shared" si="16"/>
        <v>42841.513055555552</v>
      </c>
      <c r="I138" s="3">
        <f t="shared" si="17"/>
        <v>44.1497802734375</v>
      </c>
      <c r="J138" s="3">
        <f t="shared" si="18"/>
        <v>36.30706787109375</v>
      </c>
      <c r="K138" s="3">
        <f t="shared" si="19"/>
        <v>24.53117257029345</v>
      </c>
      <c r="L138" s="3">
        <f t="shared" si="20"/>
        <v>8.6034006591717684</v>
      </c>
      <c r="M138" s="4">
        <f t="shared" si="22"/>
        <v>0.31597945205479455</v>
      </c>
      <c r="N138" s="4">
        <f t="shared" si="21"/>
        <v>3.62430749400795</v>
      </c>
    </row>
    <row r="139" spans="1:14" x14ac:dyDescent="0.25">
      <c r="A139" s="6" t="s">
        <v>579</v>
      </c>
      <c r="B139" s="6" t="s">
        <v>1055</v>
      </c>
      <c r="C139" s="6" t="s">
        <v>203</v>
      </c>
      <c r="D139" s="6" t="s">
        <v>370</v>
      </c>
      <c r="E139" s="6" t="s">
        <v>1056</v>
      </c>
      <c r="F139" s="6" t="s">
        <v>208</v>
      </c>
      <c r="G139" s="6" t="s">
        <v>1027</v>
      </c>
      <c r="H139" s="2">
        <f t="shared" si="16"/>
        <v>42841.513067129628</v>
      </c>
      <c r="I139" s="3">
        <f t="shared" si="17"/>
        <v>42.7947998046875</v>
      </c>
      <c r="J139" s="3">
        <f t="shared" si="18"/>
        <v>36.309814453125</v>
      </c>
      <c r="K139" s="3">
        <f t="shared" si="19"/>
        <v>24.53117257029345</v>
      </c>
      <c r="L139" s="3">
        <f t="shared" si="20"/>
        <v>8.6051634577959248</v>
      </c>
      <c r="M139" s="4">
        <f t="shared" si="22"/>
        <v>0.37917534246575341</v>
      </c>
      <c r="N139" s="4">
        <f t="shared" si="21"/>
        <v>8.5061469534770708</v>
      </c>
    </row>
    <row r="140" spans="1:14" x14ac:dyDescent="0.25">
      <c r="A140" s="6" t="s">
        <v>1057</v>
      </c>
      <c r="B140" s="6" t="s">
        <v>1058</v>
      </c>
      <c r="C140" s="6" t="s">
        <v>1034</v>
      </c>
      <c r="D140" s="6" t="s">
        <v>370</v>
      </c>
      <c r="E140" s="6" t="s">
        <v>529</v>
      </c>
      <c r="F140" s="6" t="s">
        <v>208</v>
      </c>
      <c r="G140" s="6" t="s">
        <v>554</v>
      </c>
      <c r="H140" s="2">
        <f t="shared" si="16"/>
        <v>42841.513078703705</v>
      </c>
      <c r="I140" s="3">
        <f t="shared" si="17"/>
        <v>41.534423828125</v>
      </c>
      <c r="J140" s="3">
        <f t="shared" si="18"/>
        <v>36.3079833984375</v>
      </c>
      <c r="K140" s="3">
        <f t="shared" si="19"/>
        <v>24.53117257029345</v>
      </c>
      <c r="L140" s="3">
        <f t="shared" si="20"/>
        <v>8.6086895641896604</v>
      </c>
      <c r="M140" s="4">
        <f t="shared" si="22"/>
        <v>0.37917534246575341</v>
      </c>
      <c r="N140" s="4">
        <f t="shared" si="21"/>
        <v>6.7832889062333557</v>
      </c>
    </row>
    <row r="141" spans="1:14" x14ac:dyDescent="0.25">
      <c r="A141" s="6" t="s">
        <v>588</v>
      </c>
      <c r="B141" s="6" t="s">
        <v>1059</v>
      </c>
      <c r="C141" s="6" t="s">
        <v>1060</v>
      </c>
      <c r="D141" s="6" t="s">
        <v>370</v>
      </c>
      <c r="E141" s="6" t="s">
        <v>532</v>
      </c>
      <c r="F141" s="6" t="s">
        <v>208</v>
      </c>
      <c r="G141" s="6" t="s">
        <v>464</v>
      </c>
      <c r="H141" s="2">
        <f t="shared" si="16"/>
        <v>42841.513101851851</v>
      </c>
      <c r="I141" s="3">
        <f t="shared" si="17"/>
        <v>40.240478515625</v>
      </c>
      <c r="J141" s="3">
        <f t="shared" si="18"/>
        <v>36.3134765625</v>
      </c>
      <c r="K141" s="3">
        <f t="shared" si="19"/>
        <v>24.53117257029345</v>
      </c>
      <c r="L141" s="3">
        <f t="shared" si="20"/>
        <v>8.6122163496502822</v>
      </c>
      <c r="M141" s="4">
        <f t="shared" si="22"/>
        <v>0.37917534246575341</v>
      </c>
      <c r="N141" s="4">
        <f t="shared" si="21"/>
        <v>4.4392222748428809</v>
      </c>
    </row>
    <row r="142" spans="1:14" x14ac:dyDescent="0.25">
      <c r="A142" s="6" t="s">
        <v>593</v>
      </c>
      <c r="B142" s="6" t="s">
        <v>1061</v>
      </c>
      <c r="C142" s="6" t="s">
        <v>201</v>
      </c>
      <c r="D142" s="6" t="s">
        <v>370</v>
      </c>
      <c r="E142" s="6" t="s">
        <v>535</v>
      </c>
      <c r="F142" s="6" t="s">
        <v>104</v>
      </c>
      <c r="G142" s="6" t="s">
        <v>513</v>
      </c>
      <c r="H142" s="2">
        <f t="shared" si="16"/>
        <v>42841.513113425928</v>
      </c>
      <c r="I142" s="3">
        <f t="shared" si="17"/>
        <v>38.9739990234375</v>
      </c>
      <c r="J142" s="3">
        <f t="shared" si="18"/>
        <v>36.30889892578125</v>
      </c>
      <c r="K142" s="3">
        <f t="shared" si="19"/>
        <v>24.53117257029345</v>
      </c>
      <c r="L142" s="3">
        <f t="shared" si="20"/>
        <v>8.6157438144256844</v>
      </c>
      <c r="M142" s="4">
        <f t="shared" si="22"/>
        <v>0.44237123287671237</v>
      </c>
      <c r="N142" s="4">
        <f t="shared" si="21"/>
        <v>5.1264000819477049</v>
      </c>
    </row>
    <row r="143" spans="1:14" x14ac:dyDescent="0.25">
      <c r="A143" s="6" t="s">
        <v>597</v>
      </c>
      <c r="B143" s="6" t="s">
        <v>1062</v>
      </c>
      <c r="C143" s="6" t="s">
        <v>1034</v>
      </c>
      <c r="D143" s="6" t="s">
        <v>370</v>
      </c>
      <c r="E143" s="6" t="s">
        <v>542</v>
      </c>
      <c r="F143" s="6" t="s">
        <v>113</v>
      </c>
      <c r="G143" s="6" t="s">
        <v>1027</v>
      </c>
      <c r="H143" s="2">
        <f t="shared" si="16"/>
        <v>42841.513124999998</v>
      </c>
      <c r="I143" s="3">
        <f t="shared" si="17"/>
        <v>37.6678466796875</v>
      </c>
      <c r="J143" s="3">
        <f t="shared" si="18"/>
        <v>36.3079833984375</v>
      </c>
      <c r="K143" s="3">
        <f t="shared" si="19"/>
        <v>24.53117257029345</v>
      </c>
      <c r="L143" s="3">
        <f t="shared" si="20"/>
        <v>8.6192719587641591</v>
      </c>
      <c r="M143" s="4">
        <f t="shared" si="22"/>
        <v>0.50556712328767128</v>
      </c>
      <c r="N143" s="4">
        <f t="shared" si="21"/>
        <v>8.5061469534770708</v>
      </c>
    </row>
    <row r="144" spans="1:14" x14ac:dyDescent="0.25">
      <c r="A144" s="6" t="s">
        <v>600</v>
      </c>
      <c r="B144" s="6" t="s">
        <v>1063</v>
      </c>
      <c r="C144" s="6" t="s">
        <v>1064</v>
      </c>
      <c r="D144" s="6" t="s">
        <v>370</v>
      </c>
      <c r="E144" s="6" t="s">
        <v>553</v>
      </c>
      <c r="F144" s="6" t="s">
        <v>134</v>
      </c>
      <c r="G144" s="6" t="s">
        <v>370</v>
      </c>
      <c r="H144" s="2">
        <f t="shared" si="16"/>
        <v>42841.513148148151</v>
      </c>
      <c r="I144" s="3">
        <f t="shared" si="17"/>
        <v>36.3922119140625</v>
      </c>
      <c r="J144" s="3">
        <f t="shared" si="18"/>
        <v>36.30615234375</v>
      </c>
      <c r="K144" s="3">
        <f t="shared" si="19"/>
        <v>24.53117257029345</v>
      </c>
      <c r="L144" s="3">
        <f t="shared" si="20"/>
        <v>8.6228007829136004</v>
      </c>
      <c r="M144" s="4">
        <f t="shared" si="22"/>
        <v>0.56876301369863014</v>
      </c>
      <c r="N144" s="4">
        <f t="shared" si="21"/>
        <v>0</v>
      </c>
    </row>
    <row r="145" spans="1:14" x14ac:dyDescent="0.25">
      <c r="A145" s="6" t="s">
        <v>604</v>
      </c>
      <c r="B145" s="6" t="s">
        <v>1065</v>
      </c>
      <c r="C145" s="6" t="s">
        <v>1066</v>
      </c>
      <c r="D145" s="6" t="s">
        <v>370</v>
      </c>
      <c r="E145" s="6" t="s">
        <v>557</v>
      </c>
      <c r="F145" s="6" t="s">
        <v>110</v>
      </c>
      <c r="G145" s="6" t="s">
        <v>370</v>
      </c>
      <c r="H145" s="2">
        <f t="shared" si="16"/>
        <v>42841.513159722221</v>
      </c>
      <c r="I145" s="3">
        <f t="shared" si="17"/>
        <v>35.089111328125</v>
      </c>
      <c r="J145" s="3">
        <f t="shared" si="18"/>
        <v>35.09490966796875</v>
      </c>
      <c r="K145" s="3">
        <f t="shared" si="19"/>
        <v>24.53117257029345</v>
      </c>
      <c r="L145" s="3">
        <f t="shared" si="20"/>
        <v>8.6263302871226415</v>
      </c>
      <c r="M145" s="4">
        <f t="shared" si="22"/>
        <v>0.6319589041095891</v>
      </c>
      <c r="N145" s="4">
        <f t="shared" si="21"/>
        <v>0</v>
      </c>
    </row>
    <row r="146" spans="1:14" x14ac:dyDescent="0.25">
      <c r="A146" s="6" t="s">
        <v>608</v>
      </c>
      <c r="B146" s="6" t="s">
        <v>1067</v>
      </c>
      <c r="C146" s="6" t="s">
        <v>1068</v>
      </c>
      <c r="D146" s="6" t="s">
        <v>370</v>
      </c>
      <c r="E146" s="6" t="s">
        <v>806</v>
      </c>
      <c r="F146" s="6" t="s">
        <v>578</v>
      </c>
      <c r="G146" s="6" t="s">
        <v>543</v>
      </c>
      <c r="H146" s="2">
        <f t="shared" si="16"/>
        <v>42841.513171296298</v>
      </c>
      <c r="I146" s="3">
        <f t="shared" si="17"/>
        <v>33.709716796875</v>
      </c>
      <c r="J146" s="3">
        <f t="shared" si="18"/>
        <v>33.72894287109375</v>
      </c>
      <c r="K146" s="3">
        <f t="shared" si="19"/>
        <v>24.53117257029345</v>
      </c>
      <c r="L146" s="3">
        <f t="shared" si="20"/>
        <v>8.6298604716396312</v>
      </c>
      <c r="M146" s="4">
        <f t="shared" si="22"/>
        <v>0.75835068493150681</v>
      </c>
      <c r="N146" s="4">
        <f t="shared" si="21"/>
        <v>5.7319679651977298</v>
      </c>
    </row>
    <row r="147" spans="1:14" x14ac:dyDescent="0.25">
      <c r="A147" s="6" t="s">
        <v>1069</v>
      </c>
      <c r="B147" s="6" t="s">
        <v>1070</v>
      </c>
      <c r="C147" s="6" t="s">
        <v>1071</v>
      </c>
      <c r="D147" s="6" t="s">
        <v>370</v>
      </c>
      <c r="E147" s="6" t="s">
        <v>563</v>
      </c>
      <c r="F147" s="6" t="s">
        <v>592</v>
      </c>
      <c r="G147" s="6" t="s">
        <v>543</v>
      </c>
      <c r="H147" s="2">
        <f t="shared" si="16"/>
        <v>42841.513182870374</v>
      </c>
      <c r="I147" s="3">
        <f t="shared" si="17"/>
        <v>32.3760986328125</v>
      </c>
      <c r="J147" s="3">
        <f t="shared" si="18"/>
        <v>32.3931884765625</v>
      </c>
      <c r="K147" s="3">
        <f t="shared" si="19"/>
        <v>24.53117257029345</v>
      </c>
      <c r="L147" s="3">
        <f t="shared" si="20"/>
        <v>8.6316258190913686</v>
      </c>
      <c r="M147" s="4">
        <f t="shared" si="22"/>
        <v>0.88474246575342474</v>
      </c>
      <c r="N147" s="4">
        <f t="shared" si="21"/>
        <v>5.7319679651977298</v>
      </c>
    </row>
    <row r="148" spans="1:14" x14ac:dyDescent="0.25">
      <c r="A148" s="6" t="s">
        <v>617</v>
      </c>
      <c r="B148" s="6" t="s">
        <v>1072</v>
      </c>
      <c r="C148" s="6" t="s">
        <v>1073</v>
      </c>
      <c r="D148" s="6" t="s">
        <v>370</v>
      </c>
      <c r="E148" s="6" t="s">
        <v>1074</v>
      </c>
      <c r="F148" s="6" t="s">
        <v>273</v>
      </c>
      <c r="G148" s="6" t="s">
        <v>1032</v>
      </c>
      <c r="H148" s="2">
        <f t="shared" si="16"/>
        <v>42841.513206018513</v>
      </c>
      <c r="I148" s="3">
        <f t="shared" si="17"/>
        <v>31.0577392578125</v>
      </c>
      <c r="J148" s="3">
        <f t="shared" si="18"/>
        <v>31.0601806640625</v>
      </c>
      <c r="K148" s="3">
        <f t="shared" si="19"/>
        <v>24.53117257029345</v>
      </c>
      <c r="L148" s="3">
        <f t="shared" si="20"/>
        <v>8.635157024536511</v>
      </c>
      <c r="M148" s="4">
        <f t="shared" si="22"/>
        <v>1.0111342465753426</v>
      </c>
      <c r="N148" s="4">
        <f t="shared" si="21"/>
        <v>8.885124270228081</v>
      </c>
    </row>
    <row r="149" spans="1:14" x14ac:dyDescent="0.25">
      <c r="A149" s="6" t="s">
        <v>621</v>
      </c>
      <c r="B149" s="6" t="s">
        <v>1075</v>
      </c>
      <c r="C149" s="6" t="s">
        <v>1076</v>
      </c>
      <c r="D149" s="6" t="s">
        <v>370</v>
      </c>
      <c r="E149" s="6" t="s">
        <v>569</v>
      </c>
      <c r="F149" s="6" t="s">
        <v>876</v>
      </c>
      <c r="G149" s="6" t="s">
        <v>539</v>
      </c>
      <c r="H149" s="2">
        <f t="shared" si="16"/>
        <v>42841.513217592597</v>
      </c>
      <c r="I149" s="3">
        <f t="shared" si="17"/>
        <v>29.693603515625</v>
      </c>
      <c r="J149" s="3">
        <f t="shared" si="18"/>
        <v>29.70703125</v>
      </c>
      <c r="K149" s="3">
        <f t="shared" si="19"/>
        <v>24.53117257029345</v>
      </c>
      <c r="L149" s="3">
        <f t="shared" si="20"/>
        <v>8.6369228825921596</v>
      </c>
      <c r="M149" s="4">
        <f t="shared" si="22"/>
        <v>1.3271136986301371</v>
      </c>
      <c r="N149" s="4">
        <f t="shared" si="21"/>
        <v>6.2795806410970254</v>
      </c>
    </row>
    <row r="150" spans="1:14" x14ac:dyDescent="0.25">
      <c r="A150" s="6" t="s">
        <v>626</v>
      </c>
      <c r="B150" s="6" t="s">
        <v>476</v>
      </c>
      <c r="C150" s="6" t="s">
        <v>1077</v>
      </c>
      <c r="D150" s="6" t="s">
        <v>370</v>
      </c>
      <c r="E150" s="6" t="s">
        <v>763</v>
      </c>
      <c r="F150" s="6" t="s">
        <v>287</v>
      </c>
      <c r="G150" s="6" t="s">
        <v>513</v>
      </c>
      <c r="H150" s="2">
        <f t="shared" si="16"/>
        <v>42841.513229166667</v>
      </c>
      <c r="I150" s="3">
        <f t="shared" si="17"/>
        <v>28.302001953125</v>
      </c>
      <c r="J150" s="3">
        <f t="shared" si="18"/>
        <v>28.319091796875</v>
      </c>
      <c r="K150" s="3">
        <f t="shared" si="19"/>
        <v>24.53117257029345</v>
      </c>
      <c r="L150" s="3">
        <f t="shared" si="20"/>
        <v>8.6386889109114122</v>
      </c>
      <c r="M150" s="4">
        <f t="shared" si="22"/>
        <v>1.6430931506849313</v>
      </c>
      <c r="N150" s="4">
        <f t="shared" si="21"/>
        <v>5.1264000819477049</v>
      </c>
    </row>
    <row r="151" spans="1:14" x14ac:dyDescent="0.25">
      <c r="A151" s="6" t="s">
        <v>630</v>
      </c>
      <c r="B151" s="6" t="s">
        <v>1078</v>
      </c>
      <c r="C151" s="6" t="s">
        <v>1079</v>
      </c>
      <c r="D151" s="6" t="s">
        <v>370</v>
      </c>
      <c r="E151" s="6" t="s">
        <v>715</v>
      </c>
      <c r="F151" s="6" t="s">
        <v>75</v>
      </c>
      <c r="G151" s="6" t="s">
        <v>464</v>
      </c>
      <c r="H151" s="2">
        <f t="shared" si="16"/>
        <v>42841.513252314813</v>
      </c>
      <c r="I151" s="3">
        <f t="shared" si="17"/>
        <v>26.9256591796875</v>
      </c>
      <c r="J151" s="3">
        <f t="shared" si="18"/>
        <v>26.923828125</v>
      </c>
      <c r="K151" s="3">
        <f t="shared" si="19"/>
        <v>24.53117257029345</v>
      </c>
      <c r="L151" s="3">
        <f t="shared" si="20"/>
        <v>8.6422214784650464</v>
      </c>
      <c r="M151" s="4">
        <f t="shared" si="22"/>
        <v>2.0222684931506851</v>
      </c>
      <c r="N151" s="4">
        <f t="shared" si="21"/>
        <v>4.4392222748428809</v>
      </c>
    </row>
    <row r="152" spans="1:14" x14ac:dyDescent="0.25">
      <c r="A152" s="6" t="s">
        <v>635</v>
      </c>
      <c r="B152" s="6" t="s">
        <v>1080</v>
      </c>
      <c r="C152" s="6" t="s">
        <v>1081</v>
      </c>
      <c r="D152" s="6" t="s">
        <v>370</v>
      </c>
      <c r="E152" s="6" t="s">
        <v>1082</v>
      </c>
      <c r="F152" s="6" t="s">
        <v>294</v>
      </c>
      <c r="G152" s="6" t="s">
        <v>375</v>
      </c>
      <c r="H152" s="2">
        <f t="shared" si="16"/>
        <v>42841.51326388889</v>
      </c>
      <c r="I152" s="3">
        <f t="shared" si="17"/>
        <v>25.567626953125</v>
      </c>
      <c r="J152" s="3">
        <f t="shared" si="18"/>
        <v>25.5743408203125</v>
      </c>
      <c r="K152" s="3">
        <f t="shared" si="19"/>
        <v>24.53117257029345</v>
      </c>
      <c r="L152" s="3">
        <f t="shared" si="20"/>
        <v>8.6439880177617283</v>
      </c>
      <c r="M152" s="4">
        <f t="shared" si="22"/>
        <v>2.591031506849315</v>
      </c>
      <c r="N152" s="4">
        <f t="shared" si="21"/>
        <v>2.5625587331231401</v>
      </c>
    </row>
    <row r="153" spans="1:14" x14ac:dyDescent="0.25">
      <c r="A153" s="6" t="s">
        <v>639</v>
      </c>
      <c r="B153" s="6" t="s">
        <v>1083</v>
      </c>
      <c r="C153" s="6" t="s">
        <v>1084</v>
      </c>
      <c r="D153" s="6" t="s">
        <v>370</v>
      </c>
      <c r="E153" s="6" t="s">
        <v>369</v>
      </c>
      <c r="F153" s="6" t="s">
        <v>8</v>
      </c>
      <c r="G153" s="6" t="s">
        <v>387</v>
      </c>
      <c r="H153" s="2">
        <f t="shared" ref="H153:H215" si="23">(HEX2DEC(A153)/86400)+25569</f>
        <v>42841.513275462959</v>
      </c>
      <c r="I153" s="3">
        <f t="shared" ref="I153:I215" si="24">HEX2DEC(B153)/32768*100</f>
        <v>24.1943359375</v>
      </c>
      <c r="J153" s="3">
        <f t="shared" ref="J153:J215" si="25">HEX2DEC(C153)/32768*30</f>
        <v>24.19830322265625</v>
      </c>
      <c r="K153" s="3">
        <f t="shared" ref="K153:K215" si="26">1/($Q$2+$Q$3*LOG10(5600-HEX2DEC(D153))+$Q$4*LOG10(5600-HEX2DEC(D153))^3)-273.15</f>
        <v>24.53117257029345</v>
      </c>
      <c r="L153" s="3">
        <f t="shared" ref="L153:L215" si="27">1/($Q$2+$Q$3*LOG10(21000-HEX2DEC(E153))+$Q$4*LOG10(21000-HEX2DEC(E153))^3)-273.15</f>
        <v>8.6457547274465014</v>
      </c>
      <c r="M153" s="4">
        <f t="shared" si="22"/>
        <v>3.3493821917808222</v>
      </c>
      <c r="N153" s="4">
        <f t="shared" ref="N153:N215" si="28">DEGREES(ACOS((1000-G153)/1000))</f>
        <v>3.62430749400795</v>
      </c>
    </row>
    <row r="154" spans="1:14" x14ac:dyDescent="0.25">
      <c r="A154" s="6" t="s">
        <v>1085</v>
      </c>
      <c r="B154" s="6" t="s">
        <v>1086</v>
      </c>
      <c r="C154" s="6" t="s">
        <v>1087</v>
      </c>
      <c r="D154" s="6" t="s">
        <v>370</v>
      </c>
      <c r="E154" s="6" t="s">
        <v>711</v>
      </c>
      <c r="F154" s="6" t="s">
        <v>1088</v>
      </c>
      <c r="G154" s="6" t="s">
        <v>464</v>
      </c>
      <c r="H154" s="2">
        <f t="shared" si="23"/>
        <v>42841.513287037036</v>
      </c>
      <c r="I154" s="3">
        <f t="shared" si="24"/>
        <v>22.8179931640625</v>
      </c>
      <c r="J154" s="3">
        <f t="shared" si="25"/>
        <v>22.8277587890625</v>
      </c>
      <c r="K154" s="3">
        <f t="shared" si="26"/>
        <v>24.53117257029345</v>
      </c>
      <c r="L154" s="3">
        <f t="shared" si="27"/>
        <v>8.6475216075505159</v>
      </c>
      <c r="M154" s="4">
        <f t="shared" si="22"/>
        <v>4.4237123287671229</v>
      </c>
      <c r="N154" s="4">
        <f t="shared" si="28"/>
        <v>4.4392222748428809</v>
      </c>
    </row>
    <row r="155" spans="1:14" x14ac:dyDescent="0.25">
      <c r="A155" s="6" t="s">
        <v>648</v>
      </c>
      <c r="B155" s="6" t="s">
        <v>1089</v>
      </c>
      <c r="C155" s="6" t="s">
        <v>1090</v>
      </c>
      <c r="D155" s="6" t="s">
        <v>370</v>
      </c>
      <c r="E155" s="6" t="s">
        <v>1091</v>
      </c>
      <c r="F155" s="6" t="s">
        <v>1092</v>
      </c>
      <c r="G155" s="6" t="s">
        <v>375</v>
      </c>
      <c r="H155" s="2">
        <f t="shared" si="23"/>
        <v>42841.513310185182</v>
      </c>
      <c r="I155" s="3">
        <f t="shared" si="24"/>
        <v>21.4691162109375</v>
      </c>
      <c r="J155" s="3">
        <f t="shared" si="25"/>
        <v>21.48468017578125</v>
      </c>
      <c r="K155" s="3">
        <f t="shared" si="26"/>
        <v>24.53117257029345</v>
      </c>
      <c r="L155" s="3">
        <f t="shared" si="27"/>
        <v>8.6492886581049788</v>
      </c>
      <c r="M155" s="4">
        <f t="shared" si="22"/>
        <v>5.7508260273972596</v>
      </c>
      <c r="N155" s="4">
        <f t="shared" si="28"/>
        <v>2.5625587331231401</v>
      </c>
    </row>
    <row r="156" spans="1:14" x14ac:dyDescent="0.25">
      <c r="A156" s="6" t="s">
        <v>653</v>
      </c>
      <c r="B156" s="6" t="s">
        <v>1093</v>
      </c>
      <c r="C156" s="6" t="s">
        <v>1094</v>
      </c>
      <c r="D156" s="6" t="s">
        <v>370</v>
      </c>
      <c r="E156" s="6" t="s">
        <v>577</v>
      </c>
      <c r="F156" s="6" t="s">
        <v>329</v>
      </c>
      <c r="G156" s="6" t="s">
        <v>464</v>
      </c>
      <c r="H156" s="2">
        <f t="shared" si="23"/>
        <v>42841.513321759259</v>
      </c>
      <c r="I156" s="3">
        <f t="shared" si="24"/>
        <v>20.1019287109375</v>
      </c>
      <c r="J156" s="3">
        <f t="shared" si="25"/>
        <v>20.1177978515625</v>
      </c>
      <c r="K156" s="3">
        <f t="shared" si="26"/>
        <v>24.53117257029345</v>
      </c>
      <c r="L156" s="3">
        <f t="shared" si="27"/>
        <v>8.6510558791409835</v>
      </c>
      <c r="M156" s="4">
        <f t="shared" si="22"/>
        <v>7.3307232876712334</v>
      </c>
      <c r="N156" s="4">
        <f t="shared" si="28"/>
        <v>4.4392222748428809</v>
      </c>
    </row>
    <row r="157" spans="1:14" x14ac:dyDescent="0.25">
      <c r="A157" s="6" t="s">
        <v>657</v>
      </c>
      <c r="B157" s="6" t="s">
        <v>1095</v>
      </c>
      <c r="C157" s="6" t="s">
        <v>1096</v>
      </c>
      <c r="D157" s="6" t="s">
        <v>370</v>
      </c>
      <c r="E157" s="6" t="s">
        <v>1097</v>
      </c>
      <c r="F157" s="6" t="s">
        <v>1098</v>
      </c>
      <c r="G157" s="6" t="s">
        <v>513</v>
      </c>
      <c r="H157" s="2">
        <f t="shared" si="23"/>
        <v>42841.513333333336</v>
      </c>
      <c r="I157" s="3">
        <f t="shared" si="24"/>
        <v>18.7774658203125</v>
      </c>
      <c r="J157" s="3">
        <f t="shared" si="25"/>
        <v>18.79486083984375</v>
      </c>
      <c r="K157" s="3">
        <f t="shared" si="26"/>
        <v>24.53117257029345</v>
      </c>
      <c r="L157" s="3">
        <f t="shared" si="27"/>
        <v>8.6528232706897938</v>
      </c>
      <c r="M157" s="4">
        <f t="shared" si="22"/>
        <v>9.6689712328767126</v>
      </c>
      <c r="N157" s="4">
        <f t="shared" si="28"/>
        <v>5.1264000819477049</v>
      </c>
    </row>
    <row r="158" spans="1:14" x14ac:dyDescent="0.25">
      <c r="A158" s="6" t="s">
        <v>1099</v>
      </c>
      <c r="B158" s="6" t="s">
        <v>1100</v>
      </c>
      <c r="C158" s="6" t="s">
        <v>1101</v>
      </c>
      <c r="D158" s="6" t="s">
        <v>370</v>
      </c>
      <c r="E158" s="6" t="s">
        <v>582</v>
      </c>
      <c r="F158" s="6" t="s">
        <v>1102</v>
      </c>
      <c r="G158" s="6" t="s">
        <v>539</v>
      </c>
      <c r="H158" s="2">
        <f t="shared" si="23"/>
        <v>42841.513344907406</v>
      </c>
      <c r="I158" s="3">
        <f t="shared" si="24"/>
        <v>17.4560546875</v>
      </c>
      <c r="J158" s="3">
        <f t="shared" si="25"/>
        <v>17.47283935546875</v>
      </c>
      <c r="K158" s="3">
        <f t="shared" si="26"/>
        <v>24.53117257029345</v>
      </c>
      <c r="L158" s="3">
        <f t="shared" si="27"/>
        <v>8.65459083278256</v>
      </c>
      <c r="M158" s="4">
        <f t="shared" si="22"/>
        <v>12.449590410958905</v>
      </c>
      <c r="N158" s="4">
        <f t="shared" si="28"/>
        <v>6.2795806410970254</v>
      </c>
    </row>
    <row r="159" spans="1:14" x14ac:dyDescent="0.25">
      <c r="A159" s="6" t="s">
        <v>1103</v>
      </c>
      <c r="B159" s="6" t="s">
        <v>1104</v>
      </c>
      <c r="C159" s="6" t="s">
        <v>1105</v>
      </c>
      <c r="D159" s="6" t="s">
        <v>370</v>
      </c>
      <c r="E159" s="6" t="s">
        <v>802</v>
      </c>
      <c r="F159" s="6" t="s">
        <v>1106</v>
      </c>
      <c r="G159" s="6" t="s">
        <v>543</v>
      </c>
      <c r="H159" s="2">
        <f t="shared" si="23"/>
        <v>42841.513368055559</v>
      </c>
      <c r="I159" s="3">
        <f t="shared" si="24"/>
        <v>16.1163330078125</v>
      </c>
      <c r="J159" s="3">
        <f t="shared" si="25"/>
        <v>16.138916015625</v>
      </c>
      <c r="K159" s="3">
        <f t="shared" si="26"/>
        <v>24.53117257029345</v>
      </c>
      <c r="L159" s="3">
        <f t="shared" si="27"/>
        <v>8.6563585654504323</v>
      </c>
      <c r="M159" s="4">
        <f t="shared" si="22"/>
        <v>16.873302739726029</v>
      </c>
      <c r="N159" s="4">
        <f t="shared" si="28"/>
        <v>5.7319679651977298</v>
      </c>
    </row>
    <row r="160" spans="1:14" x14ac:dyDescent="0.25">
      <c r="A160" s="6" t="s">
        <v>1107</v>
      </c>
      <c r="B160" s="6" t="s">
        <v>1108</v>
      </c>
      <c r="C160" s="6" t="s">
        <v>1109</v>
      </c>
      <c r="D160" s="6" t="s">
        <v>370</v>
      </c>
      <c r="E160" s="6" t="s">
        <v>586</v>
      </c>
      <c r="F160" s="6" t="s">
        <v>1110</v>
      </c>
      <c r="G160" s="6" t="s">
        <v>1032</v>
      </c>
      <c r="H160" s="2">
        <f t="shared" si="23"/>
        <v>42841.513379629629</v>
      </c>
      <c r="I160" s="3">
        <f t="shared" si="24"/>
        <v>14.801025390625</v>
      </c>
      <c r="J160" s="3">
        <f t="shared" si="25"/>
        <v>14.813232421875</v>
      </c>
      <c r="K160" s="3">
        <f t="shared" si="26"/>
        <v>24.53117257029345</v>
      </c>
      <c r="L160" s="3">
        <f t="shared" si="27"/>
        <v>8.6581264687247312</v>
      </c>
      <c r="M160" s="4">
        <f t="shared" si="22"/>
        <v>21.928973972602744</v>
      </c>
      <c r="N160" s="4">
        <f t="shared" si="28"/>
        <v>8.885124270228081</v>
      </c>
    </row>
    <row r="161" spans="1:14" x14ac:dyDescent="0.25">
      <c r="A161" s="6" t="s">
        <v>1111</v>
      </c>
      <c r="B161" s="6" t="s">
        <v>1112</v>
      </c>
      <c r="C161" s="6" t="s">
        <v>1113</v>
      </c>
      <c r="D161" s="6" t="s">
        <v>370</v>
      </c>
      <c r="E161" s="6" t="s">
        <v>1114</v>
      </c>
      <c r="F161" s="6" t="s">
        <v>1115</v>
      </c>
      <c r="G161" s="6" t="s">
        <v>539</v>
      </c>
      <c r="H161" s="2">
        <f t="shared" si="23"/>
        <v>42841.513391203705</v>
      </c>
      <c r="I161" s="3">
        <f t="shared" si="24"/>
        <v>13.4735107421875</v>
      </c>
      <c r="J161" s="3">
        <f t="shared" si="25"/>
        <v>13.48663330078125</v>
      </c>
      <c r="K161" s="3">
        <f t="shared" si="26"/>
        <v>24.53117257029345</v>
      </c>
      <c r="L161" s="3">
        <f t="shared" si="27"/>
        <v>8.659894542636664</v>
      </c>
      <c r="M161" s="4">
        <f t="shared" si="22"/>
        <v>30.776398630136988</v>
      </c>
      <c r="N161" s="4">
        <f t="shared" si="28"/>
        <v>6.2795806410970254</v>
      </c>
    </row>
    <row r="162" spans="1:14" x14ac:dyDescent="0.25">
      <c r="A162" s="6" t="s">
        <v>1116</v>
      </c>
      <c r="B162" s="6" t="s">
        <v>1117</v>
      </c>
      <c r="C162" s="6" t="s">
        <v>1118</v>
      </c>
      <c r="D162" s="6" t="s">
        <v>370</v>
      </c>
      <c r="E162" s="6" t="s">
        <v>1119</v>
      </c>
      <c r="F162" s="6" t="s">
        <v>1120</v>
      </c>
      <c r="G162" s="6" t="s">
        <v>1121</v>
      </c>
      <c r="H162" s="2">
        <f t="shared" si="23"/>
        <v>42841.513414351852</v>
      </c>
      <c r="I162" s="3">
        <f t="shared" si="24"/>
        <v>12.1368408203125</v>
      </c>
      <c r="J162" s="3">
        <f t="shared" si="25"/>
        <v>12.1563720703125</v>
      </c>
      <c r="K162" s="3">
        <f t="shared" si="26"/>
        <v>24.53117257029345</v>
      </c>
      <c r="L162" s="3">
        <f t="shared" si="27"/>
        <v>8.6634312024979749</v>
      </c>
      <c r="M162" s="4">
        <f t="shared" si="22"/>
        <v>42.657226027397265</v>
      </c>
      <c r="N162" s="4">
        <f t="shared" si="28"/>
        <v>7.2522468650594325</v>
      </c>
    </row>
    <row r="163" spans="1:14" x14ac:dyDescent="0.25">
      <c r="A163" s="6" t="s">
        <v>1122</v>
      </c>
      <c r="B163" s="6" t="s">
        <v>1123</v>
      </c>
      <c r="C163" s="6" t="s">
        <v>1124</v>
      </c>
      <c r="D163" s="6" t="s">
        <v>370</v>
      </c>
      <c r="E163" s="6" t="s">
        <v>603</v>
      </c>
      <c r="F163" s="6" t="s">
        <v>1125</v>
      </c>
      <c r="G163" s="6" t="s">
        <v>554</v>
      </c>
      <c r="H163" s="2">
        <f t="shared" si="23"/>
        <v>42841.513425925921</v>
      </c>
      <c r="I163" s="3">
        <f t="shared" si="24"/>
        <v>10.8184814453125</v>
      </c>
      <c r="J163" s="3">
        <f t="shared" si="25"/>
        <v>10.8380126953125</v>
      </c>
      <c r="K163" s="3">
        <f t="shared" si="26"/>
        <v>24.53117257029345</v>
      </c>
      <c r="L163" s="3">
        <f t="shared" si="27"/>
        <v>8.6687374728527402</v>
      </c>
      <c r="M163" s="4">
        <f t="shared" si="22"/>
        <v>54.854032876712331</v>
      </c>
      <c r="N163" s="4">
        <f t="shared" si="28"/>
        <v>6.7832889062333557</v>
      </c>
    </row>
    <row r="164" spans="1:14" x14ac:dyDescent="0.25">
      <c r="A164" s="6" t="s">
        <v>1126</v>
      </c>
      <c r="B164" s="6" t="s">
        <v>1127</v>
      </c>
      <c r="C164" s="6" t="s">
        <v>1128</v>
      </c>
      <c r="D164" s="6" t="s">
        <v>370</v>
      </c>
      <c r="E164" s="6" t="s">
        <v>1129</v>
      </c>
      <c r="F164" s="6" t="s">
        <v>1130</v>
      </c>
      <c r="G164" s="6" t="s">
        <v>464</v>
      </c>
      <c r="H164" s="2">
        <f t="shared" si="23"/>
        <v>42841.513437500005</v>
      </c>
      <c r="I164" s="3">
        <f t="shared" si="24"/>
        <v>9.5367431640625</v>
      </c>
      <c r="J164" s="3">
        <f t="shared" si="25"/>
        <v>9.56451416015625</v>
      </c>
      <c r="K164" s="3">
        <f t="shared" si="26"/>
        <v>24.53117257029345</v>
      </c>
      <c r="L164" s="3">
        <f t="shared" si="27"/>
        <v>8.672275840495729</v>
      </c>
      <c r="M164" s="4">
        <f t="shared" si="22"/>
        <v>79.753213698630148</v>
      </c>
      <c r="N164" s="4">
        <f t="shared" si="28"/>
        <v>4.4392222748428809</v>
      </c>
    </row>
    <row r="165" spans="1:14" x14ac:dyDescent="0.25">
      <c r="A165" s="6" t="s">
        <v>1131</v>
      </c>
      <c r="B165" s="6" t="s">
        <v>1132</v>
      </c>
      <c r="C165" s="6" t="s">
        <v>1133</v>
      </c>
      <c r="D165" s="6" t="s">
        <v>370</v>
      </c>
      <c r="E165" s="6" t="s">
        <v>620</v>
      </c>
      <c r="F165" s="6" t="s">
        <v>1134</v>
      </c>
      <c r="G165" s="6" t="s">
        <v>554</v>
      </c>
      <c r="H165" s="2">
        <f t="shared" si="23"/>
        <v>42841.513449074075</v>
      </c>
      <c r="I165" s="3">
        <f t="shared" si="24"/>
        <v>8.2977294921875</v>
      </c>
      <c r="J165" s="3">
        <f t="shared" si="25"/>
        <v>8.32855224609375</v>
      </c>
      <c r="K165" s="3">
        <f t="shared" si="26"/>
        <v>24.53117257029345</v>
      </c>
      <c r="L165" s="3">
        <f t="shared" si="27"/>
        <v>8.6775846736954918</v>
      </c>
      <c r="M165" s="4">
        <f t="shared" si="22"/>
        <v>111.91992191780822</v>
      </c>
      <c r="N165" s="4">
        <f t="shared" si="28"/>
        <v>6.7832889062333557</v>
      </c>
    </row>
    <row r="166" spans="1:14" x14ac:dyDescent="0.25">
      <c r="A166" s="6" t="s">
        <v>1135</v>
      </c>
      <c r="B166" s="6" t="s">
        <v>1136</v>
      </c>
      <c r="C166" s="6" t="s">
        <v>1137</v>
      </c>
      <c r="D166" s="6" t="s">
        <v>370</v>
      </c>
      <c r="E166" s="6" t="s">
        <v>1138</v>
      </c>
      <c r="F166" s="6" t="s">
        <v>1139</v>
      </c>
      <c r="G166" s="6" t="s">
        <v>547</v>
      </c>
      <c r="H166" s="2">
        <f t="shared" si="23"/>
        <v>42841.513472222221</v>
      </c>
      <c r="I166" s="3">
        <f t="shared" si="24"/>
        <v>7.2784423828125</v>
      </c>
      <c r="J166" s="3">
        <f t="shared" si="25"/>
        <v>7.30499267578125</v>
      </c>
      <c r="K166" s="3">
        <f t="shared" si="26"/>
        <v>24.53117257029345</v>
      </c>
      <c r="L166" s="3">
        <f t="shared" si="27"/>
        <v>8.6828950457287988</v>
      </c>
      <c r="M166" s="4">
        <f t="shared" si="22"/>
        <v>142.75951643835617</v>
      </c>
      <c r="N166" s="4">
        <f t="shared" si="28"/>
        <v>7.6928124515598792</v>
      </c>
    </row>
    <row r="167" spans="1:14" x14ac:dyDescent="0.25">
      <c r="A167" s="6" t="s">
        <v>661</v>
      </c>
      <c r="B167" s="6" t="s">
        <v>1140</v>
      </c>
      <c r="C167" s="6" t="s">
        <v>1141</v>
      </c>
      <c r="D167" s="6" t="s">
        <v>101</v>
      </c>
      <c r="E167" s="6" t="s">
        <v>1142</v>
      </c>
      <c r="F167" s="6" t="s">
        <v>1143</v>
      </c>
      <c r="G167" s="6" t="s">
        <v>513</v>
      </c>
      <c r="H167" s="2">
        <f t="shared" si="23"/>
        <v>42841.583333333328</v>
      </c>
      <c r="I167" s="3">
        <f t="shared" si="24"/>
        <v>2.91748046875</v>
      </c>
      <c r="J167" s="3">
        <f t="shared" si="25"/>
        <v>2.92877197265625</v>
      </c>
      <c r="K167" s="3">
        <f t="shared" si="26"/>
        <v>24.948641363705747</v>
      </c>
      <c r="L167" s="3">
        <f t="shared" si="27"/>
        <v>9.0079695402293396</v>
      </c>
      <c r="M167" s="4">
        <f t="shared" si="22"/>
        <v>523.00918904109596</v>
      </c>
      <c r="N167" s="4">
        <f t="shared" si="28"/>
        <v>5.1264000819477049</v>
      </c>
    </row>
    <row r="168" spans="1:14" x14ac:dyDescent="0.25">
      <c r="A168" s="6" t="s">
        <v>666</v>
      </c>
      <c r="B168" s="6" t="s">
        <v>1144</v>
      </c>
      <c r="C168" s="6" t="s">
        <v>1145</v>
      </c>
      <c r="D168" s="6" t="s">
        <v>101</v>
      </c>
      <c r="E168" s="6" t="s">
        <v>1146</v>
      </c>
      <c r="F168" s="6" t="s">
        <v>1147</v>
      </c>
      <c r="G168" s="6" t="s">
        <v>387</v>
      </c>
      <c r="H168" s="2">
        <f t="shared" si="23"/>
        <v>42841.625</v>
      </c>
      <c r="I168" s="3">
        <f t="shared" si="24"/>
        <v>3.118896484375</v>
      </c>
      <c r="J168" s="3">
        <f t="shared" si="25"/>
        <v>3.12103271484375</v>
      </c>
      <c r="K168" s="3">
        <f t="shared" si="26"/>
        <v>24.948641363705747</v>
      </c>
      <c r="L168" s="3">
        <f t="shared" si="27"/>
        <v>9.0169819721500062</v>
      </c>
      <c r="M168" s="4">
        <f t="shared" si="22"/>
        <v>431.75432328767124</v>
      </c>
      <c r="N168" s="4">
        <f t="shared" si="28"/>
        <v>3.62430749400795</v>
      </c>
    </row>
    <row r="169" spans="1:14" x14ac:dyDescent="0.25">
      <c r="A169" s="6" t="s">
        <v>671</v>
      </c>
      <c r="B169" s="6" t="s">
        <v>1148</v>
      </c>
      <c r="C169" s="6" t="s">
        <v>1149</v>
      </c>
      <c r="D169" s="6" t="s">
        <v>101</v>
      </c>
      <c r="E169" s="6" t="s">
        <v>1150</v>
      </c>
      <c r="F169" s="6" t="s">
        <v>1151</v>
      </c>
      <c r="G169" s="6" t="s">
        <v>387</v>
      </c>
      <c r="H169" s="2">
        <f t="shared" si="23"/>
        <v>42841.666666666672</v>
      </c>
      <c r="I169" s="3">
        <f t="shared" si="24"/>
        <v>3.5552978515625</v>
      </c>
      <c r="J169" s="3">
        <f t="shared" si="25"/>
        <v>3.56964111328125</v>
      </c>
      <c r="K169" s="3">
        <f t="shared" si="26"/>
        <v>24.948641363705747</v>
      </c>
      <c r="L169" s="3">
        <f t="shared" si="27"/>
        <v>8.9593787339485971</v>
      </c>
      <c r="M169" s="4">
        <f t="shared" si="22"/>
        <v>309.59666712328772</v>
      </c>
      <c r="N169" s="4">
        <f t="shared" si="28"/>
        <v>3.62430749400795</v>
      </c>
    </row>
    <row r="170" spans="1:14" x14ac:dyDescent="0.25">
      <c r="A170" s="6" t="s">
        <v>676</v>
      </c>
      <c r="B170" s="6" t="s">
        <v>1152</v>
      </c>
      <c r="C170" s="6" t="s">
        <v>1153</v>
      </c>
      <c r="D170" s="6" t="s">
        <v>101</v>
      </c>
      <c r="E170" s="6" t="s">
        <v>1154</v>
      </c>
      <c r="F170" s="6" t="s">
        <v>1155</v>
      </c>
      <c r="G170" s="6" t="s">
        <v>387</v>
      </c>
      <c r="H170" s="2">
        <f t="shared" si="23"/>
        <v>42841.708333333328</v>
      </c>
      <c r="I170" s="3">
        <f t="shared" si="24"/>
        <v>5.1971435546875</v>
      </c>
      <c r="J170" s="3">
        <f t="shared" si="25"/>
        <v>5.22857666015625</v>
      </c>
      <c r="K170" s="3">
        <f t="shared" si="26"/>
        <v>24.948641363705747</v>
      </c>
      <c r="L170" s="3">
        <f t="shared" si="27"/>
        <v>8.8090251407557503</v>
      </c>
      <c r="M170" s="4">
        <f t="shared" si="22"/>
        <v>78.23651232876712</v>
      </c>
      <c r="N170" s="4">
        <f t="shared" si="28"/>
        <v>3.62430749400795</v>
      </c>
    </row>
    <row r="171" spans="1:14" x14ac:dyDescent="0.25">
      <c r="A171" s="6" t="s">
        <v>679</v>
      </c>
      <c r="B171" s="6" t="s">
        <v>1156</v>
      </c>
      <c r="C171" s="6" t="s">
        <v>1157</v>
      </c>
      <c r="D171" s="6" t="s">
        <v>101</v>
      </c>
      <c r="E171" s="6" t="s">
        <v>1158</v>
      </c>
      <c r="F171" s="6" t="s">
        <v>1159</v>
      </c>
      <c r="G171" s="6" t="s">
        <v>387</v>
      </c>
      <c r="H171" s="2">
        <f t="shared" si="23"/>
        <v>42841.75</v>
      </c>
      <c r="I171" s="3">
        <f t="shared" si="24"/>
        <v>8.9935302734375</v>
      </c>
      <c r="J171" s="3">
        <f t="shared" si="25"/>
        <v>9.0234375</v>
      </c>
      <c r="K171" s="3">
        <f t="shared" si="26"/>
        <v>24.948641363705747</v>
      </c>
      <c r="L171" s="3">
        <f t="shared" si="27"/>
        <v>8.7983326208309336</v>
      </c>
      <c r="M171" s="4">
        <f t="shared" si="22"/>
        <v>22.244953424657535</v>
      </c>
      <c r="N171" s="4">
        <f t="shared" si="28"/>
        <v>3.62430749400795</v>
      </c>
    </row>
    <row r="172" spans="1:14" x14ac:dyDescent="0.25">
      <c r="A172" s="6" t="s">
        <v>682</v>
      </c>
      <c r="B172" s="6" t="s">
        <v>1160</v>
      </c>
      <c r="C172" s="6" t="s">
        <v>1161</v>
      </c>
      <c r="D172" s="6" t="s">
        <v>101</v>
      </c>
      <c r="E172" s="6" t="s">
        <v>711</v>
      </c>
      <c r="F172" s="6" t="s">
        <v>1162</v>
      </c>
      <c r="G172" s="6" t="s">
        <v>375</v>
      </c>
      <c r="H172" s="2">
        <f t="shared" si="23"/>
        <v>42841.791666666672</v>
      </c>
      <c r="I172" s="3">
        <f t="shared" si="24"/>
        <v>11.6180419921875</v>
      </c>
      <c r="J172" s="3">
        <f t="shared" si="25"/>
        <v>11.6400146484375</v>
      </c>
      <c r="K172" s="3">
        <f t="shared" si="26"/>
        <v>24.948641363705747</v>
      </c>
      <c r="L172" s="3">
        <f t="shared" si="27"/>
        <v>8.6475216075505159</v>
      </c>
      <c r="M172" s="4">
        <f t="shared" si="22"/>
        <v>5.4348465753424655</v>
      </c>
      <c r="N172" s="4">
        <f t="shared" si="28"/>
        <v>2.5625587331231401</v>
      </c>
    </row>
    <row r="173" spans="1:14" x14ac:dyDescent="0.25">
      <c r="A173" s="6" t="s">
        <v>685</v>
      </c>
      <c r="B173" s="6" t="s">
        <v>1163</v>
      </c>
      <c r="C173" s="6" t="s">
        <v>1164</v>
      </c>
      <c r="D173" s="6" t="s">
        <v>101</v>
      </c>
      <c r="E173" s="6" t="s">
        <v>1165</v>
      </c>
      <c r="F173" s="6" t="s">
        <v>113</v>
      </c>
      <c r="G173" s="6" t="s">
        <v>464</v>
      </c>
      <c r="H173" s="2">
        <f t="shared" si="23"/>
        <v>42841.833333333328</v>
      </c>
      <c r="I173" s="3">
        <f t="shared" si="24"/>
        <v>8.868408203125</v>
      </c>
      <c r="J173" s="3">
        <f t="shared" si="25"/>
        <v>8.8916015625</v>
      </c>
      <c r="K173" s="3">
        <f t="shared" si="26"/>
        <v>24.948641363705747</v>
      </c>
      <c r="L173" s="3">
        <f t="shared" si="27"/>
        <v>8.8929996314141704</v>
      </c>
      <c r="M173" s="4">
        <f t="shared" si="22"/>
        <v>0.50556712328767128</v>
      </c>
      <c r="N173" s="4">
        <f t="shared" si="28"/>
        <v>4.4392222748428809</v>
      </c>
    </row>
    <row r="174" spans="1:14" x14ac:dyDescent="0.25">
      <c r="A174" s="6" t="s">
        <v>689</v>
      </c>
      <c r="B174" s="6" t="s">
        <v>1139</v>
      </c>
      <c r="C174" s="6" t="s">
        <v>1166</v>
      </c>
      <c r="D174" s="6" t="s">
        <v>101</v>
      </c>
      <c r="E174" s="6" t="s">
        <v>1167</v>
      </c>
      <c r="F174" s="6" t="s">
        <v>114</v>
      </c>
      <c r="G174" s="6" t="s">
        <v>464</v>
      </c>
      <c r="H174" s="2">
        <f t="shared" si="23"/>
        <v>42841.875</v>
      </c>
      <c r="I174" s="3">
        <f t="shared" si="24"/>
        <v>7.3272705078125</v>
      </c>
      <c r="J174" s="3">
        <f t="shared" si="25"/>
        <v>7.34710693359375</v>
      </c>
      <c r="K174" s="3">
        <f t="shared" si="26"/>
        <v>24.948641363705747</v>
      </c>
      <c r="L174" s="3">
        <f t="shared" si="27"/>
        <v>9.0494634135816341</v>
      </c>
      <c r="M174" s="4">
        <f t="shared" si="22"/>
        <v>0.31597945205479455</v>
      </c>
      <c r="N174" s="4">
        <f t="shared" si="28"/>
        <v>4.4392222748428809</v>
      </c>
    </row>
    <row r="175" spans="1:14" x14ac:dyDescent="0.25">
      <c r="A175" s="6" t="s">
        <v>693</v>
      </c>
      <c r="B175" s="6" t="s">
        <v>1168</v>
      </c>
      <c r="C175" s="6" t="s">
        <v>1169</v>
      </c>
      <c r="D175" s="6" t="s">
        <v>101</v>
      </c>
      <c r="E175" s="6" t="s">
        <v>1170</v>
      </c>
      <c r="F175" s="6" t="s">
        <v>114</v>
      </c>
      <c r="G175" s="6" t="s">
        <v>464</v>
      </c>
      <c r="H175" s="2">
        <f t="shared" si="23"/>
        <v>42841.916666666672</v>
      </c>
      <c r="I175" s="3">
        <f t="shared" si="24"/>
        <v>6.1431884765625</v>
      </c>
      <c r="J175" s="3">
        <f t="shared" si="25"/>
        <v>6.16607666015625</v>
      </c>
      <c r="K175" s="3">
        <f t="shared" si="26"/>
        <v>24.948641363705747</v>
      </c>
      <c r="L175" s="3">
        <f t="shared" si="27"/>
        <v>9.1363625650413383</v>
      </c>
      <c r="M175" s="4">
        <f t="shared" si="22"/>
        <v>0.31597945205479455</v>
      </c>
      <c r="N175" s="4">
        <f t="shared" si="28"/>
        <v>4.4392222748428809</v>
      </c>
    </row>
    <row r="176" spans="1:14" x14ac:dyDescent="0.25">
      <c r="A176" s="6" t="s">
        <v>696</v>
      </c>
      <c r="B176" s="6" t="s">
        <v>1171</v>
      </c>
      <c r="C176" s="6" t="s">
        <v>1172</v>
      </c>
      <c r="D176" s="6" t="s">
        <v>101</v>
      </c>
      <c r="E176" s="6" t="s">
        <v>1173</v>
      </c>
      <c r="F176" s="6" t="s">
        <v>114</v>
      </c>
      <c r="G176" s="6" t="s">
        <v>464</v>
      </c>
      <c r="H176" s="2">
        <f t="shared" si="23"/>
        <v>42841.958333333328</v>
      </c>
      <c r="I176" s="3">
        <f t="shared" si="24"/>
        <v>5.816650390625</v>
      </c>
      <c r="J176" s="3">
        <f t="shared" si="25"/>
        <v>5.841064453125</v>
      </c>
      <c r="K176" s="3">
        <f t="shared" si="26"/>
        <v>24.948641363705747</v>
      </c>
      <c r="L176" s="3">
        <f t="shared" si="27"/>
        <v>9.1309193049156647</v>
      </c>
      <c r="M176" s="4">
        <f t="shared" si="22"/>
        <v>0.31597945205479455</v>
      </c>
      <c r="N176" s="4">
        <f t="shared" si="28"/>
        <v>4.4392222748428809</v>
      </c>
    </row>
    <row r="177" spans="1:14" x14ac:dyDescent="0.25">
      <c r="A177" s="6" t="s">
        <v>700</v>
      </c>
      <c r="B177" s="6" t="s">
        <v>1174</v>
      </c>
      <c r="C177" s="6" t="s">
        <v>1175</v>
      </c>
      <c r="D177" s="6" t="s">
        <v>101</v>
      </c>
      <c r="E177" s="6" t="s">
        <v>1176</v>
      </c>
      <c r="F177" s="6" t="s">
        <v>114</v>
      </c>
      <c r="G177" s="6" t="s">
        <v>513</v>
      </c>
      <c r="H177" s="2">
        <f t="shared" si="23"/>
        <v>42842</v>
      </c>
      <c r="I177" s="3">
        <f t="shared" si="24"/>
        <v>5.4229736328125</v>
      </c>
      <c r="J177" s="3">
        <f t="shared" si="25"/>
        <v>5.4400634765625</v>
      </c>
      <c r="K177" s="3">
        <f t="shared" si="26"/>
        <v>24.948641363705747</v>
      </c>
      <c r="L177" s="3">
        <f t="shared" si="27"/>
        <v>9.2218515442083344</v>
      </c>
      <c r="M177" s="4">
        <f t="shared" si="22"/>
        <v>0.31597945205479455</v>
      </c>
      <c r="N177" s="4">
        <f t="shared" si="28"/>
        <v>5.1264000819477049</v>
      </c>
    </row>
    <row r="178" spans="1:14" x14ac:dyDescent="0.25">
      <c r="A178" s="6" t="s">
        <v>704</v>
      </c>
      <c r="B178" s="6" t="s">
        <v>1177</v>
      </c>
      <c r="C178" s="6" t="s">
        <v>1178</v>
      </c>
      <c r="D178" s="6" t="s">
        <v>101</v>
      </c>
      <c r="E178" s="6" t="s">
        <v>1179</v>
      </c>
      <c r="F178" s="6" t="s">
        <v>114</v>
      </c>
      <c r="G178" s="6" t="s">
        <v>513</v>
      </c>
      <c r="H178" s="2">
        <f t="shared" si="23"/>
        <v>42842.041666666672</v>
      </c>
      <c r="I178" s="3">
        <f t="shared" si="24"/>
        <v>5.1910400390625</v>
      </c>
      <c r="J178" s="3">
        <f t="shared" si="25"/>
        <v>5.211181640625</v>
      </c>
      <c r="K178" s="3">
        <f t="shared" si="26"/>
        <v>24.948641363705747</v>
      </c>
      <c r="L178" s="3">
        <f t="shared" si="27"/>
        <v>8.853644547874751</v>
      </c>
      <c r="M178" s="4">
        <f t="shared" si="22"/>
        <v>0.31597945205479455</v>
      </c>
      <c r="N178" s="4">
        <f t="shared" si="28"/>
        <v>5.1264000819477049</v>
      </c>
    </row>
    <row r="179" spans="1:14" x14ac:dyDescent="0.25">
      <c r="A179" s="6" t="s">
        <v>708</v>
      </c>
      <c r="B179" s="6" t="s">
        <v>1180</v>
      </c>
      <c r="C179" s="6" t="s">
        <v>1181</v>
      </c>
      <c r="D179" s="6" t="s">
        <v>101</v>
      </c>
      <c r="E179" s="6" t="s">
        <v>1182</v>
      </c>
      <c r="F179" s="6" t="s">
        <v>114</v>
      </c>
      <c r="G179" s="6" t="s">
        <v>513</v>
      </c>
      <c r="H179" s="2">
        <f t="shared" si="23"/>
        <v>42842.083333333328</v>
      </c>
      <c r="I179" s="3">
        <f t="shared" si="24"/>
        <v>4.8309326171875</v>
      </c>
      <c r="J179" s="3">
        <f t="shared" si="25"/>
        <v>4.84771728515625</v>
      </c>
      <c r="K179" s="3">
        <f t="shared" si="26"/>
        <v>24.948641363705747</v>
      </c>
      <c r="L179" s="3">
        <f t="shared" si="27"/>
        <v>8.7823055250937614</v>
      </c>
      <c r="M179" s="4">
        <f t="shared" si="22"/>
        <v>0.31597945205479455</v>
      </c>
      <c r="N179" s="4">
        <f t="shared" si="28"/>
        <v>5.1264000819477049</v>
      </c>
    </row>
    <row r="180" spans="1:14" x14ac:dyDescent="0.25">
      <c r="A180" s="6" t="s">
        <v>712</v>
      </c>
      <c r="B180" s="6" t="s">
        <v>1183</v>
      </c>
      <c r="C180" s="6" t="s">
        <v>1184</v>
      </c>
      <c r="D180" s="6" t="s">
        <v>101</v>
      </c>
      <c r="E180" s="6" t="s">
        <v>1185</v>
      </c>
      <c r="F180" s="6" t="s">
        <v>114</v>
      </c>
      <c r="G180" s="6" t="s">
        <v>513</v>
      </c>
      <c r="H180" s="2">
        <f t="shared" si="23"/>
        <v>42842.125</v>
      </c>
      <c r="I180" s="3">
        <f t="shared" si="24"/>
        <v>4.5440673828125</v>
      </c>
      <c r="J180" s="3">
        <f t="shared" si="25"/>
        <v>4.5648193359375</v>
      </c>
      <c r="K180" s="3">
        <f t="shared" si="26"/>
        <v>24.948641363705747</v>
      </c>
      <c r="L180" s="3">
        <f t="shared" si="27"/>
        <v>8.8751004877773312</v>
      </c>
      <c r="M180" s="4">
        <f t="shared" si="22"/>
        <v>0.31597945205479455</v>
      </c>
      <c r="N180" s="4">
        <f t="shared" si="28"/>
        <v>5.1264000819477049</v>
      </c>
    </row>
    <row r="181" spans="1:14" x14ac:dyDescent="0.25">
      <c r="A181" s="6" t="s">
        <v>716</v>
      </c>
      <c r="B181" s="6" t="s">
        <v>1186</v>
      </c>
      <c r="C181" s="6" t="s">
        <v>1187</v>
      </c>
      <c r="D181" s="6" t="s">
        <v>101</v>
      </c>
      <c r="E181" s="6" t="s">
        <v>1188</v>
      </c>
      <c r="F181" s="6" t="s">
        <v>114</v>
      </c>
      <c r="G181" s="6" t="s">
        <v>513</v>
      </c>
      <c r="H181" s="2">
        <f t="shared" si="23"/>
        <v>42842.166666666672</v>
      </c>
      <c r="I181" s="3">
        <f t="shared" si="24"/>
        <v>4.486083984375</v>
      </c>
      <c r="J181" s="3">
        <f t="shared" si="25"/>
        <v>4.5025634765625</v>
      </c>
      <c r="K181" s="3">
        <f t="shared" si="26"/>
        <v>24.948641363705747</v>
      </c>
      <c r="L181" s="3">
        <f t="shared" si="27"/>
        <v>8.9503945385842485</v>
      </c>
      <c r="M181" s="4">
        <f t="shared" si="22"/>
        <v>0.31597945205479455</v>
      </c>
      <c r="N181" s="4">
        <f t="shared" si="28"/>
        <v>5.1264000819477049</v>
      </c>
    </row>
    <row r="182" spans="1:14" x14ac:dyDescent="0.25">
      <c r="A182" s="6" t="s">
        <v>720</v>
      </c>
      <c r="B182" s="6" t="s">
        <v>1189</v>
      </c>
      <c r="C182" s="6" t="s">
        <v>1190</v>
      </c>
      <c r="D182" s="6" t="s">
        <v>101</v>
      </c>
      <c r="E182" s="6" t="s">
        <v>1165</v>
      </c>
      <c r="F182" s="6" t="s">
        <v>114</v>
      </c>
      <c r="G182" s="6" t="s">
        <v>464</v>
      </c>
      <c r="H182" s="2">
        <f t="shared" si="23"/>
        <v>42842.208333333328</v>
      </c>
      <c r="I182" s="3">
        <f t="shared" si="24"/>
        <v>5.108642578125</v>
      </c>
      <c r="J182" s="3">
        <f t="shared" si="25"/>
        <v>5.12969970703125</v>
      </c>
      <c r="K182" s="3">
        <f t="shared" si="26"/>
        <v>24.948641363705747</v>
      </c>
      <c r="L182" s="3">
        <f t="shared" si="27"/>
        <v>8.8929996314141704</v>
      </c>
      <c r="M182" s="4">
        <f t="shared" si="22"/>
        <v>0.31597945205479455</v>
      </c>
      <c r="N182" s="4">
        <f t="shared" si="28"/>
        <v>4.4392222748428809</v>
      </c>
    </row>
    <row r="183" spans="1:14" x14ac:dyDescent="0.25">
      <c r="A183" s="6" t="s">
        <v>724</v>
      </c>
      <c r="B183" s="6" t="s">
        <v>1191</v>
      </c>
      <c r="C183" s="6" t="s">
        <v>1192</v>
      </c>
      <c r="D183" s="6" t="s">
        <v>101</v>
      </c>
      <c r="E183" s="6" t="s">
        <v>1193</v>
      </c>
      <c r="F183" s="6" t="s">
        <v>114</v>
      </c>
      <c r="G183" s="6" t="s">
        <v>387</v>
      </c>
      <c r="H183" s="2">
        <f t="shared" si="23"/>
        <v>42842.25</v>
      </c>
      <c r="I183" s="3">
        <f t="shared" si="24"/>
        <v>5.499267578125</v>
      </c>
      <c r="J183" s="3">
        <f t="shared" si="25"/>
        <v>5.5169677734375</v>
      </c>
      <c r="K183" s="3">
        <f t="shared" si="26"/>
        <v>24.948641363705747</v>
      </c>
      <c r="L183" s="3">
        <f t="shared" si="27"/>
        <v>9.0314110734367432</v>
      </c>
      <c r="M183" s="4">
        <f t="shared" si="22"/>
        <v>0.31597945205479455</v>
      </c>
      <c r="N183" s="4">
        <f t="shared" si="28"/>
        <v>3.62430749400795</v>
      </c>
    </row>
    <row r="184" spans="1:14" x14ac:dyDescent="0.25">
      <c r="A184" s="6" t="s">
        <v>728</v>
      </c>
      <c r="B184" s="6" t="s">
        <v>1194</v>
      </c>
      <c r="C184" s="6" t="s">
        <v>1195</v>
      </c>
      <c r="D184" s="6" t="s">
        <v>101</v>
      </c>
      <c r="E184" s="6" t="s">
        <v>1196</v>
      </c>
      <c r="F184" s="6" t="s">
        <v>1197</v>
      </c>
      <c r="G184" s="6" t="s">
        <v>513</v>
      </c>
      <c r="H184" s="2">
        <f t="shared" si="23"/>
        <v>42842.291666666672</v>
      </c>
      <c r="I184" s="3">
        <f t="shared" si="24"/>
        <v>5.2093505859375</v>
      </c>
      <c r="J184" s="3">
        <f t="shared" si="25"/>
        <v>5.22491455078125</v>
      </c>
      <c r="K184" s="3">
        <f t="shared" si="26"/>
        <v>24.948641363705747</v>
      </c>
      <c r="L184" s="3">
        <f t="shared" si="27"/>
        <v>9.0278027346723206</v>
      </c>
      <c r="M184" s="4">
        <f t="shared" si="22"/>
        <v>5.0556712328767128</v>
      </c>
      <c r="N184" s="4">
        <f t="shared" si="28"/>
        <v>5.1264000819477049</v>
      </c>
    </row>
    <row r="185" spans="1:14" x14ac:dyDescent="0.25">
      <c r="A185" s="6" t="s">
        <v>732</v>
      </c>
      <c r="B185" s="6" t="s">
        <v>1198</v>
      </c>
      <c r="C185" s="6" t="s">
        <v>1199</v>
      </c>
      <c r="D185" s="6" t="s">
        <v>101</v>
      </c>
      <c r="E185" s="6" t="s">
        <v>1188</v>
      </c>
      <c r="F185" s="6" t="s">
        <v>1200</v>
      </c>
      <c r="G185" s="6" t="s">
        <v>464</v>
      </c>
      <c r="H185" s="2">
        <f t="shared" si="23"/>
        <v>42842.333333333328</v>
      </c>
      <c r="I185" s="3">
        <f t="shared" si="24"/>
        <v>5.1544189453125</v>
      </c>
      <c r="J185" s="3">
        <f t="shared" si="25"/>
        <v>5.17730712890625</v>
      </c>
      <c r="K185" s="3">
        <f t="shared" si="26"/>
        <v>24.948641363705747</v>
      </c>
      <c r="L185" s="3">
        <f t="shared" si="27"/>
        <v>8.9503945385842485</v>
      </c>
      <c r="M185" s="4">
        <f t="shared" si="22"/>
        <v>25.847119178082195</v>
      </c>
      <c r="N185" s="4">
        <f t="shared" si="28"/>
        <v>4.4392222748428809</v>
      </c>
    </row>
    <row r="186" spans="1:14" x14ac:dyDescent="0.25">
      <c r="A186" s="6" t="s">
        <v>735</v>
      </c>
      <c r="B186" s="6" t="s">
        <v>1201</v>
      </c>
      <c r="C186" s="6" t="s">
        <v>1202</v>
      </c>
      <c r="D186" s="6" t="s">
        <v>101</v>
      </c>
      <c r="E186" s="6" t="s">
        <v>1203</v>
      </c>
      <c r="F186" s="6" t="s">
        <v>1204</v>
      </c>
      <c r="G186" s="6" t="s">
        <v>513</v>
      </c>
      <c r="H186" s="2">
        <f t="shared" si="23"/>
        <v>42842.375</v>
      </c>
      <c r="I186" s="3">
        <f t="shared" si="24"/>
        <v>5.0628662109375</v>
      </c>
      <c r="J186" s="3">
        <f t="shared" si="25"/>
        <v>5.0848388671875</v>
      </c>
      <c r="K186" s="3">
        <f t="shared" si="26"/>
        <v>24.948641363705747</v>
      </c>
      <c r="L186" s="3">
        <f t="shared" si="27"/>
        <v>9.087431202812013</v>
      </c>
      <c r="M186" s="4">
        <f t="shared" si="22"/>
        <v>89.738164383561639</v>
      </c>
      <c r="N186" s="4">
        <f t="shared" si="28"/>
        <v>5.1264000819477049</v>
      </c>
    </row>
    <row r="187" spans="1:14" x14ac:dyDescent="0.25">
      <c r="A187" s="6" t="s">
        <v>739</v>
      </c>
      <c r="B187" s="6" t="s">
        <v>1205</v>
      </c>
      <c r="C187" s="6" t="s">
        <v>1206</v>
      </c>
      <c r="D187" s="6" t="s">
        <v>101</v>
      </c>
      <c r="E187" s="6" t="s">
        <v>1207</v>
      </c>
      <c r="F187" s="6" t="s">
        <v>1208</v>
      </c>
      <c r="G187" s="6" t="s">
        <v>543</v>
      </c>
      <c r="H187" s="2">
        <f t="shared" si="23"/>
        <v>42842.416666666672</v>
      </c>
      <c r="I187" s="3">
        <f t="shared" si="24"/>
        <v>4.8797607421875</v>
      </c>
      <c r="J187" s="3">
        <f t="shared" si="25"/>
        <v>4.896240234375</v>
      </c>
      <c r="K187" s="3">
        <f t="shared" si="26"/>
        <v>24.948641363705747</v>
      </c>
      <c r="L187" s="3">
        <f t="shared" si="27"/>
        <v>9.1654205587643673</v>
      </c>
      <c r="M187" s="4">
        <f t="shared" si="22"/>
        <v>75.898264383561639</v>
      </c>
      <c r="N187" s="4">
        <f t="shared" si="28"/>
        <v>5.7319679651977298</v>
      </c>
    </row>
    <row r="188" spans="1:14" x14ac:dyDescent="0.25">
      <c r="A188" s="6" t="s">
        <v>742</v>
      </c>
      <c r="B188" s="6" t="s">
        <v>1209</v>
      </c>
      <c r="C188" s="6" t="s">
        <v>1210</v>
      </c>
      <c r="D188" s="6" t="s">
        <v>101</v>
      </c>
      <c r="E188" s="6" t="s">
        <v>1211</v>
      </c>
      <c r="F188" s="6" t="s">
        <v>1212</v>
      </c>
      <c r="G188" s="6" t="s">
        <v>543</v>
      </c>
      <c r="H188" s="2">
        <f t="shared" si="23"/>
        <v>42842.458333333328</v>
      </c>
      <c r="I188" s="3">
        <f t="shared" si="24"/>
        <v>4.608154296875</v>
      </c>
      <c r="J188" s="3">
        <f t="shared" si="25"/>
        <v>4.62432861328125</v>
      </c>
      <c r="K188" s="3">
        <f t="shared" si="26"/>
        <v>24.948641363705747</v>
      </c>
      <c r="L188" s="3">
        <f t="shared" si="27"/>
        <v>9.1745106159054899</v>
      </c>
      <c r="M188" s="4">
        <f t="shared" si="22"/>
        <v>196.28643561643835</v>
      </c>
      <c r="N188" s="4">
        <f t="shared" si="28"/>
        <v>5.7319679651977298</v>
      </c>
    </row>
    <row r="189" spans="1:14" x14ac:dyDescent="0.25">
      <c r="A189" s="6" t="s">
        <v>746</v>
      </c>
      <c r="B189" s="6" t="s">
        <v>1213</v>
      </c>
      <c r="C189" s="6" t="s">
        <v>1214</v>
      </c>
      <c r="D189" s="6" t="s">
        <v>101</v>
      </c>
      <c r="E189" s="6" t="s">
        <v>1215</v>
      </c>
      <c r="F189" s="6" t="s">
        <v>1216</v>
      </c>
      <c r="G189" s="6" t="s">
        <v>513</v>
      </c>
      <c r="H189" s="2">
        <f t="shared" si="23"/>
        <v>42842.5</v>
      </c>
      <c r="I189" s="3">
        <f t="shared" si="24"/>
        <v>4.4342041015625</v>
      </c>
      <c r="J189" s="3">
        <f t="shared" si="25"/>
        <v>4.4512939453125</v>
      </c>
      <c r="K189" s="3">
        <f t="shared" si="26"/>
        <v>24.948641363705747</v>
      </c>
      <c r="L189" s="3">
        <f t="shared" si="27"/>
        <v>9.2674869656390797</v>
      </c>
      <c r="M189" s="4">
        <f t="shared" si="22"/>
        <v>183.7736493150685</v>
      </c>
      <c r="N189" s="4">
        <f t="shared" si="28"/>
        <v>5.1264000819477049</v>
      </c>
    </row>
    <row r="190" spans="1:14" x14ac:dyDescent="0.25">
      <c r="A190" s="6" t="s">
        <v>750</v>
      </c>
      <c r="B190" s="6" t="s">
        <v>1217</v>
      </c>
      <c r="C190" s="6" t="s">
        <v>1218</v>
      </c>
      <c r="D190" s="6" t="s">
        <v>101</v>
      </c>
      <c r="E190" s="6" t="s">
        <v>1219</v>
      </c>
      <c r="F190" s="6" t="s">
        <v>1220</v>
      </c>
      <c r="G190" s="6" t="s">
        <v>513</v>
      </c>
      <c r="H190" s="2">
        <f t="shared" si="23"/>
        <v>42842.541666666672</v>
      </c>
      <c r="I190" s="3">
        <f t="shared" si="24"/>
        <v>3.790283203125</v>
      </c>
      <c r="J190" s="3">
        <f t="shared" si="25"/>
        <v>3.80401611328125</v>
      </c>
      <c r="K190" s="3">
        <f t="shared" si="26"/>
        <v>24.948641363705747</v>
      </c>
      <c r="L190" s="3">
        <f t="shared" si="27"/>
        <v>9.3811540652166059</v>
      </c>
      <c r="M190" s="4">
        <f t="shared" si="22"/>
        <v>216.06674931506848</v>
      </c>
      <c r="N190" s="4">
        <f t="shared" si="28"/>
        <v>5.1264000819477049</v>
      </c>
    </row>
    <row r="191" spans="1:14" x14ac:dyDescent="0.25">
      <c r="A191" s="6" t="s">
        <v>754</v>
      </c>
      <c r="B191" s="6" t="s">
        <v>1221</v>
      </c>
      <c r="C191" s="6" t="s">
        <v>1222</v>
      </c>
      <c r="D191" s="6" t="s">
        <v>101</v>
      </c>
      <c r="E191" s="6" t="s">
        <v>1223</v>
      </c>
      <c r="F191" s="6" t="s">
        <v>1224</v>
      </c>
      <c r="G191" s="6" t="s">
        <v>513</v>
      </c>
      <c r="H191" s="2">
        <f t="shared" si="23"/>
        <v>42842.583333333328</v>
      </c>
      <c r="I191" s="3">
        <f t="shared" si="24"/>
        <v>3.179931640625</v>
      </c>
      <c r="J191" s="3">
        <f t="shared" si="25"/>
        <v>3.1951904296875</v>
      </c>
      <c r="K191" s="3">
        <f t="shared" si="26"/>
        <v>24.948641363705747</v>
      </c>
      <c r="L191" s="3">
        <f t="shared" si="27"/>
        <v>9.3682854424929474</v>
      </c>
      <c r="M191" s="4">
        <f t="shared" si="22"/>
        <v>145.60333150684932</v>
      </c>
      <c r="N191" s="4">
        <f t="shared" si="28"/>
        <v>5.1264000819477049</v>
      </c>
    </row>
    <row r="192" spans="1:14" x14ac:dyDescent="0.25">
      <c r="A192" s="6" t="s">
        <v>757</v>
      </c>
      <c r="B192" s="6" t="s">
        <v>1225</v>
      </c>
      <c r="C192" s="6" t="s">
        <v>1226</v>
      </c>
      <c r="D192" s="6" t="s">
        <v>101</v>
      </c>
      <c r="E192" s="6" t="s">
        <v>1227</v>
      </c>
      <c r="F192" s="6" t="s">
        <v>1228</v>
      </c>
      <c r="G192" s="6" t="s">
        <v>543</v>
      </c>
      <c r="H192" s="2">
        <f t="shared" si="23"/>
        <v>42842.625</v>
      </c>
      <c r="I192" s="3">
        <f t="shared" si="24"/>
        <v>2.7130126953125</v>
      </c>
      <c r="J192" s="3">
        <f t="shared" si="25"/>
        <v>2.7410888671875</v>
      </c>
      <c r="K192" s="3">
        <f t="shared" si="26"/>
        <v>24.948641363705747</v>
      </c>
      <c r="L192" s="3">
        <f t="shared" si="27"/>
        <v>9.9944521555810297</v>
      </c>
      <c r="M192" s="4">
        <f t="shared" si="22"/>
        <v>198.68787945205477</v>
      </c>
      <c r="N192" s="4">
        <f t="shared" si="28"/>
        <v>5.7319679651977298</v>
      </c>
    </row>
    <row r="193" spans="1:14" x14ac:dyDescent="0.25">
      <c r="A193" s="6" t="s">
        <v>760</v>
      </c>
      <c r="B193" s="6" t="s">
        <v>1229</v>
      </c>
      <c r="C193" s="6" t="s">
        <v>1230</v>
      </c>
      <c r="D193" s="6" t="s">
        <v>101</v>
      </c>
      <c r="E193" s="6" t="s">
        <v>1231</v>
      </c>
      <c r="F193" s="6" t="s">
        <v>1232</v>
      </c>
      <c r="G193" s="6" t="s">
        <v>513</v>
      </c>
      <c r="H193" s="2">
        <f t="shared" si="23"/>
        <v>42842.666666666672</v>
      </c>
      <c r="I193" s="3">
        <f t="shared" si="24"/>
        <v>2.74658203125</v>
      </c>
      <c r="J193" s="3">
        <f t="shared" si="25"/>
        <v>2.772216796875</v>
      </c>
      <c r="K193" s="3">
        <f t="shared" si="26"/>
        <v>24.948641363705747</v>
      </c>
      <c r="L193" s="3">
        <f t="shared" si="27"/>
        <v>9.5808476749890019</v>
      </c>
      <c r="M193" s="4">
        <f t="shared" si="22"/>
        <v>148.13116712328767</v>
      </c>
      <c r="N193" s="4">
        <f t="shared" si="28"/>
        <v>5.1264000819477049</v>
      </c>
    </row>
    <row r="194" spans="1:14" x14ac:dyDescent="0.25">
      <c r="A194" s="6" t="s">
        <v>765</v>
      </c>
      <c r="B194" s="6" t="s">
        <v>1233</v>
      </c>
      <c r="C194" s="6" t="s">
        <v>1234</v>
      </c>
      <c r="D194" s="6" t="s">
        <v>101</v>
      </c>
      <c r="E194" s="6" t="s">
        <v>1235</v>
      </c>
      <c r="F194" s="6" t="s">
        <v>1236</v>
      </c>
      <c r="G194" s="6" t="s">
        <v>387</v>
      </c>
      <c r="H194" s="2">
        <f t="shared" si="23"/>
        <v>42842.708333333328</v>
      </c>
      <c r="I194" s="3">
        <f t="shared" si="24"/>
        <v>3.8726806640625</v>
      </c>
      <c r="J194" s="3">
        <f t="shared" si="25"/>
        <v>3.89739990234375</v>
      </c>
      <c r="K194" s="3">
        <f t="shared" si="26"/>
        <v>24.948641363705747</v>
      </c>
      <c r="L194" s="3">
        <f t="shared" si="27"/>
        <v>9.6833819858229049</v>
      </c>
      <c r="M194" s="4">
        <f t="shared" si="22"/>
        <v>26.858253424657537</v>
      </c>
      <c r="N194" s="4">
        <f t="shared" si="28"/>
        <v>3.62430749400795</v>
      </c>
    </row>
    <row r="195" spans="1:14" x14ac:dyDescent="0.25">
      <c r="A195" s="6" t="s">
        <v>768</v>
      </c>
      <c r="B195" s="6" t="s">
        <v>1237</v>
      </c>
      <c r="C195" s="6" t="s">
        <v>1238</v>
      </c>
      <c r="D195" s="6" t="s">
        <v>101</v>
      </c>
      <c r="E195" s="6" t="s">
        <v>1239</v>
      </c>
      <c r="F195" s="6" t="s">
        <v>1240</v>
      </c>
      <c r="G195" s="6" t="s">
        <v>464</v>
      </c>
      <c r="H195" s="2">
        <f t="shared" si="23"/>
        <v>42842.75</v>
      </c>
      <c r="I195" s="3">
        <f t="shared" si="24"/>
        <v>5.0567626953125</v>
      </c>
      <c r="J195" s="3">
        <f t="shared" si="25"/>
        <v>5.0830078125</v>
      </c>
      <c r="K195" s="3">
        <f t="shared" si="26"/>
        <v>24.948641363705747</v>
      </c>
      <c r="L195" s="3">
        <f t="shared" si="27"/>
        <v>9.3444104335313796</v>
      </c>
      <c r="M195" s="4">
        <f t="shared" ref="M195:M215" si="29">((HEX2DEC(F195)+4700)-4842)*0.046133/0.73</f>
        <v>22.308149315068494</v>
      </c>
      <c r="N195" s="4">
        <f t="shared" si="28"/>
        <v>4.4392222748428809</v>
      </c>
    </row>
    <row r="196" spans="1:14" x14ac:dyDescent="0.25">
      <c r="A196" s="6" t="s">
        <v>771</v>
      </c>
      <c r="B196" s="6" t="s">
        <v>1241</v>
      </c>
      <c r="C196" s="6" t="s">
        <v>1242</v>
      </c>
      <c r="D196" s="6" t="s">
        <v>101</v>
      </c>
      <c r="E196" s="6" t="s">
        <v>1243</v>
      </c>
      <c r="F196" s="6" t="s">
        <v>166</v>
      </c>
      <c r="G196" s="6" t="s">
        <v>464</v>
      </c>
      <c r="H196" s="2">
        <f t="shared" si="23"/>
        <v>42842.791666666672</v>
      </c>
      <c r="I196" s="3">
        <f t="shared" si="24"/>
        <v>6.4117431640625</v>
      </c>
      <c r="J196" s="3">
        <f t="shared" si="25"/>
        <v>6.4398193359375</v>
      </c>
      <c r="K196" s="3">
        <f t="shared" si="26"/>
        <v>24.948641363705747</v>
      </c>
      <c r="L196" s="3">
        <f t="shared" si="27"/>
        <v>9.0404350245606793</v>
      </c>
      <c r="M196" s="4">
        <f t="shared" si="29"/>
        <v>3.9181452054794521</v>
      </c>
      <c r="N196" s="4">
        <f t="shared" si="28"/>
        <v>4.4392222748428809</v>
      </c>
    </row>
    <row r="197" spans="1:14" x14ac:dyDescent="0.25">
      <c r="A197" s="6" t="s">
        <v>774</v>
      </c>
      <c r="B197" s="6" t="s">
        <v>1244</v>
      </c>
      <c r="C197" s="6" t="s">
        <v>1245</v>
      </c>
      <c r="D197" s="6" t="s">
        <v>101</v>
      </c>
      <c r="E197" s="6" t="s">
        <v>1246</v>
      </c>
      <c r="F197" s="6" t="s">
        <v>104</v>
      </c>
      <c r="G197" s="6" t="s">
        <v>464</v>
      </c>
      <c r="H197" s="2">
        <f t="shared" si="23"/>
        <v>42842.833333333328</v>
      </c>
      <c r="I197" s="3">
        <f t="shared" si="24"/>
        <v>6.1370849609375</v>
      </c>
      <c r="J197" s="3">
        <f t="shared" si="25"/>
        <v>6.15509033203125</v>
      </c>
      <c r="K197" s="3">
        <f t="shared" si="26"/>
        <v>24.948641363705747</v>
      </c>
      <c r="L197" s="3">
        <f t="shared" si="27"/>
        <v>9.0820024238707333</v>
      </c>
      <c r="M197" s="4">
        <f t="shared" si="29"/>
        <v>0.44237123287671237</v>
      </c>
      <c r="N197" s="4">
        <f t="shared" si="28"/>
        <v>4.4392222748428809</v>
      </c>
    </row>
    <row r="198" spans="1:14" x14ac:dyDescent="0.25">
      <c r="A198" s="6" t="s">
        <v>778</v>
      </c>
      <c r="B198" s="6" t="s">
        <v>1247</v>
      </c>
      <c r="C198" s="6" t="s">
        <v>1248</v>
      </c>
      <c r="D198" s="6" t="s">
        <v>101</v>
      </c>
      <c r="E198" s="6" t="s">
        <v>1249</v>
      </c>
      <c r="F198" s="6" t="s">
        <v>114</v>
      </c>
      <c r="G198" s="6" t="s">
        <v>513</v>
      </c>
      <c r="H198" s="2">
        <f t="shared" si="23"/>
        <v>42842.875</v>
      </c>
      <c r="I198" s="3">
        <f t="shared" si="24"/>
        <v>5.682373046875</v>
      </c>
      <c r="J198" s="3">
        <f t="shared" si="25"/>
        <v>5.7073974609375</v>
      </c>
      <c r="K198" s="3">
        <f t="shared" si="26"/>
        <v>24.948641363705747</v>
      </c>
      <c r="L198" s="3">
        <f t="shared" si="27"/>
        <v>9.1418074387080424</v>
      </c>
      <c r="M198" s="4">
        <f t="shared" si="29"/>
        <v>0.31597945205479455</v>
      </c>
      <c r="N198" s="4">
        <f t="shared" si="28"/>
        <v>5.1264000819477049</v>
      </c>
    </row>
    <row r="199" spans="1:14" x14ac:dyDescent="0.25">
      <c r="A199" s="6" t="s">
        <v>782</v>
      </c>
      <c r="B199" s="6" t="s">
        <v>1250</v>
      </c>
      <c r="C199" s="6" t="s">
        <v>1251</v>
      </c>
      <c r="D199" s="6" t="s">
        <v>101</v>
      </c>
      <c r="E199" s="6" t="s">
        <v>1252</v>
      </c>
      <c r="F199" s="6" t="s">
        <v>114</v>
      </c>
      <c r="G199" s="6" t="s">
        <v>513</v>
      </c>
      <c r="H199" s="2">
        <f t="shared" si="23"/>
        <v>42842.916666666672</v>
      </c>
      <c r="I199" s="3">
        <f t="shared" si="24"/>
        <v>5.5023193359375</v>
      </c>
      <c r="J199" s="3">
        <f t="shared" si="25"/>
        <v>5.52978515625</v>
      </c>
      <c r="K199" s="3">
        <f t="shared" si="26"/>
        <v>24.948641363705747</v>
      </c>
      <c r="L199" s="3">
        <f t="shared" si="27"/>
        <v>9.0838118385274242</v>
      </c>
      <c r="M199" s="4">
        <f t="shared" si="29"/>
        <v>0.31597945205479455</v>
      </c>
      <c r="N199" s="4">
        <f t="shared" si="28"/>
        <v>5.1264000819477049</v>
      </c>
    </row>
    <row r="200" spans="1:14" x14ac:dyDescent="0.25">
      <c r="A200" s="6" t="s">
        <v>785</v>
      </c>
      <c r="B200" s="6" t="s">
        <v>1253</v>
      </c>
      <c r="C200" s="6" t="s">
        <v>1254</v>
      </c>
      <c r="D200" s="6" t="s">
        <v>101</v>
      </c>
      <c r="E200" s="6" t="s">
        <v>1255</v>
      </c>
      <c r="F200" s="6" t="s">
        <v>114</v>
      </c>
      <c r="G200" s="6" t="s">
        <v>543</v>
      </c>
      <c r="H200" s="2">
        <f t="shared" si="23"/>
        <v>42842.958333333328</v>
      </c>
      <c r="I200" s="3">
        <f t="shared" si="24"/>
        <v>5.4656982421875</v>
      </c>
      <c r="J200" s="3">
        <f t="shared" si="25"/>
        <v>5.49591064453125</v>
      </c>
      <c r="K200" s="3">
        <f t="shared" si="26"/>
        <v>24.948641363705747</v>
      </c>
      <c r="L200" s="3">
        <f t="shared" si="27"/>
        <v>9.0603033442586707</v>
      </c>
      <c r="M200" s="4">
        <f t="shared" si="29"/>
        <v>0.31597945205479455</v>
      </c>
      <c r="N200" s="4">
        <f t="shared" si="28"/>
        <v>5.7319679651977298</v>
      </c>
    </row>
    <row r="201" spans="1:14" x14ac:dyDescent="0.25">
      <c r="A201" s="6" t="s">
        <v>789</v>
      </c>
      <c r="B201" s="6" t="s">
        <v>1256</v>
      </c>
      <c r="C201" s="6" t="s">
        <v>1257</v>
      </c>
      <c r="D201" s="6" t="s">
        <v>101</v>
      </c>
      <c r="E201" s="6" t="s">
        <v>1258</v>
      </c>
      <c r="F201" s="6" t="s">
        <v>114</v>
      </c>
      <c r="G201" s="6" t="s">
        <v>513</v>
      </c>
      <c r="H201" s="2">
        <f t="shared" si="23"/>
        <v>42843</v>
      </c>
      <c r="I201" s="3">
        <f t="shared" si="24"/>
        <v>5.438232421875</v>
      </c>
      <c r="J201" s="3">
        <f t="shared" si="25"/>
        <v>5.4693603515625</v>
      </c>
      <c r="K201" s="3">
        <f t="shared" si="26"/>
        <v>24.948641363705747</v>
      </c>
      <c r="L201" s="3">
        <f t="shared" si="27"/>
        <v>9.0639180771735823</v>
      </c>
      <c r="M201" s="4">
        <f t="shared" si="29"/>
        <v>0.31597945205479455</v>
      </c>
      <c r="N201" s="4">
        <f t="shared" si="28"/>
        <v>5.1264000819477049</v>
      </c>
    </row>
    <row r="202" spans="1:14" x14ac:dyDescent="0.25">
      <c r="A202" s="6" t="s">
        <v>793</v>
      </c>
      <c r="B202" s="6" t="s">
        <v>1259</v>
      </c>
      <c r="C202" s="6" t="s">
        <v>1260</v>
      </c>
      <c r="D202" s="6" t="s">
        <v>101</v>
      </c>
      <c r="E202" s="6" t="s">
        <v>1261</v>
      </c>
      <c r="F202" s="6" t="s">
        <v>114</v>
      </c>
      <c r="G202" s="6" t="s">
        <v>543</v>
      </c>
      <c r="H202" s="2">
        <f t="shared" si="23"/>
        <v>42843.041666666672</v>
      </c>
      <c r="I202" s="3">
        <f t="shared" si="24"/>
        <v>5.401611328125</v>
      </c>
      <c r="J202" s="3">
        <f t="shared" si="25"/>
        <v>5.4254150390625</v>
      </c>
      <c r="K202" s="3">
        <f t="shared" si="26"/>
        <v>24.948641363705747</v>
      </c>
      <c r="L202" s="3">
        <f t="shared" si="27"/>
        <v>8.9378240508169711</v>
      </c>
      <c r="M202" s="4">
        <f t="shared" si="29"/>
        <v>0.31597945205479455</v>
      </c>
      <c r="N202" s="4">
        <f t="shared" si="28"/>
        <v>5.7319679651977298</v>
      </c>
    </row>
    <row r="203" spans="1:14" x14ac:dyDescent="0.25">
      <c r="A203" s="6" t="s">
        <v>796</v>
      </c>
      <c r="B203" s="6" t="s">
        <v>1262</v>
      </c>
      <c r="C203" s="6" t="s">
        <v>1263</v>
      </c>
      <c r="D203" s="6" t="s">
        <v>101</v>
      </c>
      <c r="E203" s="6" t="s">
        <v>1264</v>
      </c>
      <c r="F203" s="6" t="s">
        <v>114</v>
      </c>
      <c r="G203" s="6" t="s">
        <v>513</v>
      </c>
      <c r="H203" s="2">
        <f t="shared" si="23"/>
        <v>42843.083333333328</v>
      </c>
      <c r="I203" s="3">
        <f t="shared" si="24"/>
        <v>5.13916015625</v>
      </c>
      <c r="J203" s="3">
        <f t="shared" si="25"/>
        <v>5.16082763671875</v>
      </c>
      <c r="K203" s="3">
        <f t="shared" si="26"/>
        <v>24.948641363705747</v>
      </c>
      <c r="L203" s="3">
        <f t="shared" si="27"/>
        <v>9.0621106217593592</v>
      </c>
      <c r="M203" s="4">
        <f t="shared" si="29"/>
        <v>0.31597945205479455</v>
      </c>
      <c r="N203" s="4">
        <f t="shared" si="28"/>
        <v>5.1264000819477049</v>
      </c>
    </row>
    <row r="204" spans="1:14" x14ac:dyDescent="0.25">
      <c r="A204" s="6" t="s">
        <v>799</v>
      </c>
      <c r="B204" s="6" t="s">
        <v>1265</v>
      </c>
      <c r="C204" s="6" t="s">
        <v>1266</v>
      </c>
      <c r="D204" s="6" t="s">
        <v>101</v>
      </c>
      <c r="E204" s="6" t="s">
        <v>1267</v>
      </c>
      <c r="F204" s="6" t="s">
        <v>114</v>
      </c>
      <c r="G204" s="6" t="s">
        <v>513</v>
      </c>
      <c r="H204" s="2">
        <f t="shared" si="23"/>
        <v>42843.125</v>
      </c>
      <c r="I204" s="3">
        <f t="shared" si="24"/>
        <v>4.754638671875</v>
      </c>
      <c r="J204" s="3">
        <f t="shared" si="25"/>
        <v>4.7698974609375</v>
      </c>
      <c r="K204" s="3">
        <f t="shared" si="26"/>
        <v>24.948641363705747</v>
      </c>
      <c r="L204" s="3">
        <f t="shared" si="27"/>
        <v>9.3903514538599211</v>
      </c>
      <c r="M204" s="4">
        <f t="shared" si="29"/>
        <v>0.31597945205479455</v>
      </c>
      <c r="N204" s="4">
        <f t="shared" si="28"/>
        <v>5.1264000819477049</v>
      </c>
    </row>
    <row r="205" spans="1:14" x14ac:dyDescent="0.25">
      <c r="A205" s="6" t="s">
        <v>803</v>
      </c>
      <c r="B205" s="6" t="s">
        <v>1268</v>
      </c>
      <c r="C205" s="6" t="s">
        <v>1269</v>
      </c>
      <c r="D205" s="6" t="s">
        <v>101</v>
      </c>
      <c r="E205" s="6" t="s">
        <v>1270</v>
      </c>
      <c r="F205" s="6" t="s">
        <v>114</v>
      </c>
      <c r="G205" s="6" t="s">
        <v>513</v>
      </c>
      <c r="H205" s="2">
        <f t="shared" si="23"/>
        <v>42843.166666666672</v>
      </c>
      <c r="I205" s="3">
        <f t="shared" si="24"/>
        <v>4.449462890625</v>
      </c>
      <c r="J205" s="3">
        <f t="shared" si="25"/>
        <v>4.4677734375</v>
      </c>
      <c r="K205" s="3">
        <f t="shared" si="26"/>
        <v>24.948641363705747</v>
      </c>
      <c r="L205" s="3">
        <f t="shared" si="27"/>
        <v>9.3334016439634411</v>
      </c>
      <c r="M205" s="4">
        <f t="shared" si="29"/>
        <v>0.31597945205479455</v>
      </c>
      <c r="N205" s="4">
        <f t="shared" si="28"/>
        <v>5.1264000819477049</v>
      </c>
    </row>
    <row r="206" spans="1:14" x14ac:dyDescent="0.25">
      <c r="A206" s="6" t="s">
        <v>807</v>
      </c>
      <c r="B206" s="6" t="s">
        <v>1271</v>
      </c>
      <c r="C206" s="6" t="s">
        <v>1272</v>
      </c>
      <c r="D206" s="6" t="s">
        <v>101</v>
      </c>
      <c r="E206" s="6" t="s">
        <v>1273</v>
      </c>
      <c r="F206" s="6" t="s">
        <v>114</v>
      </c>
      <c r="G206" s="6" t="s">
        <v>513</v>
      </c>
      <c r="H206" s="2">
        <f t="shared" si="23"/>
        <v>42843.208333333328</v>
      </c>
      <c r="I206" s="3">
        <f t="shared" si="24"/>
        <v>4.33349609375</v>
      </c>
      <c r="J206" s="3">
        <f t="shared" si="25"/>
        <v>4.3505859375</v>
      </c>
      <c r="K206" s="3">
        <f t="shared" si="26"/>
        <v>24.948641363705747</v>
      </c>
      <c r="L206" s="3">
        <f t="shared" si="27"/>
        <v>9.1345479657618398</v>
      </c>
      <c r="M206" s="4">
        <f t="shared" si="29"/>
        <v>0.31597945205479455</v>
      </c>
      <c r="N206" s="4">
        <f t="shared" si="28"/>
        <v>5.1264000819477049</v>
      </c>
    </row>
    <row r="207" spans="1:14" x14ac:dyDescent="0.25">
      <c r="A207" s="6" t="s">
        <v>810</v>
      </c>
      <c r="B207" s="6" t="s">
        <v>1274</v>
      </c>
      <c r="C207" s="6" t="s">
        <v>1275</v>
      </c>
      <c r="D207" s="6" t="s">
        <v>101</v>
      </c>
      <c r="E207" s="6" t="s">
        <v>1276</v>
      </c>
      <c r="F207" s="6" t="s">
        <v>208</v>
      </c>
      <c r="G207" s="6" t="s">
        <v>513</v>
      </c>
      <c r="H207" s="2">
        <f t="shared" si="23"/>
        <v>42843.25</v>
      </c>
      <c r="I207" s="3">
        <f t="shared" si="24"/>
        <v>4.388427734375</v>
      </c>
      <c r="J207" s="3">
        <f t="shared" si="25"/>
        <v>4.4110107421875</v>
      </c>
      <c r="K207" s="3">
        <f t="shared" si="26"/>
        <v>24.948641363705747</v>
      </c>
      <c r="L207" s="3">
        <f t="shared" si="27"/>
        <v>9.3370705082655832</v>
      </c>
      <c r="M207" s="4">
        <f t="shared" si="29"/>
        <v>0.37917534246575341</v>
      </c>
      <c r="N207" s="4">
        <f t="shared" si="28"/>
        <v>5.1264000819477049</v>
      </c>
    </row>
    <row r="208" spans="1:14" x14ac:dyDescent="0.25">
      <c r="A208" s="6" t="s">
        <v>813</v>
      </c>
      <c r="B208" s="6" t="s">
        <v>1277</v>
      </c>
      <c r="C208" s="6" t="s">
        <v>1278</v>
      </c>
      <c r="D208" s="6" t="s">
        <v>101</v>
      </c>
      <c r="E208" s="6" t="s">
        <v>1279</v>
      </c>
      <c r="F208" s="6" t="s">
        <v>54</v>
      </c>
      <c r="G208" s="6" t="s">
        <v>387</v>
      </c>
      <c r="H208" s="2">
        <f t="shared" si="23"/>
        <v>42843.291666666672</v>
      </c>
      <c r="I208" s="3">
        <f t="shared" si="24"/>
        <v>5.0201416015625</v>
      </c>
      <c r="J208" s="3">
        <f t="shared" si="25"/>
        <v>5.03997802734375</v>
      </c>
      <c r="K208" s="3">
        <f t="shared" si="26"/>
        <v>24.948641363705747</v>
      </c>
      <c r="L208" s="3">
        <f t="shared" si="27"/>
        <v>9.4696393828007217</v>
      </c>
      <c r="M208" s="4">
        <f t="shared" si="29"/>
        <v>4.234124657534247</v>
      </c>
      <c r="N208" s="4">
        <f t="shared" si="28"/>
        <v>3.62430749400795</v>
      </c>
    </row>
    <row r="209" spans="1:14" x14ac:dyDescent="0.25">
      <c r="A209" s="6" t="s">
        <v>816</v>
      </c>
      <c r="B209" s="6" t="s">
        <v>1280</v>
      </c>
      <c r="C209" s="6" t="s">
        <v>1281</v>
      </c>
      <c r="D209" s="6" t="s">
        <v>101</v>
      </c>
      <c r="E209" s="6" t="s">
        <v>1282</v>
      </c>
      <c r="F209" s="6" t="s">
        <v>1283</v>
      </c>
      <c r="G209" s="6" t="s">
        <v>464</v>
      </c>
      <c r="H209" s="2">
        <f t="shared" si="23"/>
        <v>42843.333333333328</v>
      </c>
      <c r="I209" s="3">
        <f t="shared" si="24"/>
        <v>4.8095703125</v>
      </c>
      <c r="J209" s="3">
        <f t="shared" si="25"/>
        <v>4.8284912109375</v>
      </c>
      <c r="K209" s="3">
        <f t="shared" si="26"/>
        <v>24.948641363705747</v>
      </c>
      <c r="L209" s="3">
        <f t="shared" si="27"/>
        <v>9.3793151392239338</v>
      </c>
      <c r="M209" s="4">
        <f t="shared" si="29"/>
        <v>11.122476712328767</v>
      </c>
      <c r="N209" s="4">
        <f t="shared" si="28"/>
        <v>4.4392222748428809</v>
      </c>
    </row>
    <row r="210" spans="1:14" x14ac:dyDescent="0.25">
      <c r="A210" s="6" t="s">
        <v>820</v>
      </c>
      <c r="B210" s="6" t="s">
        <v>1284</v>
      </c>
      <c r="C210" s="6" t="s">
        <v>1285</v>
      </c>
      <c r="D210" s="6" t="s">
        <v>101</v>
      </c>
      <c r="E210" s="6" t="s">
        <v>1286</v>
      </c>
      <c r="F210" s="6" t="s">
        <v>1287</v>
      </c>
      <c r="G210" s="6" t="s">
        <v>513</v>
      </c>
      <c r="H210" s="2">
        <f t="shared" si="23"/>
        <v>42843.375</v>
      </c>
      <c r="I210" s="3">
        <f t="shared" si="24"/>
        <v>4.705810546875</v>
      </c>
      <c r="J210" s="3">
        <f t="shared" si="25"/>
        <v>4.7296142578125</v>
      </c>
      <c r="K210" s="3">
        <f t="shared" si="26"/>
        <v>24.948641363705747</v>
      </c>
      <c r="L210" s="3">
        <f t="shared" si="27"/>
        <v>8.9899579414080222</v>
      </c>
      <c r="M210" s="4">
        <f t="shared" si="29"/>
        <v>32.6090794520548</v>
      </c>
      <c r="N210" s="4">
        <f t="shared" si="28"/>
        <v>5.1264000819477049</v>
      </c>
    </row>
    <row r="211" spans="1:14" x14ac:dyDescent="0.25">
      <c r="A211" s="6" t="s">
        <v>823</v>
      </c>
      <c r="B211" s="6" t="s">
        <v>1288</v>
      </c>
      <c r="C211" s="6" t="s">
        <v>1289</v>
      </c>
      <c r="D211" s="6" t="s">
        <v>101</v>
      </c>
      <c r="E211" s="6" t="s">
        <v>1290</v>
      </c>
      <c r="F211" s="6" t="s">
        <v>1291</v>
      </c>
      <c r="G211" s="6" t="s">
        <v>543</v>
      </c>
      <c r="H211" s="2">
        <f t="shared" si="23"/>
        <v>42843.416666666672</v>
      </c>
      <c r="I211" s="3">
        <f t="shared" si="24"/>
        <v>4.656982421875</v>
      </c>
      <c r="J211" s="3">
        <f t="shared" si="25"/>
        <v>4.67742919921875</v>
      </c>
      <c r="K211" s="3">
        <f t="shared" si="26"/>
        <v>24.948641363705747</v>
      </c>
      <c r="L211" s="3">
        <f t="shared" si="27"/>
        <v>9.0007627794822724</v>
      </c>
      <c r="M211" s="4">
        <f t="shared" si="29"/>
        <v>76.087852054794524</v>
      </c>
      <c r="N211" s="4">
        <f t="shared" si="28"/>
        <v>5.7319679651977298</v>
      </c>
    </row>
    <row r="212" spans="1:14" x14ac:dyDescent="0.25">
      <c r="A212" s="6" t="s">
        <v>826</v>
      </c>
      <c r="B212" s="6" t="s">
        <v>324</v>
      </c>
      <c r="C212" s="6" t="s">
        <v>1292</v>
      </c>
      <c r="D212" s="6" t="s">
        <v>101</v>
      </c>
      <c r="E212" s="6" t="s">
        <v>1293</v>
      </c>
      <c r="F212" s="6" t="s">
        <v>1294</v>
      </c>
      <c r="G212" s="6" t="s">
        <v>375</v>
      </c>
      <c r="H212" s="2">
        <f t="shared" si="23"/>
        <v>42843.458333333328</v>
      </c>
      <c r="I212" s="3">
        <f t="shared" si="24"/>
        <v>0.25634765625</v>
      </c>
      <c r="J212" s="3">
        <f t="shared" si="25"/>
        <v>0.267333984375</v>
      </c>
      <c r="K212" s="3">
        <f t="shared" si="26"/>
        <v>24.948641363705747</v>
      </c>
      <c r="L212" s="3">
        <f t="shared" si="27"/>
        <v>9.8147108477010647</v>
      </c>
      <c r="M212" s="4">
        <f t="shared" si="29"/>
        <v>794.62512602739719</v>
      </c>
      <c r="N212" s="4">
        <f t="shared" si="28"/>
        <v>2.5625587331231401</v>
      </c>
    </row>
    <row r="213" spans="1:14" x14ac:dyDescent="0.25">
      <c r="A213" s="6" t="s">
        <v>1295</v>
      </c>
      <c r="B213" s="6" t="s">
        <v>314</v>
      </c>
      <c r="C213" s="6" t="s">
        <v>1296</v>
      </c>
      <c r="D213" s="6" t="s">
        <v>101</v>
      </c>
      <c r="E213" s="6" t="s">
        <v>1297</v>
      </c>
      <c r="F213" s="6" t="s">
        <v>1298</v>
      </c>
      <c r="G213" s="6" t="s">
        <v>1299</v>
      </c>
      <c r="H213" s="2">
        <f t="shared" si="23"/>
        <v>42843.5</v>
      </c>
      <c r="I213" s="3">
        <f t="shared" si="24"/>
        <v>0.2410888671875</v>
      </c>
      <c r="J213" s="3">
        <f t="shared" si="25"/>
        <v>0.252685546875</v>
      </c>
      <c r="K213" s="3">
        <f t="shared" si="26"/>
        <v>24.948641363705747</v>
      </c>
      <c r="L213" s="3">
        <f t="shared" si="27"/>
        <v>13.300751141804028</v>
      </c>
      <c r="M213" s="4">
        <f t="shared" si="29"/>
        <v>46.259391780821922</v>
      </c>
      <c r="N213" s="4">
        <f t="shared" si="28"/>
        <v>98.626926558678633</v>
      </c>
    </row>
    <row r="214" spans="1:14" x14ac:dyDescent="0.25">
      <c r="A214" s="6" t="s">
        <v>1300</v>
      </c>
      <c r="B214" s="6" t="s">
        <v>1301</v>
      </c>
      <c r="C214" s="6" t="s">
        <v>1302</v>
      </c>
      <c r="D214" s="6" t="s">
        <v>101</v>
      </c>
      <c r="E214" s="6" t="s">
        <v>1303</v>
      </c>
      <c r="F214" s="6" t="s">
        <v>1304</v>
      </c>
      <c r="G214" s="6" t="s">
        <v>1305</v>
      </c>
      <c r="H214" s="2">
        <f t="shared" si="23"/>
        <v>42843.507210648153</v>
      </c>
      <c r="I214" s="3">
        <f t="shared" si="24"/>
        <v>0.244140625</v>
      </c>
      <c r="J214" s="3">
        <f t="shared" si="25"/>
        <v>0.25726318359375</v>
      </c>
      <c r="K214" s="3">
        <f t="shared" si="26"/>
        <v>24.948641363705747</v>
      </c>
      <c r="L214" s="3">
        <f t="shared" si="27"/>
        <v>14.029875700304046</v>
      </c>
      <c r="M214" s="4">
        <f t="shared" si="29"/>
        <v>145.09776438356164</v>
      </c>
      <c r="N214" s="4">
        <f t="shared" si="28"/>
        <v>76.761795274873975</v>
      </c>
    </row>
    <row r="215" spans="1:14" x14ac:dyDescent="0.25">
      <c r="A215" s="6" t="s">
        <v>1306</v>
      </c>
      <c r="B215" s="6" t="s">
        <v>109</v>
      </c>
      <c r="C215" s="6" t="s">
        <v>302</v>
      </c>
      <c r="D215" s="6" t="s">
        <v>101</v>
      </c>
      <c r="E215" s="6" t="s">
        <v>1307</v>
      </c>
      <c r="F215" s="6" t="s">
        <v>904</v>
      </c>
      <c r="G215" s="6" t="s">
        <v>1308</v>
      </c>
      <c r="H215" s="2">
        <f t="shared" si="23"/>
        <v>42843.515081018515</v>
      </c>
      <c r="I215" s="3">
        <f t="shared" si="24"/>
        <v>0.1739501953125</v>
      </c>
      <c r="J215" s="3">
        <f t="shared" si="25"/>
        <v>0.1904296875</v>
      </c>
      <c r="K215" s="3">
        <f t="shared" si="26"/>
        <v>24.948641363705747</v>
      </c>
      <c r="L215" s="3">
        <f t="shared" si="27"/>
        <v>13.935710449552857</v>
      </c>
      <c r="M215" s="4">
        <f t="shared" si="29"/>
        <v>6.761960273972603</v>
      </c>
      <c r="N215" s="4">
        <f t="shared" si="28"/>
        <v>62.225040453059357</v>
      </c>
    </row>
  </sheetData>
  <mergeCells count="1">
    <mergeCell ref="P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143"/>
  <sheetViews>
    <sheetView tabSelected="1" zoomScaleNormal="100" workbookViewId="0">
      <selection activeCell="AB3" sqref="AB3:AB71"/>
    </sheetView>
  </sheetViews>
  <sheetFormatPr defaultRowHeight="15" x14ac:dyDescent="0.25"/>
  <cols>
    <col min="2" max="2" width="15.42578125" bestFit="1" customWidth="1"/>
    <col min="3" max="3" width="11.5703125" bestFit="1" customWidth="1"/>
    <col min="4" max="4" width="10.5703125" bestFit="1" customWidth="1"/>
    <col min="5" max="5" width="8.140625" customWidth="1"/>
    <col min="6" max="7" width="8.42578125" customWidth="1"/>
    <col min="8" max="8" width="15.42578125" bestFit="1" customWidth="1"/>
    <col min="9" max="9" width="11.5703125" bestFit="1" customWidth="1"/>
    <col min="10" max="10" width="10.5703125" bestFit="1" customWidth="1"/>
    <col min="11" max="11" width="8.140625" customWidth="1"/>
    <col min="12" max="12" width="7.5703125" bestFit="1" customWidth="1"/>
    <col min="15" max="16" width="15.42578125" bestFit="1" customWidth="1"/>
    <col min="17" max="18" width="11.5703125" bestFit="1" customWidth="1"/>
    <col min="19" max="20" width="10.5703125" bestFit="1" customWidth="1"/>
    <col min="21" max="22" width="8.140625" customWidth="1"/>
    <col min="23" max="23" width="8.5703125" customWidth="1"/>
    <col min="24" max="24" width="7.5703125" bestFit="1" customWidth="1"/>
  </cols>
  <sheetData>
    <row r="1" spans="2:28" x14ac:dyDescent="0.25">
      <c r="B1" s="5" t="s">
        <v>150</v>
      </c>
      <c r="C1" s="5" t="s">
        <v>158</v>
      </c>
      <c r="D1" s="5" t="s">
        <v>159</v>
      </c>
      <c r="E1" s="5" t="s">
        <v>161</v>
      </c>
      <c r="F1" s="5" t="s">
        <v>162</v>
      </c>
      <c r="G1" s="5"/>
      <c r="H1" s="5" t="s">
        <v>150</v>
      </c>
      <c r="I1" s="5" t="s">
        <v>158</v>
      </c>
      <c r="J1" s="5" t="s">
        <v>159</v>
      </c>
      <c r="K1" s="5" t="s">
        <v>161</v>
      </c>
      <c r="L1" s="5" t="s">
        <v>162</v>
      </c>
      <c r="N1" s="10" t="s">
        <v>1309</v>
      </c>
      <c r="O1" s="11">
        <f>P1</f>
        <v>42839.416666666664</v>
      </c>
      <c r="P1" s="2">
        <v>42839.416666666664</v>
      </c>
      <c r="Q1" s="5" t="s">
        <v>1310</v>
      </c>
      <c r="R1" s="5" t="s">
        <v>1311</v>
      </c>
      <c r="S1" s="5" t="s">
        <v>1310</v>
      </c>
      <c r="T1" s="5" t="s">
        <v>1311</v>
      </c>
      <c r="U1" s="5" t="s">
        <v>1312</v>
      </c>
      <c r="V1" s="5" t="s">
        <v>1313</v>
      </c>
      <c r="W1" s="5" t="s">
        <v>1314</v>
      </c>
      <c r="X1" s="5" t="s">
        <v>1315</v>
      </c>
    </row>
    <row r="2" spans="2:28" x14ac:dyDescent="0.25">
      <c r="B2" s="2">
        <v>42839.458333333328</v>
      </c>
      <c r="C2" s="3">
        <v>73.0438232421875</v>
      </c>
      <c r="D2" s="3">
        <v>37.6171875</v>
      </c>
      <c r="E2" s="3">
        <v>8.6457547274465014</v>
      </c>
      <c r="F2" s="4">
        <v>0.60869589041095884</v>
      </c>
      <c r="G2" s="4"/>
      <c r="H2" s="2">
        <v>42839.458333333328</v>
      </c>
      <c r="I2" s="3">
        <v>72.6654052734375</v>
      </c>
      <c r="J2" s="3">
        <v>36.4984130859375</v>
      </c>
      <c r="K2" s="3">
        <v>8.7645140600899367</v>
      </c>
      <c r="L2" s="4">
        <v>0.25278356164383564</v>
      </c>
      <c r="N2" s="9">
        <v>1</v>
      </c>
      <c r="O2" s="11">
        <f t="shared" ref="O2:O65" si="0">P2</f>
        <v>42839.458333333328</v>
      </c>
      <c r="P2" s="2">
        <v>42839.458333333328</v>
      </c>
      <c r="Q2" s="3">
        <v>-73.0438232421875</v>
      </c>
      <c r="R2" s="3">
        <v>-72.6654052734375</v>
      </c>
      <c r="S2" s="3">
        <v>-37.6171875</v>
      </c>
      <c r="T2" s="3">
        <v>-36.4984130859375</v>
      </c>
      <c r="U2" s="3">
        <v>8.6457547274465014</v>
      </c>
      <c r="V2" s="3">
        <v>8.7645140600899367</v>
      </c>
      <c r="W2" s="4">
        <v>0.60869589041095884</v>
      </c>
      <c r="X2" s="4">
        <v>0.25278356164383564</v>
      </c>
      <c r="Y2" s="12">
        <f>Q2-S2</f>
        <v>-35.4266357421875</v>
      </c>
      <c r="Z2" s="12">
        <f>R2-T2</f>
        <v>-36.1669921875</v>
      </c>
    </row>
    <row r="3" spans="2:28" x14ac:dyDescent="0.25">
      <c r="B3" s="2">
        <v>42839.5</v>
      </c>
      <c r="C3" s="3">
        <v>72.3541259765625</v>
      </c>
      <c r="D3" s="3">
        <v>37.4853515625</v>
      </c>
      <c r="E3" s="3">
        <v>8.5576273600470927</v>
      </c>
      <c r="F3" s="4">
        <v>0.60869589041095884</v>
      </c>
      <c r="G3" s="4"/>
      <c r="H3" s="2">
        <v>42839.5</v>
      </c>
      <c r="I3" s="3">
        <v>71.978759765625</v>
      </c>
      <c r="J3" s="3">
        <v>36.353759765625</v>
      </c>
      <c r="K3" s="3">
        <v>8.5664210351007455</v>
      </c>
      <c r="L3" s="4">
        <v>0.31597945205479455</v>
      </c>
      <c r="N3" s="9">
        <v>2</v>
      </c>
      <c r="O3" s="11">
        <f t="shared" si="0"/>
        <v>42839.5</v>
      </c>
      <c r="P3" s="2">
        <v>42839.5</v>
      </c>
      <c r="Q3" s="3">
        <v>-72.3541259765625</v>
      </c>
      <c r="R3" s="3">
        <v>-71.978759765625</v>
      </c>
      <c r="S3" s="3">
        <v>-37.4853515625</v>
      </c>
      <c r="T3" s="3">
        <v>-36.353759765625</v>
      </c>
      <c r="U3" s="3">
        <v>8.5576273600470927</v>
      </c>
      <c r="V3" s="3">
        <v>8.5664210351007455</v>
      </c>
      <c r="W3" s="4">
        <v>0.60869589041095884</v>
      </c>
      <c r="X3" s="4">
        <v>0.31597945205479455</v>
      </c>
      <c r="Y3" s="12">
        <f t="shared" ref="Y3:Y66" si="1">Q3-S3</f>
        <v>-34.8687744140625</v>
      </c>
      <c r="Z3" s="12">
        <f>R3-T3</f>
        <v>-35.625</v>
      </c>
      <c r="AB3" s="12"/>
    </row>
    <row r="4" spans="2:28" x14ac:dyDescent="0.25">
      <c r="B4" s="2">
        <v>42839.541666666672</v>
      </c>
      <c r="C4" s="3">
        <v>71.9207763671875</v>
      </c>
      <c r="D4" s="3">
        <v>37.44781494140625</v>
      </c>
      <c r="E4" s="3">
        <v>8.5681802770648119</v>
      </c>
      <c r="F4" s="4">
        <v>0.60869589041095884</v>
      </c>
      <c r="G4" s="4"/>
      <c r="H4" s="2">
        <v>42839.541666666672</v>
      </c>
      <c r="I4" s="3">
        <v>71.551513671875</v>
      </c>
      <c r="J4" s="3">
        <v>36.31622314453125</v>
      </c>
      <c r="K4" s="3">
        <v>8.5470805224092032</v>
      </c>
      <c r="L4" s="4">
        <v>0.31597945205479455</v>
      </c>
      <c r="N4" s="9">
        <v>3</v>
      </c>
      <c r="O4" s="11">
        <f t="shared" si="0"/>
        <v>42839.541666666672</v>
      </c>
      <c r="P4" s="2">
        <v>42839.541666666672</v>
      </c>
      <c r="Q4" s="3">
        <v>-71.9207763671875</v>
      </c>
      <c r="R4" s="3">
        <v>-71.551513671875</v>
      </c>
      <c r="S4" s="3">
        <v>-37.44781494140625</v>
      </c>
      <c r="T4" s="3">
        <v>-36.31622314453125</v>
      </c>
      <c r="U4" s="3">
        <v>8.5681802770648119</v>
      </c>
      <c r="V4" s="3">
        <v>8.5470805224092032</v>
      </c>
      <c r="W4" s="4">
        <v>0.60869589041095884</v>
      </c>
      <c r="X4" s="4">
        <v>0.31597945205479455</v>
      </c>
      <c r="Y4" s="12">
        <f t="shared" si="1"/>
        <v>-34.47296142578125</v>
      </c>
      <c r="Z4" s="12">
        <f t="shared" ref="Z3:Z66" si="2">R4-T4</f>
        <v>-35.23529052734375</v>
      </c>
      <c r="AB4" s="12"/>
    </row>
    <row r="5" spans="2:28" x14ac:dyDescent="0.25">
      <c r="B5" s="2">
        <v>42839.583333333328</v>
      </c>
      <c r="C5" s="3">
        <v>71.8536376953125</v>
      </c>
      <c r="D5" s="3">
        <v>37.4359130859375</v>
      </c>
      <c r="E5" s="3">
        <v>8.5084606897554522</v>
      </c>
      <c r="F5" s="4">
        <v>0.60869589041095884</v>
      </c>
      <c r="G5" s="4"/>
      <c r="H5" s="2">
        <v>42839.583333333328</v>
      </c>
      <c r="I5" s="3">
        <v>71.478271484375</v>
      </c>
      <c r="J5" s="3">
        <v>36.30340576171875</v>
      </c>
      <c r="K5" s="3">
        <v>8.4769231446416597</v>
      </c>
      <c r="L5" s="4">
        <v>0.31597945205479455</v>
      </c>
      <c r="N5" s="9">
        <v>4</v>
      </c>
      <c r="O5" s="11">
        <f t="shared" si="0"/>
        <v>42839.583333333328</v>
      </c>
      <c r="P5" s="2">
        <v>42839.583333333328</v>
      </c>
      <c r="Q5" s="3">
        <v>-71.8536376953125</v>
      </c>
      <c r="R5" s="3">
        <v>-71.478271484375</v>
      </c>
      <c r="S5" s="3">
        <v>-37.4359130859375</v>
      </c>
      <c r="T5" s="3">
        <v>-36.30340576171875</v>
      </c>
      <c r="U5" s="3">
        <v>8.5084606897554522</v>
      </c>
      <c r="V5" s="3">
        <v>8.4769231446416597</v>
      </c>
      <c r="W5" s="4">
        <v>0.60869589041095884</v>
      </c>
      <c r="X5" s="4">
        <v>0.31597945205479455</v>
      </c>
      <c r="Y5" s="12">
        <f t="shared" si="1"/>
        <v>-34.417724609375</v>
      </c>
      <c r="Z5" s="12">
        <f t="shared" si="2"/>
        <v>-35.17486572265625</v>
      </c>
      <c r="AB5" s="12"/>
    </row>
    <row r="6" spans="2:28" x14ac:dyDescent="0.25">
      <c r="B6" s="2">
        <v>42839.625</v>
      </c>
      <c r="C6" s="3">
        <v>72.16796875</v>
      </c>
      <c r="D6" s="3">
        <v>37.43408203125</v>
      </c>
      <c r="E6" s="3">
        <v>8.5102143700872261</v>
      </c>
      <c r="F6" s="4">
        <v>0.60869589041095884</v>
      </c>
      <c r="G6" s="4"/>
      <c r="H6" s="2">
        <v>42839.625</v>
      </c>
      <c r="I6" s="3">
        <v>71.759033203125</v>
      </c>
      <c r="J6" s="3">
        <v>36.2969970703125</v>
      </c>
      <c r="K6" s="3">
        <v>8.4804246336212259</v>
      </c>
      <c r="L6" s="4">
        <v>0.31597945205479455</v>
      </c>
      <c r="N6" s="9">
        <v>5</v>
      </c>
      <c r="O6" s="11">
        <f t="shared" si="0"/>
        <v>42839.625</v>
      </c>
      <c r="P6" s="2">
        <v>42839.625</v>
      </c>
      <c r="Q6" s="3">
        <v>-72.16796875</v>
      </c>
      <c r="R6" s="3">
        <v>-71.759033203125</v>
      </c>
      <c r="S6" s="3">
        <v>-37.43408203125</v>
      </c>
      <c r="T6" s="3">
        <v>-36.2969970703125</v>
      </c>
      <c r="U6" s="3">
        <v>8.5102143700872261</v>
      </c>
      <c r="V6" s="3">
        <v>8.4804246336212259</v>
      </c>
      <c r="W6" s="4">
        <v>0.60869589041095884</v>
      </c>
      <c r="X6" s="4">
        <v>0.31597945205479455</v>
      </c>
      <c r="Y6" s="12">
        <f t="shared" si="1"/>
        <v>-34.73388671875</v>
      </c>
      <c r="Z6" s="12">
        <f t="shared" si="2"/>
        <v>-35.4620361328125</v>
      </c>
      <c r="AB6" s="12"/>
    </row>
    <row r="7" spans="2:28" x14ac:dyDescent="0.25">
      <c r="B7" s="2">
        <v>42839.666666666672</v>
      </c>
      <c r="C7" s="3">
        <v>72.66845703125</v>
      </c>
      <c r="D7" s="3">
        <v>37.4267578125</v>
      </c>
      <c r="E7" s="3">
        <v>8.5277604208928324</v>
      </c>
      <c r="F7" s="4">
        <v>0.60869589041095884</v>
      </c>
      <c r="G7" s="4"/>
      <c r="H7" s="2">
        <v>42839.666666666672</v>
      </c>
      <c r="I7" s="3">
        <v>72.2808837890625</v>
      </c>
      <c r="J7" s="3">
        <v>36.29058837890625</v>
      </c>
      <c r="K7" s="3">
        <v>8.4874296221449299</v>
      </c>
      <c r="L7" s="4">
        <v>0.31597945205479455</v>
      </c>
      <c r="N7" s="9">
        <v>6</v>
      </c>
      <c r="O7" s="11">
        <f t="shared" si="0"/>
        <v>42839.666666666672</v>
      </c>
      <c r="P7" s="2">
        <v>42839.666666666672</v>
      </c>
      <c r="Q7" s="3">
        <v>-72.66845703125</v>
      </c>
      <c r="R7" s="3">
        <v>-72.2808837890625</v>
      </c>
      <c r="S7" s="3">
        <v>-37.4267578125</v>
      </c>
      <c r="T7" s="3">
        <v>-36.29058837890625</v>
      </c>
      <c r="U7" s="3">
        <v>8.5277604208928324</v>
      </c>
      <c r="V7" s="3">
        <v>8.4874296221449299</v>
      </c>
      <c r="W7" s="4">
        <v>0.60869589041095884</v>
      </c>
      <c r="X7" s="4">
        <v>0.31597945205479455</v>
      </c>
      <c r="Y7" s="12">
        <f t="shared" si="1"/>
        <v>-35.24169921875</v>
      </c>
      <c r="Z7" s="12">
        <f t="shared" si="2"/>
        <v>-35.99029541015625</v>
      </c>
      <c r="AB7" s="12"/>
    </row>
    <row r="8" spans="2:28" x14ac:dyDescent="0.25">
      <c r="B8" s="2">
        <v>42839.708333333328</v>
      </c>
      <c r="C8" s="3">
        <v>73.3367919921875</v>
      </c>
      <c r="D8" s="3">
        <v>37.4285888671875</v>
      </c>
      <c r="E8" s="3">
        <v>8.5224948393660611</v>
      </c>
      <c r="F8" s="4">
        <v>0.60869589041095884</v>
      </c>
      <c r="G8" s="4"/>
      <c r="H8" s="2">
        <v>42839.708333333328</v>
      </c>
      <c r="I8" s="3">
        <v>72.9949951171875</v>
      </c>
      <c r="J8" s="3">
        <v>36.287841796875</v>
      </c>
      <c r="K8" s="3">
        <v>8.4839267927079618</v>
      </c>
      <c r="L8" s="4">
        <v>0.31597945205479455</v>
      </c>
      <c r="N8" s="9">
        <v>7</v>
      </c>
      <c r="O8" s="11">
        <f t="shared" si="0"/>
        <v>42839.708333333328</v>
      </c>
      <c r="P8" s="2">
        <v>42839.708333333328</v>
      </c>
      <c r="Q8" s="3">
        <v>-73.3367919921875</v>
      </c>
      <c r="R8" s="3">
        <v>-72.9949951171875</v>
      </c>
      <c r="S8" s="3">
        <v>-37.4285888671875</v>
      </c>
      <c r="T8" s="3">
        <v>-36.287841796875</v>
      </c>
      <c r="U8" s="3">
        <v>8.5224948393660611</v>
      </c>
      <c r="V8" s="3">
        <v>8.4839267927079618</v>
      </c>
      <c r="W8" s="4">
        <v>0.60869589041095884</v>
      </c>
      <c r="X8" s="4">
        <v>0.31597945205479455</v>
      </c>
      <c r="Y8" s="12">
        <f t="shared" si="1"/>
        <v>-35.908203125</v>
      </c>
      <c r="Z8" s="12">
        <f t="shared" si="2"/>
        <v>-36.7071533203125</v>
      </c>
      <c r="AB8" s="12"/>
    </row>
    <row r="9" spans="2:28" x14ac:dyDescent="0.25">
      <c r="B9" s="2">
        <v>42839.75</v>
      </c>
      <c r="C9" s="3">
        <v>74.0386962890625</v>
      </c>
      <c r="D9" s="3">
        <v>37.4267578125</v>
      </c>
      <c r="E9" s="3">
        <v>8.4909331221754769</v>
      </c>
      <c r="F9" s="4">
        <v>0.60869589041095884</v>
      </c>
      <c r="G9" s="4"/>
      <c r="H9" s="2">
        <v>42839.75</v>
      </c>
      <c r="I9" s="3">
        <v>73.7335205078125</v>
      </c>
      <c r="J9" s="3">
        <v>36.287841796875</v>
      </c>
      <c r="K9" s="3">
        <v>8.4436923745184345</v>
      </c>
      <c r="L9" s="4">
        <v>0.31597945205479455</v>
      </c>
      <c r="N9" s="9">
        <v>8</v>
      </c>
      <c r="O9" s="11">
        <f t="shared" si="0"/>
        <v>42839.75</v>
      </c>
      <c r="P9" s="2">
        <v>42839.75</v>
      </c>
      <c r="Q9" s="3">
        <v>-74.0386962890625</v>
      </c>
      <c r="R9" s="3">
        <v>-73.7335205078125</v>
      </c>
      <c r="S9" s="3">
        <v>-37.4267578125</v>
      </c>
      <c r="T9" s="3">
        <v>-36.287841796875</v>
      </c>
      <c r="U9" s="3">
        <v>8.4909331221754769</v>
      </c>
      <c r="V9" s="3">
        <v>8.4436923745184345</v>
      </c>
      <c r="W9" s="4">
        <v>0.60869589041095884</v>
      </c>
      <c r="X9" s="4">
        <v>0.31597945205479455</v>
      </c>
      <c r="Y9" s="12">
        <f t="shared" si="1"/>
        <v>-36.6119384765625</v>
      </c>
      <c r="Z9" s="12">
        <f t="shared" si="2"/>
        <v>-37.4456787109375</v>
      </c>
      <c r="AB9" s="12"/>
    </row>
    <row r="10" spans="2:28" x14ac:dyDescent="0.25">
      <c r="B10" s="2">
        <v>42839.791666666672</v>
      </c>
      <c r="C10" s="3">
        <v>74.554443359375</v>
      </c>
      <c r="D10" s="3">
        <v>37.42034912109375</v>
      </c>
      <c r="E10" s="3">
        <v>8.524249864909109</v>
      </c>
      <c r="F10" s="4">
        <v>0.60869589041095884</v>
      </c>
      <c r="G10" s="4"/>
      <c r="H10" s="2">
        <v>42839.791666666672</v>
      </c>
      <c r="I10" s="3">
        <v>74.212646484375</v>
      </c>
      <c r="J10" s="3">
        <v>36.2896728515625</v>
      </c>
      <c r="K10" s="3">
        <v>8.4786738053832664</v>
      </c>
      <c r="L10" s="4">
        <v>0.31597945205479455</v>
      </c>
      <c r="N10" s="9">
        <v>9</v>
      </c>
      <c r="O10" s="11">
        <f t="shared" si="0"/>
        <v>42839.791666666672</v>
      </c>
      <c r="P10" s="2">
        <v>42839.791666666672</v>
      </c>
      <c r="Q10" s="3">
        <v>-74.554443359375</v>
      </c>
      <c r="R10" s="3">
        <v>-74.212646484375</v>
      </c>
      <c r="S10" s="3">
        <v>-37.42034912109375</v>
      </c>
      <c r="T10" s="3">
        <v>-36.2896728515625</v>
      </c>
      <c r="U10" s="3">
        <v>8.524249864909109</v>
      </c>
      <c r="V10" s="3">
        <v>8.4786738053832664</v>
      </c>
      <c r="W10" s="4">
        <v>0.60869589041095884</v>
      </c>
      <c r="X10" s="4">
        <v>0.31597945205479455</v>
      </c>
      <c r="Y10" s="12">
        <f t="shared" si="1"/>
        <v>-37.13409423828125</v>
      </c>
      <c r="Z10" s="12">
        <f t="shared" si="2"/>
        <v>-37.9229736328125</v>
      </c>
      <c r="AB10" s="12"/>
    </row>
    <row r="11" spans="2:28" x14ac:dyDescent="0.25">
      <c r="B11" s="2">
        <v>42839.833333333328</v>
      </c>
      <c r="C11" s="3">
        <v>74.8260498046875</v>
      </c>
      <c r="D11" s="3">
        <v>37.42584228515625</v>
      </c>
      <c r="E11" s="3">
        <v>8.5435662596893849</v>
      </c>
      <c r="F11" s="4">
        <v>0.60869589041095884</v>
      </c>
      <c r="G11" s="4"/>
      <c r="H11" s="2">
        <v>42839.833333333328</v>
      </c>
      <c r="I11" s="3">
        <v>74.4903564453125</v>
      </c>
      <c r="J11" s="3">
        <v>36.29150390625</v>
      </c>
      <c r="K11" s="3">
        <v>8.5049538331034</v>
      </c>
      <c r="L11" s="4">
        <v>0.31597945205479455</v>
      </c>
      <c r="N11" s="9">
        <v>10</v>
      </c>
      <c r="O11" s="11">
        <f t="shared" si="0"/>
        <v>42839.833333333328</v>
      </c>
      <c r="P11" s="2">
        <v>42839.833333333328</v>
      </c>
      <c r="Q11" s="3">
        <v>-74.8260498046875</v>
      </c>
      <c r="R11" s="3">
        <v>-74.4903564453125</v>
      </c>
      <c r="S11" s="3">
        <v>-37.42584228515625</v>
      </c>
      <c r="T11" s="3">
        <v>-36.29150390625</v>
      </c>
      <c r="U11" s="3">
        <v>8.5435662596893849</v>
      </c>
      <c r="V11" s="3">
        <v>8.5049538331034</v>
      </c>
      <c r="W11" s="4">
        <v>0.60869589041095884</v>
      </c>
      <c r="X11" s="4">
        <v>0.31597945205479455</v>
      </c>
      <c r="Y11" s="12">
        <f t="shared" si="1"/>
        <v>-37.40020751953125</v>
      </c>
      <c r="Z11" s="12">
        <f t="shared" si="2"/>
        <v>-38.1988525390625</v>
      </c>
      <c r="AB11" s="12"/>
    </row>
    <row r="12" spans="2:28" x14ac:dyDescent="0.25">
      <c r="B12" s="2">
        <v>42839.875</v>
      </c>
      <c r="C12" s="3">
        <v>74.8748779296875</v>
      </c>
      <c r="D12" s="3">
        <v>37.4267578125</v>
      </c>
      <c r="E12" s="3">
        <v>8.5312716502771195</v>
      </c>
      <c r="F12" s="4">
        <v>0.60869589041095884</v>
      </c>
      <c r="G12" s="4"/>
      <c r="H12" s="2">
        <v>42839.875</v>
      </c>
      <c r="I12" s="3">
        <v>74.5330810546875</v>
      </c>
      <c r="J12" s="3">
        <v>36.2896728515625</v>
      </c>
      <c r="K12" s="3">
        <v>8.5014476482631949</v>
      </c>
      <c r="L12" s="4">
        <v>0.31597945205479455</v>
      </c>
      <c r="N12" s="9">
        <v>11</v>
      </c>
      <c r="O12" s="11">
        <f t="shared" si="0"/>
        <v>42839.875</v>
      </c>
      <c r="P12" s="2">
        <v>42839.875</v>
      </c>
      <c r="Q12" s="3">
        <v>-74.8748779296875</v>
      </c>
      <c r="R12" s="3">
        <v>-74.5330810546875</v>
      </c>
      <c r="S12" s="3">
        <v>-37.4267578125</v>
      </c>
      <c r="T12" s="3">
        <v>-36.2896728515625</v>
      </c>
      <c r="U12" s="3">
        <v>8.5312716502771195</v>
      </c>
      <c r="V12" s="3">
        <v>8.5014476482631949</v>
      </c>
      <c r="W12" s="4">
        <v>0.60869589041095884</v>
      </c>
      <c r="X12" s="4">
        <v>0.31597945205479455</v>
      </c>
      <c r="Y12" s="12">
        <f t="shared" si="1"/>
        <v>-37.4481201171875</v>
      </c>
      <c r="Z12" s="12">
        <f t="shared" si="2"/>
        <v>-38.243408203125</v>
      </c>
      <c r="AB12" s="12"/>
    </row>
    <row r="13" spans="2:28" x14ac:dyDescent="0.25">
      <c r="B13" s="2">
        <v>42839.916666666672</v>
      </c>
      <c r="C13" s="3">
        <v>74.71923828125</v>
      </c>
      <c r="D13" s="3">
        <v>37.4267578125</v>
      </c>
      <c r="E13" s="3">
        <v>8.5224948393660611</v>
      </c>
      <c r="F13" s="4">
        <v>0.60869589041095884</v>
      </c>
      <c r="G13" s="4"/>
      <c r="H13" s="2">
        <v>42839.916666666672</v>
      </c>
      <c r="I13" s="3">
        <v>74.3621826171875</v>
      </c>
      <c r="J13" s="3">
        <v>36.29150390625</v>
      </c>
      <c r="K13" s="3">
        <v>8.4856781236175038</v>
      </c>
      <c r="L13" s="4">
        <v>0.31597945205479455</v>
      </c>
      <c r="N13" s="9">
        <v>12</v>
      </c>
      <c r="O13" s="11">
        <f t="shared" si="0"/>
        <v>42839.916666666672</v>
      </c>
      <c r="P13" s="2">
        <v>42839.916666666672</v>
      </c>
      <c r="Q13" s="3">
        <v>-74.71923828125</v>
      </c>
      <c r="R13" s="3">
        <v>-74.3621826171875</v>
      </c>
      <c r="S13" s="3">
        <v>-37.4267578125</v>
      </c>
      <c r="T13" s="3">
        <v>-36.29150390625</v>
      </c>
      <c r="U13" s="3">
        <v>8.5224948393660611</v>
      </c>
      <c r="V13" s="3">
        <v>8.4856781236175038</v>
      </c>
      <c r="W13" s="4">
        <v>0.60869589041095884</v>
      </c>
      <c r="X13" s="4">
        <v>0.31597945205479455</v>
      </c>
      <c r="Y13" s="12">
        <f t="shared" si="1"/>
        <v>-37.29248046875</v>
      </c>
      <c r="Z13" s="12">
        <f t="shared" si="2"/>
        <v>-38.0706787109375</v>
      </c>
      <c r="AB13" s="12"/>
    </row>
    <row r="14" spans="2:28" x14ac:dyDescent="0.25">
      <c r="B14" s="2">
        <v>42839.958333333328</v>
      </c>
      <c r="C14" s="3">
        <v>74.4476318359375</v>
      </c>
      <c r="D14" s="3">
        <v>37.42950439453125</v>
      </c>
      <c r="E14" s="3">
        <v>8.5207399820813521</v>
      </c>
      <c r="F14" s="4">
        <v>0.60869589041095884</v>
      </c>
      <c r="G14" s="4"/>
      <c r="H14" s="2">
        <v>42839.958333333328</v>
      </c>
      <c r="I14" s="3">
        <v>74.0570068359375</v>
      </c>
      <c r="J14" s="3">
        <v>36.2896728515625</v>
      </c>
      <c r="K14" s="3">
        <v>8.4821756293860062</v>
      </c>
      <c r="L14" s="4">
        <v>0.31597945205479455</v>
      </c>
      <c r="N14" s="9">
        <v>13</v>
      </c>
      <c r="O14" s="11">
        <f t="shared" si="0"/>
        <v>42839.958333333328</v>
      </c>
      <c r="P14" s="2">
        <v>42839.958333333328</v>
      </c>
      <c r="Q14" s="3">
        <v>-74.4476318359375</v>
      </c>
      <c r="R14" s="3">
        <v>-74.0570068359375</v>
      </c>
      <c r="S14" s="3">
        <v>-37.42950439453125</v>
      </c>
      <c r="T14" s="3">
        <v>-36.2896728515625</v>
      </c>
      <c r="U14" s="3">
        <v>8.5207399820813521</v>
      </c>
      <c r="V14" s="3">
        <v>8.4821756293860062</v>
      </c>
      <c r="W14" s="4">
        <v>0.60869589041095884</v>
      </c>
      <c r="X14" s="4">
        <v>0.31597945205479455</v>
      </c>
      <c r="Y14" s="12">
        <f t="shared" si="1"/>
        <v>-37.01812744140625</v>
      </c>
      <c r="Z14" s="12">
        <f t="shared" si="2"/>
        <v>-37.767333984375</v>
      </c>
      <c r="AB14" s="12"/>
    </row>
    <row r="15" spans="2:28" x14ac:dyDescent="0.25">
      <c r="B15" s="2">
        <v>42840</v>
      </c>
      <c r="C15" s="3">
        <v>74.041748046875</v>
      </c>
      <c r="D15" s="3">
        <v>37.42218017578125</v>
      </c>
      <c r="E15" s="3">
        <v>8.5172307721647371</v>
      </c>
      <c r="F15" s="4">
        <v>0.60869589041095884</v>
      </c>
      <c r="G15" s="4"/>
      <c r="H15" s="2">
        <v>42840</v>
      </c>
      <c r="I15" s="3">
        <v>73.6602783203125</v>
      </c>
      <c r="J15" s="3">
        <v>36.287841796875</v>
      </c>
      <c r="K15" s="3">
        <v>8.4769231446416597</v>
      </c>
      <c r="L15" s="4">
        <v>0.31597945205479455</v>
      </c>
      <c r="N15" s="9">
        <v>14</v>
      </c>
      <c r="O15" s="11">
        <f t="shared" si="0"/>
        <v>42840</v>
      </c>
      <c r="P15" s="2">
        <v>42840</v>
      </c>
      <c r="Q15" s="3">
        <v>-74.041748046875</v>
      </c>
      <c r="R15" s="3">
        <v>-73.6602783203125</v>
      </c>
      <c r="S15" s="3">
        <v>-37.42218017578125</v>
      </c>
      <c r="T15" s="3">
        <v>-36.287841796875</v>
      </c>
      <c r="U15" s="3">
        <v>8.5172307721647371</v>
      </c>
      <c r="V15" s="3">
        <v>8.4769231446416597</v>
      </c>
      <c r="W15" s="4">
        <v>0.60869589041095884</v>
      </c>
      <c r="X15" s="4">
        <v>0.31597945205479455</v>
      </c>
      <c r="Y15" s="12">
        <f t="shared" si="1"/>
        <v>-36.61956787109375</v>
      </c>
      <c r="Z15" s="12">
        <f t="shared" si="2"/>
        <v>-37.3724365234375</v>
      </c>
      <c r="AB15" s="12"/>
    </row>
    <row r="16" spans="2:28" x14ac:dyDescent="0.25">
      <c r="B16" s="2">
        <v>42840.041666666672</v>
      </c>
      <c r="C16" s="3">
        <v>73.651123046875</v>
      </c>
      <c r="D16" s="3">
        <v>37.4267578125</v>
      </c>
      <c r="E16" s="3">
        <v>8.5137222349147805</v>
      </c>
      <c r="F16" s="4">
        <v>0.60869589041095884</v>
      </c>
      <c r="G16" s="4"/>
      <c r="H16" s="2">
        <v>42840.041666666672</v>
      </c>
      <c r="I16" s="3">
        <v>73.2818603515625</v>
      </c>
      <c r="J16" s="3">
        <v>36.28326416015625</v>
      </c>
      <c r="K16" s="3">
        <v>8.4751726513660515</v>
      </c>
      <c r="L16" s="4">
        <v>0.31597945205479455</v>
      </c>
      <c r="N16" s="9">
        <v>15</v>
      </c>
      <c r="O16" s="11">
        <f t="shared" si="0"/>
        <v>42840.041666666672</v>
      </c>
      <c r="P16" s="2">
        <v>42840.041666666672</v>
      </c>
      <c r="Q16" s="3">
        <v>-73.651123046875</v>
      </c>
      <c r="R16" s="3">
        <v>-73.2818603515625</v>
      </c>
      <c r="S16" s="3">
        <v>-37.4267578125</v>
      </c>
      <c r="T16" s="3">
        <v>-36.28326416015625</v>
      </c>
      <c r="U16" s="3">
        <v>8.5137222349147805</v>
      </c>
      <c r="V16" s="3">
        <v>8.4751726513660515</v>
      </c>
      <c r="W16" s="4">
        <v>0.60869589041095884</v>
      </c>
      <c r="X16" s="4">
        <v>0.31597945205479455</v>
      </c>
      <c r="Y16" s="12">
        <f t="shared" si="1"/>
        <v>-36.224365234375</v>
      </c>
      <c r="Z16" s="12">
        <f t="shared" si="2"/>
        <v>-36.99859619140625</v>
      </c>
      <c r="AB16" s="12"/>
    </row>
    <row r="17" spans="2:28" x14ac:dyDescent="0.25">
      <c r="B17" s="2">
        <v>42840.083333333328</v>
      </c>
      <c r="C17" s="3">
        <v>73.44970703125</v>
      </c>
      <c r="D17" s="3">
        <v>37.4212646484375</v>
      </c>
      <c r="E17" s="3">
        <v>8.5137222349147805</v>
      </c>
      <c r="F17" s="4">
        <v>0.67632876712328771</v>
      </c>
      <c r="G17" s="4"/>
      <c r="H17" s="2">
        <v>42840.083333333328</v>
      </c>
      <c r="I17" s="3">
        <v>73.08349609375</v>
      </c>
      <c r="J17" s="3">
        <v>36.28692626953125</v>
      </c>
      <c r="K17" s="3">
        <v>8.4681723523168557</v>
      </c>
      <c r="L17" s="4">
        <v>0.31597945205479455</v>
      </c>
      <c r="N17" s="9">
        <v>16</v>
      </c>
      <c r="O17" s="11">
        <f t="shared" si="0"/>
        <v>42840.083333333328</v>
      </c>
      <c r="P17" s="2">
        <v>42840.083333333328</v>
      </c>
      <c r="Q17" s="3">
        <v>-73.44970703125</v>
      </c>
      <c r="R17" s="3">
        <v>-73.08349609375</v>
      </c>
      <c r="S17" s="3">
        <v>-37.4212646484375</v>
      </c>
      <c r="T17" s="3">
        <v>-36.28692626953125</v>
      </c>
      <c r="U17" s="3">
        <v>8.5137222349147805</v>
      </c>
      <c r="V17" s="3">
        <v>8.4681723523168557</v>
      </c>
      <c r="W17" s="4">
        <v>0.67632876712328771</v>
      </c>
      <c r="X17" s="4">
        <v>0.31597945205479455</v>
      </c>
      <c r="Y17" s="12">
        <f t="shared" si="1"/>
        <v>-36.0284423828125</v>
      </c>
      <c r="Z17" s="12">
        <f t="shared" si="2"/>
        <v>-36.79656982421875</v>
      </c>
      <c r="AB17" s="12"/>
    </row>
    <row r="18" spans="2:28" x14ac:dyDescent="0.25">
      <c r="B18" s="2">
        <v>42840.125</v>
      </c>
      <c r="C18" s="3">
        <v>73.486328125</v>
      </c>
      <c r="D18" s="3">
        <v>37.4249267578125</v>
      </c>
      <c r="E18" s="3">
        <v>8.5189852930244001</v>
      </c>
      <c r="F18" s="4">
        <v>0.60869589041095884</v>
      </c>
      <c r="G18" s="4"/>
      <c r="H18" s="2">
        <v>42840.125</v>
      </c>
      <c r="I18" s="3">
        <v>73.1201171875</v>
      </c>
      <c r="J18" s="3">
        <v>36.287841796875</v>
      </c>
      <c r="K18" s="3">
        <v>8.4856781236175038</v>
      </c>
      <c r="L18" s="4">
        <v>0.31597945205479455</v>
      </c>
      <c r="N18" s="9">
        <v>17</v>
      </c>
      <c r="O18" s="11">
        <f t="shared" si="0"/>
        <v>42840.125</v>
      </c>
      <c r="P18" s="2">
        <v>42840.125</v>
      </c>
      <c r="Q18" s="3">
        <v>-73.486328125</v>
      </c>
      <c r="R18" s="3">
        <v>-73.1201171875</v>
      </c>
      <c r="S18" s="3">
        <v>-37.4249267578125</v>
      </c>
      <c r="T18" s="3">
        <v>-36.287841796875</v>
      </c>
      <c r="U18" s="3">
        <v>8.5189852930244001</v>
      </c>
      <c r="V18" s="3">
        <v>8.4856781236175038</v>
      </c>
      <c r="W18" s="4">
        <v>0.60869589041095884</v>
      </c>
      <c r="X18" s="4">
        <v>0.31597945205479455</v>
      </c>
      <c r="Y18" s="12">
        <f t="shared" si="1"/>
        <v>-36.0614013671875</v>
      </c>
      <c r="Z18" s="12">
        <f t="shared" si="2"/>
        <v>-36.832275390625</v>
      </c>
      <c r="AB18" s="12"/>
    </row>
    <row r="19" spans="2:28" x14ac:dyDescent="0.25">
      <c r="B19" s="2">
        <v>42840.166666666672</v>
      </c>
      <c r="C19" s="3">
        <v>73.7060546875</v>
      </c>
      <c r="D19" s="3">
        <v>37.4267578125</v>
      </c>
      <c r="E19" s="3">
        <v>8.5277604208928324</v>
      </c>
      <c r="F19" s="4">
        <v>0.60869589041095884</v>
      </c>
      <c r="G19" s="4"/>
      <c r="H19" s="2">
        <v>42840.166666666672</v>
      </c>
      <c r="I19" s="3">
        <v>73.3428955078125</v>
      </c>
      <c r="J19" s="3">
        <v>36.29058837890625</v>
      </c>
      <c r="K19" s="3">
        <v>8.4874296221449299</v>
      </c>
      <c r="L19" s="4">
        <v>0.31597945205479455</v>
      </c>
      <c r="N19" s="9">
        <v>18</v>
      </c>
      <c r="O19" s="11">
        <f t="shared" si="0"/>
        <v>42840.166666666672</v>
      </c>
      <c r="P19" s="2">
        <v>42840.166666666672</v>
      </c>
      <c r="Q19" s="3">
        <v>-73.7060546875</v>
      </c>
      <c r="R19" s="3">
        <v>-73.3428955078125</v>
      </c>
      <c r="S19" s="3">
        <v>-37.4267578125</v>
      </c>
      <c r="T19" s="3">
        <v>-36.29058837890625</v>
      </c>
      <c r="U19" s="3">
        <v>8.5277604208928324</v>
      </c>
      <c r="V19" s="3">
        <v>8.4874296221449299</v>
      </c>
      <c r="W19" s="4">
        <v>0.60869589041095884</v>
      </c>
      <c r="X19" s="4">
        <v>0.31597945205479455</v>
      </c>
      <c r="Y19" s="12">
        <f t="shared" si="1"/>
        <v>-36.279296875</v>
      </c>
      <c r="Z19" s="12">
        <f t="shared" si="2"/>
        <v>-37.05230712890625</v>
      </c>
      <c r="AB19" s="12"/>
    </row>
    <row r="20" spans="2:28" x14ac:dyDescent="0.25">
      <c r="B20" s="2">
        <v>42840.208333333328</v>
      </c>
      <c r="C20" s="3">
        <v>74.017333984375</v>
      </c>
      <c r="D20" s="3">
        <v>37.4267578125</v>
      </c>
      <c r="E20" s="3">
        <v>8.5347835533070224</v>
      </c>
      <c r="F20" s="4">
        <v>0.60869589041095884</v>
      </c>
      <c r="G20" s="4"/>
      <c r="H20" s="2">
        <v>42840.208333333328</v>
      </c>
      <c r="I20" s="3">
        <v>73.6572265625</v>
      </c>
      <c r="J20" s="3">
        <v>36.28692626953125</v>
      </c>
      <c r="K20" s="3">
        <v>8.4891812883208217</v>
      </c>
      <c r="L20" s="4">
        <v>0.31597945205479455</v>
      </c>
      <c r="N20" s="9">
        <v>19</v>
      </c>
      <c r="O20" s="11">
        <f t="shared" si="0"/>
        <v>42840.208333333328</v>
      </c>
      <c r="P20" s="2">
        <v>42840.208333333328</v>
      </c>
      <c r="Q20" s="3">
        <v>-74.017333984375</v>
      </c>
      <c r="R20" s="3">
        <v>-73.6572265625</v>
      </c>
      <c r="S20" s="3">
        <v>-37.4267578125</v>
      </c>
      <c r="T20" s="3">
        <v>-36.28692626953125</v>
      </c>
      <c r="U20" s="3">
        <v>8.5347835533070224</v>
      </c>
      <c r="V20" s="3">
        <v>8.4891812883208217</v>
      </c>
      <c r="W20" s="4">
        <v>0.60869589041095884</v>
      </c>
      <c r="X20" s="4">
        <v>0.31597945205479455</v>
      </c>
      <c r="Y20" s="12">
        <f t="shared" si="1"/>
        <v>-36.590576171875</v>
      </c>
      <c r="Z20" s="12">
        <f t="shared" si="2"/>
        <v>-37.37030029296875</v>
      </c>
      <c r="AB20" s="12"/>
    </row>
    <row r="21" spans="2:28" x14ac:dyDescent="0.25">
      <c r="B21" s="2">
        <v>42840.25</v>
      </c>
      <c r="C21" s="3">
        <v>74.3255615234375</v>
      </c>
      <c r="D21" s="3">
        <v>37.42401123046875</v>
      </c>
      <c r="E21" s="3">
        <v>8.5330275175710426</v>
      </c>
      <c r="F21" s="4">
        <v>0.60869589041095884</v>
      </c>
      <c r="G21" s="4"/>
      <c r="H21" s="2">
        <v>42840.25</v>
      </c>
      <c r="I21" s="3">
        <v>73.96240234375</v>
      </c>
      <c r="J21" s="3">
        <v>36.28692626953125</v>
      </c>
      <c r="K21" s="3">
        <v>8.4909331221754769</v>
      </c>
      <c r="L21" s="4">
        <v>0.31597945205479455</v>
      </c>
      <c r="N21" s="9">
        <v>20</v>
      </c>
      <c r="O21" s="11">
        <f t="shared" si="0"/>
        <v>42840.25</v>
      </c>
      <c r="P21" s="2">
        <v>42840.25</v>
      </c>
      <c r="Q21" s="3">
        <v>-74.3255615234375</v>
      </c>
      <c r="R21" s="3">
        <v>-73.96240234375</v>
      </c>
      <c r="S21" s="3">
        <v>-37.42401123046875</v>
      </c>
      <c r="T21" s="3">
        <v>-36.28692626953125</v>
      </c>
      <c r="U21" s="3">
        <v>8.5330275175710426</v>
      </c>
      <c r="V21" s="3">
        <v>8.4909331221754769</v>
      </c>
      <c r="W21" s="4">
        <v>0.60869589041095884</v>
      </c>
      <c r="X21" s="4">
        <v>0.31597945205479455</v>
      </c>
      <c r="Y21" s="12">
        <f t="shared" si="1"/>
        <v>-36.90155029296875</v>
      </c>
      <c r="Z21" s="12">
        <f t="shared" si="2"/>
        <v>-37.67547607421875</v>
      </c>
      <c r="AB21" s="12"/>
    </row>
    <row r="22" spans="2:28" x14ac:dyDescent="0.25">
      <c r="B22" s="2">
        <v>42840.291666666672</v>
      </c>
      <c r="C22" s="3">
        <v>74.560546875</v>
      </c>
      <c r="D22" s="3">
        <v>37.4267578125</v>
      </c>
      <c r="E22" s="3">
        <v>8.5382961302274794</v>
      </c>
      <c r="F22" s="4">
        <v>0.60869589041095884</v>
      </c>
      <c r="G22" s="4"/>
      <c r="H22" s="2">
        <v>42840.291666666672</v>
      </c>
      <c r="I22" s="3">
        <v>74.2034912109375</v>
      </c>
      <c r="J22" s="3">
        <v>36.287841796875</v>
      </c>
      <c r="K22" s="3">
        <v>8.4944372930430063</v>
      </c>
      <c r="L22" s="4">
        <v>0.31597945205479455</v>
      </c>
      <c r="N22" s="9">
        <v>21</v>
      </c>
      <c r="O22" s="11">
        <f t="shared" si="0"/>
        <v>42840.291666666672</v>
      </c>
      <c r="P22" s="2">
        <v>42840.291666666672</v>
      </c>
      <c r="Q22" s="3">
        <v>-74.560546875</v>
      </c>
      <c r="R22" s="3">
        <v>-74.2034912109375</v>
      </c>
      <c r="S22" s="3">
        <v>-37.4267578125</v>
      </c>
      <c r="T22" s="3">
        <v>-36.287841796875</v>
      </c>
      <c r="U22" s="3">
        <v>8.5382961302274794</v>
      </c>
      <c r="V22" s="3">
        <v>8.4944372930430063</v>
      </c>
      <c r="W22" s="4">
        <v>0.60869589041095884</v>
      </c>
      <c r="X22" s="4">
        <v>0.31597945205479455</v>
      </c>
      <c r="Y22" s="12">
        <f t="shared" si="1"/>
        <v>-37.1337890625</v>
      </c>
      <c r="Z22" s="12">
        <f t="shared" si="2"/>
        <v>-37.9156494140625</v>
      </c>
      <c r="AB22" s="12"/>
    </row>
    <row r="23" spans="2:28" x14ac:dyDescent="0.25">
      <c r="B23" s="2">
        <v>42840.333333333328</v>
      </c>
      <c r="C23" s="3">
        <v>74.5941162109375</v>
      </c>
      <c r="D23" s="3">
        <v>37.4267578125</v>
      </c>
      <c r="E23" s="3">
        <v>8.5558691317742728</v>
      </c>
      <c r="F23" s="4">
        <v>0.60869589041095884</v>
      </c>
      <c r="G23" s="4"/>
      <c r="H23" s="2">
        <v>42840.333333333328</v>
      </c>
      <c r="I23" s="3">
        <v>74.2340087890625</v>
      </c>
      <c r="J23" s="3">
        <v>36.28875732421875</v>
      </c>
      <c r="K23" s="3">
        <v>8.5224948393660611</v>
      </c>
      <c r="L23" s="4">
        <v>0.31597945205479455</v>
      </c>
      <c r="N23" s="9">
        <v>22</v>
      </c>
      <c r="O23" s="11">
        <f t="shared" si="0"/>
        <v>42840.333333333328</v>
      </c>
      <c r="P23" s="2">
        <v>42840.333333333328</v>
      </c>
      <c r="Q23" s="3">
        <v>-74.5941162109375</v>
      </c>
      <c r="R23" s="3">
        <v>-74.2340087890625</v>
      </c>
      <c r="S23" s="3">
        <v>-37.4267578125</v>
      </c>
      <c r="T23" s="3">
        <v>-36.28875732421875</v>
      </c>
      <c r="U23" s="3">
        <v>8.5558691317742728</v>
      </c>
      <c r="V23" s="3">
        <v>8.5224948393660611</v>
      </c>
      <c r="W23" s="4">
        <v>0.60869589041095884</v>
      </c>
      <c r="X23" s="4">
        <v>0.31597945205479455</v>
      </c>
      <c r="Y23" s="12">
        <f t="shared" si="1"/>
        <v>-37.1673583984375</v>
      </c>
      <c r="Z23" s="12">
        <f t="shared" si="2"/>
        <v>-37.94525146484375</v>
      </c>
      <c r="AB23" s="12"/>
    </row>
    <row r="24" spans="2:28" x14ac:dyDescent="0.25">
      <c r="B24" s="2">
        <v>42840.375</v>
      </c>
      <c r="C24" s="3">
        <v>74.371337890625</v>
      </c>
      <c r="D24" s="3">
        <v>37.4267578125</v>
      </c>
      <c r="E24" s="3">
        <v>8.5277604208928324</v>
      </c>
      <c r="F24" s="4">
        <v>0.60869589041095884</v>
      </c>
      <c r="G24" s="4"/>
      <c r="H24" s="2">
        <v>42840.375</v>
      </c>
      <c r="I24" s="3">
        <v>74.005126953125</v>
      </c>
      <c r="J24" s="3">
        <v>36.28875732421875</v>
      </c>
      <c r="K24" s="3">
        <v>8.4856781236175038</v>
      </c>
      <c r="L24" s="4">
        <v>0.31597945205479455</v>
      </c>
      <c r="N24" s="9">
        <v>23</v>
      </c>
      <c r="O24" s="11">
        <f t="shared" si="0"/>
        <v>42840.375</v>
      </c>
      <c r="P24" s="2">
        <v>42840.375</v>
      </c>
      <c r="Q24" s="3">
        <v>-74.371337890625</v>
      </c>
      <c r="R24" s="3">
        <v>-74.005126953125</v>
      </c>
      <c r="S24" s="3">
        <v>-37.4267578125</v>
      </c>
      <c r="T24" s="3">
        <v>-36.28875732421875</v>
      </c>
      <c r="U24" s="3">
        <v>8.5277604208928324</v>
      </c>
      <c r="V24" s="3">
        <v>8.4856781236175038</v>
      </c>
      <c r="W24" s="4">
        <v>0.60869589041095884</v>
      </c>
      <c r="X24" s="4">
        <v>0.31597945205479455</v>
      </c>
      <c r="Y24" s="12">
        <f t="shared" si="1"/>
        <v>-36.944580078125</v>
      </c>
      <c r="Z24" s="12">
        <f t="shared" si="2"/>
        <v>-37.71636962890625</v>
      </c>
      <c r="AB24" s="12"/>
    </row>
    <row r="25" spans="2:28" x14ac:dyDescent="0.25">
      <c r="B25" s="2">
        <v>42840.416666666672</v>
      </c>
      <c r="C25" s="3">
        <v>73.9501953125</v>
      </c>
      <c r="D25" s="3">
        <v>37.42767333984375</v>
      </c>
      <c r="E25" s="3">
        <v>8.5347835533070224</v>
      </c>
      <c r="F25" s="4">
        <v>0.67632876712328771</v>
      </c>
      <c r="G25" s="4"/>
      <c r="H25" s="2">
        <v>42840.416666666672</v>
      </c>
      <c r="I25" s="3">
        <v>73.590087890625</v>
      </c>
      <c r="J25" s="3">
        <v>36.287841796875</v>
      </c>
      <c r="K25" s="3">
        <v>8.4926851237394203</v>
      </c>
      <c r="L25" s="4">
        <v>0.31597945205479455</v>
      </c>
      <c r="N25" s="9">
        <v>24</v>
      </c>
      <c r="O25" s="11">
        <f t="shared" si="0"/>
        <v>42840.416666666672</v>
      </c>
      <c r="P25" s="2">
        <v>42840.416666666672</v>
      </c>
      <c r="Q25" s="3">
        <v>-73.9501953125</v>
      </c>
      <c r="R25" s="3">
        <v>-73.590087890625</v>
      </c>
      <c r="S25" s="3">
        <v>-37.42767333984375</v>
      </c>
      <c r="T25" s="3">
        <v>-36.287841796875</v>
      </c>
      <c r="U25" s="3">
        <v>8.5347835533070224</v>
      </c>
      <c r="V25" s="3">
        <v>8.4926851237394203</v>
      </c>
      <c r="W25" s="4">
        <v>0.67632876712328771</v>
      </c>
      <c r="X25" s="4">
        <v>0.31597945205479455</v>
      </c>
      <c r="Y25" s="12">
        <f t="shared" si="1"/>
        <v>-36.52252197265625</v>
      </c>
      <c r="Z25" s="12">
        <f t="shared" si="2"/>
        <v>-37.30224609375</v>
      </c>
      <c r="AB25" s="12"/>
    </row>
    <row r="26" spans="2:28" x14ac:dyDescent="0.25">
      <c r="B26" s="2">
        <v>42840.458333333328</v>
      </c>
      <c r="C26" s="3">
        <v>73.333740234375</v>
      </c>
      <c r="D26" s="3">
        <v>37.42401123046875</v>
      </c>
      <c r="E26" s="3">
        <v>8.5453233067210022</v>
      </c>
      <c r="F26" s="4">
        <v>0.67632876712328771</v>
      </c>
      <c r="G26" s="4"/>
      <c r="H26" s="2">
        <v>42840.458333333328</v>
      </c>
      <c r="I26" s="3">
        <v>72.9644775390625</v>
      </c>
      <c r="J26" s="3">
        <v>36.2896728515625</v>
      </c>
      <c r="K26" s="3">
        <v>8.5032006567220719</v>
      </c>
      <c r="L26" s="4">
        <v>0.31597945205479455</v>
      </c>
      <c r="N26" s="9">
        <v>25</v>
      </c>
      <c r="O26" s="11">
        <f t="shared" si="0"/>
        <v>42840.458333333328</v>
      </c>
      <c r="P26" s="2">
        <v>42840.458333333328</v>
      </c>
      <c r="Q26" s="3">
        <v>-73.333740234375</v>
      </c>
      <c r="R26" s="3">
        <v>-72.9644775390625</v>
      </c>
      <c r="S26" s="3">
        <v>-37.42401123046875</v>
      </c>
      <c r="T26" s="3">
        <v>-36.2896728515625</v>
      </c>
      <c r="U26" s="3">
        <v>8.5453233067210022</v>
      </c>
      <c r="V26" s="3">
        <v>8.5032006567220719</v>
      </c>
      <c r="W26" s="4">
        <v>0.67632876712328771</v>
      </c>
      <c r="X26" s="4">
        <v>0.31597945205479455</v>
      </c>
      <c r="Y26" s="12">
        <f t="shared" si="1"/>
        <v>-35.90972900390625</v>
      </c>
      <c r="Z26" s="12">
        <f t="shared" si="2"/>
        <v>-36.6748046875</v>
      </c>
      <c r="AB26" s="12"/>
    </row>
    <row r="27" spans="2:28" x14ac:dyDescent="0.25">
      <c r="B27" s="2">
        <v>42840.5</v>
      </c>
      <c r="C27" s="3">
        <v>72.64404296875</v>
      </c>
      <c r="D27" s="3">
        <v>37.4212646484375</v>
      </c>
      <c r="E27" s="3">
        <v>8.5207399820813521</v>
      </c>
      <c r="F27" s="4">
        <v>0.60869589041095884</v>
      </c>
      <c r="G27" s="4"/>
      <c r="H27" s="2">
        <v>42840.5</v>
      </c>
      <c r="I27" s="3">
        <v>72.2625732421875</v>
      </c>
      <c r="J27" s="3">
        <v>36.28509521484375</v>
      </c>
      <c r="K27" s="3">
        <v>8.4786738053832664</v>
      </c>
      <c r="L27" s="4">
        <v>0.31597945205479455</v>
      </c>
      <c r="N27" s="9">
        <v>26</v>
      </c>
      <c r="O27" s="11">
        <f t="shared" si="0"/>
        <v>42840.5</v>
      </c>
      <c r="P27" s="2">
        <v>42840.5</v>
      </c>
      <c r="Q27" s="3">
        <v>-72.64404296875</v>
      </c>
      <c r="R27" s="3">
        <v>-72.2625732421875</v>
      </c>
      <c r="S27" s="3">
        <v>-37.4212646484375</v>
      </c>
      <c r="T27" s="3">
        <v>-36.28509521484375</v>
      </c>
      <c r="U27" s="3">
        <v>8.5207399820813521</v>
      </c>
      <c r="V27" s="3">
        <v>8.4786738053832664</v>
      </c>
      <c r="W27" s="4">
        <v>0.60869589041095884</v>
      </c>
      <c r="X27" s="4">
        <v>0.31597945205479455</v>
      </c>
      <c r="Y27" s="12">
        <f t="shared" si="1"/>
        <v>-35.2227783203125</v>
      </c>
      <c r="Z27" s="12">
        <f t="shared" si="2"/>
        <v>-35.97747802734375</v>
      </c>
      <c r="AB27" s="12"/>
    </row>
    <row r="28" spans="2:28" x14ac:dyDescent="0.25">
      <c r="B28" s="2">
        <v>42840.541666666672</v>
      </c>
      <c r="C28" s="3">
        <v>72.08251953125</v>
      </c>
      <c r="D28" s="3">
        <v>37.42401123046875</v>
      </c>
      <c r="E28" s="3">
        <v>8.5277604208928324</v>
      </c>
      <c r="F28" s="4">
        <v>0.60869589041095884</v>
      </c>
      <c r="G28" s="4"/>
      <c r="H28" s="2">
        <v>42840.541666666672</v>
      </c>
      <c r="I28" s="3">
        <v>71.6949462890625</v>
      </c>
      <c r="J28" s="3">
        <v>36.29058837890625</v>
      </c>
      <c r="K28" s="3">
        <v>8.4839267927079618</v>
      </c>
      <c r="L28" s="4">
        <v>0.31597945205479455</v>
      </c>
      <c r="N28" s="9">
        <v>27</v>
      </c>
      <c r="O28" s="11">
        <f t="shared" si="0"/>
        <v>42840.541666666672</v>
      </c>
      <c r="P28" s="2">
        <v>42840.541666666672</v>
      </c>
      <c r="Q28" s="3">
        <v>-72.08251953125</v>
      </c>
      <c r="R28" s="3">
        <v>-71.6949462890625</v>
      </c>
      <c r="S28" s="3">
        <v>-37.42401123046875</v>
      </c>
      <c r="T28" s="3">
        <v>-36.29058837890625</v>
      </c>
      <c r="U28" s="3">
        <v>8.5277604208928324</v>
      </c>
      <c r="V28" s="3">
        <v>8.4839267927079618</v>
      </c>
      <c r="W28" s="4">
        <v>0.60869589041095884</v>
      </c>
      <c r="X28" s="4">
        <v>0.31597945205479455</v>
      </c>
      <c r="Y28" s="12">
        <f t="shared" si="1"/>
        <v>-34.65850830078125</v>
      </c>
      <c r="Z28" s="12">
        <f t="shared" si="2"/>
        <v>-35.40435791015625</v>
      </c>
      <c r="AB28" s="12"/>
    </row>
    <row r="29" spans="2:28" x14ac:dyDescent="0.25">
      <c r="B29" s="2">
        <v>42840.583333333328</v>
      </c>
      <c r="C29" s="3">
        <v>71.8017578125</v>
      </c>
      <c r="D29" s="3">
        <v>37.4267578125</v>
      </c>
      <c r="E29" s="3">
        <v>8.5260050587411911</v>
      </c>
      <c r="F29" s="4">
        <v>0.60869589041095884</v>
      </c>
      <c r="G29" s="4"/>
      <c r="H29" s="2">
        <v>42840.583333333328</v>
      </c>
      <c r="I29" s="3">
        <v>71.4202880859375</v>
      </c>
      <c r="J29" s="3">
        <v>36.29058837890625</v>
      </c>
      <c r="K29" s="3">
        <v>8.4874296221449299</v>
      </c>
      <c r="L29" s="4">
        <v>0.31597945205479455</v>
      </c>
      <c r="N29" s="9">
        <v>28</v>
      </c>
      <c r="O29" s="11">
        <f t="shared" si="0"/>
        <v>42840.583333333328</v>
      </c>
      <c r="P29" s="2">
        <v>42840.583333333328</v>
      </c>
      <c r="Q29" s="3">
        <v>-71.8017578125</v>
      </c>
      <c r="R29" s="3">
        <v>-71.4202880859375</v>
      </c>
      <c r="S29" s="3">
        <v>-37.4267578125</v>
      </c>
      <c r="T29" s="3">
        <v>-36.29058837890625</v>
      </c>
      <c r="U29" s="3">
        <v>8.5260050587411911</v>
      </c>
      <c r="V29" s="3">
        <v>8.4874296221449299</v>
      </c>
      <c r="W29" s="4">
        <v>0.60869589041095884</v>
      </c>
      <c r="X29" s="4">
        <v>0.31597945205479455</v>
      </c>
      <c r="Y29" s="12">
        <f t="shared" si="1"/>
        <v>-34.375</v>
      </c>
      <c r="Z29" s="12">
        <f t="shared" si="2"/>
        <v>-35.12969970703125</v>
      </c>
      <c r="AB29" s="12"/>
    </row>
    <row r="30" spans="2:28" x14ac:dyDescent="0.25">
      <c r="B30" s="2">
        <v>42840.625</v>
      </c>
      <c r="C30" s="3">
        <v>71.8841552734375</v>
      </c>
      <c r="D30" s="3">
        <v>37.4267578125</v>
      </c>
      <c r="E30" s="3">
        <v>8.5453233067210022</v>
      </c>
      <c r="F30" s="4">
        <v>0.60869589041095884</v>
      </c>
      <c r="G30" s="4"/>
      <c r="H30" s="2">
        <v>42840.625</v>
      </c>
      <c r="I30" s="3">
        <v>71.49658203125</v>
      </c>
      <c r="J30" s="3">
        <v>36.2860107421875</v>
      </c>
      <c r="K30" s="3">
        <v>8.5102143700872261</v>
      </c>
      <c r="L30" s="4">
        <v>0.31597945205479455</v>
      </c>
      <c r="N30" s="9">
        <v>29</v>
      </c>
      <c r="O30" s="11">
        <f t="shared" si="0"/>
        <v>42840.625</v>
      </c>
      <c r="P30" s="2">
        <v>42840.625</v>
      </c>
      <c r="Q30" s="3">
        <v>-71.8841552734375</v>
      </c>
      <c r="R30" s="3">
        <v>-71.49658203125</v>
      </c>
      <c r="S30" s="3">
        <v>-37.4267578125</v>
      </c>
      <c r="T30" s="3">
        <v>-36.2860107421875</v>
      </c>
      <c r="U30" s="3">
        <v>8.5453233067210022</v>
      </c>
      <c r="V30" s="3">
        <v>8.5102143700872261</v>
      </c>
      <c r="W30" s="4">
        <v>0.60869589041095884</v>
      </c>
      <c r="X30" s="4">
        <v>0.31597945205479455</v>
      </c>
      <c r="Y30" s="12">
        <f t="shared" si="1"/>
        <v>-34.4573974609375</v>
      </c>
      <c r="Z30" s="12">
        <f t="shared" si="2"/>
        <v>-35.2105712890625</v>
      </c>
      <c r="AB30" s="12"/>
    </row>
    <row r="31" spans="2:28" x14ac:dyDescent="0.25">
      <c r="B31" s="2">
        <v>42840.666666666672</v>
      </c>
      <c r="C31" s="3">
        <v>72.296142578125</v>
      </c>
      <c r="D31" s="3">
        <v>37.4267578125</v>
      </c>
      <c r="E31" s="3">
        <v>8.5716992681925035</v>
      </c>
      <c r="F31" s="4">
        <v>0.67632876712328771</v>
      </c>
      <c r="G31" s="4"/>
      <c r="H31" s="2">
        <v>42840.666666666672</v>
      </c>
      <c r="I31" s="3">
        <v>71.9451904296875</v>
      </c>
      <c r="J31" s="3">
        <v>36.29058837890625</v>
      </c>
      <c r="K31" s="3">
        <v>8.5172307721647371</v>
      </c>
      <c r="L31" s="4">
        <v>0.31597945205479455</v>
      </c>
      <c r="N31" s="9">
        <v>30</v>
      </c>
      <c r="O31" s="11">
        <f t="shared" si="0"/>
        <v>42840.666666666672</v>
      </c>
      <c r="P31" s="2">
        <v>42840.666666666672</v>
      </c>
      <c r="Q31" s="3">
        <v>-72.296142578125</v>
      </c>
      <c r="R31" s="3">
        <v>-71.9451904296875</v>
      </c>
      <c r="S31" s="3">
        <v>-37.4267578125</v>
      </c>
      <c r="T31" s="3">
        <v>-36.29058837890625</v>
      </c>
      <c r="U31" s="3">
        <v>8.5716992681925035</v>
      </c>
      <c r="V31" s="3">
        <v>8.5172307721647371</v>
      </c>
      <c r="W31" s="4">
        <v>0.67632876712328771</v>
      </c>
      <c r="X31" s="4">
        <v>0.31597945205479455</v>
      </c>
      <c r="Y31" s="12">
        <f t="shared" si="1"/>
        <v>-34.869384765625</v>
      </c>
      <c r="Z31" s="12">
        <f t="shared" si="2"/>
        <v>-35.65460205078125</v>
      </c>
      <c r="AB31" s="12"/>
    </row>
    <row r="32" spans="2:28" x14ac:dyDescent="0.25">
      <c r="B32" s="2">
        <v>42840.708333333328</v>
      </c>
      <c r="C32" s="3">
        <v>72.808837890625</v>
      </c>
      <c r="D32" s="3">
        <v>37.42950439453125</v>
      </c>
      <c r="E32" s="3">
        <v>8.541809381283656</v>
      </c>
      <c r="F32" s="4">
        <v>0.60869589041095884</v>
      </c>
      <c r="G32" s="4"/>
      <c r="H32" s="2">
        <v>42840.708333333328</v>
      </c>
      <c r="I32" s="3">
        <v>72.4517822265625</v>
      </c>
      <c r="J32" s="3">
        <v>36.28875732421875</v>
      </c>
      <c r="K32" s="3">
        <v>8.4944372930430063</v>
      </c>
      <c r="L32" s="4">
        <v>0.31597945205479455</v>
      </c>
      <c r="N32" s="9">
        <v>31</v>
      </c>
      <c r="O32" s="11">
        <f t="shared" si="0"/>
        <v>42840.708333333328</v>
      </c>
      <c r="P32" s="2">
        <v>42840.708333333328</v>
      </c>
      <c r="Q32" s="3">
        <v>-72.808837890625</v>
      </c>
      <c r="R32" s="3">
        <v>-72.4517822265625</v>
      </c>
      <c r="S32" s="3">
        <v>-37.42950439453125</v>
      </c>
      <c r="T32" s="3">
        <v>-36.28875732421875</v>
      </c>
      <c r="U32" s="3">
        <v>8.541809381283656</v>
      </c>
      <c r="V32" s="3">
        <v>8.4944372930430063</v>
      </c>
      <c r="W32" s="4">
        <v>0.60869589041095884</v>
      </c>
      <c r="X32" s="4">
        <v>0.31597945205479455</v>
      </c>
      <c r="Y32" s="12">
        <f t="shared" si="1"/>
        <v>-35.37933349609375</v>
      </c>
      <c r="Z32" s="12">
        <f t="shared" si="2"/>
        <v>-36.16302490234375</v>
      </c>
      <c r="AB32" s="12"/>
    </row>
    <row r="33" spans="2:28" x14ac:dyDescent="0.25">
      <c r="B33" s="2">
        <v>42840.75</v>
      </c>
      <c r="C33" s="3">
        <v>73.468017578125</v>
      </c>
      <c r="D33" s="3">
        <v>37.4249267578125</v>
      </c>
      <c r="E33" s="3">
        <v>8.5172307721647371</v>
      </c>
      <c r="F33" s="4">
        <v>0.60869589041095884</v>
      </c>
      <c r="G33" s="4"/>
      <c r="H33" s="2">
        <v>42840.75</v>
      </c>
      <c r="I33" s="3">
        <v>73.1414794921875</v>
      </c>
      <c r="J33" s="3">
        <v>36.2860107421875</v>
      </c>
      <c r="K33" s="3">
        <v>8.4926851237394203</v>
      </c>
      <c r="L33" s="4">
        <v>0.31597945205479455</v>
      </c>
      <c r="N33" s="9">
        <v>32</v>
      </c>
      <c r="O33" s="11">
        <f t="shared" si="0"/>
        <v>42840.75</v>
      </c>
      <c r="P33" s="2">
        <v>42840.75</v>
      </c>
      <c r="Q33" s="3">
        <v>-73.468017578125</v>
      </c>
      <c r="R33" s="3">
        <v>-73.1414794921875</v>
      </c>
      <c r="S33" s="3">
        <v>-37.4249267578125</v>
      </c>
      <c r="T33" s="3">
        <v>-36.2860107421875</v>
      </c>
      <c r="U33" s="3">
        <v>8.5172307721647371</v>
      </c>
      <c r="V33" s="3">
        <v>8.4926851237394203</v>
      </c>
      <c r="W33" s="4">
        <v>0.60869589041095884</v>
      </c>
      <c r="X33" s="4">
        <v>0.31597945205479455</v>
      </c>
      <c r="Y33" s="12">
        <f t="shared" si="1"/>
        <v>-36.0430908203125</v>
      </c>
      <c r="Z33" s="12">
        <f t="shared" si="2"/>
        <v>-36.85546875</v>
      </c>
      <c r="AB33" s="12"/>
    </row>
    <row r="34" spans="2:28" x14ac:dyDescent="0.25">
      <c r="B34" s="2">
        <v>42840.791666666672</v>
      </c>
      <c r="C34" s="3">
        <v>74.1455078125</v>
      </c>
      <c r="D34" s="3">
        <v>37.42218017578125</v>
      </c>
      <c r="E34" s="3">
        <v>8.5277604208928324</v>
      </c>
      <c r="F34" s="4">
        <v>0.60869589041095884</v>
      </c>
      <c r="G34" s="4"/>
      <c r="H34" s="2">
        <v>42840.791666666672</v>
      </c>
      <c r="I34" s="3">
        <v>73.773193359375</v>
      </c>
      <c r="J34" s="3">
        <v>36.28509521484375</v>
      </c>
      <c r="K34" s="3">
        <v>8.4751726513660515</v>
      </c>
      <c r="L34" s="4">
        <v>0.31597945205479455</v>
      </c>
      <c r="N34" s="9">
        <v>33</v>
      </c>
      <c r="O34" s="11">
        <f t="shared" si="0"/>
        <v>42840.791666666672</v>
      </c>
      <c r="P34" s="2">
        <v>42840.791666666672</v>
      </c>
      <c r="Q34" s="3">
        <v>-74.1455078125</v>
      </c>
      <c r="R34" s="3">
        <v>-73.773193359375</v>
      </c>
      <c r="S34" s="3">
        <v>-37.42218017578125</v>
      </c>
      <c r="T34" s="3">
        <v>-36.28509521484375</v>
      </c>
      <c r="U34" s="3">
        <v>8.5277604208928324</v>
      </c>
      <c r="V34" s="3">
        <v>8.4751726513660515</v>
      </c>
      <c r="W34" s="4">
        <v>0.60869589041095884</v>
      </c>
      <c r="X34" s="4">
        <v>0.31597945205479455</v>
      </c>
      <c r="Y34" s="12">
        <f t="shared" si="1"/>
        <v>-36.72332763671875</v>
      </c>
      <c r="Z34" s="12">
        <f t="shared" si="2"/>
        <v>-37.48809814453125</v>
      </c>
      <c r="AB34" s="12"/>
    </row>
    <row r="35" spans="2:28" x14ac:dyDescent="0.25">
      <c r="B35" s="2">
        <v>42840.833333333328</v>
      </c>
      <c r="C35" s="3">
        <v>74.6368408203125</v>
      </c>
      <c r="D35" s="3">
        <v>37.4267578125</v>
      </c>
      <c r="E35" s="3">
        <v>8.5435662596893849</v>
      </c>
      <c r="F35" s="4">
        <v>0.60869589041095884</v>
      </c>
      <c r="G35" s="4"/>
      <c r="H35" s="2">
        <v>42840.833333333328</v>
      </c>
      <c r="I35" s="3">
        <v>74.2950439453125</v>
      </c>
      <c r="J35" s="3">
        <v>36.28875732421875</v>
      </c>
      <c r="K35" s="3">
        <v>8.4979421349910353</v>
      </c>
      <c r="L35" s="4">
        <v>0.31597945205479455</v>
      </c>
      <c r="N35" s="9">
        <v>34</v>
      </c>
      <c r="O35" s="11">
        <f t="shared" si="0"/>
        <v>42840.833333333328</v>
      </c>
      <c r="P35" s="2">
        <v>42840.833333333328</v>
      </c>
      <c r="Q35" s="3">
        <v>-74.6368408203125</v>
      </c>
      <c r="R35" s="3">
        <v>-74.2950439453125</v>
      </c>
      <c r="S35" s="3">
        <v>-37.4267578125</v>
      </c>
      <c r="T35" s="3">
        <v>-36.28875732421875</v>
      </c>
      <c r="U35" s="3">
        <v>8.5435662596893849</v>
      </c>
      <c r="V35" s="3">
        <v>8.4979421349910353</v>
      </c>
      <c r="W35" s="4">
        <v>0.60869589041095884</v>
      </c>
      <c r="X35" s="4">
        <v>0.31597945205479455</v>
      </c>
      <c r="Y35" s="12">
        <f t="shared" si="1"/>
        <v>-37.2100830078125</v>
      </c>
      <c r="Z35" s="12">
        <f t="shared" si="2"/>
        <v>-38.00628662109375</v>
      </c>
      <c r="AB35" s="12"/>
    </row>
    <row r="36" spans="2:28" x14ac:dyDescent="0.25">
      <c r="B36" s="2">
        <v>42840.875</v>
      </c>
      <c r="C36" s="3">
        <v>74.8077392578125</v>
      </c>
      <c r="D36" s="3">
        <v>37.42584228515625</v>
      </c>
      <c r="E36" s="3">
        <v>8.5523531817206617</v>
      </c>
      <c r="F36" s="4">
        <v>0.60869589041095884</v>
      </c>
      <c r="G36" s="4"/>
      <c r="H36" s="2">
        <v>42840.875</v>
      </c>
      <c r="I36" s="3">
        <v>74.481201171875</v>
      </c>
      <c r="J36" s="3">
        <v>36.287841796875</v>
      </c>
      <c r="K36" s="3">
        <v>8.5119682184635508</v>
      </c>
      <c r="L36" s="4">
        <v>0.31597945205479455</v>
      </c>
      <c r="N36" s="9">
        <v>35</v>
      </c>
      <c r="O36" s="11">
        <f t="shared" si="0"/>
        <v>42840.875</v>
      </c>
      <c r="P36" s="2">
        <v>42840.875</v>
      </c>
      <c r="Q36" s="3">
        <v>-74.8077392578125</v>
      </c>
      <c r="R36" s="3">
        <v>-74.481201171875</v>
      </c>
      <c r="S36" s="3">
        <v>-37.42584228515625</v>
      </c>
      <c r="T36" s="3">
        <v>-36.287841796875</v>
      </c>
      <c r="U36" s="3">
        <v>8.5523531817206617</v>
      </c>
      <c r="V36" s="3">
        <v>8.5119682184635508</v>
      </c>
      <c r="W36" s="4">
        <v>0.60869589041095884</v>
      </c>
      <c r="X36" s="4">
        <v>0.31597945205479455</v>
      </c>
      <c r="Y36" s="12">
        <f t="shared" si="1"/>
        <v>-37.38189697265625</v>
      </c>
      <c r="Z36" s="12">
        <f t="shared" si="2"/>
        <v>-38.193359375</v>
      </c>
      <c r="AB36" s="12"/>
    </row>
    <row r="37" spans="2:28" x14ac:dyDescent="0.25">
      <c r="B37" s="2">
        <v>42840.916666666672</v>
      </c>
      <c r="C37" s="3">
        <v>74.8046875</v>
      </c>
      <c r="D37" s="3">
        <v>37.4285888671875</v>
      </c>
      <c r="E37" s="3">
        <v>8.5646619621621767</v>
      </c>
      <c r="F37" s="4">
        <v>0.60869589041095884</v>
      </c>
      <c r="G37" s="4"/>
      <c r="H37" s="2">
        <v>42840.916666666672</v>
      </c>
      <c r="I37" s="3">
        <v>74.456787109375</v>
      </c>
      <c r="J37" s="3">
        <v>36.29241943359375</v>
      </c>
      <c r="K37" s="3">
        <v>8.5207399820813521</v>
      </c>
      <c r="L37" s="4">
        <v>0.31597945205479455</v>
      </c>
      <c r="N37" s="9">
        <v>36</v>
      </c>
      <c r="O37" s="11">
        <f t="shared" si="0"/>
        <v>42840.916666666672</v>
      </c>
      <c r="P37" s="2">
        <v>42840.916666666672</v>
      </c>
      <c r="Q37" s="3">
        <v>-74.8046875</v>
      </c>
      <c r="R37" s="3">
        <v>-74.456787109375</v>
      </c>
      <c r="S37" s="3">
        <v>-37.4285888671875</v>
      </c>
      <c r="T37" s="3">
        <v>-36.29241943359375</v>
      </c>
      <c r="U37" s="3">
        <v>8.5646619621621767</v>
      </c>
      <c r="V37" s="3">
        <v>8.5207399820813521</v>
      </c>
      <c r="W37" s="4">
        <v>0.60869589041095884</v>
      </c>
      <c r="X37" s="4">
        <v>0.31597945205479455</v>
      </c>
      <c r="Y37" s="12">
        <f t="shared" si="1"/>
        <v>-37.3760986328125</v>
      </c>
      <c r="Z37" s="12">
        <f t="shared" si="2"/>
        <v>-38.16436767578125</v>
      </c>
      <c r="AB37" s="12"/>
    </row>
    <row r="38" spans="2:28" x14ac:dyDescent="0.25">
      <c r="B38" s="2">
        <v>42840.958333333328</v>
      </c>
      <c r="C38" s="3">
        <v>74.6826171875</v>
      </c>
      <c r="D38" s="3">
        <v>37.4267578125</v>
      </c>
      <c r="E38" s="3">
        <v>8.5558691317742728</v>
      </c>
      <c r="F38" s="4">
        <v>0.60869589041095884</v>
      </c>
      <c r="G38" s="4"/>
      <c r="H38" s="2">
        <v>42840.958333333328</v>
      </c>
      <c r="I38" s="3">
        <v>74.2950439453125</v>
      </c>
      <c r="J38" s="3">
        <v>36.29058837890625</v>
      </c>
      <c r="K38" s="3">
        <v>8.5119682184635508</v>
      </c>
      <c r="L38" s="4">
        <v>0.31597945205479455</v>
      </c>
      <c r="N38" s="9">
        <v>37</v>
      </c>
      <c r="O38" s="11">
        <f t="shared" si="0"/>
        <v>42840.958333333328</v>
      </c>
      <c r="P38" s="2">
        <v>42840.958333333328</v>
      </c>
      <c r="Q38" s="3">
        <v>-74.6826171875</v>
      </c>
      <c r="R38" s="3">
        <v>-74.2950439453125</v>
      </c>
      <c r="S38" s="3">
        <v>-37.4267578125</v>
      </c>
      <c r="T38" s="3">
        <v>-36.29058837890625</v>
      </c>
      <c r="U38" s="3">
        <v>8.5558691317742728</v>
      </c>
      <c r="V38" s="3">
        <v>8.5119682184635508</v>
      </c>
      <c r="W38" s="4">
        <v>0.60869589041095884</v>
      </c>
      <c r="X38" s="4">
        <v>0.31597945205479455</v>
      </c>
      <c r="Y38" s="12">
        <f t="shared" si="1"/>
        <v>-37.255859375</v>
      </c>
      <c r="Z38" s="12">
        <f t="shared" si="2"/>
        <v>-38.00445556640625</v>
      </c>
      <c r="AB38" s="12"/>
    </row>
    <row r="39" spans="2:28" x14ac:dyDescent="0.25">
      <c r="B39" s="2">
        <v>42841</v>
      </c>
      <c r="C39" s="3">
        <v>74.3927001953125</v>
      </c>
      <c r="D39" s="3">
        <v>37.4249267578125</v>
      </c>
      <c r="E39" s="3">
        <v>8.5716992681925035</v>
      </c>
      <c r="F39" s="4">
        <v>0.60869589041095884</v>
      </c>
      <c r="G39" s="4"/>
      <c r="H39" s="2">
        <v>42841</v>
      </c>
      <c r="I39" s="3">
        <v>74.005126953125</v>
      </c>
      <c r="J39" s="3">
        <v>36.29058837890625</v>
      </c>
      <c r="K39" s="3">
        <v>8.5295159513946146</v>
      </c>
      <c r="L39" s="4">
        <v>0.31597945205479455</v>
      </c>
      <c r="N39" s="9">
        <v>38</v>
      </c>
      <c r="O39" s="11">
        <f t="shared" si="0"/>
        <v>42841</v>
      </c>
      <c r="P39" s="2">
        <v>42841</v>
      </c>
      <c r="Q39" s="3">
        <v>-74.3927001953125</v>
      </c>
      <c r="R39" s="3">
        <v>-74.005126953125</v>
      </c>
      <c r="S39" s="3">
        <v>-37.4249267578125</v>
      </c>
      <c r="T39" s="3">
        <v>-36.29058837890625</v>
      </c>
      <c r="U39" s="3">
        <v>8.5716992681925035</v>
      </c>
      <c r="V39" s="3">
        <v>8.5295159513946146</v>
      </c>
      <c r="W39" s="4">
        <v>0.60869589041095884</v>
      </c>
      <c r="X39" s="4">
        <v>0.31597945205479455</v>
      </c>
      <c r="Y39" s="12">
        <f t="shared" si="1"/>
        <v>-36.9677734375</v>
      </c>
      <c r="Z39" s="12">
        <f t="shared" si="2"/>
        <v>-37.71453857421875</v>
      </c>
      <c r="AB39" s="12"/>
    </row>
    <row r="40" spans="2:28" x14ac:dyDescent="0.25">
      <c r="B40" s="2">
        <v>42841.041666666672</v>
      </c>
      <c r="C40" s="3">
        <v>74.0325927734375</v>
      </c>
      <c r="D40" s="3">
        <v>37.423095703125</v>
      </c>
      <c r="E40" s="3">
        <v>8.5646619621621767</v>
      </c>
      <c r="F40" s="4">
        <v>0.60869589041095884</v>
      </c>
      <c r="G40" s="4"/>
      <c r="H40" s="2">
        <v>42841.041666666672</v>
      </c>
      <c r="I40" s="3">
        <v>73.6358642578125</v>
      </c>
      <c r="J40" s="3">
        <v>36.2860107421875</v>
      </c>
      <c r="K40" s="3">
        <v>8.524249864909109</v>
      </c>
      <c r="L40" s="4">
        <v>0.31597945205479455</v>
      </c>
      <c r="N40" s="9">
        <v>39</v>
      </c>
      <c r="O40" s="11">
        <f t="shared" si="0"/>
        <v>42841.041666666672</v>
      </c>
      <c r="P40" s="2">
        <v>42841.041666666672</v>
      </c>
      <c r="Q40" s="3">
        <v>-74.0325927734375</v>
      </c>
      <c r="R40" s="3">
        <v>-73.6358642578125</v>
      </c>
      <c r="S40" s="3">
        <v>-37.423095703125</v>
      </c>
      <c r="T40" s="3">
        <v>-36.2860107421875</v>
      </c>
      <c r="U40" s="3">
        <v>8.5646619621621767</v>
      </c>
      <c r="V40" s="3">
        <v>8.524249864909109</v>
      </c>
      <c r="W40" s="4">
        <v>0.60869589041095884</v>
      </c>
      <c r="X40" s="4">
        <v>0.31597945205479455</v>
      </c>
      <c r="Y40" s="12">
        <f t="shared" si="1"/>
        <v>-36.6094970703125</v>
      </c>
      <c r="Z40" s="12">
        <f t="shared" si="2"/>
        <v>-37.349853515625</v>
      </c>
      <c r="AB40" s="12"/>
    </row>
    <row r="41" spans="2:28" x14ac:dyDescent="0.25">
      <c r="B41" s="2">
        <v>42841.083333333328</v>
      </c>
      <c r="C41" s="3">
        <v>73.7213134765625</v>
      </c>
      <c r="D41" s="3">
        <v>37.4285888671875</v>
      </c>
      <c r="E41" s="3">
        <v>8.5312716502771195</v>
      </c>
      <c r="F41" s="4">
        <v>0.60869589041095884</v>
      </c>
      <c r="G41" s="4"/>
      <c r="H41" s="2">
        <v>42841.083333333328</v>
      </c>
      <c r="I41" s="3">
        <v>73.3062744140625</v>
      </c>
      <c r="J41" s="3">
        <v>36.287841796875</v>
      </c>
      <c r="K41" s="3">
        <v>8.4891812883208217</v>
      </c>
      <c r="L41" s="4">
        <v>0.31597945205479455</v>
      </c>
      <c r="N41" s="9">
        <v>40</v>
      </c>
      <c r="O41" s="11">
        <f t="shared" si="0"/>
        <v>42841.083333333328</v>
      </c>
      <c r="P41" s="2">
        <v>42841.083333333328</v>
      </c>
      <c r="Q41" s="3">
        <v>-73.7213134765625</v>
      </c>
      <c r="R41" s="3">
        <v>-73.3062744140625</v>
      </c>
      <c r="S41" s="3">
        <v>-37.4285888671875</v>
      </c>
      <c r="T41" s="3">
        <v>-36.287841796875</v>
      </c>
      <c r="U41" s="3">
        <v>8.5312716502771195</v>
      </c>
      <c r="V41" s="3">
        <v>8.4891812883208217</v>
      </c>
      <c r="W41" s="4">
        <v>0.60869589041095884</v>
      </c>
      <c r="X41" s="4">
        <v>0.31597945205479455</v>
      </c>
      <c r="Y41" s="12">
        <f t="shared" si="1"/>
        <v>-36.292724609375</v>
      </c>
      <c r="Z41" s="12">
        <f t="shared" si="2"/>
        <v>-37.0184326171875</v>
      </c>
      <c r="AB41" s="12"/>
    </row>
    <row r="42" spans="2:28" x14ac:dyDescent="0.25">
      <c r="B42" s="2">
        <v>42841.125</v>
      </c>
      <c r="C42" s="3">
        <v>73.5870361328125</v>
      </c>
      <c r="D42" s="3">
        <v>37.4249267578125</v>
      </c>
      <c r="E42" s="3">
        <v>8.5260050587411911</v>
      </c>
      <c r="F42" s="4">
        <v>0.60869589041095884</v>
      </c>
      <c r="G42" s="4"/>
      <c r="H42" s="2">
        <v>42841.125</v>
      </c>
      <c r="I42" s="3">
        <v>73.187255859375</v>
      </c>
      <c r="J42" s="3">
        <v>36.2896728515625</v>
      </c>
      <c r="K42" s="3">
        <v>8.4926851237394203</v>
      </c>
      <c r="L42" s="4">
        <v>0.31597945205479455</v>
      </c>
      <c r="N42" s="9">
        <v>41</v>
      </c>
      <c r="O42" s="11">
        <f t="shared" si="0"/>
        <v>42841.125</v>
      </c>
      <c r="P42" s="2">
        <v>42841.125</v>
      </c>
      <c r="Q42" s="3">
        <v>-73.5870361328125</v>
      </c>
      <c r="R42" s="3">
        <v>-73.187255859375</v>
      </c>
      <c r="S42" s="3">
        <v>-37.4249267578125</v>
      </c>
      <c r="T42" s="3">
        <v>-36.2896728515625</v>
      </c>
      <c r="U42" s="3">
        <v>8.5260050587411911</v>
      </c>
      <c r="V42" s="3">
        <v>8.4926851237394203</v>
      </c>
      <c r="W42" s="4">
        <v>0.60869589041095884</v>
      </c>
      <c r="X42" s="4">
        <v>0.31597945205479455</v>
      </c>
      <c r="Y42" s="12">
        <f t="shared" si="1"/>
        <v>-36.162109375</v>
      </c>
      <c r="Z42" s="12">
        <f t="shared" si="2"/>
        <v>-36.8975830078125</v>
      </c>
      <c r="AB42" s="12"/>
    </row>
    <row r="43" spans="2:28" x14ac:dyDescent="0.25">
      <c r="B43" s="2">
        <v>42841.166666666672</v>
      </c>
      <c r="C43" s="3">
        <v>73.6297607421875</v>
      </c>
      <c r="D43" s="3">
        <v>37.4267578125</v>
      </c>
      <c r="E43" s="3">
        <v>8.5453233067210022</v>
      </c>
      <c r="F43" s="4">
        <v>0.60869589041095884</v>
      </c>
      <c r="G43" s="4"/>
      <c r="H43" s="2">
        <v>42841.166666666672</v>
      </c>
      <c r="I43" s="3">
        <v>73.236083984375</v>
      </c>
      <c r="J43" s="3">
        <v>36.29058837890625</v>
      </c>
      <c r="K43" s="3">
        <v>8.5014476482631949</v>
      </c>
      <c r="L43" s="4">
        <v>0.31597945205479455</v>
      </c>
      <c r="N43" s="9">
        <v>42</v>
      </c>
      <c r="O43" s="11">
        <f t="shared" si="0"/>
        <v>42841.166666666672</v>
      </c>
      <c r="P43" s="2">
        <v>42841.166666666672</v>
      </c>
      <c r="Q43" s="3">
        <v>-73.6297607421875</v>
      </c>
      <c r="R43" s="3">
        <v>-73.236083984375</v>
      </c>
      <c r="S43" s="3">
        <v>-37.4267578125</v>
      </c>
      <c r="T43" s="3">
        <v>-36.29058837890625</v>
      </c>
      <c r="U43" s="3">
        <v>8.5453233067210022</v>
      </c>
      <c r="V43" s="3">
        <v>8.5014476482631949</v>
      </c>
      <c r="W43" s="4">
        <v>0.60869589041095884</v>
      </c>
      <c r="X43" s="4">
        <v>0.31597945205479455</v>
      </c>
      <c r="Y43" s="12">
        <f t="shared" si="1"/>
        <v>-36.2030029296875</v>
      </c>
      <c r="Z43" s="12">
        <f t="shared" si="2"/>
        <v>-36.94549560546875</v>
      </c>
      <c r="AB43" s="12"/>
    </row>
    <row r="44" spans="2:28" x14ac:dyDescent="0.25">
      <c r="B44" s="2">
        <v>42841.208333333328</v>
      </c>
      <c r="C44" s="3">
        <v>73.8128662109375</v>
      </c>
      <c r="D44" s="3">
        <v>37.42584228515625</v>
      </c>
      <c r="E44" s="3">
        <v>8.576979023345018</v>
      </c>
      <c r="F44" s="4">
        <v>0.60869589041095884</v>
      </c>
      <c r="G44" s="4"/>
      <c r="H44" s="2">
        <v>42841.208333333328</v>
      </c>
      <c r="I44" s="3">
        <v>73.4222412109375</v>
      </c>
      <c r="J44" s="3">
        <v>36.29058837890625</v>
      </c>
      <c r="K44" s="3">
        <v>8.5365397575155839</v>
      </c>
      <c r="L44" s="4">
        <v>0.31597945205479455</v>
      </c>
      <c r="N44" s="9">
        <v>43</v>
      </c>
      <c r="O44" s="11">
        <f t="shared" si="0"/>
        <v>42841.208333333328</v>
      </c>
      <c r="P44" s="2">
        <v>42841.208333333328</v>
      </c>
      <c r="Q44" s="3">
        <v>-73.8128662109375</v>
      </c>
      <c r="R44" s="3">
        <v>-73.4222412109375</v>
      </c>
      <c r="S44" s="3">
        <v>-37.42584228515625</v>
      </c>
      <c r="T44" s="3">
        <v>-36.29058837890625</v>
      </c>
      <c r="U44" s="3">
        <v>8.576979023345018</v>
      </c>
      <c r="V44" s="3">
        <v>8.5365397575155839</v>
      </c>
      <c r="W44" s="4">
        <v>0.60869589041095884</v>
      </c>
      <c r="X44" s="4">
        <v>0.31597945205479455</v>
      </c>
      <c r="Y44" s="12">
        <f t="shared" si="1"/>
        <v>-36.38702392578125</v>
      </c>
      <c r="Z44" s="12">
        <f t="shared" si="2"/>
        <v>-37.13165283203125</v>
      </c>
      <c r="AB44" s="12"/>
    </row>
    <row r="45" spans="2:28" x14ac:dyDescent="0.25">
      <c r="B45" s="2">
        <v>42841.25</v>
      </c>
      <c r="C45" s="3">
        <v>74.090576171875</v>
      </c>
      <c r="D45" s="3">
        <v>37.43133544921875</v>
      </c>
      <c r="E45" s="3">
        <v>8.5840210659704326</v>
      </c>
      <c r="F45" s="4">
        <v>0.60869589041095884</v>
      </c>
      <c r="G45" s="4"/>
      <c r="H45" s="2">
        <v>42841.25</v>
      </c>
      <c r="I45" s="3">
        <v>73.7060546875</v>
      </c>
      <c r="J45" s="3">
        <v>36.29241943359375</v>
      </c>
      <c r="K45" s="3">
        <v>8.541809381283656</v>
      </c>
      <c r="L45" s="4">
        <v>0.31597945205479455</v>
      </c>
      <c r="N45" s="9">
        <v>44</v>
      </c>
      <c r="O45" s="11">
        <f t="shared" si="0"/>
        <v>42841.25</v>
      </c>
      <c r="P45" s="2">
        <v>42841.25</v>
      </c>
      <c r="Q45" s="3">
        <v>-74.090576171875</v>
      </c>
      <c r="R45" s="3">
        <v>-73.7060546875</v>
      </c>
      <c r="S45" s="3">
        <v>-37.43133544921875</v>
      </c>
      <c r="T45" s="3">
        <v>-36.29241943359375</v>
      </c>
      <c r="U45" s="3">
        <v>8.5840210659704326</v>
      </c>
      <c r="V45" s="3">
        <v>8.541809381283656</v>
      </c>
      <c r="W45" s="4">
        <v>0.60869589041095884</v>
      </c>
      <c r="X45" s="4">
        <v>0.31597945205479455</v>
      </c>
      <c r="Y45" s="12">
        <f t="shared" si="1"/>
        <v>-36.65924072265625</v>
      </c>
      <c r="Z45" s="12">
        <f t="shared" si="2"/>
        <v>-37.41363525390625</v>
      </c>
      <c r="AB45" s="12"/>
    </row>
    <row r="46" spans="2:28" x14ac:dyDescent="0.25">
      <c r="B46" s="2">
        <v>42841.291666666672</v>
      </c>
      <c r="C46" s="3">
        <v>74.30419921875</v>
      </c>
      <c r="D46" s="3">
        <v>37.43133544921875</v>
      </c>
      <c r="E46" s="3">
        <v>8.6175078016340194</v>
      </c>
      <c r="F46" s="4">
        <v>0.60869589041095884</v>
      </c>
      <c r="G46" s="4"/>
      <c r="H46" s="2">
        <v>42841.291666666672</v>
      </c>
      <c r="I46" s="3">
        <v>73.9593505859375</v>
      </c>
      <c r="J46" s="3">
        <v>36.29425048828125</v>
      </c>
      <c r="K46" s="3">
        <v>8.5734590174176901</v>
      </c>
      <c r="L46" s="4">
        <v>0.31597945205479455</v>
      </c>
      <c r="N46" s="9">
        <v>45</v>
      </c>
      <c r="O46" s="11">
        <f t="shared" si="0"/>
        <v>42841.291666666672</v>
      </c>
      <c r="P46" s="2">
        <v>42841.291666666672</v>
      </c>
      <c r="Q46" s="3">
        <v>-74.30419921875</v>
      </c>
      <c r="R46" s="3">
        <v>-73.9593505859375</v>
      </c>
      <c r="S46" s="3">
        <v>-37.43133544921875</v>
      </c>
      <c r="T46" s="3">
        <v>-36.29425048828125</v>
      </c>
      <c r="U46" s="3">
        <v>8.6175078016340194</v>
      </c>
      <c r="V46" s="3">
        <v>8.5734590174176901</v>
      </c>
      <c r="W46" s="4">
        <v>0.60869589041095884</v>
      </c>
      <c r="X46" s="4">
        <v>0.31597945205479455</v>
      </c>
      <c r="Y46" s="12">
        <f t="shared" si="1"/>
        <v>-36.87286376953125</v>
      </c>
      <c r="Z46" s="12">
        <f t="shared" si="2"/>
        <v>-37.66510009765625</v>
      </c>
      <c r="AB46" s="12"/>
    </row>
    <row r="47" spans="2:28" x14ac:dyDescent="0.25">
      <c r="B47" s="2">
        <v>42841.333333333328</v>
      </c>
      <c r="C47" s="3">
        <v>74.40185546875</v>
      </c>
      <c r="D47" s="3">
        <v>37.42584228515625</v>
      </c>
      <c r="E47" s="3">
        <v>8.5998755709137527</v>
      </c>
      <c r="F47" s="4">
        <v>0.60869589041095884</v>
      </c>
      <c r="G47" s="4"/>
      <c r="H47" s="2">
        <v>42841.333333333328</v>
      </c>
      <c r="I47" s="3">
        <v>74.0447998046875</v>
      </c>
      <c r="J47" s="3">
        <v>36.29241943359375</v>
      </c>
      <c r="K47" s="3">
        <v>8.5752189357916109</v>
      </c>
      <c r="L47" s="4">
        <v>0.31597945205479455</v>
      </c>
      <c r="N47" s="9">
        <v>46</v>
      </c>
      <c r="O47" s="11">
        <f t="shared" si="0"/>
        <v>42841.333333333328</v>
      </c>
      <c r="P47" s="2">
        <v>42841.333333333328</v>
      </c>
      <c r="Q47" s="3">
        <v>-74.40185546875</v>
      </c>
      <c r="R47" s="3">
        <v>-74.0447998046875</v>
      </c>
      <c r="S47" s="3">
        <v>-37.42584228515625</v>
      </c>
      <c r="T47" s="3">
        <v>-36.29241943359375</v>
      </c>
      <c r="U47" s="3">
        <v>8.5998755709137527</v>
      </c>
      <c r="V47" s="3">
        <v>8.5752189357916109</v>
      </c>
      <c r="W47" s="4">
        <v>0.60869589041095884</v>
      </c>
      <c r="X47" s="4">
        <v>0.31597945205479455</v>
      </c>
      <c r="Y47" s="12">
        <f t="shared" si="1"/>
        <v>-36.97601318359375</v>
      </c>
      <c r="Z47" s="12">
        <f t="shared" si="2"/>
        <v>-37.75238037109375</v>
      </c>
      <c r="AB47" s="12"/>
    </row>
    <row r="48" spans="2:28" x14ac:dyDescent="0.25">
      <c r="B48" s="2">
        <v>42841.375</v>
      </c>
      <c r="C48" s="3">
        <v>74.32861328125</v>
      </c>
      <c r="D48" s="3">
        <v>37.42950439453125</v>
      </c>
      <c r="E48" s="3">
        <v>8.5699396880851282</v>
      </c>
      <c r="F48" s="4">
        <v>0.60869589041095884</v>
      </c>
      <c r="G48" s="4"/>
      <c r="H48" s="2">
        <v>42841.375</v>
      </c>
      <c r="I48" s="3">
        <v>73.9532470703125</v>
      </c>
      <c r="J48" s="3">
        <v>36.295166015625</v>
      </c>
      <c r="K48" s="3">
        <v>8.5981132812181045</v>
      </c>
      <c r="L48" s="4">
        <v>0.31597945205479455</v>
      </c>
      <c r="N48" s="9">
        <v>47</v>
      </c>
      <c r="O48" s="11">
        <f t="shared" si="0"/>
        <v>42841.375</v>
      </c>
      <c r="P48" s="2">
        <v>42841.375</v>
      </c>
      <c r="Q48" s="3">
        <v>-74.32861328125</v>
      </c>
      <c r="R48" s="3">
        <v>-73.9532470703125</v>
      </c>
      <c r="S48" s="3">
        <v>-37.42950439453125</v>
      </c>
      <c r="T48" s="3">
        <v>-36.295166015625</v>
      </c>
      <c r="U48" s="3">
        <v>8.5699396880851282</v>
      </c>
      <c r="V48" s="3">
        <v>8.5981132812181045</v>
      </c>
      <c r="W48" s="4">
        <v>0.60869589041095884</v>
      </c>
      <c r="X48" s="4">
        <v>0.31597945205479455</v>
      </c>
      <c r="Y48" s="12">
        <f t="shared" si="1"/>
        <v>-36.89910888671875</v>
      </c>
      <c r="Z48" s="12">
        <f t="shared" si="2"/>
        <v>-37.6580810546875</v>
      </c>
      <c r="AB48" s="12"/>
    </row>
    <row r="49" spans="2:28" x14ac:dyDescent="0.25">
      <c r="B49" s="2">
        <v>42841.416666666672</v>
      </c>
      <c r="C49" s="3">
        <v>74.0570068359375</v>
      </c>
      <c r="D49" s="3">
        <v>37.4267578125</v>
      </c>
      <c r="E49" s="3">
        <v>8.5945892105387429</v>
      </c>
      <c r="F49" s="4">
        <v>0.60869589041095884</v>
      </c>
      <c r="G49" s="4"/>
      <c r="H49" s="2">
        <v>42841.416666666672</v>
      </c>
      <c r="I49" s="3">
        <v>73.66943359375</v>
      </c>
      <c r="J49" s="3">
        <v>36.29608154296875</v>
      </c>
      <c r="K49" s="3">
        <v>8.5488379067847973</v>
      </c>
      <c r="L49" s="4">
        <v>0.31597945205479455</v>
      </c>
      <c r="N49" s="9">
        <v>48</v>
      </c>
      <c r="O49" s="11">
        <f t="shared" si="0"/>
        <v>42841.416666666672</v>
      </c>
      <c r="P49" s="2">
        <v>42841.416666666672</v>
      </c>
      <c r="Q49" s="3">
        <v>-74.0570068359375</v>
      </c>
      <c r="R49" s="3">
        <v>-73.66943359375</v>
      </c>
      <c r="S49" s="3">
        <v>-37.4267578125</v>
      </c>
      <c r="T49" s="3">
        <v>-36.29608154296875</v>
      </c>
      <c r="U49" s="3">
        <v>8.5945892105387429</v>
      </c>
      <c r="V49" s="3">
        <v>8.5488379067847973</v>
      </c>
      <c r="W49" s="4">
        <v>0.60869589041095884</v>
      </c>
      <c r="X49" s="4">
        <v>0.31597945205479455</v>
      </c>
      <c r="Y49" s="12">
        <f t="shared" si="1"/>
        <v>-36.6302490234375</v>
      </c>
      <c r="Z49" s="12">
        <f t="shared" si="2"/>
        <v>-37.37335205078125</v>
      </c>
      <c r="AB49" s="12"/>
    </row>
    <row r="50" spans="2:28" x14ac:dyDescent="0.25">
      <c r="B50" s="2">
        <v>42841.458333333328</v>
      </c>
      <c r="C50" s="3">
        <v>73.565673828125</v>
      </c>
      <c r="D50" s="3">
        <v>37.43682861328125</v>
      </c>
      <c r="E50" s="3">
        <v>8.5752189357916109</v>
      </c>
      <c r="F50" s="4">
        <v>0.60869589041095884</v>
      </c>
      <c r="G50" s="4"/>
      <c r="H50" s="2">
        <v>42841.458333333328</v>
      </c>
      <c r="I50" s="3">
        <v>73.187255859375</v>
      </c>
      <c r="J50" s="3">
        <v>36.2933349609375</v>
      </c>
      <c r="K50" s="3">
        <v>8.5330275175710426</v>
      </c>
      <c r="L50" s="4">
        <v>0.31597945205479455</v>
      </c>
      <c r="N50" s="9">
        <v>49</v>
      </c>
      <c r="O50" s="11">
        <f t="shared" si="0"/>
        <v>42841.458333333328</v>
      </c>
      <c r="P50" s="2">
        <v>42841.458333333328</v>
      </c>
      <c r="Q50" s="3">
        <v>-73.565673828125</v>
      </c>
      <c r="R50" s="3">
        <v>-73.187255859375</v>
      </c>
      <c r="S50" s="3">
        <v>-37.43682861328125</v>
      </c>
      <c r="T50" s="3">
        <v>-36.2933349609375</v>
      </c>
      <c r="U50" s="3">
        <v>8.5752189357916109</v>
      </c>
      <c r="V50" s="3">
        <v>8.5330275175710426</v>
      </c>
      <c r="W50" s="4">
        <v>0.60869589041095884</v>
      </c>
      <c r="X50" s="4">
        <v>0.31597945205479455</v>
      </c>
      <c r="Y50" s="12">
        <f t="shared" si="1"/>
        <v>-36.12884521484375</v>
      </c>
      <c r="Z50" s="12">
        <f t="shared" si="2"/>
        <v>-36.8939208984375</v>
      </c>
      <c r="AB50" s="12"/>
    </row>
    <row r="51" spans="2:28" x14ac:dyDescent="0.25">
      <c r="B51" s="2">
        <v>42841.512650462959</v>
      </c>
      <c r="C51" s="3">
        <v>70.27587890625</v>
      </c>
      <c r="D51" s="3">
        <v>37.4505615234375</v>
      </c>
      <c r="E51" s="3">
        <v>8.5822603013905905</v>
      </c>
      <c r="F51" s="4">
        <v>0.60869589041095884</v>
      </c>
      <c r="G51" s="4"/>
      <c r="H51" s="2">
        <v>42841.512789351851</v>
      </c>
      <c r="I51" s="3">
        <v>68.9544677734375</v>
      </c>
      <c r="J51" s="3">
        <v>36.30889892578125</v>
      </c>
      <c r="K51" s="3">
        <v>8.5716992681925035</v>
      </c>
      <c r="L51" s="4">
        <v>0.25278356164383564</v>
      </c>
      <c r="N51" s="9">
        <v>50</v>
      </c>
      <c r="O51" s="11">
        <f t="shared" si="0"/>
        <v>42841.512789351851</v>
      </c>
      <c r="P51" s="2">
        <v>42841.512789351851</v>
      </c>
      <c r="Q51" s="3">
        <v>-70.27587890625</v>
      </c>
      <c r="R51" s="3">
        <v>-68.9544677734375</v>
      </c>
      <c r="S51" s="3">
        <v>-37.4505615234375</v>
      </c>
      <c r="T51" s="3">
        <v>-36.30889892578125</v>
      </c>
      <c r="U51" s="3">
        <v>8.5822603013905905</v>
      </c>
      <c r="V51" s="3">
        <v>8.5716992681925035</v>
      </c>
      <c r="W51" s="4">
        <v>0.60869589041095884</v>
      </c>
      <c r="X51" s="4">
        <v>0.25278356164383564</v>
      </c>
      <c r="Y51" s="12">
        <f t="shared" si="1"/>
        <v>-32.8253173828125</v>
      </c>
      <c r="Z51" s="12">
        <f t="shared" si="2"/>
        <v>-32.64556884765625</v>
      </c>
      <c r="AB51" s="12"/>
    </row>
    <row r="52" spans="2:28" x14ac:dyDescent="0.25">
      <c r="B52" s="2">
        <v>42841.512673611112</v>
      </c>
      <c r="C52" s="3">
        <v>69.04296875</v>
      </c>
      <c r="D52" s="3">
        <v>37.445068359375</v>
      </c>
      <c r="E52" s="3">
        <v>8.5822603013905905</v>
      </c>
      <c r="F52" s="4">
        <v>0.60869589041095884</v>
      </c>
      <c r="G52" s="4"/>
      <c r="H52" s="2">
        <v>42841.512800925921</v>
      </c>
      <c r="I52" s="3">
        <v>67.5750732421875</v>
      </c>
      <c r="J52" s="3">
        <v>36.309814453125</v>
      </c>
      <c r="K52" s="3">
        <v>8.5716992681925035</v>
      </c>
      <c r="L52" s="4">
        <v>0.25278356164383564</v>
      </c>
      <c r="N52" s="9">
        <v>51</v>
      </c>
      <c r="O52" s="11">
        <f t="shared" si="0"/>
        <v>42841.512800925921</v>
      </c>
      <c r="P52" s="2">
        <v>42841.512800925921</v>
      </c>
      <c r="Q52" s="3">
        <v>-69.04296875</v>
      </c>
      <c r="R52" s="3">
        <v>-67.5750732421875</v>
      </c>
      <c r="S52" s="3">
        <v>-37.445068359375</v>
      </c>
      <c r="T52" s="3">
        <v>-36.309814453125</v>
      </c>
      <c r="U52" s="3">
        <v>8.5822603013905905</v>
      </c>
      <c r="V52" s="3">
        <v>8.5716992681925035</v>
      </c>
      <c r="W52" s="4">
        <v>0.60869589041095884</v>
      </c>
      <c r="X52" s="4">
        <v>0.25278356164383564</v>
      </c>
      <c r="Y52" s="12">
        <f t="shared" si="1"/>
        <v>-31.597900390625</v>
      </c>
      <c r="Z52" s="12">
        <f t="shared" si="2"/>
        <v>-31.2652587890625</v>
      </c>
      <c r="AB52" s="12"/>
    </row>
    <row r="53" spans="2:28" x14ac:dyDescent="0.25">
      <c r="B53" s="2">
        <v>42841.512685185182</v>
      </c>
      <c r="C53" s="3">
        <v>67.96875</v>
      </c>
      <c r="D53" s="3">
        <v>37.44873046875</v>
      </c>
      <c r="E53" s="3">
        <v>8.5840210659704326</v>
      </c>
      <c r="F53" s="4">
        <v>0.60869589041095884</v>
      </c>
      <c r="G53" s="4"/>
      <c r="H53" s="2">
        <v>42841.512812500005</v>
      </c>
      <c r="I53" s="3">
        <v>66.17431640625</v>
      </c>
      <c r="J53" s="3">
        <v>36.31072998046875</v>
      </c>
      <c r="K53" s="3">
        <v>8.5716992681925035</v>
      </c>
      <c r="L53" s="4">
        <v>0.25278356164383564</v>
      </c>
      <c r="N53" s="9">
        <v>52</v>
      </c>
      <c r="O53" s="11">
        <f t="shared" si="0"/>
        <v>42841.512812500005</v>
      </c>
      <c r="P53" s="2">
        <v>42841.512812500005</v>
      </c>
      <c r="Q53" s="3">
        <v>-67.96875</v>
      </c>
      <c r="R53" s="3">
        <v>-66.17431640625</v>
      </c>
      <c r="S53" s="3">
        <v>-37.44873046875</v>
      </c>
      <c r="T53" s="3">
        <v>-36.31072998046875</v>
      </c>
      <c r="U53" s="3">
        <v>8.5840210659704326</v>
      </c>
      <c r="V53" s="3">
        <v>8.5716992681925035</v>
      </c>
      <c r="W53" s="4">
        <v>0.60869589041095884</v>
      </c>
      <c r="X53" s="4">
        <v>0.25278356164383564</v>
      </c>
      <c r="Y53" s="12">
        <f t="shared" si="1"/>
        <v>-30.52001953125</v>
      </c>
      <c r="Z53" s="12">
        <f t="shared" si="2"/>
        <v>-29.86358642578125</v>
      </c>
      <c r="AB53" s="12"/>
    </row>
    <row r="54" spans="2:28" x14ac:dyDescent="0.25">
      <c r="B54" s="2">
        <v>42841.512696759259</v>
      </c>
      <c r="C54" s="3">
        <v>66.7236328125</v>
      </c>
      <c r="D54" s="3">
        <v>37.445068359375</v>
      </c>
      <c r="E54" s="3">
        <v>8.5840210659704326</v>
      </c>
      <c r="F54" s="4">
        <v>0.60869589041095884</v>
      </c>
      <c r="G54" s="4"/>
      <c r="H54" s="2">
        <v>42841.512835648144</v>
      </c>
      <c r="I54" s="3">
        <v>64.7705078125</v>
      </c>
      <c r="J54" s="3">
        <v>36.31072998046875</v>
      </c>
      <c r="K54" s="3">
        <v>8.5734590174176901</v>
      </c>
      <c r="L54" s="4">
        <v>0.25278356164383564</v>
      </c>
      <c r="N54" s="9">
        <v>53</v>
      </c>
      <c r="O54" s="11">
        <f t="shared" si="0"/>
        <v>42841.512835648144</v>
      </c>
      <c r="P54" s="2">
        <v>42841.512835648144</v>
      </c>
      <c r="Q54" s="3">
        <v>-66.7236328125</v>
      </c>
      <c r="R54" s="3">
        <v>-64.7705078125</v>
      </c>
      <c r="S54" s="3">
        <v>-37.445068359375</v>
      </c>
      <c r="T54" s="3">
        <v>-36.31072998046875</v>
      </c>
      <c r="U54" s="3">
        <v>8.5840210659704326</v>
      </c>
      <c r="V54" s="3">
        <v>8.5734590174176901</v>
      </c>
      <c r="W54" s="4">
        <v>0.60869589041095884</v>
      </c>
      <c r="X54" s="4">
        <v>0.25278356164383564</v>
      </c>
      <c r="Y54" s="12">
        <f t="shared" si="1"/>
        <v>-29.278564453125</v>
      </c>
      <c r="Z54" s="12">
        <f t="shared" si="2"/>
        <v>-28.45977783203125</v>
      </c>
      <c r="AB54" s="12"/>
    </row>
    <row r="55" spans="2:28" x14ac:dyDescent="0.25">
      <c r="B55" s="2">
        <v>42841.512719907405</v>
      </c>
      <c r="C55" s="3">
        <v>65.53955078125</v>
      </c>
      <c r="D55" s="3">
        <v>37.4468994140625</v>
      </c>
      <c r="E55" s="3">
        <v>8.5875431031620906</v>
      </c>
      <c r="F55" s="4">
        <v>0.60869589041095884</v>
      </c>
      <c r="G55" s="4"/>
      <c r="H55" s="2">
        <v>42841.51284722222</v>
      </c>
      <c r="I55" s="3">
        <v>63.4674072265625</v>
      </c>
      <c r="J55" s="3">
        <v>36.31072998046875</v>
      </c>
      <c r="K55" s="3">
        <v>8.5734590174176901</v>
      </c>
      <c r="L55" s="4">
        <v>0.31597945205479455</v>
      </c>
      <c r="N55" s="9">
        <v>54</v>
      </c>
      <c r="O55" s="11">
        <f t="shared" si="0"/>
        <v>42841.51284722222</v>
      </c>
      <c r="P55" s="2">
        <v>42841.51284722222</v>
      </c>
      <c r="Q55" s="3">
        <v>-65.53955078125</v>
      </c>
      <c r="R55" s="3">
        <v>-63.4674072265625</v>
      </c>
      <c r="S55" s="3">
        <v>-37.4468994140625</v>
      </c>
      <c r="T55" s="3">
        <v>-36.31072998046875</v>
      </c>
      <c r="U55" s="3">
        <v>8.5875431031620906</v>
      </c>
      <c r="V55" s="3">
        <v>8.5734590174176901</v>
      </c>
      <c r="W55" s="4">
        <v>0.60869589041095884</v>
      </c>
      <c r="X55" s="4">
        <v>0.31597945205479455</v>
      </c>
      <c r="Y55" s="12">
        <f t="shared" si="1"/>
        <v>-28.0926513671875</v>
      </c>
      <c r="Z55" s="12">
        <f t="shared" si="2"/>
        <v>-27.15667724609375</v>
      </c>
      <c r="AB55" s="12"/>
    </row>
    <row r="56" spans="2:28" x14ac:dyDescent="0.25">
      <c r="B56" s="2">
        <v>42841.512731481482</v>
      </c>
      <c r="C56" s="3">
        <v>64.3096923828125</v>
      </c>
      <c r="D56" s="3">
        <v>37.4432373046875</v>
      </c>
      <c r="E56" s="3">
        <v>8.5910658179358848</v>
      </c>
      <c r="F56" s="4">
        <v>0.60869589041095884</v>
      </c>
      <c r="G56" s="4"/>
      <c r="H56" s="2">
        <v>42841.512858796297</v>
      </c>
      <c r="I56" s="3">
        <v>62.1429443359375</v>
      </c>
      <c r="J56" s="3">
        <v>36.31072998046875</v>
      </c>
      <c r="K56" s="3">
        <v>8.5752189357916109</v>
      </c>
      <c r="L56" s="4">
        <v>0.25278356164383564</v>
      </c>
      <c r="N56" s="9">
        <v>55</v>
      </c>
      <c r="O56" s="11">
        <f t="shared" si="0"/>
        <v>42841.512858796297</v>
      </c>
      <c r="P56" s="2">
        <v>42841.512858796297</v>
      </c>
      <c r="Q56" s="3">
        <v>-64.3096923828125</v>
      </c>
      <c r="R56" s="3">
        <v>-62.1429443359375</v>
      </c>
      <c r="S56" s="3">
        <v>-37.4432373046875</v>
      </c>
      <c r="T56" s="3">
        <v>-36.31072998046875</v>
      </c>
      <c r="U56" s="3">
        <v>8.5910658179358848</v>
      </c>
      <c r="V56" s="3">
        <v>8.5752189357916109</v>
      </c>
      <c r="W56" s="4">
        <v>0.60869589041095884</v>
      </c>
      <c r="X56" s="4">
        <v>0.25278356164383564</v>
      </c>
      <c r="Y56" s="12">
        <f t="shared" si="1"/>
        <v>-26.866455078125</v>
      </c>
      <c r="Z56" s="12">
        <f t="shared" si="2"/>
        <v>-25.83221435546875</v>
      </c>
      <c r="AB56" s="12"/>
    </row>
    <row r="57" spans="2:28" x14ac:dyDescent="0.25">
      <c r="B57" s="2">
        <v>42841.512743055559</v>
      </c>
      <c r="C57" s="3">
        <v>63.128662109375</v>
      </c>
      <c r="D57" s="3">
        <v>37.44781494140625</v>
      </c>
      <c r="E57" s="3">
        <v>8.5945892105387429</v>
      </c>
      <c r="F57" s="4">
        <v>0.60869589041095884</v>
      </c>
      <c r="G57" s="4"/>
      <c r="H57" s="2">
        <v>42841.512881944444</v>
      </c>
      <c r="I57" s="3">
        <v>60.80322265625</v>
      </c>
      <c r="J57" s="3">
        <v>36.31439208984375</v>
      </c>
      <c r="K57" s="3">
        <v>8.5752189357916109</v>
      </c>
      <c r="L57" s="4">
        <v>0.25278356164383564</v>
      </c>
      <c r="N57" s="9">
        <v>56</v>
      </c>
      <c r="O57" s="11">
        <f t="shared" si="0"/>
        <v>42841.512881944444</v>
      </c>
      <c r="P57" s="2">
        <v>42841.512881944444</v>
      </c>
      <c r="Q57" s="3">
        <v>-63.128662109375</v>
      </c>
      <c r="R57" s="3">
        <v>-60.80322265625</v>
      </c>
      <c r="S57" s="3">
        <v>-37.44781494140625</v>
      </c>
      <c r="T57" s="3">
        <v>-36.31439208984375</v>
      </c>
      <c r="U57" s="3">
        <v>8.5945892105387429</v>
      </c>
      <c r="V57" s="3">
        <v>8.5752189357916109</v>
      </c>
      <c r="W57" s="4">
        <v>0.60869589041095884</v>
      </c>
      <c r="X57" s="4">
        <v>0.25278356164383564</v>
      </c>
      <c r="Y57" s="12">
        <f t="shared" si="1"/>
        <v>-25.68084716796875</v>
      </c>
      <c r="Z57" s="12">
        <f t="shared" si="2"/>
        <v>-24.48883056640625</v>
      </c>
      <c r="AB57" s="12"/>
    </row>
    <row r="58" spans="2:28" x14ac:dyDescent="0.25">
      <c r="B58" s="2">
        <v>42841.512754629628</v>
      </c>
      <c r="C58" s="3">
        <v>61.9171142578125</v>
      </c>
      <c r="D58" s="3">
        <v>37.445068359375</v>
      </c>
      <c r="E58" s="3">
        <v>8.5963511611034278</v>
      </c>
      <c r="F58" s="4">
        <v>0.60869589041095884</v>
      </c>
      <c r="G58" s="4"/>
      <c r="H58" s="2">
        <v>42841.51289351852</v>
      </c>
      <c r="I58" s="3">
        <v>59.4573974609375</v>
      </c>
      <c r="J58" s="3">
        <v>36.3079833984375</v>
      </c>
      <c r="K58" s="3">
        <v>8.576979023345018</v>
      </c>
      <c r="L58" s="4">
        <v>0.25278356164383564</v>
      </c>
      <c r="N58" s="9">
        <v>57</v>
      </c>
      <c r="O58" s="11">
        <f t="shared" si="0"/>
        <v>42841.51289351852</v>
      </c>
      <c r="P58" s="2">
        <v>42841.51289351852</v>
      </c>
      <c r="Q58" s="3">
        <v>-61.9171142578125</v>
      </c>
      <c r="R58" s="3">
        <v>-59.4573974609375</v>
      </c>
      <c r="S58" s="3">
        <v>-37.445068359375</v>
      </c>
      <c r="T58" s="3">
        <v>-36.3079833984375</v>
      </c>
      <c r="U58" s="3">
        <v>8.5963511611034278</v>
      </c>
      <c r="V58" s="3">
        <v>8.576979023345018</v>
      </c>
      <c r="W58" s="4">
        <v>0.60869589041095884</v>
      </c>
      <c r="X58" s="4">
        <v>0.25278356164383564</v>
      </c>
      <c r="Y58" s="12">
        <f t="shared" si="1"/>
        <v>-24.4720458984375</v>
      </c>
      <c r="Z58" s="12">
        <f t="shared" si="2"/>
        <v>-23.1494140625</v>
      </c>
      <c r="AB58" s="12"/>
    </row>
    <row r="59" spans="2:28" x14ac:dyDescent="0.25">
      <c r="B59" s="2">
        <v>42841.512777777782</v>
      </c>
      <c r="C59" s="3">
        <v>60.693359375</v>
      </c>
      <c r="D59" s="3">
        <v>37.44873046875</v>
      </c>
      <c r="E59" s="3">
        <v>8.5981132812181045</v>
      </c>
      <c r="F59" s="4">
        <v>0.60869589041095884</v>
      </c>
      <c r="G59" s="4"/>
      <c r="H59" s="2">
        <v>42841.51290509259</v>
      </c>
      <c r="I59" s="3">
        <v>58.10546875</v>
      </c>
      <c r="J59" s="3">
        <v>36.30889892578125</v>
      </c>
      <c r="K59" s="3">
        <v>8.5787392801087776</v>
      </c>
      <c r="L59" s="4">
        <v>0.25278356164383564</v>
      </c>
      <c r="N59" s="9">
        <v>58</v>
      </c>
      <c r="O59" s="11">
        <f t="shared" si="0"/>
        <v>42841.51290509259</v>
      </c>
      <c r="P59" s="2">
        <v>42841.51290509259</v>
      </c>
      <c r="Q59" s="3">
        <v>-60.693359375</v>
      </c>
      <c r="R59" s="3">
        <v>-58.10546875</v>
      </c>
      <c r="S59" s="3">
        <v>-37.44873046875</v>
      </c>
      <c r="T59" s="3">
        <v>-36.30889892578125</v>
      </c>
      <c r="U59" s="3">
        <v>8.5981132812181045</v>
      </c>
      <c r="V59" s="3">
        <v>8.5787392801087776</v>
      </c>
      <c r="W59" s="4">
        <v>0.60869589041095884</v>
      </c>
      <c r="X59" s="4">
        <v>0.25278356164383564</v>
      </c>
      <c r="Y59" s="12">
        <f t="shared" si="1"/>
        <v>-23.24462890625</v>
      </c>
      <c r="Z59" s="12">
        <f t="shared" si="2"/>
        <v>-21.79656982421875</v>
      </c>
      <c r="AB59" s="12"/>
    </row>
    <row r="60" spans="2:28" x14ac:dyDescent="0.25">
      <c r="B60" s="2">
        <v>42841.512789351851</v>
      </c>
      <c r="C60" s="3">
        <v>59.4757080078125</v>
      </c>
      <c r="D60" s="3">
        <v>37.44964599609375</v>
      </c>
      <c r="E60" s="3">
        <v>8.5998755709137527</v>
      </c>
      <c r="F60" s="4">
        <v>0.60869589041095884</v>
      </c>
      <c r="G60" s="4"/>
      <c r="H60" s="2">
        <v>42841.512916666667</v>
      </c>
      <c r="I60" s="3">
        <v>56.73828125</v>
      </c>
      <c r="J60" s="3">
        <v>36.309814453125</v>
      </c>
      <c r="K60" s="3">
        <v>8.5804997061136419</v>
      </c>
      <c r="L60" s="4">
        <v>0.31597945205479455</v>
      </c>
      <c r="N60" s="9">
        <v>59</v>
      </c>
      <c r="O60" s="11">
        <f t="shared" si="0"/>
        <v>42841.512916666667</v>
      </c>
      <c r="P60" s="2">
        <v>42841.512916666667</v>
      </c>
      <c r="Q60" s="3">
        <v>-59.4757080078125</v>
      </c>
      <c r="R60" s="3">
        <v>-56.73828125</v>
      </c>
      <c r="S60" s="3">
        <v>-37.44964599609375</v>
      </c>
      <c r="T60" s="3">
        <v>-36.309814453125</v>
      </c>
      <c r="U60" s="3">
        <v>8.5998755709137527</v>
      </c>
      <c r="V60" s="3">
        <v>8.5804997061136419</v>
      </c>
      <c r="W60" s="4">
        <v>0.60869589041095884</v>
      </c>
      <c r="X60" s="4">
        <v>0.31597945205479455</v>
      </c>
      <c r="Y60" s="12">
        <f t="shared" si="1"/>
        <v>-22.02606201171875</v>
      </c>
      <c r="Z60" s="12">
        <f t="shared" si="2"/>
        <v>-20.428466796875</v>
      </c>
      <c r="AB60" s="12"/>
    </row>
    <row r="61" spans="2:28" x14ac:dyDescent="0.25">
      <c r="B61" s="2">
        <v>42841.512800925921</v>
      </c>
      <c r="C61" s="3">
        <v>58.203125</v>
      </c>
      <c r="D61" s="3">
        <v>37.4468994140625</v>
      </c>
      <c r="E61" s="3">
        <v>8.601638030221352</v>
      </c>
      <c r="F61" s="4">
        <v>0.60869589041095884</v>
      </c>
      <c r="G61" s="4"/>
      <c r="H61" s="2">
        <v>42841.512939814813</v>
      </c>
      <c r="I61" s="3">
        <v>55.328369140625</v>
      </c>
      <c r="J61" s="3">
        <v>36.3079833984375</v>
      </c>
      <c r="K61" s="3">
        <v>8.5840210659704326</v>
      </c>
      <c r="L61" s="4">
        <v>0.31597945205479455</v>
      </c>
      <c r="N61" s="9">
        <v>60</v>
      </c>
      <c r="O61" s="11">
        <f t="shared" si="0"/>
        <v>42841.512939814813</v>
      </c>
      <c r="P61" s="2">
        <v>42841.512939814813</v>
      </c>
      <c r="Q61" s="3">
        <v>-58.203125</v>
      </c>
      <c r="R61" s="3">
        <v>-55.328369140625</v>
      </c>
      <c r="S61" s="3">
        <v>-37.4468994140625</v>
      </c>
      <c r="T61" s="3">
        <v>-36.3079833984375</v>
      </c>
      <c r="U61" s="3">
        <v>8.601638030221352</v>
      </c>
      <c r="V61" s="3">
        <v>8.5840210659704326</v>
      </c>
      <c r="W61" s="4">
        <v>0.60869589041095884</v>
      </c>
      <c r="X61" s="4">
        <v>0.31597945205479455</v>
      </c>
      <c r="Y61" s="12">
        <f t="shared" si="1"/>
        <v>-20.7562255859375</v>
      </c>
      <c r="Z61" s="12">
        <f t="shared" si="2"/>
        <v>-19.0203857421875</v>
      </c>
      <c r="AB61" s="12"/>
    </row>
    <row r="62" spans="2:28" x14ac:dyDescent="0.25">
      <c r="B62" s="2">
        <v>42841.512824074074</v>
      </c>
      <c r="C62" s="3">
        <v>57.049560546875</v>
      </c>
      <c r="D62" s="3">
        <v>37.44598388671875</v>
      </c>
      <c r="E62" s="3">
        <v>8.6034006591717684</v>
      </c>
      <c r="F62" s="4">
        <v>0.60869589041095884</v>
      </c>
      <c r="G62" s="4"/>
      <c r="H62" s="2">
        <v>42841.51295138889</v>
      </c>
      <c r="I62" s="3">
        <v>53.89404296875</v>
      </c>
      <c r="J62" s="3">
        <v>36.30889892578125</v>
      </c>
      <c r="K62" s="3">
        <v>8.5857819998839773</v>
      </c>
      <c r="L62" s="4">
        <v>0.31597945205479455</v>
      </c>
      <c r="N62" s="9">
        <v>61</v>
      </c>
      <c r="O62" s="11">
        <f t="shared" si="0"/>
        <v>42841.51295138889</v>
      </c>
      <c r="P62" s="2">
        <v>42841.51295138889</v>
      </c>
      <c r="Q62" s="3">
        <v>-57.049560546875</v>
      </c>
      <c r="R62" s="3">
        <v>-53.89404296875</v>
      </c>
      <c r="S62" s="3">
        <v>-37.44598388671875</v>
      </c>
      <c r="T62" s="3">
        <v>-36.30889892578125</v>
      </c>
      <c r="U62" s="3">
        <v>8.6034006591717684</v>
      </c>
      <c r="V62" s="3">
        <v>8.5857819998839773</v>
      </c>
      <c r="W62" s="4">
        <v>0.60869589041095884</v>
      </c>
      <c r="X62" s="4">
        <v>0.31597945205479455</v>
      </c>
      <c r="Y62" s="12">
        <f t="shared" si="1"/>
        <v>-19.60357666015625</v>
      </c>
      <c r="Z62" s="12">
        <f t="shared" si="2"/>
        <v>-17.58514404296875</v>
      </c>
      <c r="AB62" s="12"/>
    </row>
    <row r="63" spans="2:28" x14ac:dyDescent="0.25">
      <c r="B63" s="2">
        <v>42841.512835648144</v>
      </c>
      <c r="C63" s="3">
        <v>55.8746337890625</v>
      </c>
      <c r="D63" s="3">
        <v>37.44415283203125</v>
      </c>
      <c r="E63" s="3">
        <v>8.6086895641896604</v>
      </c>
      <c r="F63" s="4">
        <v>0.60869589041095884</v>
      </c>
      <c r="G63" s="4"/>
      <c r="H63" s="2">
        <v>42841.512962962966</v>
      </c>
      <c r="I63" s="3">
        <v>52.4932861328125</v>
      </c>
      <c r="J63" s="3">
        <v>36.30889892578125</v>
      </c>
      <c r="K63" s="3">
        <v>8.5875431031620906</v>
      </c>
      <c r="L63" s="4">
        <v>0.31597945205479455</v>
      </c>
      <c r="N63" s="9">
        <v>62</v>
      </c>
      <c r="O63" s="11">
        <f t="shared" si="0"/>
        <v>42841.512962962966</v>
      </c>
      <c r="P63" s="2">
        <v>42841.512962962966</v>
      </c>
      <c r="Q63" s="3">
        <v>-55.8746337890625</v>
      </c>
      <c r="R63" s="3">
        <v>-52.4932861328125</v>
      </c>
      <c r="S63" s="3">
        <v>-37.44415283203125</v>
      </c>
      <c r="T63" s="3">
        <v>-36.30889892578125</v>
      </c>
      <c r="U63" s="3">
        <v>8.6086895641896604</v>
      </c>
      <c r="V63" s="3">
        <v>8.5875431031620906</v>
      </c>
      <c r="W63" s="4">
        <v>0.60869589041095884</v>
      </c>
      <c r="X63" s="4">
        <v>0.31597945205479455</v>
      </c>
      <c r="Y63" s="12">
        <f t="shared" si="1"/>
        <v>-18.43048095703125</v>
      </c>
      <c r="Z63" s="12">
        <f t="shared" si="2"/>
        <v>-16.18438720703125</v>
      </c>
      <c r="AB63" s="12"/>
    </row>
    <row r="64" spans="2:28" x14ac:dyDescent="0.25">
      <c r="B64" s="2">
        <v>42841.51284722222</v>
      </c>
      <c r="C64" s="3">
        <v>54.6722412109375</v>
      </c>
      <c r="D64" s="3">
        <v>37.44598388671875</v>
      </c>
      <c r="E64" s="3">
        <v>8.6122163496502822</v>
      </c>
      <c r="F64" s="4">
        <v>0.60869589041095884</v>
      </c>
      <c r="G64" s="4"/>
      <c r="H64" s="2">
        <v>42841.512974537036</v>
      </c>
      <c r="I64" s="3">
        <v>51.06201171875</v>
      </c>
      <c r="J64" s="3">
        <v>36.30889892578125</v>
      </c>
      <c r="K64" s="3">
        <v>8.589304375835809</v>
      </c>
      <c r="L64" s="4">
        <v>0.31597945205479455</v>
      </c>
      <c r="N64" s="9">
        <v>63</v>
      </c>
      <c r="O64" s="11">
        <f t="shared" si="0"/>
        <v>42841.512974537036</v>
      </c>
      <c r="P64" s="2">
        <v>42841.512974537036</v>
      </c>
      <c r="Q64" s="3">
        <v>-54.6722412109375</v>
      </c>
      <c r="R64" s="3">
        <v>-51.06201171875</v>
      </c>
      <c r="S64" s="3">
        <v>-37.44598388671875</v>
      </c>
      <c r="T64" s="3">
        <v>-36.30889892578125</v>
      </c>
      <c r="U64" s="3">
        <v>8.6122163496502822</v>
      </c>
      <c r="V64" s="3">
        <v>8.589304375835809</v>
      </c>
      <c r="W64" s="4">
        <v>0.60869589041095884</v>
      </c>
      <c r="X64" s="4">
        <v>0.31597945205479455</v>
      </c>
      <c r="Y64" s="12">
        <f t="shared" si="1"/>
        <v>-17.22625732421875</v>
      </c>
      <c r="Z64" s="12">
        <f t="shared" si="2"/>
        <v>-14.75311279296875</v>
      </c>
      <c r="AB64" s="12"/>
    </row>
    <row r="65" spans="2:28" x14ac:dyDescent="0.25">
      <c r="B65" s="2">
        <v>42841.512858796297</v>
      </c>
      <c r="C65" s="3">
        <v>53.466796875</v>
      </c>
      <c r="D65" s="3">
        <v>37.44781494140625</v>
      </c>
      <c r="E65" s="3">
        <v>8.6157438144256844</v>
      </c>
      <c r="F65" s="4">
        <v>0.60869589041095884</v>
      </c>
      <c r="G65" s="4"/>
      <c r="H65" s="2">
        <v>42841.512997685189</v>
      </c>
      <c r="I65" s="3">
        <v>49.62158203125</v>
      </c>
      <c r="J65" s="3">
        <v>36.31072998046875</v>
      </c>
      <c r="K65" s="3">
        <v>8.5910658179358848</v>
      </c>
      <c r="L65" s="4">
        <v>0.31597945205479455</v>
      </c>
      <c r="N65" s="9">
        <v>64</v>
      </c>
      <c r="O65" s="11">
        <f t="shared" si="0"/>
        <v>42841.512997685189</v>
      </c>
      <c r="P65" s="2">
        <v>42841.512997685189</v>
      </c>
      <c r="Q65" s="3">
        <v>-53.466796875</v>
      </c>
      <c r="R65" s="3">
        <v>-49.62158203125</v>
      </c>
      <c r="S65" s="3">
        <v>-37.44781494140625</v>
      </c>
      <c r="T65" s="3">
        <v>-36.31072998046875</v>
      </c>
      <c r="U65" s="3">
        <v>8.6157438144256844</v>
      </c>
      <c r="V65" s="3">
        <v>8.5910658179358848</v>
      </c>
      <c r="W65" s="4">
        <v>0.60869589041095884</v>
      </c>
      <c r="X65" s="4">
        <v>0.31597945205479455</v>
      </c>
      <c r="Y65" s="12">
        <f t="shared" si="1"/>
        <v>-16.01898193359375</v>
      </c>
      <c r="Z65" s="12">
        <f t="shared" si="2"/>
        <v>-13.31085205078125</v>
      </c>
      <c r="AB65" s="12"/>
    </row>
    <row r="66" spans="2:28" x14ac:dyDescent="0.25">
      <c r="B66" s="2">
        <v>42841.512881944444</v>
      </c>
      <c r="C66" s="3">
        <v>52.301025390625</v>
      </c>
      <c r="D66" s="3">
        <v>37.44873046875</v>
      </c>
      <c r="E66" s="3">
        <v>8.6175078016340194</v>
      </c>
      <c r="F66" s="4">
        <v>0.60869589041095884</v>
      </c>
      <c r="G66" s="4"/>
      <c r="H66" s="2">
        <v>42841.513009259259</v>
      </c>
      <c r="I66" s="3">
        <v>48.248291015625</v>
      </c>
      <c r="J66" s="3">
        <v>36.3079833984375</v>
      </c>
      <c r="K66" s="3">
        <v>8.5928274294932407</v>
      </c>
      <c r="L66" s="4">
        <v>0.31597945205479455</v>
      </c>
      <c r="N66" s="9">
        <v>65</v>
      </c>
      <c r="O66" s="11">
        <f t="shared" ref="O66:O129" si="3">P66</f>
        <v>42841.513009259259</v>
      </c>
      <c r="P66" s="2">
        <v>42841.513009259259</v>
      </c>
      <c r="Q66" s="3">
        <v>-52.301025390625</v>
      </c>
      <c r="R66" s="3">
        <v>-48.248291015625</v>
      </c>
      <c r="S66" s="3">
        <v>-37.44873046875</v>
      </c>
      <c r="T66" s="3">
        <v>-36.3079833984375</v>
      </c>
      <c r="U66" s="3">
        <v>8.6175078016340194</v>
      </c>
      <c r="V66" s="3">
        <v>8.5928274294932407</v>
      </c>
      <c r="W66" s="4">
        <v>0.60869589041095884</v>
      </c>
      <c r="X66" s="4">
        <v>0.31597945205479455</v>
      </c>
      <c r="Y66" s="12">
        <f t="shared" si="1"/>
        <v>-14.852294921875</v>
      </c>
      <c r="Z66" s="12">
        <f t="shared" si="2"/>
        <v>-11.9403076171875</v>
      </c>
      <c r="AB66" s="12"/>
    </row>
    <row r="67" spans="2:28" x14ac:dyDescent="0.25">
      <c r="B67" s="2">
        <v>42841.51289351852</v>
      </c>
      <c r="C67" s="3">
        <v>51.1474609375</v>
      </c>
      <c r="D67" s="3">
        <v>37.44873046875</v>
      </c>
      <c r="E67" s="3">
        <v>8.6192719587641591</v>
      </c>
      <c r="F67" s="4">
        <v>0.60869589041095884</v>
      </c>
      <c r="G67" s="4"/>
      <c r="H67" s="2">
        <v>42841.513020833328</v>
      </c>
      <c r="I67" s="3">
        <v>46.8505859375</v>
      </c>
      <c r="J67" s="3">
        <v>36.31072998046875</v>
      </c>
      <c r="K67" s="3">
        <v>8.5963511611034278</v>
      </c>
      <c r="L67" s="4">
        <v>0.31597945205479455</v>
      </c>
      <c r="N67" s="9">
        <v>66</v>
      </c>
      <c r="O67" s="11">
        <f t="shared" si="3"/>
        <v>42841.513020833328</v>
      </c>
      <c r="P67" s="2">
        <v>42841.513020833328</v>
      </c>
      <c r="Q67" s="3">
        <v>-51.1474609375</v>
      </c>
      <c r="R67" s="3">
        <v>-46.8505859375</v>
      </c>
      <c r="S67" s="3">
        <v>-37.44873046875</v>
      </c>
      <c r="T67" s="3">
        <v>-36.31072998046875</v>
      </c>
      <c r="U67" s="3">
        <v>8.6192719587641591</v>
      </c>
      <c r="V67" s="3">
        <v>8.5963511611034278</v>
      </c>
      <c r="W67" s="4">
        <v>0.60869589041095884</v>
      </c>
      <c r="X67" s="4">
        <v>0.31597945205479455</v>
      </c>
      <c r="Y67" s="12">
        <f t="shared" ref="Y67:Y130" si="4">Q67-S67</f>
        <v>-13.69873046875</v>
      </c>
      <c r="Z67" s="12">
        <f t="shared" ref="Z67:Z130" si="5">R67-T67</f>
        <v>-10.53985595703125</v>
      </c>
      <c r="AB67" s="12"/>
    </row>
    <row r="68" spans="2:28" x14ac:dyDescent="0.25">
      <c r="B68" s="2">
        <v>42841.51290509259</v>
      </c>
      <c r="C68" s="3">
        <v>50.0213623046875</v>
      </c>
      <c r="D68" s="3">
        <v>37.44781494140625</v>
      </c>
      <c r="E68" s="3">
        <v>8.6210362858469125</v>
      </c>
      <c r="F68" s="4">
        <v>0.60869589041095884</v>
      </c>
      <c r="G68" s="4"/>
      <c r="H68" s="2">
        <v>42841.513043981482</v>
      </c>
      <c r="I68" s="3">
        <v>45.4559326171875</v>
      </c>
      <c r="J68" s="3">
        <v>36.30706787109375</v>
      </c>
      <c r="K68" s="3">
        <v>8.5998755709137527</v>
      </c>
      <c r="L68" s="4">
        <v>0.31597945205479455</v>
      </c>
      <c r="N68" s="9">
        <v>67</v>
      </c>
      <c r="O68" s="11">
        <f t="shared" si="3"/>
        <v>42841.513043981482</v>
      </c>
      <c r="P68" s="2">
        <v>42841.513043981482</v>
      </c>
      <c r="Q68" s="3">
        <v>-50.0213623046875</v>
      </c>
      <c r="R68" s="3">
        <v>-45.4559326171875</v>
      </c>
      <c r="S68" s="3">
        <v>-37.44781494140625</v>
      </c>
      <c r="T68" s="3">
        <v>-36.30706787109375</v>
      </c>
      <c r="U68" s="3">
        <v>8.6210362858469125</v>
      </c>
      <c r="V68" s="3">
        <v>8.5998755709137527</v>
      </c>
      <c r="W68" s="4">
        <v>0.60869589041095884</v>
      </c>
      <c r="X68" s="4">
        <v>0.31597945205479455</v>
      </c>
      <c r="Y68" s="12">
        <f t="shared" si="4"/>
        <v>-12.57354736328125</v>
      </c>
      <c r="Z68" s="12">
        <f t="shared" si="5"/>
        <v>-9.14886474609375</v>
      </c>
      <c r="AB68" s="12"/>
    </row>
    <row r="69" spans="2:28" x14ac:dyDescent="0.25">
      <c r="B69" s="2">
        <v>42841.512928240743</v>
      </c>
      <c r="C69" s="3">
        <v>48.876953125</v>
      </c>
      <c r="D69" s="3">
        <v>37.44232177734375</v>
      </c>
      <c r="E69" s="3">
        <v>8.6210362858469125</v>
      </c>
      <c r="F69" s="4">
        <v>0.60869589041095884</v>
      </c>
      <c r="G69" s="4"/>
      <c r="H69" s="2">
        <v>42841.513055555552</v>
      </c>
      <c r="I69" s="3">
        <v>44.1497802734375</v>
      </c>
      <c r="J69" s="3">
        <v>36.30706787109375</v>
      </c>
      <c r="K69" s="3">
        <v>8.6034006591717684</v>
      </c>
      <c r="L69" s="4">
        <v>0.31597945205479455</v>
      </c>
      <c r="N69" s="9">
        <v>68</v>
      </c>
      <c r="O69" s="11">
        <f t="shared" si="3"/>
        <v>42841.513055555552</v>
      </c>
      <c r="P69" s="2">
        <v>42841.513055555552</v>
      </c>
      <c r="Q69" s="3">
        <v>-48.876953125</v>
      </c>
      <c r="R69" s="3">
        <v>-44.1497802734375</v>
      </c>
      <c r="S69" s="3">
        <v>-37.44232177734375</v>
      </c>
      <c r="T69" s="3">
        <v>-36.30706787109375</v>
      </c>
      <c r="U69" s="3">
        <v>8.6210362858469125</v>
      </c>
      <c r="V69" s="3">
        <v>8.6034006591717684</v>
      </c>
      <c r="W69" s="4">
        <v>0.60869589041095884</v>
      </c>
      <c r="X69" s="4">
        <v>0.31597945205479455</v>
      </c>
      <c r="Y69" s="12">
        <f t="shared" si="4"/>
        <v>-11.43463134765625</v>
      </c>
      <c r="Z69" s="12">
        <f t="shared" si="5"/>
        <v>-7.84271240234375</v>
      </c>
      <c r="AB69" s="12"/>
    </row>
    <row r="70" spans="2:28" x14ac:dyDescent="0.25">
      <c r="B70" s="2">
        <v>42841.512939814813</v>
      </c>
      <c r="C70" s="3">
        <v>47.747802734375</v>
      </c>
      <c r="D70" s="3">
        <v>37.44781494140625</v>
      </c>
      <c r="E70" s="3">
        <v>8.6228007829136004</v>
      </c>
      <c r="F70" s="4">
        <v>0.60869589041095884</v>
      </c>
      <c r="G70" s="4"/>
      <c r="H70" s="2">
        <v>42841.513067129628</v>
      </c>
      <c r="I70" s="3">
        <v>42.7947998046875</v>
      </c>
      <c r="J70" s="3">
        <v>36.309814453125</v>
      </c>
      <c r="K70" s="3">
        <v>8.6051634577959248</v>
      </c>
      <c r="L70" s="4">
        <v>0.37917534246575341</v>
      </c>
      <c r="N70" s="9">
        <v>69</v>
      </c>
      <c r="O70" s="11">
        <f t="shared" si="3"/>
        <v>42841.513067129628</v>
      </c>
      <c r="P70" s="2">
        <v>42841.513067129628</v>
      </c>
      <c r="Q70" s="3">
        <v>-47.747802734375</v>
      </c>
      <c r="R70" s="3">
        <v>-42.7947998046875</v>
      </c>
      <c r="S70" s="3">
        <v>-37.44781494140625</v>
      </c>
      <c r="T70" s="3">
        <v>-36.309814453125</v>
      </c>
      <c r="U70" s="3">
        <v>8.6228007829136004</v>
      </c>
      <c r="V70" s="3">
        <v>8.6051634577959248</v>
      </c>
      <c r="W70" s="4">
        <v>0.60869589041095884</v>
      </c>
      <c r="X70" s="4">
        <v>0.37917534246575341</v>
      </c>
      <c r="Y70" s="12">
        <f t="shared" si="4"/>
        <v>-10.29998779296875</v>
      </c>
      <c r="Z70" s="12">
        <f t="shared" si="5"/>
        <v>-6.4849853515625</v>
      </c>
      <c r="AB70" s="12"/>
    </row>
    <row r="71" spans="2:28" x14ac:dyDescent="0.25">
      <c r="B71" s="2">
        <v>42841.51295138889</v>
      </c>
      <c r="C71" s="3">
        <v>46.6278076171875</v>
      </c>
      <c r="D71" s="3">
        <v>37.4468994140625</v>
      </c>
      <c r="E71" s="3">
        <v>8.6263302871226415</v>
      </c>
      <c r="F71" s="4">
        <v>0.67632876712328771</v>
      </c>
      <c r="G71" s="4"/>
      <c r="H71" s="2">
        <v>42841.513078703705</v>
      </c>
      <c r="I71" s="3">
        <v>41.534423828125</v>
      </c>
      <c r="J71" s="3">
        <v>36.3079833984375</v>
      </c>
      <c r="K71" s="3">
        <v>8.6086895641896604</v>
      </c>
      <c r="L71" s="4">
        <v>0.37917534246575341</v>
      </c>
      <c r="N71" s="9">
        <v>70</v>
      </c>
      <c r="O71" s="11">
        <f t="shared" si="3"/>
        <v>42841.513078703705</v>
      </c>
      <c r="P71" s="2">
        <v>42841.513078703705</v>
      </c>
      <c r="Q71" s="3">
        <v>-46.6278076171875</v>
      </c>
      <c r="R71" s="3">
        <v>-41.534423828125</v>
      </c>
      <c r="S71" s="3">
        <v>-37.4468994140625</v>
      </c>
      <c r="T71" s="3">
        <v>-36.3079833984375</v>
      </c>
      <c r="U71" s="3">
        <v>8.6263302871226415</v>
      </c>
      <c r="V71" s="3">
        <v>8.6086895641896604</v>
      </c>
      <c r="W71" s="4">
        <v>0.67632876712328771</v>
      </c>
      <c r="X71" s="4">
        <v>0.37917534246575341</v>
      </c>
      <c r="Y71" s="12">
        <f t="shared" si="4"/>
        <v>-9.180908203125</v>
      </c>
      <c r="Z71" s="12">
        <f t="shared" si="5"/>
        <v>-5.2264404296875</v>
      </c>
      <c r="AB71" s="12"/>
    </row>
    <row r="72" spans="2:28" x14ac:dyDescent="0.25">
      <c r="B72" s="2">
        <v>42841.512962962966</v>
      </c>
      <c r="C72" s="3">
        <v>45.4376220703125</v>
      </c>
      <c r="D72" s="3">
        <v>37.4468994140625</v>
      </c>
      <c r="E72" s="3">
        <v>8.6280952943271245</v>
      </c>
      <c r="F72" s="4">
        <v>0.67632876712328771</v>
      </c>
      <c r="G72" s="4"/>
      <c r="H72" s="2">
        <v>42841.513101851851</v>
      </c>
      <c r="I72" s="3">
        <v>40.240478515625</v>
      </c>
      <c r="J72" s="3">
        <v>36.3134765625</v>
      </c>
      <c r="K72" s="3">
        <v>8.6122163496502822</v>
      </c>
      <c r="L72" s="4">
        <v>0.37917534246575341</v>
      </c>
      <c r="N72" s="9">
        <v>71</v>
      </c>
      <c r="O72" s="11">
        <f t="shared" si="3"/>
        <v>42841.513101851851</v>
      </c>
      <c r="P72" s="2">
        <v>42841.513101851851</v>
      </c>
      <c r="Q72" s="3">
        <v>-45.4376220703125</v>
      </c>
      <c r="R72" s="3">
        <v>-40.240478515625</v>
      </c>
      <c r="S72" s="3">
        <v>-37.4468994140625</v>
      </c>
      <c r="T72" s="3">
        <v>-36.3134765625</v>
      </c>
      <c r="U72" s="3">
        <v>8.6280952943271245</v>
      </c>
      <c r="V72" s="3">
        <v>8.6122163496502822</v>
      </c>
      <c r="W72" s="4">
        <v>0.67632876712328771</v>
      </c>
      <c r="X72" s="4">
        <v>0.37917534246575341</v>
      </c>
      <c r="Y72" s="12">
        <f t="shared" si="4"/>
        <v>-7.99072265625</v>
      </c>
      <c r="Z72" s="12">
        <f t="shared" si="5"/>
        <v>-3.927001953125</v>
      </c>
    </row>
    <row r="73" spans="2:28" x14ac:dyDescent="0.25">
      <c r="B73" s="2">
        <v>42841.512986111113</v>
      </c>
      <c r="C73" s="3">
        <v>44.2535400390625</v>
      </c>
      <c r="D73" s="3">
        <v>37.4468994140625</v>
      </c>
      <c r="E73" s="3">
        <v>8.6316258190913686</v>
      </c>
      <c r="F73" s="4">
        <v>0.67632876712328771</v>
      </c>
      <c r="G73" s="4"/>
      <c r="H73" s="2">
        <v>42841.513113425928</v>
      </c>
      <c r="I73" s="3">
        <v>38.9739990234375</v>
      </c>
      <c r="J73" s="3">
        <v>36.30889892578125</v>
      </c>
      <c r="K73" s="3">
        <v>8.6157438144256844</v>
      </c>
      <c r="L73" s="4">
        <v>0.44237123287671237</v>
      </c>
      <c r="N73" s="9">
        <v>72</v>
      </c>
      <c r="O73" s="11">
        <f t="shared" si="3"/>
        <v>42841.513113425928</v>
      </c>
      <c r="P73" s="2">
        <v>42841.513113425928</v>
      </c>
      <c r="Q73" s="3">
        <v>-44.2535400390625</v>
      </c>
      <c r="R73" s="3">
        <v>-38.9739990234375</v>
      </c>
      <c r="S73" s="3">
        <v>-37.4468994140625</v>
      </c>
      <c r="T73" s="3">
        <v>-36.30889892578125</v>
      </c>
      <c r="U73" s="3">
        <v>8.6316258190913686</v>
      </c>
      <c r="V73" s="3">
        <v>8.6157438144256844</v>
      </c>
      <c r="W73" s="4">
        <v>0.67632876712328771</v>
      </c>
      <c r="X73" s="4">
        <v>0.44237123287671237</v>
      </c>
      <c r="Y73" s="12">
        <f t="shared" si="4"/>
        <v>-6.806640625</v>
      </c>
      <c r="Z73" s="12">
        <f t="shared" si="5"/>
        <v>-2.66510009765625</v>
      </c>
    </row>
    <row r="74" spans="2:28" x14ac:dyDescent="0.25">
      <c r="B74" s="2">
        <v>42841.512997685189</v>
      </c>
      <c r="C74" s="3">
        <v>43.1060791015625</v>
      </c>
      <c r="D74" s="3">
        <v>37.44964599609375</v>
      </c>
      <c r="E74" s="3">
        <v>8.6333913367132595</v>
      </c>
      <c r="F74" s="4">
        <v>0.67632876712328771</v>
      </c>
      <c r="G74" s="4"/>
      <c r="H74" s="2">
        <v>42841.513124999998</v>
      </c>
      <c r="I74" s="3">
        <v>37.6678466796875</v>
      </c>
      <c r="J74" s="3">
        <v>36.3079833984375</v>
      </c>
      <c r="K74" s="3">
        <v>8.6192719587641591</v>
      </c>
      <c r="L74" s="4">
        <v>0.50556712328767128</v>
      </c>
      <c r="N74" s="9">
        <v>73</v>
      </c>
      <c r="O74" s="11">
        <f t="shared" si="3"/>
        <v>42841.513124999998</v>
      </c>
      <c r="P74" s="2">
        <v>42841.513124999998</v>
      </c>
      <c r="Q74" s="3">
        <v>-43.1060791015625</v>
      </c>
      <c r="R74" s="3">
        <v>-37.6678466796875</v>
      </c>
      <c r="S74" s="3">
        <v>-37.44964599609375</v>
      </c>
      <c r="T74" s="3">
        <v>-36.3079833984375</v>
      </c>
      <c r="U74" s="3">
        <v>8.6333913367132595</v>
      </c>
      <c r="V74" s="3">
        <v>8.6192719587641591</v>
      </c>
      <c r="W74" s="4">
        <v>0.67632876712328771</v>
      </c>
      <c r="X74" s="4">
        <v>0.50556712328767128</v>
      </c>
      <c r="Y74" s="12">
        <f t="shared" si="4"/>
        <v>-5.65643310546875</v>
      </c>
      <c r="Z74" s="12">
        <f t="shared" si="5"/>
        <v>-1.35986328125</v>
      </c>
    </row>
    <row r="75" spans="2:28" x14ac:dyDescent="0.25">
      <c r="B75" s="2">
        <v>42841.513009259259</v>
      </c>
      <c r="C75" s="3">
        <v>41.93115234375</v>
      </c>
      <c r="D75" s="3">
        <v>37.4468994140625</v>
      </c>
      <c r="E75" s="3">
        <v>8.6369228825921596</v>
      </c>
      <c r="F75" s="4">
        <v>0.67632876712328771</v>
      </c>
      <c r="G75" s="4"/>
      <c r="H75" s="2">
        <v>42841.513148148151</v>
      </c>
      <c r="I75" s="3">
        <v>36.3922119140625</v>
      </c>
      <c r="J75" s="3">
        <v>36.30615234375</v>
      </c>
      <c r="K75" s="3">
        <v>8.6228007829136004</v>
      </c>
      <c r="L75" s="4">
        <v>0.56876301369863014</v>
      </c>
      <c r="N75" s="9">
        <v>74</v>
      </c>
      <c r="O75" s="11">
        <f t="shared" si="3"/>
        <v>42841.513148148151</v>
      </c>
      <c r="P75" s="2">
        <v>42841.513148148151</v>
      </c>
      <c r="Q75" s="3">
        <v>-41.93115234375</v>
      </c>
      <c r="R75" s="3">
        <v>-36.3922119140625</v>
      </c>
      <c r="S75" s="3">
        <v>-37.4468994140625</v>
      </c>
      <c r="T75" s="3">
        <v>-36.30615234375</v>
      </c>
      <c r="U75" s="3">
        <v>8.6369228825921596</v>
      </c>
      <c r="V75" s="3">
        <v>8.6228007829136004</v>
      </c>
      <c r="W75" s="4">
        <v>0.67632876712328771</v>
      </c>
      <c r="X75" s="4">
        <v>0.56876301369863014</v>
      </c>
      <c r="Y75" s="12">
        <f t="shared" si="4"/>
        <v>-4.4842529296875</v>
      </c>
      <c r="Z75" s="12">
        <f t="shared" si="5"/>
        <v>-8.60595703125E-2</v>
      </c>
    </row>
    <row r="76" spans="2:28" x14ac:dyDescent="0.25">
      <c r="B76" s="2">
        <v>42841.513032407413</v>
      </c>
      <c r="C76" s="3">
        <v>40.716552734375</v>
      </c>
      <c r="D76" s="3">
        <v>37.4432373046875</v>
      </c>
      <c r="E76" s="3">
        <v>8.6404551095253623</v>
      </c>
      <c r="F76" s="4">
        <v>0.74396164383561647</v>
      </c>
      <c r="G76" s="4"/>
      <c r="H76" s="2">
        <v>42841.513159722221</v>
      </c>
      <c r="I76" s="3">
        <v>35.089111328125</v>
      </c>
      <c r="J76" s="3">
        <v>35.09490966796875</v>
      </c>
      <c r="K76" s="3">
        <v>8.6263302871226415</v>
      </c>
      <c r="L76" s="4">
        <v>0.6319589041095891</v>
      </c>
      <c r="N76" s="9">
        <v>75</v>
      </c>
      <c r="O76" s="11">
        <f t="shared" si="3"/>
        <v>42841.513159722221</v>
      </c>
      <c r="P76" s="2">
        <v>42841.513159722221</v>
      </c>
      <c r="Q76" s="3">
        <v>-40.716552734375</v>
      </c>
      <c r="R76" s="3">
        <v>-35.089111328125</v>
      </c>
      <c r="S76" s="3">
        <v>-37.4432373046875</v>
      </c>
      <c r="T76" s="3">
        <v>-35.09490966796875</v>
      </c>
      <c r="U76" s="3">
        <v>8.6404551095253623</v>
      </c>
      <c r="V76" s="3">
        <v>8.6263302871226415</v>
      </c>
      <c r="W76" s="4">
        <v>0.74396164383561647</v>
      </c>
      <c r="X76" s="4">
        <v>0.6319589041095891</v>
      </c>
      <c r="Y76" s="12">
        <f t="shared" si="4"/>
        <v>-3.2733154296875</v>
      </c>
      <c r="Z76" s="12">
        <f t="shared" si="5"/>
        <v>5.79833984375E-3</v>
      </c>
      <c r="AB76">
        <f t="shared" ref="AB76:AB88" si="6">Z76*100</f>
        <v>0.579833984375</v>
      </c>
    </row>
    <row r="77" spans="2:28" x14ac:dyDescent="0.25">
      <c r="B77" s="2">
        <v>42841.513043981482</v>
      </c>
      <c r="C77" s="3">
        <v>39.48974609375</v>
      </c>
      <c r="D77" s="3">
        <v>37.44781494140625</v>
      </c>
      <c r="E77" s="3">
        <v>8.6457547274465014</v>
      </c>
      <c r="F77" s="4">
        <v>0.74396164383561647</v>
      </c>
      <c r="G77" s="4"/>
      <c r="H77" s="2">
        <v>42841.513171296298</v>
      </c>
      <c r="I77" s="3">
        <v>33.709716796875</v>
      </c>
      <c r="J77" s="3">
        <v>33.72894287109375</v>
      </c>
      <c r="K77" s="3">
        <v>8.6298604716396312</v>
      </c>
      <c r="L77" s="4">
        <v>0.75835068493150681</v>
      </c>
      <c r="N77" s="9">
        <v>76</v>
      </c>
      <c r="O77" s="11">
        <f t="shared" si="3"/>
        <v>42841.513171296298</v>
      </c>
      <c r="P77" s="2">
        <v>42841.513171296298</v>
      </c>
      <c r="Q77" s="3">
        <v>-39.48974609375</v>
      </c>
      <c r="R77" s="3">
        <v>-33.709716796875</v>
      </c>
      <c r="S77" s="3">
        <v>-37.44781494140625</v>
      </c>
      <c r="T77" s="3">
        <v>-33.72894287109375</v>
      </c>
      <c r="U77" s="3">
        <v>8.6457547274465014</v>
      </c>
      <c r="V77" s="3">
        <v>8.6298604716396312</v>
      </c>
      <c r="W77" s="4">
        <v>0.74396164383561647</v>
      </c>
      <c r="X77" s="4">
        <v>0.75835068493150681</v>
      </c>
      <c r="Y77" s="12">
        <f t="shared" si="4"/>
        <v>-2.04193115234375</v>
      </c>
      <c r="Z77" s="12">
        <f t="shared" si="5"/>
        <v>1.922607421875E-2</v>
      </c>
      <c r="AB77">
        <f t="shared" si="6"/>
        <v>1.922607421875</v>
      </c>
    </row>
    <row r="78" spans="2:28" x14ac:dyDescent="0.25">
      <c r="B78" s="2">
        <v>42841.513055555552</v>
      </c>
      <c r="C78" s="3">
        <v>38.3270263671875</v>
      </c>
      <c r="D78" s="3">
        <v>37.44873046875</v>
      </c>
      <c r="E78" s="3">
        <v>8.6510558791409835</v>
      </c>
      <c r="F78" s="4">
        <v>0.81159452054794523</v>
      </c>
      <c r="G78" s="4"/>
      <c r="H78" s="2">
        <v>42841.513182870374</v>
      </c>
      <c r="I78" s="3">
        <v>32.3760986328125</v>
      </c>
      <c r="J78" s="3">
        <v>32.3931884765625</v>
      </c>
      <c r="K78" s="3">
        <v>8.6316258190913686</v>
      </c>
      <c r="L78" s="4">
        <v>0.88474246575342474</v>
      </c>
      <c r="N78" s="9">
        <v>77</v>
      </c>
      <c r="O78" s="11">
        <f t="shared" si="3"/>
        <v>42841.513182870374</v>
      </c>
      <c r="P78" s="2">
        <v>42841.513182870374</v>
      </c>
      <c r="Q78" s="3">
        <v>-38.3270263671875</v>
      </c>
      <c r="R78" s="3">
        <v>-32.3760986328125</v>
      </c>
      <c r="S78" s="3">
        <v>-37.44873046875</v>
      </c>
      <c r="T78" s="3">
        <v>-32.3931884765625</v>
      </c>
      <c r="U78" s="3">
        <v>8.6510558791409835</v>
      </c>
      <c r="V78" s="3">
        <v>8.6316258190913686</v>
      </c>
      <c r="W78" s="4">
        <v>0.81159452054794523</v>
      </c>
      <c r="X78" s="4">
        <v>0.88474246575342474</v>
      </c>
      <c r="Y78" s="12">
        <f t="shared" si="4"/>
        <v>-0.8782958984375</v>
      </c>
      <c r="Z78" s="12">
        <f t="shared" si="5"/>
        <v>1.708984375E-2</v>
      </c>
      <c r="AB78">
        <f>Z78*100</f>
        <v>1.708984375</v>
      </c>
    </row>
    <row r="79" spans="2:28" x14ac:dyDescent="0.25">
      <c r="B79" s="2">
        <v>42841.513067129628</v>
      </c>
      <c r="C79" s="3">
        <v>37.225341796875</v>
      </c>
      <c r="D79" s="3">
        <v>37.19879150390625</v>
      </c>
      <c r="E79" s="3">
        <v>8.65459083278256</v>
      </c>
      <c r="F79" s="4">
        <v>0.81159452054794523</v>
      </c>
      <c r="G79" s="4"/>
      <c r="H79" s="2">
        <v>42841.513206018513</v>
      </c>
      <c r="I79" s="3">
        <v>31.0577392578125</v>
      </c>
      <c r="J79" s="3">
        <v>31.0601806640625</v>
      </c>
      <c r="K79" s="3">
        <v>8.635157024536511</v>
      </c>
      <c r="L79" s="4">
        <v>1.0111342465753426</v>
      </c>
      <c r="N79" s="9">
        <v>78</v>
      </c>
      <c r="O79" s="11">
        <f t="shared" si="3"/>
        <v>42841.513206018513</v>
      </c>
      <c r="P79" s="2">
        <v>42841.513206018513</v>
      </c>
      <c r="Q79" s="3">
        <v>-37.225341796875</v>
      </c>
      <c r="R79" s="3">
        <v>-31.0577392578125</v>
      </c>
      <c r="S79" s="3">
        <v>-37.19879150390625</v>
      </c>
      <c r="T79" s="3">
        <v>-31.0601806640625</v>
      </c>
      <c r="U79" s="3">
        <v>8.65459083278256</v>
      </c>
      <c r="V79" s="3">
        <v>8.635157024536511</v>
      </c>
      <c r="W79" s="4">
        <v>0.81159452054794523</v>
      </c>
      <c r="X79" s="4">
        <v>1.0111342465753426</v>
      </c>
      <c r="Y79" s="12">
        <f t="shared" si="4"/>
        <v>-2.655029296875E-2</v>
      </c>
      <c r="Z79" s="12">
        <f t="shared" si="5"/>
        <v>2.44140625E-3</v>
      </c>
      <c r="AA79">
        <f>Y79*100</f>
        <v>-2.655029296875</v>
      </c>
      <c r="AB79">
        <f t="shared" si="6"/>
        <v>0.244140625</v>
      </c>
    </row>
    <row r="80" spans="2:28" x14ac:dyDescent="0.25">
      <c r="B80" s="2">
        <v>42841.513090277775</v>
      </c>
      <c r="C80" s="3">
        <v>36.151123046875</v>
      </c>
      <c r="D80" s="3">
        <v>36.12762451171875</v>
      </c>
      <c r="E80" s="3">
        <v>8.6581264687247312</v>
      </c>
      <c r="F80" s="4">
        <v>0.87922739726027399</v>
      </c>
      <c r="G80" s="4"/>
      <c r="H80" s="2">
        <v>42841.513217592597</v>
      </c>
      <c r="I80" s="3">
        <v>29.693603515625</v>
      </c>
      <c r="J80" s="3">
        <v>29.70703125</v>
      </c>
      <c r="K80" s="3">
        <v>8.6369228825921596</v>
      </c>
      <c r="L80" s="4">
        <v>1.3271136986301371</v>
      </c>
      <c r="N80" s="9">
        <v>79</v>
      </c>
      <c r="O80" s="11">
        <f t="shared" si="3"/>
        <v>42841.513217592597</v>
      </c>
      <c r="P80" s="2">
        <v>42841.513217592597</v>
      </c>
      <c r="Q80" s="3">
        <v>-36.151123046875</v>
      </c>
      <c r="R80" s="3">
        <v>-29.693603515625</v>
      </c>
      <c r="S80" s="3">
        <v>-36.12762451171875</v>
      </c>
      <c r="T80" s="3">
        <v>-29.70703125</v>
      </c>
      <c r="U80" s="3">
        <v>8.6581264687247312</v>
      </c>
      <c r="V80" s="3">
        <v>8.6369228825921596</v>
      </c>
      <c r="W80" s="4">
        <v>0.87922739726027399</v>
      </c>
      <c r="X80" s="4">
        <v>1.3271136986301371</v>
      </c>
      <c r="Y80" s="12">
        <f t="shared" si="4"/>
        <v>-2.349853515625E-2</v>
      </c>
      <c r="Z80" s="12">
        <f t="shared" si="5"/>
        <v>1.3427734375E-2</v>
      </c>
      <c r="AA80">
        <f t="shared" ref="AA80:AA88" si="7">Y80*100</f>
        <v>-2.349853515625</v>
      </c>
      <c r="AB80">
        <f t="shared" si="6"/>
        <v>1.3427734375</v>
      </c>
    </row>
    <row r="81" spans="2:28" x14ac:dyDescent="0.25">
      <c r="B81" s="2">
        <v>42841.513101851851</v>
      </c>
      <c r="C81" s="3">
        <v>35.0555419921875</v>
      </c>
      <c r="D81" s="3">
        <v>35.0335693359375</v>
      </c>
      <c r="E81" s="3">
        <v>8.6616627872172671</v>
      </c>
      <c r="F81" s="4">
        <v>0.94686027397260286</v>
      </c>
      <c r="G81" s="4"/>
      <c r="H81" s="2">
        <v>42841.513229166667</v>
      </c>
      <c r="I81" s="3">
        <v>28.302001953125</v>
      </c>
      <c r="J81" s="3">
        <v>28.319091796875</v>
      </c>
      <c r="K81" s="3">
        <v>8.6386889109114122</v>
      </c>
      <c r="L81" s="4">
        <v>1.6430931506849313</v>
      </c>
      <c r="N81" s="9">
        <v>80</v>
      </c>
      <c r="O81" s="11">
        <f t="shared" si="3"/>
        <v>42841.513229166667</v>
      </c>
      <c r="P81" s="2">
        <v>42841.513229166667</v>
      </c>
      <c r="Q81" s="3">
        <v>-35.0555419921875</v>
      </c>
      <c r="R81" s="3">
        <v>-28.302001953125</v>
      </c>
      <c r="S81" s="3">
        <v>-35.0335693359375</v>
      </c>
      <c r="T81" s="3">
        <v>-28.319091796875</v>
      </c>
      <c r="U81" s="3">
        <v>8.6616627872172671</v>
      </c>
      <c r="V81" s="3">
        <v>8.6386889109114122</v>
      </c>
      <c r="W81" s="4">
        <v>0.94686027397260286</v>
      </c>
      <c r="X81" s="4">
        <v>1.6430931506849313</v>
      </c>
      <c r="Y81" s="12">
        <f t="shared" si="4"/>
        <v>-2.197265625E-2</v>
      </c>
      <c r="Z81" s="12">
        <f t="shared" si="5"/>
        <v>1.708984375E-2</v>
      </c>
      <c r="AA81">
        <f t="shared" si="7"/>
        <v>-2.197265625</v>
      </c>
      <c r="AB81">
        <f t="shared" si="6"/>
        <v>1.708984375</v>
      </c>
    </row>
    <row r="82" spans="2:28" x14ac:dyDescent="0.25">
      <c r="B82" s="2">
        <v>42841.513113425928</v>
      </c>
      <c r="C82" s="3">
        <v>34.002685546875</v>
      </c>
      <c r="D82" s="3">
        <v>33.980712890625</v>
      </c>
      <c r="E82" s="3">
        <v>8.6651997885099377</v>
      </c>
      <c r="F82" s="4">
        <v>1.0144931506849315</v>
      </c>
      <c r="G82" s="4"/>
      <c r="H82" s="2">
        <v>42841.513252314813</v>
      </c>
      <c r="I82" s="3">
        <v>26.9256591796875</v>
      </c>
      <c r="J82" s="3">
        <v>26.923828125</v>
      </c>
      <c r="K82" s="3">
        <v>8.6422214784650464</v>
      </c>
      <c r="L82" s="4">
        <v>2.0222684931506851</v>
      </c>
      <c r="N82" s="9">
        <v>81</v>
      </c>
      <c r="O82" s="11">
        <f t="shared" si="3"/>
        <v>42841.513252314813</v>
      </c>
      <c r="P82" s="2">
        <v>42841.513252314813</v>
      </c>
      <c r="Q82" s="3">
        <v>-34.002685546875</v>
      </c>
      <c r="R82" s="3">
        <v>-26.9256591796875</v>
      </c>
      <c r="S82" s="3">
        <v>-33.980712890625</v>
      </c>
      <c r="T82" s="3">
        <v>-26.923828125</v>
      </c>
      <c r="U82" s="3">
        <v>8.6651997885099377</v>
      </c>
      <c r="V82" s="3">
        <v>8.6422214784650464</v>
      </c>
      <c r="W82" s="4">
        <v>1.0144931506849315</v>
      </c>
      <c r="X82" s="4">
        <v>2.0222684931506851</v>
      </c>
      <c r="Y82" s="12">
        <f t="shared" si="4"/>
        <v>-2.197265625E-2</v>
      </c>
      <c r="Z82" s="12">
        <f t="shared" si="5"/>
        <v>-1.8310546875E-3</v>
      </c>
      <c r="AA82">
        <f t="shared" si="7"/>
        <v>-2.197265625</v>
      </c>
      <c r="AB82">
        <f t="shared" si="6"/>
        <v>-0.18310546875</v>
      </c>
    </row>
    <row r="83" spans="2:28" x14ac:dyDescent="0.25">
      <c r="B83" s="2">
        <v>42841.513124999998</v>
      </c>
      <c r="C83" s="3">
        <v>32.91015625</v>
      </c>
      <c r="D83" s="3">
        <v>32.88665771484375</v>
      </c>
      <c r="E83" s="3">
        <v>8.666968545284476</v>
      </c>
      <c r="F83" s="4">
        <v>1.0821260273972604</v>
      </c>
      <c r="G83" s="4"/>
      <c r="H83" s="2">
        <v>42841.51326388889</v>
      </c>
      <c r="I83" s="3">
        <v>25.567626953125</v>
      </c>
      <c r="J83" s="3">
        <v>25.5743408203125</v>
      </c>
      <c r="K83" s="3">
        <v>8.6439880177617283</v>
      </c>
      <c r="L83" s="4">
        <v>2.591031506849315</v>
      </c>
      <c r="N83" s="9">
        <v>82</v>
      </c>
      <c r="O83" s="11">
        <f t="shared" si="3"/>
        <v>42841.51326388889</v>
      </c>
      <c r="P83" s="2">
        <v>42841.51326388889</v>
      </c>
      <c r="Q83" s="3">
        <v>-32.91015625</v>
      </c>
      <c r="R83" s="3">
        <v>-25.567626953125</v>
      </c>
      <c r="S83" s="3">
        <v>-32.88665771484375</v>
      </c>
      <c r="T83" s="3">
        <v>-25.5743408203125</v>
      </c>
      <c r="U83" s="3">
        <v>8.666968545284476</v>
      </c>
      <c r="V83" s="3">
        <v>8.6439880177617283</v>
      </c>
      <c r="W83" s="4">
        <v>1.0821260273972604</v>
      </c>
      <c r="X83" s="4">
        <v>2.591031506849315</v>
      </c>
      <c r="Y83" s="12">
        <f t="shared" si="4"/>
        <v>-2.349853515625E-2</v>
      </c>
      <c r="Z83" s="12">
        <f t="shared" si="5"/>
        <v>6.7138671875E-3</v>
      </c>
      <c r="AA83">
        <f t="shared" si="7"/>
        <v>-2.349853515625</v>
      </c>
      <c r="AB83">
        <f t="shared" si="6"/>
        <v>0.67138671875</v>
      </c>
    </row>
    <row r="84" spans="2:28" x14ac:dyDescent="0.25">
      <c r="B84" s="2">
        <v>42841.513148148151</v>
      </c>
      <c r="C84" s="3">
        <v>31.8389892578125</v>
      </c>
      <c r="D84" s="3">
        <v>31.82281494140625</v>
      </c>
      <c r="E84" s="3">
        <v>8.6687374728527402</v>
      </c>
      <c r="F84" s="4">
        <v>1.2173917808219177</v>
      </c>
      <c r="G84" s="4"/>
      <c r="H84" s="2">
        <v>42841.513275462959</v>
      </c>
      <c r="I84" s="3">
        <v>24.1943359375</v>
      </c>
      <c r="J84" s="3">
        <v>24.19830322265625</v>
      </c>
      <c r="K84" s="3">
        <v>8.6457547274465014</v>
      </c>
      <c r="L84" s="4">
        <v>3.3493821917808222</v>
      </c>
      <c r="N84" s="9">
        <v>83</v>
      </c>
      <c r="O84" s="11">
        <f t="shared" si="3"/>
        <v>42841.513275462959</v>
      </c>
      <c r="P84" s="2">
        <v>42841.513275462959</v>
      </c>
      <c r="Q84" s="3">
        <v>-31.8389892578125</v>
      </c>
      <c r="R84" s="3">
        <v>-24.1943359375</v>
      </c>
      <c r="S84" s="3">
        <v>-31.82281494140625</v>
      </c>
      <c r="T84" s="3">
        <v>-24.19830322265625</v>
      </c>
      <c r="U84" s="3">
        <v>8.6687374728527402</v>
      </c>
      <c r="V84" s="3">
        <v>8.6457547274465014</v>
      </c>
      <c r="W84" s="4">
        <v>1.2173917808219177</v>
      </c>
      <c r="X84" s="4">
        <v>3.3493821917808222</v>
      </c>
      <c r="Y84" s="12">
        <f t="shared" si="4"/>
        <v>-1.617431640625E-2</v>
      </c>
      <c r="Z84" s="12">
        <f t="shared" si="5"/>
        <v>3.96728515625E-3</v>
      </c>
      <c r="AA84">
        <f t="shared" si="7"/>
        <v>-1.617431640625</v>
      </c>
      <c r="AB84">
        <f t="shared" si="6"/>
        <v>0.396728515625</v>
      </c>
    </row>
    <row r="85" spans="2:28" x14ac:dyDescent="0.25">
      <c r="B85" s="2">
        <v>42841.513159722221</v>
      </c>
      <c r="C85" s="3">
        <v>30.7525634765625</v>
      </c>
      <c r="D85" s="3">
        <v>30.72967529296875</v>
      </c>
      <c r="E85" s="3">
        <v>8.670506571246051</v>
      </c>
      <c r="F85" s="4">
        <v>1.3526575342465754</v>
      </c>
      <c r="G85" s="4"/>
      <c r="H85" s="2">
        <v>42841.513287037036</v>
      </c>
      <c r="I85" s="3">
        <v>22.8179931640625</v>
      </c>
      <c r="J85" s="3">
        <v>22.8277587890625</v>
      </c>
      <c r="K85" s="3">
        <v>8.6475216075505159</v>
      </c>
      <c r="L85" s="4">
        <v>4.4237123287671229</v>
      </c>
      <c r="N85" s="9">
        <v>84</v>
      </c>
      <c r="O85" s="11">
        <f t="shared" si="3"/>
        <v>42841.513287037036</v>
      </c>
      <c r="P85" s="2">
        <v>42841.513287037036</v>
      </c>
      <c r="Q85" s="3">
        <v>-30.7525634765625</v>
      </c>
      <c r="R85" s="3">
        <v>-22.8179931640625</v>
      </c>
      <c r="S85" s="3">
        <v>-30.72967529296875</v>
      </c>
      <c r="T85" s="3">
        <v>-22.8277587890625</v>
      </c>
      <c r="U85" s="3">
        <v>8.670506571246051</v>
      </c>
      <c r="V85" s="3">
        <v>8.6475216075505159</v>
      </c>
      <c r="W85" s="4">
        <v>1.3526575342465754</v>
      </c>
      <c r="X85" s="4">
        <v>4.4237123287671229</v>
      </c>
      <c r="Y85" s="12">
        <f t="shared" si="4"/>
        <v>-2.288818359375E-2</v>
      </c>
      <c r="Z85" s="12">
        <f t="shared" si="5"/>
        <v>9.765625E-3</v>
      </c>
      <c r="AA85">
        <f t="shared" si="7"/>
        <v>-2.288818359375</v>
      </c>
      <c r="AB85">
        <f t="shared" si="6"/>
        <v>0.9765625</v>
      </c>
    </row>
    <row r="86" spans="2:28" x14ac:dyDescent="0.25">
      <c r="B86" s="2">
        <v>42841.513171296298</v>
      </c>
      <c r="C86" s="3">
        <v>29.6966552734375</v>
      </c>
      <c r="D86" s="3">
        <v>29.67681884765625</v>
      </c>
      <c r="E86" s="3">
        <v>8.6740452806329813</v>
      </c>
      <c r="F86" s="4">
        <v>1.5555561643835616</v>
      </c>
      <c r="G86" s="4"/>
      <c r="H86" s="2">
        <v>42841.513310185182</v>
      </c>
      <c r="I86" s="3">
        <v>21.4691162109375</v>
      </c>
      <c r="J86" s="3">
        <v>21.48468017578125</v>
      </c>
      <c r="K86" s="3">
        <v>8.6492886581049788</v>
      </c>
      <c r="L86" s="4">
        <v>5.7508260273972596</v>
      </c>
      <c r="N86" s="9">
        <v>85</v>
      </c>
      <c r="O86" s="11">
        <f t="shared" si="3"/>
        <v>42841.513310185182</v>
      </c>
      <c r="P86" s="2">
        <v>42841.513310185182</v>
      </c>
      <c r="Q86" s="3">
        <v>-29.6966552734375</v>
      </c>
      <c r="R86" s="3">
        <v>-21.4691162109375</v>
      </c>
      <c r="S86" s="3">
        <v>-29.67681884765625</v>
      </c>
      <c r="T86" s="3">
        <v>-21.48468017578125</v>
      </c>
      <c r="U86" s="3">
        <v>8.6740452806329813</v>
      </c>
      <c r="V86" s="3">
        <v>8.6492886581049788</v>
      </c>
      <c r="W86" s="4">
        <v>1.5555561643835616</v>
      </c>
      <c r="X86" s="4">
        <v>5.7508260273972596</v>
      </c>
      <c r="Y86" s="12">
        <f t="shared" si="4"/>
        <v>-1.983642578125E-2</v>
      </c>
      <c r="Z86" s="12">
        <f t="shared" si="5"/>
        <v>1.556396484375E-2</v>
      </c>
      <c r="AA86">
        <f t="shared" si="7"/>
        <v>-1.983642578125</v>
      </c>
      <c r="AB86">
        <f t="shared" si="6"/>
        <v>1.556396484375</v>
      </c>
    </row>
    <row r="87" spans="2:28" x14ac:dyDescent="0.25">
      <c r="B87" s="2">
        <v>42841.513194444444</v>
      </c>
      <c r="C87" s="3">
        <v>28.619384765625</v>
      </c>
      <c r="D87" s="3">
        <v>28.59832763671875</v>
      </c>
      <c r="E87" s="3">
        <v>8.6758148916891287</v>
      </c>
      <c r="F87" s="4">
        <v>1.758454794520548</v>
      </c>
      <c r="G87" s="4"/>
      <c r="H87" s="2">
        <v>42841.513321759259</v>
      </c>
      <c r="I87" s="3">
        <v>20.1019287109375</v>
      </c>
      <c r="J87" s="3">
        <v>20.1177978515625</v>
      </c>
      <c r="K87" s="3">
        <v>8.6510558791409835</v>
      </c>
      <c r="L87" s="4">
        <v>7.3307232876712334</v>
      </c>
      <c r="N87" s="9">
        <v>86</v>
      </c>
      <c r="O87" s="11">
        <f t="shared" si="3"/>
        <v>42841.513321759259</v>
      </c>
      <c r="P87" s="2">
        <v>42841.513321759259</v>
      </c>
      <c r="Q87" s="3">
        <v>-28.619384765625</v>
      </c>
      <c r="R87" s="3">
        <v>-20.1019287109375</v>
      </c>
      <c r="S87" s="3">
        <v>-28.59832763671875</v>
      </c>
      <c r="T87" s="3">
        <v>-20.1177978515625</v>
      </c>
      <c r="U87" s="3">
        <v>8.6758148916891287</v>
      </c>
      <c r="V87" s="3">
        <v>8.6510558791409835</v>
      </c>
      <c r="W87" s="4">
        <v>1.758454794520548</v>
      </c>
      <c r="X87" s="4">
        <v>7.3307232876712334</v>
      </c>
      <c r="Y87" s="12">
        <f t="shared" si="4"/>
        <v>-2.105712890625E-2</v>
      </c>
      <c r="Z87" s="12">
        <f t="shared" si="5"/>
        <v>1.5869140625E-2</v>
      </c>
      <c r="AA87">
        <f t="shared" si="7"/>
        <v>-2.105712890625</v>
      </c>
      <c r="AB87">
        <f t="shared" si="6"/>
        <v>1.5869140625</v>
      </c>
    </row>
    <row r="88" spans="2:28" x14ac:dyDescent="0.25">
      <c r="B88" s="2">
        <v>42841.513206018513</v>
      </c>
      <c r="C88" s="3">
        <v>27.6031494140625</v>
      </c>
      <c r="D88" s="3">
        <v>27.5811767578125</v>
      </c>
      <c r="E88" s="3">
        <v>8.6775846736954918</v>
      </c>
      <c r="F88" s="4">
        <v>2.028986301369863</v>
      </c>
      <c r="G88" s="4"/>
      <c r="H88" s="2">
        <v>42841.513333333336</v>
      </c>
      <c r="I88" s="3">
        <v>18.7774658203125</v>
      </c>
      <c r="J88" s="3">
        <v>18.79486083984375</v>
      </c>
      <c r="K88" s="3">
        <v>8.6528232706897938</v>
      </c>
      <c r="L88" s="4">
        <v>9.6689712328767126</v>
      </c>
      <c r="N88" s="9">
        <v>87</v>
      </c>
      <c r="O88" s="11">
        <f t="shared" si="3"/>
        <v>42841.513333333336</v>
      </c>
      <c r="P88" s="2">
        <v>42841.513333333336</v>
      </c>
      <c r="Q88" s="3">
        <v>-27.6031494140625</v>
      </c>
      <c r="R88" s="3">
        <v>-18.7774658203125</v>
      </c>
      <c r="S88" s="3">
        <v>-27.5811767578125</v>
      </c>
      <c r="T88" s="3">
        <v>-18.79486083984375</v>
      </c>
      <c r="U88" s="3">
        <v>8.6775846736954918</v>
      </c>
      <c r="V88" s="3">
        <v>8.6528232706897938</v>
      </c>
      <c r="W88" s="4">
        <v>2.028986301369863</v>
      </c>
      <c r="X88" s="4">
        <v>9.6689712328767126</v>
      </c>
      <c r="Y88" s="12">
        <f t="shared" si="4"/>
        <v>-2.197265625E-2</v>
      </c>
      <c r="Z88" s="12">
        <f t="shared" si="5"/>
        <v>1.739501953125E-2</v>
      </c>
      <c r="AA88">
        <f t="shared" si="7"/>
        <v>-2.197265625</v>
      </c>
      <c r="AB88">
        <f t="shared" si="6"/>
        <v>1.739501953125</v>
      </c>
    </row>
    <row r="89" spans="2:28" x14ac:dyDescent="0.25">
      <c r="B89" s="2">
        <v>42841.513217592597</v>
      </c>
      <c r="C89" s="3">
        <v>26.5960693359375</v>
      </c>
      <c r="D89" s="3">
        <v>26.568603515625</v>
      </c>
      <c r="E89" s="3">
        <v>8.6811247506839777</v>
      </c>
      <c r="F89" s="4">
        <v>2.3671506849315067</v>
      </c>
      <c r="G89" s="4"/>
      <c r="H89" s="2">
        <v>42841.513344907406</v>
      </c>
      <c r="I89" s="3">
        <v>17.4560546875</v>
      </c>
      <c r="J89" s="3">
        <v>17.47283935546875</v>
      </c>
      <c r="K89" s="3">
        <v>8.65459083278256</v>
      </c>
      <c r="L89" s="4">
        <v>12.449590410958905</v>
      </c>
      <c r="N89" s="9">
        <v>88</v>
      </c>
      <c r="O89" s="11">
        <f t="shared" si="3"/>
        <v>42841.513344907406</v>
      </c>
      <c r="P89" s="2">
        <v>42841.513344907406</v>
      </c>
      <c r="Q89" s="3">
        <v>-26.5960693359375</v>
      </c>
      <c r="R89" s="3">
        <v>-17.4560546875</v>
      </c>
      <c r="S89" s="3">
        <v>-26.568603515625</v>
      </c>
      <c r="T89" s="3">
        <v>-17.47283935546875</v>
      </c>
      <c r="U89" s="3">
        <v>8.6811247506839777</v>
      </c>
      <c r="V89" s="3">
        <v>8.65459083278256</v>
      </c>
      <c r="W89" s="4">
        <v>2.3671506849315067</v>
      </c>
      <c r="X89" s="4">
        <v>12.449590410958905</v>
      </c>
      <c r="Y89" s="12">
        <f t="shared" si="4"/>
        <v>-2.74658203125E-2</v>
      </c>
      <c r="Z89" s="12">
        <f t="shared" si="5"/>
        <v>1.678466796875E-2</v>
      </c>
      <c r="AA89">
        <f t="shared" ref="AA89:AA143" si="8">Y89*100</f>
        <v>-2.74658203125</v>
      </c>
      <c r="AB89">
        <f t="shared" ref="AB89:AB143" si="9">Z89*100</f>
        <v>1.678466796875</v>
      </c>
    </row>
    <row r="90" spans="2:28" x14ac:dyDescent="0.25">
      <c r="B90" s="2">
        <v>42841.513229166667</v>
      </c>
      <c r="C90" s="3">
        <v>25.579833984375</v>
      </c>
      <c r="D90" s="3">
        <v>25.5596923828125</v>
      </c>
      <c r="E90" s="3">
        <v>8.6846655118490617</v>
      </c>
      <c r="F90" s="4">
        <v>2.7729479452054799</v>
      </c>
      <c r="G90" s="4"/>
      <c r="H90" s="2">
        <v>42841.513368055559</v>
      </c>
      <c r="I90" s="3">
        <v>16.1163330078125</v>
      </c>
      <c r="J90" s="3">
        <v>16.138916015625</v>
      </c>
      <c r="K90" s="3">
        <v>8.6563585654504323</v>
      </c>
      <c r="L90" s="4">
        <v>16.873302739726029</v>
      </c>
      <c r="N90" s="9">
        <v>89</v>
      </c>
      <c r="O90" s="11">
        <f t="shared" si="3"/>
        <v>42841.513368055559</v>
      </c>
      <c r="P90" s="2">
        <v>42841.513368055559</v>
      </c>
      <c r="Q90" s="3">
        <v>-25.579833984375</v>
      </c>
      <c r="R90" s="3">
        <v>-16.1163330078125</v>
      </c>
      <c r="S90" s="3">
        <v>-25.5596923828125</v>
      </c>
      <c r="T90" s="3">
        <v>-16.138916015625</v>
      </c>
      <c r="U90" s="3">
        <v>8.6846655118490617</v>
      </c>
      <c r="V90" s="3">
        <v>8.6563585654504323</v>
      </c>
      <c r="W90" s="4">
        <v>2.7729479452054799</v>
      </c>
      <c r="X90" s="4">
        <v>16.873302739726029</v>
      </c>
      <c r="Y90" s="12">
        <f t="shared" si="4"/>
        <v>-2.01416015625E-2</v>
      </c>
      <c r="Z90" s="12">
        <f t="shared" si="5"/>
        <v>2.25830078125E-2</v>
      </c>
      <c r="AA90">
        <f t="shared" si="8"/>
        <v>-2.01416015625</v>
      </c>
      <c r="AB90">
        <f t="shared" si="9"/>
        <v>2.25830078125</v>
      </c>
    </row>
    <row r="91" spans="2:28" x14ac:dyDescent="0.25">
      <c r="B91" s="2">
        <v>42841.513252314813</v>
      </c>
      <c r="C91" s="3">
        <v>24.57275390625</v>
      </c>
      <c r="D91" s="3">
        <v>24.5562744140625</v>
      </c>
      <c r="E91" s="3">
        <v>8.6864361490761439</v>
      </c>
      <c r="F91" s="4">
        <v>3.2463780821917809</v>
      </c>
      <c r="G91" s="4"/>
      <c r="H91" s="2">
        <v>42841.513379629629</v>
      </c>
      <c r="I91" s="3">
        <v>14.801025390625</v>
      </c>
      <c r="J91" s="3">
        <v>14.813232421875</v>
      </c>
      <c r="K91" s="3">
        <v>8.6581264687247312</v>
      </c>
      <c r="L91" s="4">
        <v>21.928973972602744</v>
      </c>
      <c r="N91" s="9">
        <v>90</v>
      </c>
      <c r="O91" s="11">
        <f t="shared" si="3"/>
        <v>42841.513379629629</v>
      </c>
      <c r="P91" s="2">
        <v>42841.513379629629</v>
      </c>
      <c r="Q91" s="3">
        <v>-24.57275390625</v>
      </c>
      <c r="R91" s="3">
        <v>-14.801025390625</v>
      </c>
      <c r="S91" s="3">
        <v>-24.5562744140625</v>
      </c>
      <c r="T91" s="3">
        <v>-14.813232421875</v>
      </c>
      <c r="U91" s="3">
        <v>8.6864361490761439</v>
      </c>
      <c r="V91" s="3">
        <v>8.6581264687247312</v>
      </c>
      <c r="W91" s="4">
        <v>3.2463780821917809</v>
      </c>
      <c r="X91" s="4">
        <v>21.928973972602744</v>
      </c>
      <c r="Y91" s="12">
        <f t="shared" si="4"/>
        <v>-1.64794921875E-2</v>
      </c>
      <c r="Z91" s="12">
        <f t="shared" si="5"/>
        <v>1.220703125E-2</v>
      </c>
      <c r="AA91">
        <f t="shared" si="8"/>
        <v>-1.64794921875</v>
      </c>
      <c r="AB91">
        <f t="shared" si="9"/>
        <v>1.220703125</v>
      </c>
    </row>
    <row r="92" spans="2:28" x14ac:dyDescent="0.25">
      <c r="B92" s="2">
        <v>42841.51326388889</v>
      </c>
      <c r="C92" s="3">
        <v>23.5748291015625</v>
      </c>
      <c r="D92" s="3">
        <v>23.55377197265625</v>
      </c>
      <c r="E92" s="3">
        <v>8.6882069574414231</v>
      </c>
      <c r="F92" s="4">
        <v>3.8550739726027401</v>
      </c>
      <c r="G92" s="4"/>
      <c r="H92" s="2">
        <v>42841.513391203705</v>
      </c>
      <c r="I92" s="3">
        <v>13.4735107421875</v>
      </c>
      <c r="J92" s="3">
        <v>13.48663330078125</v>
      </c>
      <c r="K92" s="3">
        <v>8.659894542636664</v>
      </c>
      <c r="L92" s="4">
        <v>30.776398630136988</v>
      </c>
      <c r="N92" s="9">
        <v>91</v>
      </c>
      <c r="O92" s="11">
        <f t="shared" si="3"/>
        <v>42841.513391203705</v>
      </c>
      <c r="P92" s="2">
        <v>42841.513391203705</v>
      </c>
      <c r="Q92" s="3">
        <v>-23.5748291015625</v>
      </c>
      <c r="R92" s="3">
        <v>-13.4735107421875</v>
      </c>
      <c r="S92" s="3">
        <v>-23.55377197265625</v>
      </c>
      <c r="T92" s="3">
        <v>-13.48663330078125</v>
      </c>
      <c r="U92" s="3">
        <v>8.6882069574414231</v>
      </c>
      <c r="V92" s="3">
        <v>8.659894542636664</v>
      </c>
      <c r="W92" s="4">
        <v>3.8550739726027401</v>
      </c>
      <c r="X92" s="4">
        <v>30.776398630136988</v>
      </c>
      <c r="Y92" s="12">
        <f t="shared" si="4"/>
        <v>-2.105712890625E-2</v>
      </c>
      <c r="Z92" s="12">
        <f t="shared" si="5"/>
        <v>1.312255859375E-2</v>
      </c>
      <c r="AA92">
        <f t="shared" si="8"/>
        <v>-2.105712890625</v>
      </c>
      <c r="AB92">
        <f t="shared" si="9"/>
        <v>1.312255859375</v>
      </c>
    </row>
    <row r="93" spans="2:28" x14ac:dyDescent="0.25">
      <c r="B93" s="2">
        <v>42841.513275462959</v>
      </c>
      <c r="C93" s="3">
        <v>22.552490234375</v>
      </c>
      <c r="D93" s="3">
        <v>22.53662109375</v>
      </c>
      <c r="E93" s="3">
        <v>8.6917490877119121</v>
      </c>
      <c r="F93" s="4">
        <v>4.5990356164383561</v>
      </c>
      <c r="G93" s="4"/>
      <c r="H93" s="2">
        <v>42841.513414351852</v>
      </c>
      <c r="I93" s="3">
        <v>12.1368408203125</v>
      </c>
      <c r="J93" s="3">
        <v>12.1563720703125</v>
      </c>
      <c r="K93" s="3">
        <v>8.6634312024979749</v>
      </c>
      <c r="L93" s="4">
        <v>42.657226027397265</v>
      </c>
      <c r="N93" s="9">
        <v>92</v>
      </c>
      <c r="O93" s="11">
        <f t="shared" si="3"/>
        <v>42841.513414351852</v>
      </c>
      <c r="P93" s="2">
        <v>42841.513414351852</v>
      </c>
      <c r="Q93" s="3">
        <v>-22.552490234375</v>
      </c>
      <c r="R93" s="3">
        <v>-12.1368408203125</v>
      </c>
      <c r="S93" s="3">
        <v>-22.53662109375</v>
      </c>
      <c r="T93" s="3">
        <v>-12.1563720703125</v>
      </c>
      <c r="U93" s="3">
        <v>8.6917490877119121</v>
      </c>
      <c r="V93" s="3">
        <v>8.6634312024979749</v>
      </c>
      <c r="W93" s="4">
        <v>4.5990356164383561</v>
      </c>
      <c r="X93" s="4">
        <v>42.657226027397265</v>
      </c>
      <c r="Y93" s="12">
        <f t="shared" si="4"/>
        <v>-1.5869140625E-2</v>
      </c>
      <c r="Z93" s="12">
        <f t="shared" si="5"/>
        <v>1.953125E-2</v>
      </c>
      <c r="AA93">
        <f t="shared" si="8"/>
        <v>-1.5869140625</v>
      </c>
      <c r="AB93">
        <f t="shared" si="9"/>
        <v>1.953125</v>
      </c>
    </row>
    <row r="94" spans="2:28" x14ac:dyDescent="0.25">
      <c r="B94" s="2">
        <v>42841.513298611113</v>
      </c>
      <c r="C94" s="3">
        <v>21.5484619140625</v>
      </c>
      <c r="D94" s="3">
        <v>21.5277099609375</v>
      </c>
      <c r="E94" s="3">
        <v>8.693520409679877</v>
      </c>
      <c r="F94" s="4">
        <v>5.5458958904109599</v>
      </c>
      <c r="G94" s="4"/>
      <c r="H94" s="2">
        <v>42841.513425925921</v>
      </c>
      <c r="I94" s="3">
        <v>10.8184814453125</v>
      </c>
      <c r="J94" s="3">
        <v>10.8380126953125</v>
      </c>
      <c r="K94" s="3">
        <v>8.6687374728527402</v>
      </c>
      <c r="L94" s="4">
        <v>54.854032876712331</v>
      </c>
      <c r="N94" s="9">
        <v>93</v>
      </c>
      <c r="O94" s="11">
        <f t="shared" si="3"/>
        <v>42841.513425925921</v>
      </c>
      <c r="P94" s="2">
        <v>42841.513425925921</v>
      </c>
      <c r="Q94" s="3">
        <v>-21.5484619140625</v>
      </c>
      <c r="R94" s="3">
        <v>-10.8184814453125</v>
      </c>
      <c r="S94" s="3">
        <v>-21.5277099609375</v>
      </c>
      <c r="T94" s="3">
        <v>-10.8380126953125</v>
      </c>
      <c r="U94" s="3">
        <v>8.693520409679877</v>
      </c>
      <c r="V94" s="3">
        <v>8.6687374728527402</v>
      </c>
      <c r="W94" s="4">
        <v>5.5458958904109599</v>
      </c>
      <c r="X94" s="4">
        <v>54.854032876712331</v>
      </c>
      <c r="Y94" s="12">
        <f t="shared" si="4"/>
        <v>-2.0751953125E-2</v>
      </c>
      <c r="Z94" s="12">
        <f t="shared" si="5"/>
        <v>1.953125E-2</v>
      </c>
      <c r="AA94">
        <f t="shared" si="8"/>
        <v>-2.0751953125</v>
      </c>
      <c r="AB94">
        <f t="shared" si="9"/>
        <v>1.953125</v>
      </c>
    </row>
    <row r="95" spans="2:28" x14ac:dyDescent="0.25">
      <c r="B95" s="2">
        <v>42841.513310185182</v>
      </c>
      <c r="C95" s="3">
        <v>20.54443359375</v>
      </c>
      <c r="D95" s="3">
        <v>20.5224609375</v>
      </c>
      <c r="E95" s="3">
        <v>8.6952919029114355</v>
      </c>
      <c r="F95" s="4">
        <v>6.7632876712328764</v>
      </c>
      <c r="G95" s="4"/>
      <c r="H95" s="2">
        <v>42841.513437500005</v>
      </c>
      <c r="I95" s="3">
        <v>9.5367431640625</v>
      </c>
      <c r="J95" s="3">
        <v>9.56451416015625</v>
      </c>
      <c r="K95" s="3">
        <v>8.672275840495729</v>
      </c>
      <c r="L95" s="4">
        <v>79.753213698630148</v>
      </c>
      <c r="N95" s="9">
        <v>94</v>
      </c>
      <c r="O95" s="11">
        <f t="shared" si="3"/>
        <v>42841.513437500005</v>
      </c>
      <c r="P95" s="2">
        <v>42841.513437500005</v>
      </c>
      <c r="Q95" s="3">
        <v>-20.54443359375</v>
      </c>
      <c r="R95" s="3">
        <v>-9.5367431640625</v>
      </c>
      <c r="S95" s="3">
        <v>-20.5224609375</v>
      </c>
      <c r="T95" s="3">
        <v>-9.56451416015625</v>
      </c>
      <c r="U95" s="3">
        <v>8.6952919029114355</v>
      </c>
      <c r="V95" s="3">
        <v>8.672275840495729</v>
      </c>
      <c r="W95" s="4">
        <v>6.7632876712328764</v>
      </c>
      <c r="X95" s="4">
        <v>79.753213698630148</v>
      </c>
      <c r="Y95" s="12">
        <f t="shared" si="4"/>
        <v>-2.197265625E-2</v>
      </c>
      <c r="Z95" s="12">
        <f t="shared" si="5"/>
        <v>2.777099609375E-2</v>
      </c>
      <c r="AA95">
        <f t="shared" si="8"/>
        <v>-2.197265625</v>
      </c>
      <c r="AB95">
        <f t="shared" si="9"/>
        <v>2.777099609375</v>
      </c>
    </row>
    <row r="96" spans="2:28" x14ac:dyDescent="0.25">
      <c r="B96" s="2">
        <v>42841.513321759259</v>
      </c>
      <c r="C96" s="3">
        <v>19.62890625</v>
      </c>
      <c r="D96" s="3">
        <v>19.6051025390625</v>
      </c>
      <c r="E96" s="3">
        <v>8.6970635674380787</v>
      </c>
      <c r="F96" s="4">
        <v>8.048312328767123</v>
      </c>
      <c r="G96" s="4"/>
      <c r="H96" s="2">
        <v>42841.513449074075</v>
      </c>
      <c r="I96" s="3">
        <v>8.2977294921875</v>
      </c>
      <c r="J96" s="3">
        <v>8.32855224609375</v>
      </c>
      <c r="K96" s="3">
        <v>8.6775846736954918</v>
      </c>
      <c r="L96" s="4">
        <v>111.91992191780822</v>
      </c>
      <c r="N96" s="9">
        <v>95</v>
      </c>
      <c r="O96" s="11">
        <f t="shared" si="3"/>
        <v>42841.513449074075</v>
      </c>
      <c r="P96" s="2">
        <v>42841.513449074075</v>
      </c>
      <c r="Q96" s="3">
        <v>-19.62890625</v>
      </c>
      <c r="R96" s="3">
        <v>-8.2977294921875</v>
      </c>
      <c r="S96" s="3">
        <v>-19.6051025390625</v>
      </c>
      <c r="T96" s="3">
        <v>-8.32855224609375</v>
      </c>
      <c r="U96" s="3">
        <v>8.6970635674380787</v>
      </c>
      <c r="V96" s="3">
        <v>8.6775846736954918</v>
      </c>
      <c r="W96" s="4">
        <v>8.048312328767123</v>
      </c>
      <c r="X96" s="4">
        <v>111.91992191780822</v>
      </c>
      <c r="Y96" s="12">
        <f t="shared" si="4"/>
        <v>-2.38037109375E-2</v>
      </c>
      <c r="Z96" s="12">
        <f t="shared" si="5"/>
        <v>3.082275390625E-2</v>
      </c>
      <c r="AA96">
        <f t="shared" si="8"/>
        <v>-2.38037109375</v>
      </c>
      <c r="AB96">
        <f t="shared" si="9"/>
        <v>3.082275390625</v>
      </c>
    </row>
    <row r="97" spans="2:28" x14ac:dyDescent="0.25">
      <c r="B97" s="2">
        <v>42841.513333333336</v>
      </c>
      <c r="C97" s="3">
        <v>19.0673828125</v>
      </c>
      <c r="D97" s="3">
        <v>19.04296875</v>
      </c>
      <c r="E97" s="3">
        <v>8.6970635674380787</v>
      </c>
      <c r="F97" s="4">
        <v>9.1980712328767122</v>
      </c>
      <c r="G97" s="4"/>
      <c r="H97" s="2">
        <v>42841.513472222221</v>
      </c>
      <c r="I97" s="3">
        <v>7.2784423828125</v>
      </c>
      <c r="J97" s="3">
        <v>7.30499267578125</v>
      </c>
      <c r="K97" s="3">
        <v>8.6828950457287988</v>
      </c>
      <c r="L97" s="4">
        <v>142.75951643835617</v>
      </c>
      <c r="N97" s="9">
        <v>96</v>
      </c>
      <c r="O97" s="11">
        <f t="shared" si="3"/>
        <v>42841.513472222221</v>
      </c>
      <c r="P97" s="2">
        <v>42841.513472222221</v>
      </c>
      <c r="Q97" s="3">
        <v>-19.0673828125</v>
      </c>
      <c r="R97" s="3">
        <v>-7.2784423828125</v>
      </c>
      <c r="S97" s="3">
        <v>-19.04296875</v>
      </c>
      <c r="T97" s="3">
        <v>-7.30499267578125</v>
      </c>
      <c r="U97" s="3">
        <v>8.6970635674380787</v>
      </c>
      <c r="V97" s="3">
        <v>8.6828950457287988</v>
      </c>
      <c r="W97" s="4">
        <v>9.1980712328767122</v>
      </c>
      <c r="X97" s="4">
        <v>142.75951643835617</v>
      </c>
      <c r="Y97" s="12">
        <f t="shared" si="4"/>
        <v>-2.44140625E-2</v>
      </c>
      <c r="Z97" s="12">
        <f t="shared" si="5"/>
        <v>2.655029296875E-2</v>
      </c>
      <c r="AA97">
        <f t="shared" si="8"/>
        <v>-2.44140625</v>
      </c>
      <c r="AB97">
        <f t="shared" si="9"/>
        <v>2.655029296875</v>
      </c>
    </row>
    <row r="98" spans="2:28" x14ac:dyDescent="0.25">
      <c r="B98" s="2">
        <v>42841.583333333328</v>
      </c>
      <c r="C98" s="3">
        <v>17.6971435546875</v>
      </c>
      <c r="D98" s="3">
        <v>17.6824951171875</v>
      </c>
      <c r="E98" s="3">
        <v>8.7574023065937467</v>
      </c>
      <c r="F98" s="4">
        <v>10.888893150684931</v>
      </c>
      <c r="G98" s="4"/>
      <c r="H98" s="2">
        <v>42841.583333333328</v>
      </c>
      <c r="I98" s="3">
        <v>2.91748046875</v>
      </c>
      <c r="J98" s="3">
        <v>2.92877197265625</v>
      </c>
      <c r="K98" s="3">
        <v>9.0079695402293396</v>
      </c>
      <c r="L98" s="4">
        <v>523.00918904109596</v>
      </c>
      <c r="N98" s="9">
        <v>97</v>
      </c>
      <c r="O98" s="11">
        <f t="shared" si="3"/>
        <v>42841.583333333328</v>
      </c>
      <c r="P98" s="2">
        <v>42841.583333333328</v>
      </c>
      <c r="Q98" s="3">
        <v>-17.6971435546875</v>
      </c>
      <c r="R98" s="3">
        <v>-2.91748046875</v>
      </c>
      <c r="S98" s="3">
        <v>-17.6824951171875</v>
      </c>
      <c r="T98" s="3">
        <v>-2.92877197265625</v>
      </c>
      <c r="U98" s="3">
        <v>8.7574023065937467</v>
      </c>
      <c r="V98" s="3">
        <v>9.0079695402293396</v>
      </c>
      <c r="W98" s="4">
        <v>10.888893150684931</v>
      </c>
      <c r="X98" s="4">
        <v>523.00918904109596</v>
      </c>
      <c r="Y98" s="12">
        <f t="shared" si="4"/>
        <v>-1.46484375E-2</v>
      </c>
      <c r="Z98" s="12">
        <f t="shared" si="5"/>
        <v>1.129150390625E-2</v>
      </c>
      <c r="AA98">
        <f t="shared" si="8"/>
        <v>-1.46484375</v>
      </c>
      <c r="AB98">
        <f t="shared" si="9"/>
        <v>1.129150390625</v>
      </c>
    </row>
    <row r="99" spans="2:28" x14ac:dyDescent="0.25">
      <c r="B99" s="2">
        <v>42841.625</v>
      </c>
      <c r="C99" s="3">
        <v>17.5506591796875</v>
      </c>
      <c r="D99" s="3">
        <v>17.5323486328125</v>
      </c>
      <c r="E99" s="3">
        <v>8.7325328783485929</v>
      </c>
      <c r="F99" s="4">
        <v>11.429956164383563</v>
      </c>
      <c r="G99" s="4"/>
      <c r="H99" s="2">
        <v>42841.625</v>
      </c>
      <c r="I99" s="3">
        <v>3.118896484375</v>
      </c>
      <c r="J99" s="3">
        <v>3.12103271484375</v>
      </c>
      <c r="K99" s="3">
        <v>9.0169819721500062</v>
      </c>
      <c r="L99" s="4">
        <v>431.75432328767124</v>
      </c>
      <c r="N99" s="9">
        <v>98</v>
      </c>
      <c r="O99" s="11">
        <f t="shared" si="3"/>
        <v>42841.625</v>
      </c>
      <c r="P99" s="2">
        <v>42841.625</v>
      </c>
      <c r="Q99" s="3">
        <v>-17.5506591796875</v>
      </c>
      <c r="R99" s="3">
        <v>-3.118896484375</v>
      </c>
      <c r="S99" s="3">
        <v>-17.5323486328125</v>
      </c>
      <c r="T99" s="3">
        <v>-3.12103271484375</v>
      </c>
      <c r="U99" s="3">
        <v>8.7325328783485929</v>
      </c>
      <c r="V99" s="3">
        <v>9.0169819721500062</v>
      </c>
      <c r="W99" s="4">
        <v>11.429956164383563</v>
      </c>
      <c r="X99" s="4">
        <v>431.75432328767124</v>
      </c>
      <c r="Y99" s="12">
        <f t="shared" si="4"/>
        <v>-1.8310546875E-2</v>
      </c>
      <c r="Z99" s="12">
        <f t="shared" si="5"/>
        <v>2.13623046875E-3</v>
      </c>
      <c r="AA99">
        <f t="shared" si="8"/>
        <v>-1.8310546875</v>
      </c>
      <c r="AB99">
        <f t="shared" si="9"/>
        <v>0.213623046875</v>
      </c>
    </row>
    <row r="100" spans="2:28" x14ac:dyDescent="0.25">
      <c r="B100" s="2">
        <v>42841.666666666672</v>
      </c>
      <c r="C100" s="3">
        <v>17.828369140625</v>
      </c>
      <c r="D100" s="3">
        <v>17.80792236328125</v>
      </c>
      <c r="E100" s="3">
        <v>8.6988354032911843</v>
      </c>
      <c r="F100" s="4">
        <v>8.2512109589041103</v>
      </c>
      <c r="G100" s="4"/>
      <c r="H100" s="2">
        <v>42841.666666666672</v>
      </c>
      <c r="I100" s="3">
        <v>3.5552978515625</v>
      </c>
      <c r="J100" s="3">
        <v>3.56964111328125</v>
      </c>
      <c r="K100" s="3">
        <v>8.9593787339485971</v>
      </c>
      <c r="L100" s="4">
        <v>309.59666712328772</v>
      </c>
      <c r="N100" s="9">
        <v>99</v>
      </c>
      <c r="O100" s="11">
        <f t="shared" si="3"/>
        <v>42841.666666666672</v>
      </c>
      <c r="P100" s="2">
        <v>42841.666666666672</v>
      </c>
      <c r="Q100" s="3">
        <v>-17.828369140625</v>
      </c>
      <c r="R100" s="3">
        <v>-3.5552978515625</v>
      </c>
      <c r="S100" s="3">
        <v>-17.80792236328125</v>
      </c>
      <c r="T100" s="3">
        <v>-3.56964111328125</v>
      </c>
      <c r="U100" s="3">
        <v>8.6988354032911843</v>
      </c>
      <c r="V100" s="3">
        <v>8.9593787339485971</v>
      </c>
      <c r="W100" s="4">
        <v>8.2512109589041103</v>
      </c>
      <c r="X100" s="4">
        <v>309.59666712328772</v>
      </c>
      <c r="Y100" s="12">
        <f t="shared" si="4"/>
        <v>-2.044677734375E-2</v>
      </c>
      <c r="Z100" s="12">
        <f t="shared" si="5"/>
        <v>1.434326171875E-2</v>
      </c>
      <c r="AA100">
        <f t="shared" si="8"/>
        <v>-2.044677734375</v>
      </c>
      <c r="AB100">
        <f t="shared" si="9"/>
        <v>1.434326171875</v>
      </c>
    </row>
    <row r="101" spans="2:28" x14ac:dyDescent="0.25">
      <c r="B101" s="2">
        <v>42841.708333333328</v>
      </c>
      <c r="C101" s="3">
        <v>18.621826171875</v>
      </c>
      <c r="D101" s="3">
        <v>18.59893798828125</v>
      </c>
      <c r="E101" s="3">
        <v>8.6581264687247312</v>
      </c>
      <c r="F101" s="4">
        <v>3.7874410958904114</v>
      </c>
      <c r="G101" s="4"/>
      <c r="H101" s="2">
        <v>42841.708333333328</v>
      </c>
      <c r="I101" s="3">
        <v>5.1971435546875</v>
      </c>
      <c r="J101" s="3">
        <v>5.22857666015625</v>
      </c>
      <c r="K101" s="3">
        <v>8.8090251407557503</v>
      </c>
      <c r="L101" s="4">
        <v>78.23651232876712</v>
      </c>
      <c r="N101" s="9">
        <v>100</v>
      </c>
      <c r="O101" s="11">
        <f t="shared" si="3"/>
        <v>42841.708333333328</v>
      </c>
      <c r="P101" s="2">
        <v>42841.708333333328</v>
      </c>
      <c r="Q101" s="3">
        <v>-18.621826171875</v>
      </c>
      <c r="R101" s="3">
        <v>-5.1971435546875</v>
      </c>
      <c r="S101" s="3">
        <v>-18.59893798828125</v>
      </c>
      <c r="T101" s="3">
        <v>-5.22857666015625</v>
      </c>
      <c r="U101" s="3">
        <v>8.6581264687247312</v>
      </c>
      <c r="V101" s="3">
        <v>8.8090251407557503</v>
      </c>
      <c r="W101" s="4">
        <v>3.7874410958904114</v>
      </c>
      <c r="X101" s="4">
        <v>78.23651232876712</v>
      </c>
      <c r="Y101" s="12">
        <f t="shared" si="4"/>
        <v>-2.288818359375E-2</v>
      </c>
      <c r="Z101" s="12">
        <f t="shared" si="5"/>
        <v>3.143310546875E-2</v>
      </c>
      <c r="AA101">
        <f t="shared" si="8"/>
        <v>-2.288818359375</v>
      </c>
      <c r="AB101">
        <f t="shared" si="9"/>
        <v>3.143310546875</v>
      </c>
    </row>
    <row r="102" spans="2:28" x14ac:dyDescent="0.25">
      <c r="B102" s="2">
        <v>42841.75</v>
      </c>
      <c r="C102" s="3">
        <v>20.343017578125</v>
      </c>
      <c r="D102" s="3">
        <v>20.313720703125</v>
      </c>
      <c r="E102" s="3">
        <v>8.7325328783485929</v>
      </c>
      <c r="F102" s="4">
        <v>2.0966191780821917</v>
      </c>
      <c r="G102" s="4"/>
      <c r="H102" s="2">
        <v>42841.75</v>
      </c>
      <c r="I102" s="3">
        <v>8.9935302734375</v>
      </c>
      <c r="J102" s="3">
        <v>9.0234375</v>
      </c>
      <c r="K102" s="3">
        <v>8.7983326208309336</v>
      </c>
      <c r="L102" s="4">
        <v>22.244953424657535</v>
      </c>
      <c r="N102" s="9">
        <v>101</v>
      </c>
      <c r="O102" s="11">
        <f t="shared" si="3"/>
        <v>42841.75</v>
      </c>
      <c r="P102" s="2">
        <v>42841.75</v>
      </c>
      <c r="Q102" s="3">
        <v>-20.343017578125</v>
      </c>
      <c r="R102" s="3">
        <v>-8.9935302734375</v>
      </c>
      <c r="S102" s="3">
        <v>-20.313720703125</v>
      </c>
      <c r="T102" s="3">
        <v>-9.0234375</v>
      </c>
      <c r="U102" s="3">
        <v>8.7325328783485929</v>
      </c>
      <c r="V102" s="3">
        <v>8.7983326208309336</v>
      </c>
      <c r="W102" s="4">
        <v>2.0966191780821917</v>
      </c>
      <c r="X102" s="4">
        <v>22.244953424657535</v>
      </c>
      <c r="Y102" s="12">
        <f t="shared" si="4"/>
        <v>-2.9296875E-2</v>
      </c>
      <c r="Z102" s="12">
        <f t="shared" si="5"/>
        <v>2.99072265625E-2</v>
      </c>
      <c r="AA102">
        <f t="shared" si="8"/>
        <v>-2.9296875</v>
      </c>
      <c r="AB102">
        <f t="shared" si="9"/>
        <v>2.99072265625</v>
      </c>
    </row>
    <row r="103" spans="2:28" x14ac:dyDescent="0.25">
      <c r="B103" s="2">
        <v>42841.791666666672</v>
      </c>
      <c r="C103" s="3">
        <v>21.600341796875</v>
      </c>
      <c r="D103" s="3">
        <v>21.56982421875</v>
      </c>
      <c r="E103" s="3">
        <v>8.6651997885099377</v>
      </c>
      <c r="F103" s="4">
        <v>1.2173917808219177</v>
      </c>
      <c r="G103" s="4"/>
      <c r="H103" s="2">
        <v>42841.791666666672</v>
      </c>
      <c r="I103" s="3">
        <v>11.6180419921875</v>
      </c>
      <c r="J103" s="3">
        <v>11.6400146484375</v>
      </c>
      <c r="K103" s="3">
        <v>8.6475216075505159</v>
      </c>
      <c r="L103" s="4">
        <v>5.4348465753424655</v>
      </c>
      <c r="N103" s="9">
        <v>102</v>
      </c>
      <c r="O103" s="11">
        <f t="shared" si="3"/>
        <v>42841.791666666672</v>
      </c>
      <c r="P103" s="2">
        <v>42841.791666666672</v>
      </c>
      <c r="Q103" s="3">
        <v>-21.600341796875</v>
      </c>
      <c r="R103" s="3">
        <v>-11.6180419921875</v>
      </c>
      <c r="S103" s="3">
        <v>-21.56982421875</v>
      </c>
      <c r="T103" s="3">
        <v>-11.6400146484375</v>
      </c>
      <c r="U103" s="3">
        <v>8.6651997885099377</v>
      </c>
      <c r="V103" s="3">
        <v>8.6475216075505159</v>
      </c>
      <c r="W103" s="4">
        <v>1.2173917808219177</v>
      </c>
      <c r="X103" s="4">
        <v>5.4348465753424655</v>
      </c>
      <c r="Y103" s="12">
        <f t="shared" si="4"/>
        <v>-3.0517578125E-2</v>
      </c>
      <c r="Z103" s="12">
        <f t="shared" si="5"/>
        <v>2.197265625E-2</v>
      </c>
      <c r="AA103">
        <f t="shared" si="8"/>
        <v>-3.0517578125</v>
      </c>
      <c r="AB103">
        <f t="shared" si="9"/>
        <v>2.197265625</v>
      </c>
    </row>
    <row r="104" spans="2:28" x14ac:dyDescent="0.25">
      <c r="B104" s="2">
        <v>42841.833333333328</v>
      </c>
      <c r="C104" s="3">
        <v>21.1334228515625</v>
      </c>
      <c r="D104" s="3">
        <v>21.11297607421875</v>
      </c>
      <c r="E104" s="3">
        <v>8.7041519391232214</v>
      </c>
      <c r="F104" s="4">
        <v>0.67632876712328771</v>
      </c>
      <c r="G104" s="4"/>
      <c r="H104" s="2">
        <v>42841.833333333328</v>
      </c>
      <c r="I104" s="3">
        <v>8.868408203125</v>
      </c>
      <c r="J104" s="3">
        <v>8.8916015625</v>
      </c>
      <c r="K104" s="3">
        <v>8.8929996314141704</v>
      </c>
      <c r="L104" s="4">
        <v>0.50556712328767128</v>
      </c>
      <c r="N104" s="9">
        <v>103</v>
      </c>
      <c r="O104" s="11">
        <f t="shared" si="3"/>
        <v>42841.833333333328</v>
      </c>
      <c r="P104" s="2">
        <v>42841.833333333328</v>
      </c>
      <c r="Q104" s="3">
        <v>-21.1334228515625</v>
      </c>
      <c r="R104" s="3">
        <v>-8.868408203125</v>
      </c>
      <c r="S104" s="3">
        <v>-21.11297607421875</v>
      </c>
      <c r="T104" s="3">
        <v>-8.8916015625</v>
      </c>
      <c r="U104" s="3">
        <v>8.7041519391232214</v>
      </c>
      <c r="V104" s="3">
        <v>8.8929996314141704</v>
      </c>
      <c r="W104" s="4">
        <v>0.67632876712328771</v>
      </c>
      <c r="X104" s="4">
        <v>0.50556712328767128</v>
      </c>
      <c r="Y104" s="12">
        <f t="shared" si="4"/>
        <v>-2.044677734375E-2</v>
      </c>
      <c r="Z104" s="12">
        <f t="shared" si="5"/>
        <v>2.3193359375E-2</v>
      </c>
      <c r="AA104">
        <f t="shared" si="8"/>
        <v>-2.044677734375</v>
      </c>
      <c r="AB104">
        <f t="shared" si="9"/>
        <v>2.3193359375</v>
      </c>
    </row>
    <row r="105" spans="2:28" x14ac:dyDescent="0.25">
      <c r="B105" s="2">
        <v>42841.875</v>
      </c>
      <c r="C105" s="3">
        <v>20.6024169921875</v>
      </c>
      <c r="D105" s="3">
        <v>20.57830810546875</v>
      </c>
      <c r="E105" s="3">
        <v>8.7912077372473618</v>
      </c>
      <c r="F105" s="4">
        <v>0.60869589041095884</v>
      </c>
      <c r="G105" s="4"/>
      <c r="H105" s="2">
        <v>42841.875</v>
      </c>
      <c r="I105" s="3">
        <v>7.3272705078125</v>
      </c>
      <c r="J105" s="3">
        <v>7.34710693359375</v>
      </c>
      <c r="K105" s="3">
        <v>9.0494634135816341</v>
      </c>
      <c r="L105" s="4">
        <v>0.31597945205479455</v>
      </c>
      <c r="N105" s="9">
        <v>104</v>
      </c>
      <c r="O105" s="11">
        <f t="shared" si="3"/>
        <v>42841.875</v>
      </c>
      <c r="P105" s="2">
        <v>42841.875</v>
      </c>
      <c r="Q105" s="3">
        <v>-20.6024169921875</v>
      </c>
      <c r="R105" s="3">
        <v>-7.3272705078125</v>
      </c>
      <c r="S105" s="3">
        <v>-20.57830810546875</v>
      </c>
      <c r="T105" s="3">
        <v>-7.34710693359375</v>
      </c>
      <c r="U105" s="3">
        <v>8.7912077372473618</v>
      </c>
      <c r="V105" s="3">
        <v>9.0494634135816341</v>
      </c>
      <c r="W105" s="4">
        <v>0.60869589041095884</v>
      </c>
      <c r="X105" s="4">
        <v>0.31597945205479455</v>
      </c>
      <c r="Y105" s="12">
        <f t="shared" si="4"/>
        <v>-2.410888671875E-2</v>
      </c>
      <c r="Z105" s="12">
        <f t="shared" si="5"/>
        <v>1.983642578125E-2</v>
      </c>
      <c r="AA105">
        <f t="shared" si="8"/>
        <v>-2.410888671875</v>
      </c>
      <c r="AB105">
        <f t="shared" si="9"/>
        <v>1.983642578125</v>
      </c>
    </row>
    <row r="106" spans="2:28" x14ac:dyDescent="0.25">
      <c r="B106" s="2">
        <v>42841.916666666672</v>
      </c>
      <c r="C106" s="3">
        <v>20.4925537109375</v>
      </c>
      <c r="D106" s="3">
        <v>20.467529296875</v>
      </c>
      <c r="E106" s="3">
        <v>8.6882069574414231</v>
      </c>
      <c r="F106" s="4">
        <v>0.60869589041095884</v>
      </c>
      <c r="G106" s="4"/>
      <c r="H106" s="2">
        <v>42841.916666666672</v>
      </c>
      <c r="I106" s="3">
        <v>6.1431884765625</v>
      </c>
      <c r="J106" s="3">
        <v>6.16607666015625</v>
      </c>
      <c r="K106" s="3">
        <v>9.1363625650413383</v>
      </c>
      <c r="L106" s="4">
        <v>0.31597945205479455</v>
      </c>
      <c r="N106" s="9">
        <v>105</v>
      </c>
      <c r="O106" s="11">
        <f t="shared" si="3"/>
        <v>42841.916666666672</v>
      </c>
      <c r="P106" s="2">
        <v>42841.916666666672</v>
      </c>
      <c r="Q106" s="3">
        <v>-20.4925537109375</v>
      </c>
      <c r="R106" s="3">
        <v>-6.1431884765625</v>
      </c>
      <c r="S106" s="3">
        <v>-20.467529296875</v>
      </c>
      <c r="T106" s="3">
        <v>-6.16607666015625</v>
      </c>
      <c r="U106" s="3">
        <v>8.6882069574414231</v>
      </c>
      <c r="V106" s="3">
        <v>9.1363625650413383</v>
      </c>
      <c r="W106" s="4">
        <v>0.60869589041095884</v>
      </c>
      <c r="X106" s="4">
        <v>0.31597945205479455</v>
      </c>
      <c r="Y106" s="12">
        <f t="shared" si="4"/>
        <v>-2.50244140625E-2</v>
      </c>
      <c r="Z106" s="12">
        <f t="shared" si="5"/>
        <v>2.288818359375E-2</v>
      </c>
      <c r="AA106">
        <f t="shared" si="8"/>
        <v>-2.50244140625</v>
      </c>
      <c r="AB106">
        <f t="shared" si="9"/>
        <v>2.288818359375</v>
      </c>
    </row>
    <row r="107" spans="2:28" x14ac:dyDescent="0.25">
      <c r="B107" s="2">
        <v>42841.958333333328</v>
      </c>
      <c r="C107" s="3">
        <v>20.5108642578125</v>
      </c>
      <c r="D107" s="3">
        <v>20.49041748046875</v>
      </c>
      <c r="E107" s="3">
        <v>8.7431870727323826</v>
      </c>
      <c r="F107" s="4">
        <v>0.60869589041095884</v>
      </c>
      <c r="G107" s="4"/>
      <c r="H107" s="2">
        <v>42841.958333333328</v>
      </c>
      <c r="I107" s="3">
        <v>5.816650390625</v>
      </c>
      <c r="J107" s="3">
        <v>5.841064453125</v>
      </c>
      <c r="K107" s="3">
        <v>9.1309193049156647</v>
      </c>
      <c r="L107" s="4">
        <v>0.31597945205479455</v>
      </c>
      <c r="N107" s="9">
        <v>106</v>
      </c>
      <c r="O107" s="11">
        <f t="shared" si="3"/>
        <v>42841.958333333328</v>
      </c>
      <c r="P107" s="2">
        <v>42841.958333333328</v>
      </c>
      <c r="Q107" s="3">
        <v>-20.5108642578125</v>
      </c>
      <c r="R107" s="3">
        <v>-5.816650390625</v>
      </c>
      <c r="S107" s="3">
        <v>-20.49041748046875</v>
      </c>
      <c r="T107" s="3">
        <v>-5.841064453125</v>
      </c>
      <c r="U107" s="3">
        <v>8.7431870727323826</v>
      </c>
      <c r="V107" s="3">
        <v>9.1309193049156647</v>
      </c>
      <c r="W107" s="4">
        <v>0.60869589041095884</v>
      </c>
      <c r="X107" s="4">
        <v>0.31597945205479455</v>
      </c>
      <c r="Y107" s="12">
        <f t="shared" si="4"/>
        <v>-2.044677734375E-2</v>
      </c>
      <c r="Z107" s="12">
        <f t="shared" si="5"/>
        <v>2.44140625E-2</v>
      </c>
      <c r="AA107">
        <f t="shared" si="8"/>
        <v>-2.044677734375</v>
      </c>
      <c r="AB107">
        <f t="shared" si="9"/>
        <v>2.44140625</v>
      </c>
    </row>
    <row r="108" spans="2:28" x14ac:dyDescent="0.25">
      <c r="B108" s="2">
        <v>42842</v>
      </c>
      <c r="C108" s="3">
        <v>20.257568359375</v>
      </c>
      <c r="D108" s="3">
        <v>20.2386474609375</v>
      </c>
      <c r="E108" s="3">
        <v>8.8018961012774071</v>
      </c>
      <c r="F108" s="4">
        <v>0.60869589041095884</v>
      </c>
      <c r="G108" s="4"/>
      <c r="H108" s="2">
        <v>42842</v>
      </c>
      <c r="I108" s="3">
        <v>5.4229736328125</v>
      </c>
      <c r="J108" s="3">
        <v>5.4400634765625</v>
      </c>
      <c r="K108" s="3">
        <v>9.2218515442083344</v>
      </c>
      <c r="L108" s="4">
        <v>0.31597945205479455</v>
      </c>
      <c r="N108" s="9">
        <v>107</v>
      </c>
      <c r="O108" s="11">
        <f t="shared" si="3"/>
        <v>42842</v>
      </c>
      <c r="P108" s="2">
        <v>42842</v>
      </c>
      <c r="Q108" s="3">
        <v>-20.257568359375</v>
      </c>
      <c r="R108" s="3">
        <v>-5.4229736328125</v>
      </c>
      <c r="S108" s="3">
        <v>-20.2386474609375</v>
      </c>
      <c r="T108" s="3">
        <v>-5.4400634765625</v>
      </c>
      <c r="U108" s="3">
        <v>8.8018961012774071</v>
      </c>
      <c r="V108" s="3">
        <v>9.2218515442083344</v>
      </c>
      <c r="W108" s="4">
        <v>0.60869589041095884</v>
      </c>
      <c r="X108" s="4">
        <v>0.31597945205479455</v>
      </c>
      <c r="Y108" s="12">
        <f t="shared" si="4"/>
        <v>-1.89208984375E-2</v>
      </c>
      <c r="Z108" s="12">
        <f t="shared" si="5"/>
        <v>1.708984375E-2</v>
      </c>
      <c r="AA108">
        <f t="shared" si="8"/>
        <v>-1.89208984375</v>
      </c>
      <c r="AB108">
        <f t="shared" si="9"/>
        <v>1.708984375</v>
      </c>
    </row>
    <row r="109" spans="2:28" x14ac:dyDescent="0.25">
      <c r="B109" s="2">
        <v>42842.041666666672</v>
      </c>
      <c r="C109" s="3">
        <v>19.9676513671875</v>
      </c>
      <c r="D109" s="3">
        <v>19.94659423828125</v>
      </c>
      <c r="E109" s="3">
        <v>8.7467398476898097</v>
      </c>
      <c r="F109" s="4">
        <v>0.60869589041095884</v>
      </c>
      <c r="G109" s="4"/>
      <c r="H109" s="2">
        <v>42842.041666666672</v>
      </c>
      <c r="I109" s="3">
        <v>5.1910400390625</v>
      </c>
      <c r="J109" s="3">
        <v>5.211181640625</v>
      </c>
      <c r="K109" s="3">
        <v>8.853644547874751</v>
      </c>
      <c r="L109" s="4">
        <v>0.31597945205479455</v>
      </c>
      <c r="N109" s="9">
        <v>108</v>
      </c>
      <c r="O109" s="11">
        <f t="shared" si="3"/>
        <v>42842.041666666672</v>
      </c>
      <c r="P109" s="2">
        <v>42842.041666666672</v>
      </c>
      <c r="Q109" s="3">
        <v>-19.9676513671875</v>
      </c>
      <c r="R109" s="3">
        <v>-5.1910400390625</v>
      </c>
      <c r="S109" s="3">
        <v>-19.94659423828125</v>
      </c>
      <c r="T109" s="3">
        <v>-5.211181640625</v>
      </c>
      <c r="U109" s="3">
        <v>8.7467398476898097</v>
      </c>
      <c r="V109" s="3">
        <v>8.853644547874751</v>
      </c>
      <c r="W109" s="4">
        <v>0.60869589041095884</v>
      </c>
      <c r="X109" s="4">
        <v>0.31597945205479455</v>
      </c>
      <c r="Y109" s="12">
        <f t="shared" si="4"/>
        <v>-2.105712890625E-2</v>
      </c>
      <c r="Z109" s="12">
        <f t="shared" si="5"/>
        <v>2.01416015625E-2</v>
      </c>
      <c r="AA109">
        <f t="shared" si="8"/>
        <v>-2.105712890625</v>
      </c>
      <c r="AB109">
        <f t="shared" si="9"/>
        <v>2.01416015625</v>
      </c>
    </row>
    <row r="110" spans="2:28" x14ac:dyDescent="0.25">
      <c r="B110" s="2">
        <v>42842.083333333328</v>
      </c>
      <c r="C110" s="3">
        <v>19.6319580078125</v>
      </c>
      <c r="D110" s="3">
        <v>19.6124267578125</v>
      </c>
      <c r="E110" s="3">
        <v>8.6475216075505159</v>
      </c>
      <c r="F110" s="4">
        <v>0.60869589041095884</v>
      </c>
      <c r="G110" s="4"/>
      <c r="H110" s="2">
        <v>42842.083333333328</v>
      </c>
      <c r="I110" s="3">
        <v>4.8309326171875</v>
      </c>
      <c r="J110" s="3">
        <v>4.84771728515625</v>
      </c>
      <c r="K110" s="3">
        <v>8.7823055250937614</v>
      </c>
      <c r="L110" s="4">
        <v>0.31597945205479455</v>
      </c>
      <c r="N110" s="9">
        <v>109</v>
      </c>
      <c r="O110" s="11">
        <f t="shared" si="3"/>
        <v>42842.083333333328</v>
      </c>
      <c r="P110" s="2">
        <v>42842.083333333328</v>
      </c>
      <c r="Q110" s="3">
        <v>-19.6319580078125</v>
      </c>
      <c r="R110" s="3">
        <v>-4.8309326171875</v>
      </c>
      <c r="S110" s="3">
        <v>-19.6124267578125</v>
      </c>
      <c r="T110" s="3">
        <v>-4.84771728515625</v>
      </c>
      <c r="U110" s="3">
        <v>8.6475216075505159</v>
      </c>
      <c r="V110" s="3">
        <v>8.7823055250937614</v>
      </c>
      <c r="W110" s="4">
        <v>0.60869589041095884</v>
      </c>
      <c r="X110" s="4">
        <v>0.31597945205479455</v>
      </c>
      <c r="Y110" s="12">
        <f t="shared" si="4"/>
        <v>-1.953125E-2</v>
      </c>
      <c r="Z110" s="12">
        <f t="shared" si="5"/>
        <v>1.678466796875E-2</v>
      </c>
      <c r="AA110">
        <f t="shared" si="8"/>
        <v>-1.953125</v>
      </c>
      <c r="AB110">
        <f t="shared" si="9"/>
        <v>1.678466796875</v>
      </c>
    </row>
    <row r="111" spans="2:28" x14ac:dyDescent="0.25">
      <c r="B111" s="2">
        <v>42842.125</v>
      </c>
      <c r="C111" s="3">
        <v>19.3695068359375</v>
      </c>
      <c r="D111" s="3">
        <v>19.3487548828125</v>
      </c>
      <c r="E111" s="3">
        <v>8.6422214784650464</v>
      </c>
      <c r="F111" s="4">
        <v>0.60869589041095884</v>
      </c>
      <c r="G111" s="4"/>
      <c r="H111" s="2">
        <v>42842.125</v>
      </c>
      <c r="I111" s="3">
        <v>4.5440673828125</v>
      </c>
      <c r="J111" s="3">
        <v>4.5648193359375</v>
      </c>
      <c r="K111" s="3">
        <v>8.8751004877773312</v>
      </c>
      <c r="L111" s="4">
        <v>0.31597945205479455</v>
      </c>
      <c r="N111" s="9">
        <v>110</v>
      </c>
      <c r="O111" s="11">
        <f t="shared" si="3"/>
        <v>42842.125</v>
      </c>
      <c r="P111" s="2">
        <v>42842.125</v>
      </c>
      <c r="Q111" s="3">
        <v>-19.3695068359375</v>
      </c>
      <c r="R111" s="3">
        <v>-4.5440673828125</v>
      </c>
      <c r="S111" s="3">
        <v>-19.3487548828125</v>
      </c>
      <c r="T111" s="3">
        <v>-4.5648193359375</v>
      </c>
      <c r="U111" s="3">
        <v>8.6422214784650464</v>
      </c>
      <c r="V111" s="3">
        <v>8.8751004877773312</v>
      </c>
      <c r="W111" s="4">
        <v>0.60869589041095884</v>
      </c>
      <c r="X111" s="4">
        <v>0.31597945205479455</v>
      </c>
      <c r="Y111" s="12">
        <f t="shared" si="4"/>
        <v>-2.0751953125E-2</v>
      </c>
      <c r="Z111" s="12">
        <f t="shared" si="5"/>
        <v>2.0751953125E-2</v>
      </c>
      <c r="AA111">
        <f t="shared" si="8"/>
        <v>-2.0751953125</v>
      </c>
      <c r="AB111">
        <f t="shared" si="9"/>
        <v>2.0751953125</v>
      </c>
    </row>
    <row r="112" spans="2:28" x14ac:dyDescent="0.25">
      <c r="B112" s="2">
        <v>42842.166666666672</v>
      </c>
      <c r="C112" s="3">
        <v>19.2779541015625</v>
      </c>
      <c r="D112" s="3">
        <v>19.25628662109375</v>
      </c>
      <c r="E112" s="3">
        <v>8.8108078338501628</v>
      </c>
      <c r="F112" s="4">
        <v>0.60869589041095884</v>
      </c>
      <c r="G112" s="4"/>
      <c r="H112" s="2">
        <v>42842.166666666672</v>
      </c>
      <c r="I112" s="3">
        <v>4.486083984375</v>
      </c>
      <c r="J112" s="3">
        <v>4.5025634765625</v>
      </c>
      <c r="K112" s="3">
        <v>8.9503945385842485</v>
      </c>
      <c r="L112" s="4">
        <v>0.31597945205479455</v>
      </c>
      <c r="N112" s="9">
        <v>111</v>
      </c>
      <c r="O112" s="11">
        <f t="shared" si="3"/>
        <v>42842.166666666672</v>
      </c>
      <c r="P112" s="2">
        <v>42842.166666666672</v>
      </c>
      <c r="Q112" s="3">
        <v>-19.2779541015625</v>
      </c>
      <c r="R112" s="3">
        <v>-4.486083984375</v>
      </c>
      <c r="S112" s="3">
        <v>-19.25628662109375</v>
      </c>
      <c r="T112" s="3">
        <v>-4.5025634765625</v>
      </c>
      <c r="U112" s="3">
        <v>8.8108078338501628</v>
      </c>
      <c r="V112" s="3">
        <v>8.9503945385842485</v>
      </c>
      <c r="W112" s="4">
        <v>0.60869589041095884</v>
      </c>
      <c r="X112" s="4">
        <v>0.31597945205479455</v>
      </c>
      <c r="Y112" s="12">
        <f t="shared" si="4"/>
        <v>-2.166748046875E-2</v>
      </c>
      <c r="Z112" s="12">
        <f t="shared" si="5"/>
        <v>1.64794921875E-2</v>
      </c>
      <c r="AA112">
        <f t="shared" si="8"/>
        <v>-2.166748046875</v>
      </c>
      <c r="AB112">
        <f t="shared" si="9"/>
        <v>1.64794921875</v>
      </c>
    </row>
    <row r="113" spans="2:28" x14ac:dyDescent="0.25">
      <c r="B113" s="2">
        <v>42842.208333333328</v>
      </c>
      <c r="C113" s="3">
        <v>19.6197509765625</v>
      </c>
      <c r="D113" s="3">
        <v>19.599609375</v>
      </c>
      <c r="E113" s="3">
        <v>8.9845579068193047</v>
      </c>
      <c r="F113" s="4">
        <v>0.60869589041095884</v>
      </c>
      <c r="G113" s="4"/>
      <c r="H113" s="2">
        <v>42842.208333333328</v>
      </c>
      <c r="I113" s="3">
        <v>5.108642578125</v>
      </c>
      <c r="J113" s="3">
        <v>5.12969970703125</v>
      </c>
      <c r="K113" s="3">
        <v>8.8929996314141704</v>
      </c>
      <c r="L113" s="4">
        <v>0.31597945205479455</v>
      </c>
      <c r="N113" s="9">
        <v>112</v>
      </c>
      <c r="O113" s="11">
        <f t="shared" si="3"/>
        <v>42842.208333333328</v>
      </c>
      <c r="P113" s="2">
        <v>42842.208333333328</v>
      </c>
      <c r="Q113" s="3">
        <v>-19.6197509765625</v>
      </c>
      <c r="R113" s="3">
        <v>-5.108642578125</v>
      </c>
      <c r="S113" s="3">
        <v>-19.599609375</v>
      </c>
      <c r="T113" s="3">
        <v>-5.12969970703125</v>
      </c>
      <c r="U113" s="3">
        <v>8.9845579068193047</v>
      </c>
      <c r="V113" s="3">
        <v>8.8929996314141704</v>
      </c>
      <c r="W113" s="4">
        <v>0.60869589041095884</v>
      </c>
      <c r="X113" s="4">
        <v>0.31597945205479455</v>
      </c>
      <c r="Y113" s="12">
        <f t="shared" si="4"/>
        <v>-2.01416015625E-2</v>
      </c>
      <c r="Z113" s="12">
        <f t="shared" si="5"/>
        <v>2.105712890625E-2</v>
      </c>
      <c r="AA113">
        <f t="shared" si="8"/>
        <v>-2.01416015625</v>
      </c>
      <c r="AB113">
        <f t="shared" si="9"/>
        <v>2.105712890625</v>
      </c>
    </row>
    <row r="114" spans="2:28" x14ac:dyDescent="0.25">
      <c r="B114" s="2">
        <v>42842.25</v>
      </c>
      <c r="C114" s="3">
        <v>19.59228515625</v>
      </c>
      <c r="D114" s="3">
        <v>19.57122802734375</v>
      </c>
      <c r="E114" s="3">
        <v>8.939619307589453</v>
      </c>
      <c r="F114" s="4">
        <v>0.60869589041095884</v>
      </c>
      <c r="G114" s="4"/>
      <c r="H114" s="2">
        <v>42842.25</v>
      </c>
      <c r="I114" s="3">
        <v>5.499267578125</v>
      </c>
      <c r="J114" s="3">
        <v>5.5169677734375</v>
      </c>
      <c r="K114" s="3">
        <v>9.0314110734367432</v>
      </c>
      <c r="L114" s="4">
        <v>0.31597945205479455</v>
      </c>
      <c r="N114" s="9">
        <v>113</v>
      </c>
      <c r="O114" s="11">
        <f t="shared" si="3"/>
        <v>42842.25</v>
      </c>
      <c r="P114" s="2">
        <v>42842.25</v>
      </c>
      <c r="Q114" s="3">
        <v>-19.59228515625</v>
      </c>
      <c r="R114" s="3">
        <v>-5.499267578125</v>
      </c>
      <c r="S114" s="3">
        <v>-19.57122802734375</v>
      </c>
      <c r="T114" s="3">
        <v>-5.5169677734375</v>
      </c>
      <c r="U114" s="3">
        <v>8.939619307589453</v>
      </c>
      <c r="V114" s="3">
        <v>9.0314110734367432</v>
      </c>
      <c r="W114" s="4">
        <v>0.60869589041095884</v>
      </c>
      <c r="X114" s="4">
        <v>0.31597945205479455</v>
      </c>
      <c r="Y114" s="12">
        <f t="shared" si="4"/>
        <v>-2.105712890625E-2</v>
      </c>
      <c r="Z114" s="12">
        <f t="shared" si="5"/>
        <v>1.77001953125E-2</v>
      </c>
      <c r="AA114">
        <f t="shared" si="8"/>
        <v>-2.105712890625</v>
      </c>
      <c r="AB114">
        <f t="shared" si="9"/>
        <v>1.77001953125</v>
      </c>
    </row>
    <row r="115" spans="2:28" x14ac:dyDescent="0.25">
      <c r="B115" s="2">
        <v>42842.291666666672</v>
      </c>
      <c r="C115" s="3">
        <v>19.7662353515625</v>
      </c>
      <c r="D115" s="3">
        <v>19.74517822265625</v>
      </c>
      <c r="E115" s="3">
        <v>8.8322136817273531</v>
      </c>
      <c r="F115" s="4">
        <v>0.74396164383561647</v>
      </c>
      <c r="G115" s="4"/>
      <c r="H115" s="2">
        <v>42842.291666666672</v>
      </c>
      <c r="I115" s="3">
        <v>5.2093505859375</v>
      </c>
      <c r="J115" s="3">
        <v>5.22491455078125</v>
      </c>
      <c r="K115" s="3">
        <v>9.0278027346723206</v>
      </c>
      <c r="L115" s="4">
        <v>5.0556712328767128</v>
      </c>
      <c r="N115" s="9">
        <v>114</v>
      </c>
      <c r="O115" s="11">
        <f t="shared" si="3"/>
        <v>42842.291666666672</v>
      </c>
      <c r="P115" s="2">
        <v>42842.291666666672</v>
      </c>
      <c r="Q115" s="3">
        <v>-19.7662353515625</v>
      </c>
      <c r="R115" s="3">
        <v>-5.2093505859375</v>
      </c>
      <c r="S115" s="3">
        <v>-19.74517822265625</v>
      </c>
      <c r="T115" s="3">
        <v>-5.22491455078125</v>
      </c>
      <c r="U115" s="3">
        <v>8.8322136817273531</v>
      </c>
      <c r="V115" s="3">
        <v>9.0278027346723206</v>
      </c>
      <c r="W115" s="4">
        <v>0.74396164383561647</v>
      </c>
      <c r="X115" s="4">
        <v>5.0556712328767128</v>
      </c>
      <c r="Y115" s="12">
        <f t="shared" si="4"/>
        <v>-2.105712890625E-2</v>
      </c>
      <c r="Z115" s="12">
        <f t="shared" si="5"/>
        <v>1.556396484375E-2</v>
      </c>
      <c r="AA115">
        <f t="shared" si="8"/>
        <v>-2.105712890625</v>
      </c>
      <c r="AB115">
        <f t="shared" si="9"/>
        <v>1.556396484375</v>
      </c>
    </row>
    <row r="116" spans="2:28" x14ac:dyDescent="0.25">
      <c r="B116" s="2">
        <v>42842.333333333328</v>
      </c>
      <c r="C116" s="3">
        <v>19.8486328125</v>
      </c>
      <c r="D116" s="3">
        <v>19.8248291015625</v>
      </c>
      <c r="E116" s="3">
        <v>8.7041519391232214</v>
      </c>
      <c r="F116" s="4">
        <v>1.3526575342465754</v>
      </c>
      <c r="G116" s="4"/>
      <c r="H116" s="2">
        <v>42842.333333333328</v>
      </c>
      <c r="I116" s="3">
        <v>5.1544189453125</v>
      </c>
      <c r="J116" s="3">
        <v>5.17730712890625</v>
      </c>
      <c r="K116" s="3">
        <v>8.9503945385842485</v>
      </c>
      <c r="L116" s="4">
        <v>25.847119178082195</v>
      </c>
      <c r="N116" s="9">
        <v>115</v>
      </c>
      <c r="O116" s="11">
        <f t="shared" si="3"/>
        <v>42842.333333333328</v>
      </c>
      <c r="P116" s="2">
        <v>42842.333333333328</v>
      </c>
      <c r="Q116" s="3">
        <v>-19.8486328125</v>
      </c>
      <c r="R116" s="3">
        <v>-5.1544189453125</v>
      </c>
      <c r="S116" s="3">
        <v>-19.8248291015625</v>
      </c>
      <c r="T116" s="3">
        <v>-5.17730712890625</v>
      </c>
      <c r="U116" s="3">
        <v>8.7041519391232214</v>
      </c>
      <c r="V116" s="3">
        <v>8.9503945385842485</v>
      </c>
      <c r="W116" s="4">
        <v>1.3526575342465754</v>
      </c>
      <c r="X116" s="4">
        <v>25.847119178082195</v>
      </c>
      <c r="Y116" s="12">
        <f t="shared" si="4"/>
        <v>-2.38037109375E-2</v>
      </c>
      <c r="Z116" s="12">
        <f t="shared" si="5"/>
        <v>2.288818359375E-2</v>
      </c>
      <c r="AA116">
        <f t="shared" si="8"/>
        <v>-2.38037109375</v>
      </c>
      <c r="AB116">
        <f t="shared" si="9"/>
        <v>2.288818359375</v>
      </c>
    </row>
    <row r="117" spans="2:28" x14ac:dyDescent="0.25">
      <c r="B117" s="2">
        <v>42842.375</v>
      </c>
      <c r="C117" s="3">
        <v>19.8333740234375</v>
      </c>
      <c r="D117" s="3">
        <v>19.82025146484375</v>
      </c>
      <c r="E117" s="3">
        <v>8.7218848743901845</v>
      </c>
      <c r="F117" s="4">
        <v>2.028986301369863</v>
      </c>
      <c r="G117" s="4"/>
      <c r="H117" s="2">
        <v>42842.375</v>
      </c>
      <c r="I117" s="3">
        <v>5.0628662109375</v>
      </c>
      <c r="J117" s="3">
        <v>5.0848388671875</v>
      </c>
      <c r="K117" s="3">
        <v>9.087431202812013</v>
      </c>
      <c r="L117" s="4">
        <v>89.738164383561639</v>
      </c>
      <c r="N117" s="9">
        <v>116</v>
      </c>
      <c r="O117" s="11">
        <f t="shared" si="3"/>
        <v>42842.375</v>
      </c>
      <c r="P117" s="2">
        <v>42842.375</v>
      </c>
      <c r="Q117" s="3">
        <v>-19.8333740234375</v>
      </c>
      <c r="R117" s="3">
        <v>-5.0628662109375</v>
      </c>
      <c r="S117" s="3">
        <v>-19.82025146484375</v>
      </c>
      <c r="T117" s="3">
        <v>-5.0848388671875</v>
      </c>
      <c r="U117" s="3">
        <v>8.7218848743901845</v>
      </c>
      <c r="V117" s="3">
        <v>9.087431202812013</v>
      </c>
      <c r="W117" s="4">
        <v>2.028986301369863</v>
      </c>
      <c r="X117" s="4">
        <v>89.738164383561639</v>
      </c>
      <c r="Y117" s="12">
        <f t="shared" si="4"/>
        <v>-1.312255859375E-2</v>
      </c>
      <c r="Z117" s="12">
        <f t="shared" si="5"/>
        <v>2.197265625E-2</v>
      </c>
      <c r="AA117">
        <f t="shared" si="8"/>
        <v>-1.312255859375</v>
      </c>
      <c r="AB117">
        <f t="shared" si="9"/>
        <v>2.197265625</v>
      </c>
    </row>
    <row r="118" spans="2:28" x14ac:dyDescent="0.25">
      <c r="B118" s="2">
        <v>42842.416666666672</v>
      </c>
      <c r="C118" s="3">
        <v>19.6990966796875</v>
      </c>
      <c r="D118" s="3">
        <v>19.68475341796875</v>
      </c>
      <c r="E118" s="3">
        <v>8.7041519391232214</v>
      </c>
      <c r="F118" s="4">
        <v>1.8937205479452057</v>
      </c>
      <c r="G118" s="4"/>
      <c r="H118" s="2">
        <v>42842.416666666672</v>
      </c>
      <c r="I118" s="3">
        <v>4.8797607421875</v>
      </c>
      <c r="J118" s="3">
        <v>4.896240234375</v>
      </c>
      <c r="K118" s="3">
        <v>9.1654205587643673</v>
      </c>
      <c r="L118" s="4">
        <v>75.898264383561639</v>
      </c>
      <c r="N118" s="9">
        <v>117</v>
      </c>
      <c r="O118" s="11">
        <f t="shared" si="3"/>
        <v>42842.416666666672</v>
      </c>
      <c r="P118" s="2">
        <v>42842.416666666672</v>
      </c>
      <c r="Q118" s="3">
        <v>-19.6990966796875</v>
      </c>
      <c r="R118" s="3">
        <v>-4.8797607421875</v>
      </c>
      <c r="S118" s="3">
        <v>-19.68475341796875</v>
      </c>
      <c r="T118" s="3">
        <v>-4.896240234375</v>
      </c>
      <c r="U118" s="3">
        <v>8.7041519391232214</v>
      </c>
      <c r="V118" s="3">
        <v>9.1654205587643673</v>
      </c>
      <c r="W118" s="4">
        <v>1.8937205479452057</v>
      </c>
      <c r="X118" s="4">
        <v>75.898264383561639</v>
      </c>
      <c r="Y118" s="12">
        <f t="shared" si="4"/>
        <v>-1.434326171875E-2</v>
      </c>
      <c r="Z118" s="12">
        <f t="shared" si="5"/>
        <v>1.64794921875E-2</v>
      </c>
      <c r="AA118">
        <f t="shared" si="8"/>
        <v>-1.434326171875</v>
      </c>
      <c r="AB118">
        <f t="shared" si="9"/>
        <v>1.64794921875</v>
      </c>
    </row>
    <row r="119" spans="2:28" x14ac:dyDescent="0.25">
      <c r="B119" s="2">
        <v>42842.458333333328</v>
      </c>
      <c r="C119" s="3">
        <v>19.44580078125</v>
      </c>
      <c r="D119" s="3">
        <v>19.41925048828125</v>
      </c>
      <c r="E119" s="3">
        <v>8.7147896408440602</v>
      </c>
      <c r="F119" s="4">
        <v>3.516909589041096</v>
      </c>
      <c r="G119" s="4"/>
      <c r="H119" s="2">
        <v>42842.458333333328</v>
      </c>
      <c r="I119" s="3">
        <v>4.608154296875</v>
      </c>
      <c r="J119" s="3">
        <v>4.62432861328125</v>
      </c>
      <c r="K119" s="3">
        <v>9.1745106159054899</v>
      </c>
      <c r="L119" s="4">
        <v>196.28643561643835</v>
      </c>
      <c r="N119" s="9">
        <v>118</v>
      </c>
      <c r="O119" s="11">
        <f t="shared" si="3"/>
        <v>42842.458333333328</v>
      </c>
      <c r="P119" s="2">
        <v>42842.458333333328</v>
      </c>
      <c r="Q119" s="3">
        <v>-19.44580078125</v>
      </c>
      <c r="R119" s="3">
        <v>-4.608154296875</v>
      </c>
      <c r="S119" s="3">
        <v>-19.41925048828125</v>
      </c>
      <c r="T119" s="3">
        <v>-4.62432861328125</v>
      </c>
      <c r="U119" s="3">
        <v>8.7147896408440602</v>
      </c>
      <c r="V119" s="3">
        <v>9.1745106159054899</v>
      </c>
      <c r="W119" s="4">
        <v>3.516909589041096</v>
      </c>
      <c r="X119" s="4">
        <v>196.28643561643835</v>
      </c>
      <c r="Y119" s="12">
        <f t="shared" si="4"/>
        <v>-2.655029296875E-2</v>
      </c>
      <c r="Z119" s="12">
        <f t="shared" si="5"/>
        <v>1.617431640625E-2</v>
      </c>
      <c r="AA119">
        <f t="shared" si="8"/>
        <v>-2.655029296875</v>
      </c>
      <c r="AB119">
        <f t="shared" si="9"/>
        <v>1.617431640625</v>
      </c>
    </row>
    <row r="120" spans="2:28" x14ac:dyDescent="0.25">
      <c r="B120" s="2">
        <v>42842.5</v>
      </c>
      <c r="C120" s="3">
        <v>19.0399169921875</v>
      </c>
      <c r="D120" s="3">
        <v>19.0191650390625</v>
      </c>
      <c r="E120" s="3">
        <v>8.8036781012759207</v>
      </c>
      <c r="F120" s="4">
        <v>3.3140109589041096</v>
      </c>
      <c r="G120" s="4"/>
      <c r="H120" s="2">
        <v>42842.5</v>
      </c>
      <c r="I120" s="3">
        <v>4.4342041015625</v>
      </c>
      <c r="J120" s="3">
        <v>4.4512939453125</v>
      </c>
      <c r="K120" s="3">
        <v>9.2674869656390797</v>
      </c>
      <c r="L120" s="4">
        <v>183.7736493150685</v>
      </c>
      <c r="N120" s="9">
        <v>119</v>
      </c>
      <c r="O120" s="11">
        <f t="shared" si="3"/>
        <v>42842.5</v>
      </c>
      <c r="P120" s="2">
        <v>42842.5</v>
      </c>
      <c r="Q120" s="3">
        <v>-19.0399169921875</v>
      </c>
      <c r="R120" s="3">
        <v>-4.4342041015625</v>
      </c>
      <c r="S120" s="3">
        <v>-19.0191650390625</v>
      </c>
      <c r="T120" s="3">
        <v>-4.4512939453125</v>
      </c>
      <c r="U120" s="3">
        <v>8.8036781012759207</v>
      </c>
      <c r="V120" s="3">
        <v>9.2674869656390797</v>
      </c>
      <c r="W120" s="4">
        <v>3.3140109589041096</v>
      </c>
      <c r="X120" s="4">
        <v>183.7736493150685</v>
      </c>
      <c r="Y120" s="12">
        <f t="shared" si="4"/>
        <v>-2.0751953125E-2</v>
      </c>
      <c r="Z120" s="12">
        <f t="shared" si="5"/>
        <v>1.708984375E-2</v>
      </c>
      <c r="AA120">
        <f t="shared" si="8"/>
        <v>-2.0751953125</v>
      </c>
      <c r="AB120">
        <f t="shared" si="9"/>
        <v>1.708984375</v>
      </c>
    </row>
    <row r="121" spans="2:28" x14ac:dyDescent="0.25">
      <c r="B121" s="2">
        <v>42842.541666666672</v>
      </c>
      <c r="C121" s="3">
        <v>18.4967041015625</v>
      </c>
      <c r="D121" s="3">
        <v>18.4808349609375</v>
      </c>
      <c r="E121" s="3">
        <v>8.7609578384168003</v>
      </c>
      <c r="F121" s="4">
        <v>3.9903397260273974</v>
      </c>
      <c r="G121" s="4"/>
      <c r="H121" s="2">
        <v>42842.541666666672</v>
      </c>
      <c r="I121" s="3">
        <v>3.790283203125</v>
      </c>
      <c r="J121" s="3">
        <v>3.80401611328125</v>
      </c>
      <c r="K121" s="3">
        <v>9.3811540652166059</v>
      </c>
      <c r="L121" s="4">
        <v>216.06674931506848</v>
      </c>
      <c r="N121" s="9">
        <v>120</v>
      </c>
      <c r="O121" s="11">
        <f t="shared" si="3"/>
        <v>42842.541666666672</v>
      </c>
      <c r="P121" s="2">
        <v>42842.541666666672</v>
      </c>
      <c r="Q121" s="3">
        <v>-18.4967041015625</v>
      </c>
      <c r="R121" s="3">
        <v>-3.790283203125</v>
      </c>
      <c r="S121" s="3">
        <v>-18.4808349609375</v>
      </c>
      <c r="T121" s="3">
        <v>-3.80401611328125</v>
      </c>
      <c r="U121" s="3">
        <v>8.7609578384168003</v>
      </c>
      <c r="V121" s="3">
        <v>9.3811540652166059</v>
      </c>
      <c r="W121" s="4">
        <v>3.9903397260273974</v>
      </c>
      <c r="X121" s="4">
        <v>216.06674931506848</v>
      </c>
      <c r="Y121" s="12">
        <f t="shared" si="4"/>
        <v>-1.5869140625E-2</v>
      </c>
      <c r="Z121" s="12">
        <f t="shared" si="5"/>
        <v>1.373291015625E-2</v>
      </c>
      <c r="AA121">
        <f t="shared" si="8"/>
        <v>-1.5869140625</v>
      </c>
      <c r="AB121">
        <f t="shared" si="9"/>
        <v>1.373291015625</v>
      </c>
    </row>
    <row r="122" spans="2:28" x14ac:dyDescent="0.25">
      <c r="B122" s="2">
        <v>42842.583333333328</v>
      </c>
      <c r="C122" s="3">
        <v>17.90771484375</v>
      </c>
      <c r="D122" s="3">
        <v>17.889404296875</v>
      </c>
      <c r="E122" s="3">
        <v>8.6882069574414231</v>
      </c>
      <c r="F122" s="4">
        <v>2.9758465753424659</v>
      </c>
      <c r="G122" s="4"/>
      <c r="H122" s="2">
        <v>42842.583333333328</v>
      </c>
      <c r="I122" s="3">
        <v>3.179931640625</v>
      </c>
      <c r="J122" s="3">
        <v>3.1951904296875</v>
      </c>
      <c r="K122" s="3">
        <v>9.3682854424929474</v>
      </c>
      <c r="L122" s="4">
        <v>145.60333150684932</v>
      </c>
      <c r="N122" s="9">
        <v>121</v>
      </c>
      <c r="O122" s="11">
        <f t="shared" si="3"/>
        <v>42842.583333333328</v>
      </c>
      <c r="P122" s="2">
        <v>42842.583333333328</v>
      </c>
      <c r="Q122" s="3">
        <v>-17.90771484375</v>
      </c>
      <c r="R122" s="3">
        <v>-3.179931640625</v>
      </c>
      <c r="S122" s="3">
        <v>-17.889404296875</v>
      </c>
      <c r="T122" s="3">
        <v>-3.1951904296875</v>
      </c>
      <c r="U122" s="3">
        <v>8.6882069574414231</v>
      </c>
      <c r="V122" s="3">
        <v>9.3682854424929474</v>
      </c>
      <c r="W122" s="4">
        <v>2.9758465753424659</v>
      </c>
      <c r="X122" s="4">
        <v>145.60333150684932</v>
      </c>
      <c r="Y122" s="12">
        <f t="shared" si="4"/>
        <v>-1.8310546875E-2</v>
      </c>
      <c r="Z122" s="12">
        <f t="shared" si="5"/>
        <v>1.52587890625E-2</v>
      </c>
      <c r="AA122">
        <f t="shared" si="8"/>
        <v>-1.8310546875</v>
      </c>
      <c r="AB122">
        <f t="shared" si="9"/>
        <v>1.52587890625</v>
      </c>
    </row>
    <row r="123" spans="2:28" x14ac:dyDescent="0.25">
      <c r="B123" s="2">
        <v>42842.625</v>
      </c>
      <c r="C123" s="3">
        <v>17.578125</v>
      </c>
      <c r="D123" s="3">
        <v>17.56072998046875</v>
      </c>
      <c r="E123" s="3">
        <v>8.6864361490761439</v>
      </c>
      <c r="F123" s="4">
        <v>3.516909589041096</v>
      </c>
      <c r="G123" s="4"/>
      <c r="H123" s="2">
        <v>42842.625</v>
      </c>
      <c r="I123" s="3">
        <v>2.7130126953125</v>
      </c>
      <c r="J123" s="3">
        <v>2.7410888671875</v>
      </c>
      <c r="K123" s="3">
        <v>9.9944521555810297</v>
      </c>
      <c r="L123" s="4">
        <v>198.68787945205477</v>
      </c>
      <c r="N123" s="9">
        <v>122</v>
      </c>
      <c r="O123" s="11">
        <f t="shared" si="3"/>
        <v>42842.625</v>
      </c>
      <c r="P123" s="2">
        <v>42842.625</v>
      </c>
      <c r="Q123" s="3">
        <v>-17.578125</v>
      </c>
      <c r="R123" s="3">
        <v>-2.7130126953125</v>
      </c>
      <c r="S123" s="3">
        <v>-17.56072998046875</v>
      </c>
      <c r="T123" s="3">
        <v>-2.7410888671875</v>
      </c>
      <c r="U123" s="3">
        <v>8.6864361490761439</v>
      </c>
      <c r="V123" s="3">
        <v>9.9944521555810297</v>
      </c>
      <c r="W123" s="4">
        <v>3.516909589041096</v>
      </c>
      <c r="X123" s="4">
        <v>198.68787945205477</v>
      </c>
      <c r="Y123" s="12">
        <f t="shared" si="4"/>
        <v>-1.739501953125E-2</v>
      </c>
      <c r="Z123" s="12">
        <f t="shared" si="5"/>
        <v>2.8076171875E-2</v>
      </c>
      <c r="AA123">
        <f t="shared" si="8"/>
        <v>-1.739501953125</v>
      </c>
      <c r="AB123">
        <f t="shared" si="9"/>
        <v>2.8076171875</v>
      </c>
    </row>
    <row r="124" spans="2:28" x14ac:dyDescent="0.25">
      <c r="B124" s="2">
        <v>42842.666666666672</v>
      </c>
      <c r="C124" s="3">
        <v>17.5384521484375</v>
      </c>
      <c r="D124" s="3">
        <v>17.51312255859375</v>
      </c>
      <c r="E124" s="3">
        <v>8.6386889109114122</v>
      </c>
      <c r="F124" s="4">
        <v>2.5024164383561645</v>
      </c>
      <c r="G124" s="4"/>
      <c r="H124" s="2">
        <v>42842.666666666672</v>
      </c>
      <c r="I124" s="3">
        <v>2.74658203125</v>
      </c>
      <c r="J124" s="3">
        <v>2.772216796875</v>
      </c>
      <c r="K124" s="3">
        <v>9.5808476749890019</v>
      </c>
      <c r="L124" s="4">
        <v>148.13116712328767</v>
      </c>
      <c r="N124" s="9">
        <v>123</v>
      </c>
      <c r="O124" s="11">
        <f t="shared" si="3"/>
        <v>42842.666666666672</v>
      </c>
      <c r="P124" s="2">
        <v>42842.666666666672</v>
      </c>
      <c r="Q124" s="3">
        <v>-17.5384521484375</v>
      </c>
      <c r="R124" s="3">
        <v>-2.74658203125</v>
      </c>
      <c r="S124" s="3">
        <v>-17.51312255859375</v>
      </c>
      <c r="T124" s="3">
        <v>-2.772216796875</v>
      </c>
      <c r="U124" s="3">
        <v>8.6386889109114122</v>
      </c>
      <c r="V124" s="3">
        <v>9.5808476749890019</v>
      </c>
      <c r="W124" s="4">
        <v>2.5024164383561645</v>
      </c>
      <c r="X124" s="4">
        <v>148.13116712328767</v>
      </c>
      <c r="Y124" s="12">
        <f t="shared" si="4"/>
        <v>-2.532958984375E-2</v>
      </c>
      <c r="Z124" s="12">
        <f t="shared" si="5"/>
        <v>2.5634765625E-2</v>
      </c>
      <c r="AA124">
        <f t="shared" si="8"/>
        <v>-2.532958984375</v>
      </c>
      <c r="AB124">
        <f t="shared" si="9"/>
        <v>2.5634765625</v>
      </c>
    </row>
    <row r="125" spans="2:28" x14ac:dyDescent="0.25">
      <c r="B125" s="2">
        <v>42842.708333333328</v>
      </c>
      <c r="C125" s="3">
        <v>17.9412841796875</v>
      </c>
      <c r="D125" s="3">
        <v>17.92510986328125</v>
      </c>
      <c r="E125" s="3">
        <v>8.670506571246051</v>
      </c>
      <c r="F125" s="4">
        <v>1.149758904109589</v>
      </c>
      <c r="G125" s="4"/>
      <c r="H125" s="2">
        <v>42842.708333333328</v>
      </c>
      <c r="I125" s="3">
        <v>3.8726806640625</v>
      </c>
      <c r="J125" s="3">
        <v>3.89739990234375</v>
      </c>
      <c r="K125" s="3">
        <v>9.6833819858229049</v>
      </c>
      <c r="L125" s="4">
        <v>26.858253424657537</v>
      </c>
      <c r="N125" s="9">
        <v>124</v>
      </c>
      <c r="O125" s="11">
        <f t="shared" si="3"/>
        <v>42842.708333333328</v>
      </c>
      <c r="P125" s="2">
        <v>42842.708333333328</v>
      </c>
      <c r="Q125" s="3">
        <v>-17.9412841796875</v>
      </c>
      <c r="R125" s="3">
        <v>-3.8726806640625</v>
      </c>
      <c r="S125" s="3">
        <v>-17.92510986328125</v>
      </c>
      <c r="T125" s="3">
        <v>-3.89739990234375</v>
      </c>
      <c r="U125" s="3">
        <v>8.670506571246051</v>
      </c>
      <c r="V125" s="3">
        <v>9.6833819858229049</v>
      </c>
      <c r="W125" s="4">
        <v>1.149758904109589</v>
      </c>
      <c r="X125" s="4">
        <v>26.858253424657537</v>
      </c>
      <c r="Y125" s="12">
        <f t="shared" si="4"/>
        <v>-1.617431640625E-2</v>
      </c>
      <c r="Z125" s="12">
        <f t="shared" si="5"/>
        <v>2.471923828125E-2</v>
      </c>
      <c r="AA125">
        <f t="shared" si="8"/>
        <v>-1.617431640625</v>
      </c>
      <c r="AB125">
        <f t="shared" si="9"/>
        <v>2.471923828125</v>
      </c>
    </row>
    <row r="126" spans="2:28" x14ac:dyDescent="0.25">
      <c r="B126" s="2">
        <v>42842.75</v>
      </c>
      <c r="C126" s="3">
        <v>18.95751953125</v>
      </c>
      <c r="D126" s="3">
        <v>18.93585205078125</v>
      </c>
      <c r="E126" s="3">
        <v>8.7041519391232214</v>
      </c>
      <c r="F126" s="4">
        <v>1.2173917808219177</v>
      </c>
      <c r="G126" s="4"/>
      <c r="H126" s="2">
        <v>42842.75</v>
      </c>
      <c r="I126" s="3">
        <v>5.0567626953125</v>
      </c>
      <c r="J126" s="3">
        <v>5.0830078125</v>
      </c>
      <c r="K126" s="3">
        <v>9.3444104335313796</v>
      </c>
      <c r="L126" s="4">
        <v>22.308149315068494</v>
      </c>
      <c r="N126" s="9">
        <v>125</v>
      </c>
      <c r="O126" s="11">
        <f t="shared" si="3"/>
        <v>42842.75</v>
      </c>
      <c r="P126" s="2">
        <v>42842.75</v>
      </c>
      <c r="Q126" s="3">
        <v>-18.95751953125</v>
      </c>
      <c r="R126" s="3">
        <v>-5.0567626953125</v>
      </c>
      <c r="S126" s="3">
        <v>-18.93585205078125</v>
      </c>
      <c r="T126" s="3">
        <v>-5.0830078125</v>
      </c>
      <c r="U126" s="3">
        <v>8.7041519391232214</v>
      </c>
      <c r="V126" s="3">
        <v>9.3444104335313796</v>
      </c>
      <c r="W126" s="4">
        <v>1.2173917808219177</v>
      </c>
      <c r="X126" s="4">
        <v>22.308149315068494</v>
      </c>
      <c r="Y126" s="12">
        <f t="shared" si="4"/>
        <v>-2.166748046875E-2</v>
      </c>
      <c r="Z126" s="12">
        <f t="shared" si="5"/>
        <v>2.62451171875E-2</v>
      </c>
      <c r="AA126">
        <f t="shared" si="8"/>
        <v>-2.166748046875</v>
      </c>
      <c r="AB126">
        <f t="shared" si="9"/>
        <v>2.62451171875</v>
      </c>
    </row>
    <row r="127" spans="2:28" x14ac:dyDescent="0.25">
      <c r="B127" s="2">
        <v>42842.791666666672</v>
      </c>
      <c r="C127" s="3">
        <v>19.781494140625</v>
      </c>
      <c r="D127" s="3">
        <v>19.75982666015625</v>
      </c>
      <c r="E127" s="3">
        <v>8.7041519391232214</v>
      </c>
      <c r="F127" s="4">
        <v>0.74396164383561647</v>
      </c>
      <c r="G127" s="4"/>
      <c r="H127" s="2">
        <v>42842.791666666672</v>
      </c>
      <c r="I127" s="3">
        <v>6.4117431640625</v>
      </c>
      <c r="J127" s="3">
        <v>6.4398193359375</v>
      </c>
      <c r="K127" s="3">
        <v>9.0404350245606793</v>
      </c>
      <c r="L127" s="4">
        <v>3.9181452054794521</v>
      </c>
      <c r="N127" s="9">
        <v>126</v>
      </c>
      <c r="O127" s="11">
        <f t="shared" si="3"/>
        <v>42842.791666666672</v>
      </c>
      <c r="P127" s="2">
        <v>42842.791666666672</v>
      </c>
      <c r="Q127" s="3">
        <v>-19.781494140625</v>
      </c>
      <c r="R127" s="3">
        <v>-6.4117431640625</v>
      </c>
      <c r="S127" s="3">
        <v>-19.75982666015625</v>
      </c>
      <c r="T127" s="3">
        <v>-6.4398193359375</v>
      </c>
      <c r="U127" s="3">
        <v>8.7041519391232214</v>
      </c>
      <c r="V127" s="3">
        <v>9.0404350245606793</v>
      </c>
      <c r="W127" s="4">
        <v>0.74396164383561647</v>
      </c>
      <c r="X127" s="4">
        <v>3.9181452054794521</v>
      </c>
      <c r="Y127" s="12">
        <f t="shared" si="4"/>
        <v>-2.166748046875E-2</v>
      </c>
      <c r="Z127" s="12">
        <f t="shared" si="5"/>
        <v>2.8076171875E-2</v>
      </c>
      <c r="AA127">
        <f t="shared" si="8"/>
        <v>-2.166748046875</v>
      </c>
      <c r="AB127">
        <f t="shared" si="9"/>
        <v>2.8076171875</v>
      </c>
    </row>
    <row r="128" spans="2:28" x14ac:dyDescent="0.25">
      <c r="B128" s="2">
        <v>42842.833333333328</v>
      </c>
      <c r="C128" s="3">
        <v>19.9188232421875</v>
      </c>
      <c r="D128" s="3">
        <v>19.89898681640625</v>
      </c>
      <c r="E128" s="3">
        <v>8.7698496866237292</v>
      </c>
      <c r="F128" s="4">
        <v>0.60869589041095884</v>
      </c>
      <c r="G128" s="4"/>
      <c r="H128" s="2">
        <v>42842.833333333328</v>
      </c>
      <c r="I128" s="3">
        <v>6.1370849609375</v>
      </c>
      <c r="J128" s="3">
        <v>6.15509033203125</v>
      </c>
      <c r="K128" s="3">
        <v>9.0820024238707333</v>
      </c>
      <c r="L128" s="4">
        <v>0.44237123287671237</v>
      </c>
      <c r="N128" s="9">
        <v>127</v>
      </c>
      <c r="O128" s="11">
        <f t="shared" si="3"/>
        <v>42842.833333333328</v>
      </c>
      <c r="P128" s="2">
        <v>42842.833333333328</v>
      </c>
      <c r="Q128" s="3">
        <v>-19.9188232421875</v>
      </c>
      <c r="R128" s="3">
        <v>-6.1370849609375</v>
      </c>
      <c r="S128" s="3">
        <v>-19.89898681640625</v>
      </c>
      <c r="T128" s="3">
        <v>-6.15509033203125</v>
      </c>
      <c r="U128" s="3">
        <v>8.7698496866237292</v>
      </c>
      <c r="V128" s="3">
        <v>9.0820024238707333</v>
      </c>
      <c r="W128" s="4">
        <v>0.60869589041095884</v>
      </c>
      <c r="X128" s="4">
        <v>0.44237123287671237</v>
      </c>
      <c r="Y128" s="12">
        <f t="shared" si="4"/>
        <v>-1.983642578125E-2</v>
      </c>
      <c r="Z128" s="12">
        <f t="shared" si="5"/>
        <v>1.800537109375E-2</v>
      </c>
      <c r="AA128">
        <f t="shared" si="8"/>
        <v>-1.983642578125</v>
      </c>
      <c r="AB128">
        <f t="shared" si="9"/>
        <v>1.800537109375</v>
      </c>
    </row>
    <row r="129" spans="2:28" x14ac:dyDescent="0.25">
      <c r="B129" s="2">
        <v>42842.875</v>
      </c>
      <c r="C129" s="3">
        <v>20.111083984375</v>
      </c>
      <c r="D129" s="3">
        <v>20.0921630859375</v>
      </c>
      <c r="E129" s="3">
        <v>8.8393545212324511</v>
      </c>
      <c r="F129" s="4">
        <v>0.60869589041095884</v>
      </c>
      <c r="G129" s="4"/>
      <c r="H129" s="2">
        <v>42842.875</v>
      </c>
      <c r="I129" s="3">
        <v>5.682373046875</v>
      </c>
      <c r="J129" s="3">
        <v>5.7073974609375</v>
      </c>
      <c r="K129" s="3">
        <v>9.1418074387080424</v>
      </c>
      <c r="L129" s="4">
        <v>0.31597945205479455</v>
      </c>
      <c r="N129" s="9">
        <v>128</v>
      </c>
      <c r="O129" s="11">
        <f t="shared" si="3"/>
        <v>42842.875</v>
      </c>
      <c r="P129" s="2">
        <v>42842.875</v>
      </c>
      <c r="Q129" s="3">
        <v>-20.111083984375</v>
      </c>
      <c r="R129" s="3">
        <v>-5.682373046875</v>
      </c>
      <c r="S129" s="3">
        <v>-20.0921630859375</v>
      </c>
      <c r="T129" s="3">
        <v>-5.7073974609375</v>
      </c>
      <c r="U129" s="3">
        <v>8.8393545212324511</v>
      </c>
      <c r="V129" s="3">
        <v>9.1418074387080424</v>
      </c>
      <c r="W129" s="4">
        <v>0.60869589041095884</v>
      </c>
      <c r="X129" s="4">
        <v>0.31597945205479455</v>
      </c>
      <c r="Y129" s="12">
        <f t="shared" si="4"/>
        <v>-1.89208984375E-2</v>
      </c>
      <c r="Z129" s="12">
        <f t="shared" si="5"/>
        <v>2.50244140625E-2</v>
      </c>
      <c r="AA129">
        <f t="shared" si="8"/>
        <v>-1.89208984375</v>
      </c>
      <c r="AB129">
        <f t="shared" si="9"/>
        <v>2.50244140625</v>
      </c>
    </row>
    <row r="130" spans="2:28" x14ac:dyDescent="0.25">
      <c r="B130" s="2">
        <v>42842.916666666672</v>
      </c>
      <c r="C130" s="3">
        <v>20.2789306640625</v>
      </c>
      <c r="D130" s="3">
        <v>20.2569580078125</v>
      </c>
      <c r="E130" s="3">
        <v>8.8322136817273531</v>
      </c>
      <c r="F130" s="4">
        <v>0.60869589041095884</v>
      </c>
      <c r="G130" s="4"/>
      <c r="H130" s="2">
        <v>42842.916666666672</v>
      </c>
      <c r="I130" s="3">
        <v>5.5023193359375</v>
      </c>
      <c r="J130" s="3">
        <v>5.52978515625</v>
      </c>
      <c r="K130" s="3">
        <v>9.0838118385274242</v>
      </c>
      <c r="L130" s="4">
        <v>0.31597945205479455</v>
      </c>
      <c r="N130" s="9">
        <v>129</v>
      </c>
      <c r="O130" s="11">
        <f t="shared" ref="O130:O143" si="10">P130</f>
        <v>42842.916666666672</v>
      </c>
      <c r="P130" s="2">
        <v>42842.916666666672</v>
      </c>
      <c r="Q130" s="3">
        <v>-20.2789306640625</v>
      </c>
      <c r="R130" s="3">
        <v>-5.5023193359375</v>
      </c>
      <c r="S130" s="3">
        <v>-20.2569580078125</v>
      </c>
      <c r="T130" s="3">
        <v>-5.52978515625</v>
      </c>
      <c r="U130" s="3">
        <v>8.8322136817273531</v>
      </c>
      <c r="V130" s="3">
        <v>9.0838118385274242</v>
      </c>
      <c r="W130" s="4">
        <v>0.60869589041095884</v>
      </c>
      <c r="X130" s="4">
        <v>0.31597945205479455</v>
      </c>
      <c r="Y130" s="12">
        <f t="shared" si="4"/>
        <v>-2.197265625E-2</v>
      </c>
      <c r="Z130" s="12">
        <f t="shared" si="5"/>
        <v>2.74658203125E-2</v>
      </c>
      <c r="AA130">
        <f t="shared" si="8"/>
        <v>-2.197265625</v>
      </c>
      <c r="AB130">
        <f t="shared" si="9"/>
        <v>2.74658203125</v>
      </c>
    </row>
    <row r="131" spans="2:28" x14ac:dyDescent="0.25">
      <c r="B131" s="2">
        <v>42842.958333333328</v>
      </c>
      <c r="C131" s="3">
        <v>20.3521728515625</v>
      </c>
      <c r="D131" s="3">
        <v>20.3302001953125</v>
      </c>
      <c r="E131" s="3">
        <v>8.7520703017734149</v>
      </c>
      <c r="F131" s="4">
        <v>0.60869589041095884</v>
      </c>
      <c r="G131" s="4"/>
      <c r="H131" s="2">
        <v>42842.958333333328</v>
      </c>
      <c r="I131" s="3">
        <v>5.4656982421875</v>
      </c>
      <c r="J131" s="3">
        <v>5.49591064453125</v>
      </c>
      <c r="K131" s="3">
        <v>9.0603033442586707</v>
      </c>
      <c r="L131" s="4">
        <v>0.31597945205479455</v>
      </c>
      <c r="N131" s="9">
        <v>130</v>
      </c>
      <c r="O131" s="11">
        <f t="shared" si="10"/>
        <v>42842.958333333328</v>
      </c>
      <c r="P131" s="2">
        <v>42842.958333333328</v>
      </c>
      <c r="Q131" s="3">
        <v>-20.3521728515625</v>
      </c>
      <c r="R131" s="3">
        <v>-5.4656982421875</v>
      </c>
      <c r="S131" s="3">
        <v>-20.3302001953125</v>
      </c>
      <c r="T131" s="3">
        <v>-5.49591064453125</v>
      </c>
      <c r="U131" s="3">
        <v>8.7520703017734149</v>
      </c>
      <c r="V131" s="3">
        <v>9.0603033442586707</v>
      </c>
      <c r="W131" s="4">
        <v>0.60869589041095884</v>
      </c>
      <c r="X131" s="4">
        <v>0.31597945205479455</v>
      </c>
      <c r="Y131" s="12">
        <f t="shared" ref="Y131:Y143" si="11">Q131-S131</f>
        <v>-2.197265625E-2</v>
      </c>
      <c r="Z131" s="12">
        <f t="shared" ref="Z131:Z143" si="12">R131-T131</f>
        <v>3.021240234375E-2</v>
      </c>
      <c r="AA131">
        <f t="shared" si="8"/>
        <v>-2.197265625</v>
      </c>
      <c r="AB131">
        <f t="shared" si="9"/>
        <v>3.021240234375</v>
      </c>
    </row>
    <row r="132" spans="2:28" x14ac:dyDescent="0.25">
      <c r="B132" s="2">
        <v>42843</v>
      </c>
      <c r="C132" s="3">
        <v>20.361328125</v>
      </c>
      <c r="D132" s="3">
        <v>20.3466796875</v>
      </c>
      <c r="E132" s="3">
        <v>8.768070971866905</v>
      </c>
      <c r="F132" s="4">
        <v>0.60869589041095884</v>
      </c>
      <c r="G132" s="4"/>
      <c r="H132" s="2">
        <v>42843</v>
      </c>
      <c r="I132" s="3">
        <v>5.438232421875</v>
      </c>
      <c r="J132" s="3">
        <v>5.4693603515625</v>
      </c>
      <c r="K132" s="3">
        <v>9.0639180771735823</v>
      </c>
      <c r="L132" s="4">
        <v>0.31597945205479455</v>
      </c>
      <c r="N132" s="9">
        <v>131</v>
      </c>
      <c r="O132" s="11">
        <f t="shared" si="10"/>
        <v>42843</v>
      </c>
      <c r="P132" s="2">
        <v>42843</v>
      </c>
      <c r="Q132" s="3">
        <v>-20.361328125</v>
      </c>
      <c r="R132" s="3">
        <v>-5.438232421875</v>
      </c>
      <c r="S132" s="3">
        <v>-20.3466796875</v>
      </c>
      <c r="T132" s="3">
        <v>-5.4693603515625</v>
      </c>
      <c r="U132" s="3">
        <v>8.768070971866905</v>
      </c>
      <c r="V132" s="3">
        <v>9.0639180771735823</v>
      </c>
      <c r="W132" s="4">
        <v>0.60869589041095884</v>
      </c>
      <c r="X132" s="4">
        <v>0.31597945205479455</v>
      </c>
      <c r="Y132" s="12">
        <f t="shared" si="11"/>
        <v>-1.46484375E-2</v>
      </c>
      <c r="Z132" s="12">
        <f t="shared" si="12"/>
        <v>3.11279296875E-2</v>
      </c>
      <c r="AA132">
        <f t="shared" si="8"/>
        <v>-1.46484375</v>
      </c>
      <c r="AB132">
        <f t="shared" si="9"/>
        <v>3.11279296875</v>
      </c>
    </row>
    <row r="133" spans="2:28" x14ac:dyDescent="0.25">
      <c r="B133" s="2">
        <v>42843.041666666672</v>
      </c>
      <c r="C133" s="3">
        <v>20.27587890625</v>
      </c>
      <c r="D133" s="3">
        <v>20.2569580078125</v>
      </c>
      <c r="E133" s="3">
        <v>8.7591799862898938</v>
      </c>
      <c r="F133" s="4">
        <v>0.60869589041095884</v>
      </c>
      <c r="G133" s="4"/>
      <c r="H133" s="2">
        <v>42843.041666666672</v>
      </c>
      <c r="I133" s="3">
        <v>5.401611328125</v>
      </c>
      <c r="J133" s="3">
        <v>5.4254150390625</v>
      </c>
      <c r="K133" s="3">
        <v>8.9378240508169711</v>
      </c>
      <c r="L133" s="4">
        <v>0.31597945205479455</v>
      </c>
      <c r="N133" s="9">
        <v>132</v>
      </c>
      <c r="O133" s="11">
        <f t="shared" si="10"/>
        <v>42843.041666666672</v>
      </c>
      <c r="P133" s="2">
        <v>42843.041666666672</v>
      </c>
      <c r="Q133" s="3">
        <v>-20.27587890625</v>
      </c>
      <c r="R133" s="3">
        <v>-5.401611328125</v>
      </c>
      <c r="S133" s="3">
        <v>-20.2569580078125</v>
      </c>
      <c r="T133" s="3">
        <v>-5.4254150390625</v>
      </c>
      <c r="U133" s="3">
        <v>8.7591799862898938</v>
      </c>
      <c r="V133" s="3">
        <v>8.9378240508169711</v>
      </c>
      <c r="W133" s="4">
        <v>0.60869589041095884</v>
      </c>
      <c r="X133" s="4">
        <v>0.31597945205479455</v>
      </c>
      <c r="Y133" s="12">
        <f t="shared" si="11"/>
        <v>-1.89208984375E-2</v>
      </c>
      <c r="Z133" s="12">
        <f t="shared" si="12"/>
        <v>2.38037109375E-2</v>
      </c>
      <c r="AA133">
        <f t="shared" si="8"/>
        <v>-1.89208984375</v>
      </c>
      <c r="AB133">
        <f t="shared" si="9"/>
        <v>2.38037109375</v>
      </c>
    </row>
    <row r="134" spans="2:28" x14ac:dyDescent="0.25">
      <c r="B134" s="2">
        <v>42843.083333333328</v>
      </c>
      <c r="C134" s="3">
        <v>19.9798583984375</v>
      </c>
      <c r="D134" s="3">
        <v>19.95849609375</v>
      </c>
      <c r="E134" s="3">
        <v>8.700607410502073</v>
      </c>
      <c r="F134" s="4">
        <v>0.60869589041095884</v>
      </c>
      <c r="G134" s="4"/>
      <c r="H134" s="2">
        <v>42843.083333333328</v>
      </c>
      <c r="I134" s="3">
        <v>5.13916015625</v>
      </c>
      <c r="J134" s="3">
        <v>5.16082763671875</v>
      </c>
      <c r="K134" s="3">
        <v>9.0621106217593592</v>
      </c>
      <c r="L134" s="4">
        <v>0.31597945205479455</v>
      </c>
      <c r="N134" s="9">
        <v>133</v>
      </c>
      <c r="O134" s="11">
        <f t="shared" si="10"/>
        <v>42843.083333333328</v>
      </c>
      <c r="P134" s="2">
        <v>42843.083333333328</v>
      </c>
      <c r="Q134" s="3">
        <v>-19.9798583984375</v>
      </c>
      <c r="R134" s="3">
        <v>-5.13916015625</v>
      </c>
      <c r="S134" s="3">
        <v>-19.95849609375</v>
      </c>
      <c r="T134" s="3">
        <v>-5.16082763671875</v>
      </c>
      <c r="U134" s="3">
        <v>8.700607410502073</v>
      </c>
      <c r="V134" s="3">
        <v>9.0621106217593592</v>
      </c>
      <c r="W134" s="4">
        <v>0.60869589041095884</v>
      </c>
      <c r="X134" s="4">
        <v>0.31597945205479455</v>
      </c>
      <c r="Y134" s="12">
        <f t="shared" si="11"/>
        <v>-2.13623046875E-2</v>
      </c>
      <c r="Z134" s="12">
        <f t="shared" si="12"/>
        <v>2.166748046875E-2</v>
      </c>
      <c r="AA134">
        <f t="shared" si="8"/>
        <v>-2.13623046875</v>
      </c>
      <c r="AB134">
        <f t="shared" si="9"/>
        <v>2.166748046875</v>
      </c>
    </row>
    <row r="135" spans="2:28" x14ac:dyDescent="0.25">
      <c r="B135" s="2">
        <v>42843.125</v>
      </c>
      <c r="C135" s="3">
        <v>19.6502685546875</v>
      </c>
      <c r="D135" s="3">
        <v>19.6307373046875</v>
      </c>
      <c r="E135" s="3">
        <v>8.6563585654504323</v>
      </c>
      <c r="F135" s="4">
        <v>0.60869589041095884</v>
      </c>
      <c r="G135" s="4"/>
      <c r="H135" s="2">
        <v>42843.125</v>
      </c>
      <c r="I135" s="3">
        <v>4.754638671875</v>
      </c>
      <c r="J135" s="3">
        <v>4.7698974609375</v>
      </c>
      <c r="K135" s="3">
        <v>9.3903514538599211</v>
      </c>
      <c r="L135" s="4">
        <v>0.31597945205479455</v>
      </c>
      <c r="N135" s="9">
        <v>134</v>
      </c>
      <c r="O135" s="11">
        <f t="shared" si="10"/>
        <v>42843.125</v>
      </c>
      <c r="P135" s="2">
        <v>42843.125</v>
      </c>
      <c r="Q135" s="3">
        <v>-19.6502685546875</v>
      </c>
      <c r="R135" s="3">
        <v>-4.754638671875</v>
      </c>
      <c r="S135" s="3">
        <v>-19.6307373046875</v>
      </c>
      <c r="T135" s="3">
        <v>-4.7698974609375</v>
      </c>
      <c r="U135" s="3">
        <v>8.6563585654504323</v>
      </c>
      <c r="V135" s="3">
        <v>9.3903514538599211</v>
      </c>
      <c r="W135" s="4">
        <v>0.60869589041095884</v>
      </c>
      <c r="X135" s="4">
        <v>0.31597945205479455</v>
      </c>
      <c r="Y135" s="12">
        <f t="shared" si="11"/>
        <v>-1.953125E-2</v>
      </c>
      <c r="Z135" s="12">
        <f t="shared" si="12"/>
        <v>1.52587890625E-2</v>
      </c>
      <c r="AA135">
        <f t="shared" si="8"/>
        <v>-1.953125</v>
      </c>
      <c r="AB135">
        <f t="shared" si="9"/>
        <v>1.52587890625</v>
      </c>
    </row>
    <row r="136" spans="2:28" x14ac:dyDescent="0.25">
      <c r="B136" s="2">
        <v>42843.166666666672</v>
      </c>
      <c r="C136" s="3">
        <v>19.390869140625</v>
      </c>
      <c r="D136" s="3">
        <v>19.3743896484375</v>
      </c>
      <c r="E136" s="3">
        <v>8.6298604716396312</v>
      </c>
      <c r="F136" s="4">
        <v>0.60869589041095884</v>
      </c>
      <c r="G136" s="4"/>
      <c r="H136" s="2">
        <v>42843.166666666672</v>
      </c>
      <c r="I136" s="3">
        <v>4.449462890625</v>
      </c>
      <c r="J136" s="3">
        <v>4.4677734375</v>
      </c>
      <c r="K136" s="3">
        <v>9.3334016439634411</v>
      </c>
      <c r="L136" s="4">
        <v>0.31597945205479455</v>
      </c>
      <c r="N136" s="9">
        <v>135</v>
      </c>
      <c r="O136" s="11">
        <f t="shared" si="10"/>
        <v>42843.166666666672</v>
      </c>
      <c r="P136" s="2">
        <v>42843.166666666672</v>
      </c>
      <c r="Q136" s="3">
        <v>-19.390869140625</v>
      </c>
      <c r="R136" s="3">
        <v>-4.449462890625</v>
      </c>
      <c r="S136" s="3">
        <v>-19.3743896484375</v>
      </c>
      <c r="T136" s="3">
        <v>-4.4677734375</v>
      </c>
      <c r="U136" s="3">
        <v>8.6298604716396312</v>
      </c>
      <c r="V136" s="3">
        <v>9.3334016439634411</v>
      </c>
      <c r="W136" s="4">
        <v>0.60869589041095884</v>
      </c>
      <c r="X136" s="4">
        <v>0.31597945205479455</v>
      </c>
      <c r="Y136" s="12">
        <f t="shared" si="11"/>
        <v>-1.64794921875E-2</v>
      </c>
      <c r="Z136" s="12">
        <f t="shared" si="12"/>
        <v>1.8310546875E-2</v>
      </c>
      <c r="AA136">
        <f t="shared" si="8"/>
        <v>-1.64794921875</v>
      </c>
      <c r="AB136">
        <f t="shared" si="9"/>
        <v>1.8310546875</v>
      </c>
    </row>
    <row r="137" spans="2:28" x14ac:dyDescent="0.25">
      <c r="B137" s="2">
        <v>42843.208333333328</v>
      </c>
      <c r="C137" s="3">
        <v>19.268798828125</v>
      </c>
      <c r="D137" s="3">
        <v>19.248046875</v>
      </c>
      <c r="E137" s="3">
        <v>8.7325328783485929</v>
      </c>
      <c r="F137" s="4">
        <v>0.60869589041095884</v>
      </c>
      <c r="G137" s="4"/>
      <c r="H137" s="2">
        <v>42843.208333333328</v>
      </c>
      <c r="I137" s="3">
        <v>4.33349609375</v>
      </c>
      <c r="J137" s="3">
        <v>4.3505859375</v>
      </c>
      <c r="K137" s="3">
        <v>9.1345479657618398</v>
      </c>
      <c r="L137" s="4">
        <v>0.31597945205479455</v>
      </c>
      <c r="N137" s="9">
        <v>136</v>
      </c>
      <c r="O137" s="11">
        <f t="shared" si="10"/>
        <v>42843.208333333328</v>
      </c>
      <c r="P137" s="2">
        <v>42843.208333333328</v>
      </c>
      <c r="Q137" s="3">
        <v>-19.268798828125</v>
      </c>
      <c r="R137" s="3">
        <v>-4.33349609375</v>
      </c>
      <c r="S137" s="3">
        <v>-19.248046875</v>
      </c>
      <c r="T137" s="3">
        <v>-4.3505859375</v>
      </c>
      <c r="U137" s="3">
        <v>8.7325328783485929</v>
      </c>
      <c r="V137" s="3">
        <v>9.1345479657618398</v>
      </c>
      <c r="W137" s="4">
        <v>0.60869589041095884</v>
      </c>
      <c r="X137" s="4">
        <v>0.31597945205479455</v>
      </c>
      <c r="Y137" s="12">
        <f t="shared" si="11"/>
        <v>-2.0751953125E-2</v>
      </c>
      <c r="Z137" s="12">
        <f t="shared" si="12"/>
        <v>1.708984375E-2</v>
      </c>
      <c r="AA137">
        <f t="shared" si="8"/>
        <v>-2.0751953125</v>
      </c>
      <c r="AB137">
        <f t="shared" si="9"/>
        <v>1.708984375</v>
      </c>
    </row>
    <row r="138" spans="2:28" x14ac:dyDescent="0.25">
      <c r="B138" s="2">
        <v>42843.25</v>
      </c>
      <c r="C138" s="3">
        <v>19.27490234375</v>
      </c>
      <c r="D138" s="3">
        <v>19.25262451171875</v>
      </c>
      <c r="E138" s="3">
        <v>8.7360835883145569</v>
      </c>
      <c r="F138" s="4">
        <v>0.60869589041095884</v>
      </c>
      <c r="G138" s="4"/>
      <c r="H138" s="2">
        <v>42843.25</v>
      </c>
      <c r="I138" s="3">
        <v>4.388427734375</v>
      </c>
      <c r="J138" s="3">
        <v>4.4110107421875</v>
      </c>
      <c r="K138" s="3">
        <v>9.3370705082655832</v>
      </c>
      <c r="L138" s="4">
        <v>0.37917534246575341</v>
      </c>
      <c r="N138" s="9">
        <v>137</v>
      </c>
      <c r="O138" s="11">
        <f t="shared" si="10"/>
        <v>42843.25</v>
      </c>
      <c r="P138" s="2">
        <v>42843.25</v>
      </c>
      <c r="Q138" s="3">
        <v>-19.27490234375</v>
      </c>
      <c r="R138" s="3">
        <v>-4.388427734375</v>
      </c>
      <c r="S138" s="3">
        <v>-19.25262451171875</v>
      </c>
      <c r="T138" s="3">
        <v>-4.4110107421875</v>
      </c>
      <c r="U138" s="3">
        <v>8.7360835883145569</v>
      </c>
      <c r="V138" s="3">
        <v>9.3370705082655832</v>
      </c>
      <c r="W138" s="4">
        <v>0.60869589041095884</v>
      </c>
      <c r="X138" s="4">
        <v>0.37917534246575341</v>
      </c>
      <c r="Y138" s="12">
        <f t="shared" si="11"/>
        <v>-2.227783203125E-2</v>
      </c>
      <c r="Z138" s="12">
        <f t="shared" si="12"/>
        <v>2.25830078125E-2</v>
      </c>
      <c r="AA138">
        <f t="shared" si="8"/>
        <v>-2.227783203125</v>
      </c>
      <c r="AB138">
        <f t="shared" si="9"/>
        <v>2.25830078125</v>
      </c>
    </row>
    <row r="139" spans="2:28" x14ac:dyDescent="0.25">
      <c r="B139" s="2">
        <v>42843.291666666672</v>
      </c>
      <c r="C139" s="3">
        <v>19.378662109375</v>
      </c>
      <c r="D139" s="3">
        <v>19.35516357421875</v>
      </c>
      <c r="E139" s="3">
        <v>8.7467398476898097</v>
      </c>
      <c r="F139" s="4">
        <v>0.67632876712328771</v>
      </c>
      <c r="G139" s="4"/>
      <c r="H139" s="2">
        <v>42843.291666666672</v>
      </c>
      <c r="I139" s="3">
        <v>5.0201416015625</v>
      </c>
      <c r="J139" s="3">
        <v>5.03997802734375</v>
      </c>
      <c r="K139" s="3">
        <v>9.4696393828007217</v>
      </c>
      <c r="L139" s="4">
        <v>4.234124657534247</v>
      </c>
      <c r="N139" s="9">
        <v>138</v>
      </c>
      <c r="O139" s="11">
        <f t="shared" si="10"/>
        <v>42843.291666666672</v>
      </c>
      <c r="P139" s="2">
        <v>42843.291666666672</v>
      </c>
      <c r="Q139" s="3">
        <v>-19.378662109375</v>
      </c>
      <c r="R139" s="3">
        <v>-5.0201416015625</v>
      </c>
      <c r="S139" s="3">
        <v>-19.35516357421875</v>
      </c>
      <c r="T139" s="3">
        <v>-5.03997802734375</v>
      </c>
      <c r="U139" s="3">
        <v>8.7467398476898097</v>
      </c>
      <c r="V139" s="3">
        <v>9.4696393828007217</v>
      </c>
      <c r="W139" s="4">
        <v>0.67632876712328771</v>
      </c>
      <c r="X139" s="4">
        <v>4.234124657534247</v>
      </c>
      <c r="Y139" s="12">
        <f t="shared" si="11"/>
        <v>-2.349853515625E-2</v>
      </c>
      <c r="Z139" s="12">
        <f t="shared" si="12"/>
        <v>1.983642578125E-2</v>
      </c>
      <c r="AA139">
        <f t="shared" si="8"/>
        <v>-2.349853515625</v>
      </c>
      <c r="AB139">
        <f t="shared" si="9"/>
        <v>1.983642578125</v>
      </c>
    </row>
    <row r="140" spans="2:28" x14ac:dyDescent="0.25">
      <c r="B140" s="2">
        <v>42843.333333333328</v>
      </c>
      <c r="C140" s="3">
        <v>19.5037841796875</v>
      </c>
      <c r="D140" s="3">
        <v>19.4805908203125</v>
      </c>
      <c r="E140" s="3">
        <v>8.7201108084320254</v>
      </c>
      <c r="F140" s="4">
        <v>0.87922739726027399</v>
      </c>
      <c r="G140" s="4"/>
      <c r="H140" s="2">
        <v>42843.333333333328</v>
      </c>
      <c r="I140" s="3">
        <v>4.8095703125</v>
      </c>
      <c r="J140" s="3">
        <v>4.8284912109375</v>
      </c>
      <c r="K140" s="3">
        <v>9.3793151392239338</v>
      </c>
      <c r="L140" s="4">
        <v>11.122476712328767</v>
      </c>
      <c r="N140" s="9">
        <v>139</v>
      </c>
      <c r="O140" s="11">
        <f t="shared" si="10"/>
        <v>42843.333333333328</v>
      </c>
      <c r="P140" s="2">
        <v>42843.333333333328</v>
      </c>
      <c r="Q140" s="3">
        <v>-19.5037841796875</v>
      </c>
      <c r="R140" s="3">
        <v>-4.8095703125</v>
      </c>
      <c r="S140" s="3">
        <v>-19.4805908203125</v>
      </c>
      <c r="T140" s="3">
        <v>-4.8284912109375</v>
      </c>
      <c r="U140" s="3">
        <v>8.7201108084320254</v>
      </c>
      <c r="V140" s="3">
        <v>9.3793151392239338</v>
      </c>
      <c r="W140" s="4">
        <v>0.87922739726027399</v>
      </c>
      <c r="X140" s="4">
        <v>11.122476712328767</v>
      </c>
      <c r="Y140" s="12">
        <f t="shared" si="11"/>
        <v>-2.3193359375E-2</v>
      </c>
      <c r="Z140" s="12">
        <f t="shared" si="12"/>
        <v>1.89208984375E-2</v>
      </c>
      <c r="AA140">
        <f t="shared" si="8"/>
        <v>-2.3193359375</v>
      </c>
      <c r="AB140">
        <f t="shared" si="9"/>
        <v>1.89208984375</v>
      </c>
    </row>
    <row r="141" spans="2:28" x14ac:dyDescent="0.25">
      <c r="B141" s="2">
        <v>42843.375</v>
      </c>
      <c r="C141" s="3">
        <v>19.580078125</v>
      </c>
      <c r="D141" s="3">
        <v>19.559326171875</v>
      </c>
      <c r="E141" s="3">
        <v>8.6457547274465014</v>
      </c>
      <c r="F141" s="4">
        <v>1.4879232876712329</v>
      </c>
      <c r="G141" s="4"/>
      <c r="H141" s="2">
        <v>42843.375</v>
      </c>
      <c r="I141" s="3">
        <v>4.705810546875</v>
      </c>
      <c r="J141" s="3">
        <v>4.7296142578125</v>
      </c>
      <c r="K141" s="3">
        <v>8.9899579414080222</v>
      </c>
      <c r="L141" s="4">
        <v>32.6090794520548</v>
      </c>
      <c r="N141" s="9">
        <v>140</v>
      </c>
      <c r="O141" s="11">
        <f t="shared" si="10"/>
        <v>42843.375</v>
      </c>
      <c r="P141" s="2">
        <v>42843.375</v>
      </c>
      <c r="Q141" s="3">
        <v>-19.580078125</v>
      </c>
      <c r="R141" s="3">
        <v>-4.705810546875</v>
      </c>
      <c r="S141" s="3">
        <v>-19.559326171875</v>
      </c>
      <c r="T141" s="3">
        <v>-4.7296142578125</v>
      </c>
      <c r="U141" s="3">
        <v>8.6457547274465014</v>
      </c>
      <c r="V141" s="3">
        <v>8.9899579414080222</v>
      </c>
      <c r="W141" s="4">
        <v>1.4879232876712329</v>
      </c>
      <c r="X141" s="4">
        <v>32.6090794520548</v>
      </c>
      <c r="Y141" s="12">
        <f t="shared" si="11"/>
        <v>-2.0751953125E-2</v>
      </c>
      <c r="Z141" s="12">
        <f t="shared" si="12"/>
        <v>2.38037109375E-2</v>
      </c>
      <c r="AA141">
        <f t="shared" si="8"/>
        <v>-2.0751953125</v>
      </c>
      <c r="AB141">
        <f t="shared" si="9"/>
        <v>2.38037109375</v>
      </c>
    </row>
    <row r="142" spans="2:28" x14ac:dyDescent="0.25">
      <c r="B142" s="2">
        <v>42843.416666666672</v>
      </c>
      <c r="C142" s="3">
        <v>19.5953369140625</v>
      </c>
      <c r="D142" s="3">
        <v>19.573974609375</v>
      </c>
      <c r="E142" s="3">
        <v>8.6175078016340194</v>
      </c>
      <c r="F142" s="4">
        <v>2.3671506849315067</v>
      </c>
      <c r="G142" s="4"/>
      <c r="H142" s="2">
        <v>42843.416666666672</v>
      </c>
      <c r="I142" s="3">
        <v>4.656982421875</v>
      </c>
      <c r="J142" s="3">
        <v>4.67742919921875</v>
      </c>
      <c r="K142" s="3">
        <v>9.0007627794822724</v>
      </c>
      <c r="L142" s="4">
        <v>76.087852054794524</v>
      </c>
      <c r="N142" s="9">
        <v>141</v>
      </c>
      <c r="O142" s="11">
        <f t="shared" si="10"/>
        <v>42843.416666666672</v>
      </c>
      <c r="P142" s="2">
        <v>42843.416666666672</v>
      </c>
      <c r="Q142" s="3">
        <v>-19.5953369140625</v>
      </c>
      <c r="R142" s="3">
        <v>-4.656982421875</v>
      </c>
      <c r="S142" s="3">
        <v>-19.573974609375</v>
      </c>
      <c r="T142" s="3">
        <v>-4.67742919921875</v>
      </c>
      <c r="U142" s="3">
        <v>8.6175078016340194</v>
      </c>
      <c r="V142" s="3">
        <v>9.0007627794822724</v>
      </c>
      <c r="W142" s="4">
        <v>2.3671506849315067</v>
      </c>
      <c r="X142" s="4">
        <v>76.087852054794524</v>
      </c>
      <c r="Y142" s="12">
        <f t="shared" si="11"/>
        <v>-2.13623046875E-2</v>
      </c>
      <c r="Z142" s="12">
        <f t="shared" si="12"/>
        <v>2.044677734375E-2</v>
      </c>
      <c r="AA142">
        <f t="shared" si="8"/>
        <v>-2.13623046875</v>
      </c>
      <c r="AB142">
        <f t="shared" si="9"/>
        <v>2.044677734375</v>
      </c>
    </row>
    <row r="143" spans="2:28" x14ac:dyDescent="0.25">
      <c r="B143" s="2">
        <v>42843.458333333328</v>
      </c>
      <c r="C143" s="3">
        <v>0.274658203125</v>
      </c>
      <c r="D143" s="3">
        <v>0.26092529296875</v>
      </c>
      <c r="E143" s="3">
        <v>9.8165937691323961</v>
      </c>
      <c r="F143" s="4">
        <v>822.41578082191779</v>
      </c>
      <c r="G143" s="4"/>
      <c r="H143" s="2">
        <v>42843.458333333328</v>
      </c>
      <c r="I143" s="3">
        <v>0.25634765625</v>
      </c>
      <c r="J143" s="3">
        <v>0.267333984375</v>
      </c>
      <c r="K143" s="3">
        <v>9.8147108477010647</v>
      </c>
      <c r="L143" s="4">
        <v>794.62512602739719</v>
      </c>
      <c r="N143" s="9">
        <v>142</v>
      </c>
      <c r="O143" s="11">
        <f t="shared" si="10"/>
        <v>42843.458333333328</v>
      </c>
      <c r="P143" s="2">
        <v>42843.458333333328</v>
      </c>
      <c r="Q143" s="3">
        <v>-0.274658203125</v>
      </c>
      <c r="R143" s="3">
        <v>-0.25634765625</v>
      </c>
      <c r="S143" s="3">
        <v>-0.26092529296875</v>
      </c>
      <c r="T143" s="3">
        <v>-0.267333984375</v>
      </c>
      <c r="U143" s="3">
        <v>9.8165937691323961</v>
      </c>
      <c r="V143" s="3">
        <v>9.8147108477010647</v>
      </c>
      <c r="W143" s="4">
        <v>822.41578082191779</v>
      </c>
      <c r="X143" s="4">
        <v>794.62512602739719</v>
      </c>
      <c r="Y143" s="12">
        <f t="shared" si="11"/>
        <v>-1.373291015625E-2</v>
      </c>
      <c r="Z143" s="12">
        <f t="shared" si="12"/>
        <v>1.0986328125E-2</v>
      </c>
      <c r="AA143">
        <f t="shared" si="8"/>
        <v>-1.373291015625</v>
      </c>
      <c r="AB143">
        <f t="shared" si="9"/>
        <v>1.0986328125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7"/>
  <sheetViews>
    <sheetView workbookViewId="0">
      <selection activeCell="I18" sqref="I18"/>
    </sheetView>
  </sheetViews>
  <sheetFormatPr defaultRowHeight="15" x14ac:dyDescent="0.25"/>
  <cols>
    <col min="2" max="2" width="15.42578125" bestFit="1" customWidth="1"/>
  </cols>
  <sheetData>
    <row r="1" spans="2:10" x14ac:dyDescent="0.25">
      <c r="B1" s="2">
        <v>42841.512789351851</v>
      </c>
      <c r="C1" s="3">
        <v>-70.27587890625</v>
      </c>
      <c r="D1" s="3">
        <v>-68.9544677734375</v>
      </c>
      <c r="E1" s="3">
        <v>-37.4505615234375</v>
      </c>
      <c r="F1" s="3">
        <v>-36.30889892578125</v>
      </c>
      <c r="G1" s="3">
        <v>8.5822603013905905</v>
      </c>
      <c r="H1" s="3">
        <v>8.5716992681925035</v>
      </c>
      <c r="I1" s="4">
        <v>0.60869589041095884</v>
      </c>
      <c r="J1" s="4">
        <v>0.25278356164383564</v>
      </c>
    </row>
    <row r="2" spans="2:10" x14ac:dyDescent="0.25">
      <c r="B2" s="2">
        <v>42841.512800925921</v>
      </c>
      <c r="C2" s="3">
        <v>-69.04296875</v>
      </c>
      <c r="D2" s="3">
        <v>-67.5750732421875</v>
      </c>
      <c r="E2" s="3">
        <v>-37.445068359375</v>
      </c>
      <c r="F2" s="3">
        <v>-36.309814453125</v>
      </c>
      <c r="G2" s="3">
        <v>8.5822603013905905</v>
      </c>
      <c r="H2" s="3">
        <v>8.5716992681925035</v>
      </c>
      <c r="I2" s="4">
        <v>0.60869589041095884</v>
      </c>
      <c r="J2" s="4">
        <v>0.25278356164383564</v>
      </c>
    </row>
    <row r="3" spans="2:10" x14ac:dyDescent="0.25">
      <c r="B3" s="2">
        <v>42841.512812500005</v>
      </c>
      <c r="C3" s="3">
        <v>-67.96875</v>
      </c>
      <c r="D3" s="3">
        <v>-66.17431640625</v>
      </c>
      <c r="E3" s="3">
        <v>-37.44873046875</v>
      </c>
      <c r="F3" s="3">
        <v>-36.31072998046875</v>
      </c>
      <c r="G3" s="3">
        <v>8.5840210659704326</v>
      </c>
      <c r="H3" s="3">
        <v>8.5716992681925035</v>
      </c>
      <c r="I3" s="4">
        <v>0.60869589041095884</v>
      </c>
      <c r="J3" s="4">
        <v>0.25278356164383564</v>
      </c>
    </row>
    <row r="4" spans="2:10" x14ac:dyDescent="0.25">
      <c r="B4" s="2">
        <v>42841.512835648144</v>
      </c>
      <c r="C4" s="3">
        <v>-66.7236328125</v>
      </c>
      <c r="D4" s="3">
        <v>-64.7705078125</v>
      </c>
      <c r="E4" s="3">
        <v>-37.445068359375</v>
      </c>
      <c r="F4" s="3">
        <v>-36.31072998046875</v>
      </c>
      <c r="G4" s="3">
        <v>8.5840210659704326</v>
      </c>
      <c r="H4" s="3">
        <v>8.5734590174176901</v>
      </c>
      <c r="I4" s="4">
        <v>0.60869589041095884</v>
      </c>
      <c r="J4" s="4">
        <v>0.25278356164383564</v>
      </c>
    </row>
    <row r="5" spans="2:10" x14ac:dyDescent="0.25">
      <c r="B5" s="2">
        <v>42841.51284722222</v>
      </c>
      <c r="C5" s="3">
        <v>-65.53955078125</v>
      </c>
      <c r="D5" s="3">
        <v>-63.4674072265625</v>
      </c>
      <c r="E5" s="3">
        <v>-37.4468994140625</v>
      </c>
      <c r="F5" s="3">
        <v>-36.31072998046875</v>
      </c>
      <c r="G5" s="3">
        <v>8.5875431031620906</v>
      </c>
      <c r="H5" s="3">
        <v>8.5734590174176901</v>
      </c>
      <c r="I5" s="4">
        <v>0.60869589041095884</v>
      </c>
      <c r="J5" s="4">
        <v>0.31597945205479455</v>
      </c>
    </row>
    <row r="6" spans="2:10" x14ac:dyDescent="0.25">
      <c r="B6" s="2">
        <v>42841.512858796297</v>
      </c>
      <c r="C6" s="3">
        <v>-64.3096923828125</v>
      </c>
      <c r="D6" s="3">
        <v>-62.1429443359375</v>
      </c>
      <c r="E6" s="3">
        <v>-37.4432373046875</v>
      </c>
      <c r="F6" s="3">
        <v>-36.31072998046875</v>
      </c>
      <c r="G6" s="3">
        <v>8.5910658179358848</v>
      </c>
      <c r="H6" s="3">
        <v>8.5752189357916109</v>
      </c>
      <c r="I6" s="4">
        <v>0.60869589041095884</v>
      </c>
      <c r="J6" s="4">
        <v>0.25278356164383564</v>
      </c>
    </row>
    <row r="7" spans="2:10" x14ac:dyDescent="0.25">
      <c r="B7" s="2">
        <v>42841.512881944444</v>
      </c>
      <c r="C7" s="3">
        <v>-63.128662109375</v>
      </c>
      <c r="D7" s="3">
        <v>-60.80322265625</v>
      </c>
      <c r="E7" s="3">
        <v>-37.44781494140625</v>
      </c>
      <c r="F7" s="3">
        <v>-36.31439208984375</v>
      </c>
      <c r="G7" s="3">
        <v>8.5945892105387429</v>
      </c>
      <c r="H7" s="3">
        <v>8.5752189357916109</v>
      </c>
      <c r="I7" s="4">
        <v>0.60869589041095884</v>
      </c>
      <c r="J7" s="4">
        <v>0.25278356164383564</v>
      </c>
    </row>
    <row r="8" spans="2:10" x14ac:dyDescent="0.25">
      <c r="B8" s="2">
        <v>42841.51289351852</v>
      </c>
      <c r="C8" s="3">
        <v>-61.9171142578125</v>
      </c>
      <c r="D8" s="3">
        <v>-59.4573974609375</v>
      </c>
      <c r="E8" s="3">
        <v>-37.445068359375</v>
      </c>
      <c r="F8" s="3">
        <v>-36.3079833984375</v>
      </c>
      <c r="G8" s="3">
        <v>8.5963511611034278</v>
      </c>
      <c r="H8" s="3">
        <v>8.576979023345018</v>
      </c>
      <c r="I8" s="4">
        <v>0.60869589041095884</v>
      </c>
      <c r="J8" s="4">
        <v>0.25278356164383564</v>
      </c>
    </row>
    <row r="9" spans="2:10" x14ac:dyDescent="0.25">
      <c r="B9" s="2">
        <v>42841.51290509259</v>
      </c>
      <c r="C9" s="3">
        <v>-60.693359375</v>
      </c>
      <c r="D9" s="3">
        <v>-58.10546875</v>
      </c>
      <c r="E9" s="3">
        <v>-37.44873046875</v>
      </c>
      <c r="F9" s="3">
        <v>-36.30889892578125</v>
      </c>
      <c r="G9" s="3">
        <v>8.5981132812181045</v>
      </c>
      <c r="H9" s="3">
        <v>8.5787392801087776</v>
      </c>
      <c r="I9" s="4">
        <v>0.60869589041095884</v>
      </c>
      <c r="J9" s="4">
        <v>0.25278356164383564</v>
      </c>
    </row>
    <row r="10" spans="2:10" x14ac:dyDescent="0.25">
      <c r="B10" s="2">
        <v>42841.512916666667</v>
      </c>
      <c r="C10" s="3">
        <v>-59.4757080078125</v>
      </c>
      <c r="D10" s="3">
        <v>-56.73828125</v>
      </c>
      <c r="E10" s="3">
        <v>-37.44964599609375</v>
      </c>
      <c r="F10" s="3">
        <v>-36.309814453125</v>
      </c>
      <c r="G10" s="3">
        <v>8.5998755709137527</v>
      </c>
      <c r="H10" s="3">
        <v>8.5804997061136419</v>
      </c>
      <c r="I10" s="4">
        <v>0.60869589041095884</v>
      </c>
      <c r="J10" s="4">
        <v>0.31597945205479455</v>
      </c>
    </row>
    <row r="11" spans="2:10" x14ac:dyDescent="0.25">
      <c r="B11" s="2">
        <v>42841.512939814813</v>
      </c>
      <c r="C11" s="3">
        <v>-58.203125</v>
      </c>
      <c r="D11" s="3">
        <v>-55.328369140625</v>
      </c>
      <c r="E11" s="3">
        <v>-37.4468994140625</v>
      </c>
      <c r="F11" s="3">
        <v>-36.3079833984375</v>
      </c>
      <c r="G11" s="3">
        <v>8.601638030221352</v>
      </c>
      <c r="H11" s="3">
        <v>8.5840210659704326</v>
      </c>
      <c r="I11" s="4">
        <v>0.60869589041095884</v>
      </c>
      <c r="J11" s="4">
        <v>0.31597945205479455</v>
      </c>
    </row>
    <row r="12" spans="2:10" x14ac:dyDescent="0.25">
      <c r="B12" s="2">
        <v>42841.51295138889</v>
      </c>
      <c r="C12" s="3">
        <v>-57.049560546875</v>
      </c>
      <c r="D12" s="3">
        <v>-53.89404296875</v>
      </c>
      <c r="E12" s="3">
        <v>-37.44598388671875</v>
      </c>
      <c r="F12" s="3">
        <v>-36.30889892578125</v>
      </c>
      <c r="G12" s="3">
        <v>8.6034006591717684</v>
      </c>
      <c r="H12" s="3">
        <v>8.5857819998839773</v>
      </c>
      <c r="I12" s="4">
        <v>0.60869589041095884</v>
      </c>
      <c r="J12" s="4">
        <v>0.31597945205479455</v>
      </c>
    </row>
    <row r="13" spans="2:10" x14ac:dyDescent="0.25">
      <c r="B13" s="2">
        <v>42841.512962962966</v>
      </c>
      <c r="C13" s="3">
        <v>-55.8746337890625</v>
      </c>
      <c r="D13" s="3">
        <v>-52.4932861328125</v>
      </c>
      <c r="E13" s="3">
        <v>-37.44415283203125</v>
      </c>
      <c r="F13" s="3">
        <v>-36.30889892578125</v>
      </c>
      <c r="G13" s="3">
        <v>8.6086895641896604</v>
      </c>
      <c r="H13" s="3">
        <v>8.5875431031620906</v>
      </c>
      <c r="I13" s="4">
        <v>0.60869589041095884</v>
      </c>
      <c r="J13" s="4">
        <v>0.31597945205479455</v>
      </c>
    </row>
    <row r="14" spans="2:10" x14ac:dyDescent="0.25">
      <c r="B14" s="2">
        <v>42841.512974537036</v>
      </c>
      <c r="C14" s="3">
        <v>-54.6722412109375</v>
      </c>
      <c r="D14" s="3">
        <v>-51.06201171875</v>
      </c>
      <c r="E14" s="3">
        <v>-37.44598388671875</v>
      </c>
      <c r="F14" s="3">
        <v>-36.30889892578125</v>
      </c>
      <c r="G14" s="3">
        <v>8.6122163496502822</v>
      </c>
      <c r="H14" s="3">
        <v>8.589304375835809</v>
      </c>
      <c r="I14" s="4">
        <v>0.60869589041095884</v>
      </c>
      <c r="J14" s="4">
        <v>0.31597945205479455</v>
      </c>
    </row>
    <row r="15" spans="2:10" x14ac:dyDescent="0.25">
      <c r="B15" s="2">
        <v>42841.512997685189</v>
      </c>
      <c r="C15" s="3">
        <v>-53.466796875</v>
      </c>
      <c r="D15" s="3">
        <v>-49.62158203125</v>
      </c>
      <c r="E15" s="3">
        <v>-37.44781494140625</v>
      </c>
      <c r="F15" s="3">
        <v>-36.31072998046875</v>
      </c>
      <c r="G15" s="3">
        <v>8.6157438144256844</v>
      </c>
      <c r="H15" s="3">
        <v>8.5910658179358848</v>
      </c>
      <c r="I15" s="4">
        <v>0.60869589041095884</v>
      </c>
      <c r="J15" s="4">
        <v>0.31597945205479455</v>
      </c>
    </row>
    <row r="16" spans="2:10" x14ac:dyDescent="0.25">
      <c r="B16" s="2">
        <v>42841.513009259259</v>
      </c>
      <c r="C16" s="3">
        <v>-52.301025390625</v>
      </c>
      <c r="D16" s="3">
        <v>-48.248291015625</v>
      </c>
      <c r="E16" s="3">
        <v>-37.44873046875</v>
      </c>
      <c r="F16" s="3">
        <v>-36.3079833984375</v>
      </c>
      <c r="G16" s="3">
        <v>8.6175078016340194</v>
      </c>
      <c r="H16" s="3">
        <v>8.5928274294932407</v>
      </c>
      <c r="I16" s="4">
        <v>0.60869589041095884</v>
      </c>
      <c r="J16" s="4">
        <v>0.31597945205479455</v>
      </c>
    </row>
    <row r="17" spans="2:10" x14ac:dyDescent="0.25">
      <c r="B17" s="2">
        <v>42841.513020833328</v>
      </c>
      <c r="C17" s="3">
        <v>-51.1474609375</v>
      </c>
      <c r="D17" s="3">
        <v>-46.8505859375</v>
      </c>
      <c r="E17" s="3">
        <v>-37.44873046875</v>
      </c>
      <c r="F17" s="3">
        <v>-36.31072998046875</v>
      </c>
      <c r="G17" s="3">
        <v>8.6192719587641591</v>
      </c>
      <c r="H17" s="3">
        <v>8.5963511611034278</v>
      </c>
      <c r="I17" s="4">
        <v>0.60869589041095884</v>
      </c>
      <c r="J17" s="4">
        <v>0.31597945205479455</v>
      </c>
    </row>
    <row r="18" spans="2:10" x14ac:dyDescent="0.25">
      <c r="B18" s="2">
        <v>42841.513043981482</v>
      </c>
      <c r="C18" s="3">
        <v>-50.0213623046875</v>
      </c>
      <c r="D18" s="3">
        <v>-45.4559326171875</v>
      </c>
      <c r="E18" s="3">
        <v>-37.44781494140625</v>
      </c>
      <c r="F18" s="3">
        <v>-36.30706787109375</v>
      </c>
      <c r="G18" s="3">
        <v>8.6210362858469125</v>
      </c>
      <c r="H18" s="3">
        <v>8.5998755709137527</v>
      </c>
      <c r="I18" s="4">
        <v>0.60869589041095884</v>
      </c>
      <c r="J18" s="4">
        <v>0.31597945205479455</v>
      </c>
    </row>
    <row r="19" spans="2:10" x14ac:dyDescent="0.25">
      <c r="B19" s="2">
        <v>42841.513055555552</v>
      </c>
      <c r="C19" s="3">
        <v>-48.876953125</v>
      </c>
      <c r="D19" s="3">
        <v>-44.1497802734375</v>
      </c>
      <c r="E19" s="3">
        <v>-37.44232177734375</v>
      </c>
      <c r="F19" s="3">
        <v>-36.30706787109375</v>
      </c>
      <c r="G19" s="3">
        <v>8.6210362858469125</v>
      </c>
      <c r="H19" s="3">
        <v>8.6034006591717684</v>
      </c>
      <c r="I19" s="4">
        <v>0.60869589041095884</v>
      </c>
      <c r="J19" s="4">
        <v>0.31597945205479455</v>
      </c>
    </row>
    <row r="20" spans="2:10" x14ac:dyDescent="0.25">
      <c r="B20" s="2">
        <v>42841.513067129628</v>
      </c>
      <c r="C20" s="3">
        <v>-47.747802734375</v>
      </c>
      <c r="D20" s="3">
        <v>-42.7947998046875</v>
      </c>
      <c r="E20" s="3">
        <v>-37.44781494140625</v>
      </c>
      <c r="F20" s="3">
        <v>-36.309814453125</v>
      </c>
      <c r="G20" s="3">
        <v>8.6228007829136004</v>
      </c>
      <c r="H20" s="3">
        <v>8.6051634577959248</v>
      </c>
      <c r="I20" s="4">
        <v>0.60869589041095884</v>
      </c>
      <c r="J20" s="4">
        <v>0.37917534246575341</v>
      </c>
    </row>
    <row r="21" spans="2:10" x14ac:dyDescent="0.25">
      <c r="B21" s="2">
        <v>42841.513078703705</v>
      </c>
      <c r="C21" s="3">
        <v>-46.6278076171875</v>
      </c>
      <c r="D21" s="3">
        <v>-41.534423828125</v>
      </c>
      <c r="E21" s="3">
        <v>-37.4468994140625</v>
      </c>
      <c r="F21" s="3">
        <v>-36.3079833984375</v>
      </c>
      <c r="G21" s="3">
        <v>8.6263302871226415</v>
      </c>
      <c r="H21" s="3">
        <v>8.6086895641896604</v>
      </c>
      <c r="I21" s="4">
        <v>0.67632876712328771</v>
      </c>
      <c r="J21" s="4">
        <v>0.37917534246575341</v>
      </c>
    </row>
    <row r="22" spans="2:10" x14ac:dyDescent="0.25">
      <c r="B22" s="2">
        <v>42841.513101851851</v>
      </c>
      <c r="C22" s="3">
        <v>-45.4376220703125</v>
      </c>
      <c r="D22" s="3">
        <v>-40.240478515625</v>
      </c>
      <c r="E22" s="3">
        <v>-37.4468994140625</v>
      </c>
      <c r="F22" s="3">
        <v>-36.3134765625</v>
      </c>
      <c r="G22" s="3">
        <v>8.6280952943271245</v>
      </c>
      <c r="H22" s="3">
        <v>8.6122163496502822</v>
      </c>
      <c r="I22" s="4">
        <v>0.67632876712328771</v>
      </c>
      <c r="J22" s="4">
        <v>0.37917534246575341</v>
      </c>
    </row>
    <row r="23" spans="2:10" x14ac:dyDescent="0.25">
      <c r="B23" s="2">
        <v>42841.513113425928</v>
      </c>
      <c r="C23" s="3">
        <v>-44.2535400390625</v>
      </c>
      <c r="D23" s="3">
        <v>-38.9739990234375</v>
      </c>
      <c r="E23" s="3">
        <v>-37.4468994140625</v>
      </c>
      <c r="F23" s="3">
        <v>-36.30889892578125</v>
      </c>
      <c r="G23" s="3">
        <v>8.6316258190913686</v>
      </c>
      <c r="H23" s="3">
        <v>8.6157438144256844</v>
      </c>
      <c r="I23" s="4">
        <v>0.67632876712328771</v>
      </c>
      <c r="J23" s="4">
        <v>0.44237123287671237</v>
      </c>
    </row>
    <row r="24" spans="2:10" x14ac:dyDescent="0.25">
      <c r="B24" s="2">
        <v>42841.513124999998</v>
      </c>
      <c r="C24" s="3">
        <v>-43.1060791015625</v>
      </c>
      <c r="D24" s="3">
        <v>-37.6678466796875</v>
      </c>
      <c r="E24" s="3">
        <v>-37.44964599609375</v>
      </c>
      <c r="F24" s="3">
        <v>-36.3079833984375</v>
      </c>
      <c r="G24" s="3">
        <v>8.6333913367132595</v>
      </c>
      <c r="H24" s="3">
        <v>8.6192719587641591</v>
      </c>
      <c r="I24" s="4">
        <v>0.67632876712328771</v>
      </c>
      <c r="J24" s="4">
        <v>0.50556712328767128</v>
      </c>
    </row>
    <row r="25" spans="2:10" x14ac:dyDescent="0.25">
      <c r="B25" s="2">
        <v>42841.513148148151</v>
      </c>
      <c r="C25" s="3">
        <v>-41.93115234375</v>
      </c>
      <c r="D25" s="3">
        <v>-36.3922119140625</v>
      </c>
      <c r="E25" s="3">
        <v>-37.4468994140625</v>
      </c>
      <c r="F25" s="3">
        <v>-36.30615234375</v>
      </c>
      <c r="G25" s="3">
        <v>8.6369228825921596</v>
      </c>
      <c r="H25" s="3">
        <v>8.6228007829136004</v>
      </c>
      <c r="I25" s="4">
        <v>0.67632876712328771</v>
      </c>
      <c r="J25" s="4">
        <v>0.56876301369863014</v>
      </c>
    </row>
    <row r="26" spans="2:10" x14ac:dyDescent="0.25">
      <c r="B26" s="2">
        <v>42841.513159722221</v>
      </c>
      <c r="C26" s="3">
        <v>-40.716552734375</v>
      </c>
      <c r="D26" s="3">
        <v>-35.089111328125</v>
      </c>
      <c r="E26" s="3">
        <v>-37.4432373046875</v>
      </c>
      <c r="F26" s="3">
        <v>-35.09490966796875</v>
      </c>
      <c r="G26" s="3">
        <v>8.6404551095253623</v>
      </c>
      <c r="H26" s="3">
        <v>8.6263302871226415</v>
      </c>
      <c r="I26" s="4">
        <v>0.74396164383561647</v>
      </c>
      <c r="J26" s="4">
        <v>0.6319589041095891</v>
      </c>
    </row>
    <row r="27" spans="2:10" x14ac:dyDescent="0.25">
      <c r="B27" s="2">
        <v>42841.513171296298</v>
      </c>
      <c r="C27" s="3">
        <v>-39.48974609375</v>
      </c>
      <c r="D27" s="3">
        <v>-33.709716796875</v>
      </c>
      <c r="E27" s="3">
        <v>-37.44781494140625</v>
      </c>
      <c r="F27" s="3">
        <v>-33.72894287109375</v>
      </c>
      <c r="G27" s="3">
        <v>8.6457547274465014</v>
      </c>
      <c r="H27" s="3">
        <v>8.6298604716396312</v>
      </c>
      <c r="I27" s="4">
        <v>0.74396164383561647</v>
      </c>
      <c r="J27" s="4">
        <v>0.75835068493150681</v>
      </c>
    </row>
    <row r="28" spans="2:10" x14ac:dyDescent="0.25">
      <c r="B28" s="2">
        <v>42841.513182870374</v>
      </c>
      <c r="C28" s="3">
        <v>-38.3270263671875</v>
      </c>
      <c r="D28" s="3">
        <v>-32.3760986328125</v>
      </c>
      <c r="E28" s="3">
        <v>-37.44873046875</v>
      </c>
      <c r="F28" s="3">
        <v>-32.3931884765625</v>
      </c>
      <c r="G28" s="3">
        <v>8.6510558791409835</v>
      </c>
      <c r="H28" s="3">
        <v>8.6316258190913686</v>
      </c>
      <c r="I28" s="4">
        <v>0.81159452054794523</v>
      </c>
      <c r="J28" s="4">
        <v>0.88474246575342474</v>
      </c>
    </row>
    <row r="29" spans="2:10" x14ac:dyDescent="0.25">
      <c r="B29" s="2">
        <v>42841.513206018513</v>
      </c>
      <c r="C29" s="3">
        <v>-37.225341796875</v>
      </c>
      <c r="D29" s="3">
        <v>-31.0577392578125</v>
      </c>
      <c r="E29" s="3">
        <v>-37.19879150390625</v>
      </c>
      <c r="F29" s="3">
        <v>-31.0601806640625</v>
      </c>
      <c r="G29" s="3">
        <v>8.65459083278256</v>
      </c>
      <c r="H29" s="3">
        <v>8.635157024536511</v>
      </c>
      <c r="I29" s="4">
        <v>0.81159452054794523</v>
      </c>
      <c r="J29" s="4">
        <v>1.0111342465753426</v>
      </c>
    </row>
    <row r="30" spans="2:10" x14ac:dyDescent="0.25">
      <c r="B30" s="2">
        <v>42841.513217592597</v>
      </c>
      <c r="C30" s="3">
        <v>-36.151123046875</v>
      </c>
      <c r="D30" s="3">
        <v>-29.693603515625</v>
      </c>
      <c r="E30" s="3">
        <v>-36.12762451171875</v>
      </c>
      <c r="F30" s="3">
        <v>-29.70703125</v>
      </c>
      <c r="G30" s="3">
        <v>8.6581264687247312</v>
      </c>
      <c r="H30" s="3">
        <v>8.6369228825921596</v>
      </c>
      <c r="I30" s="4">
        <v>0.87922739726027399</v>
      </c>
      <c r="J30" s="4">
        <v>1.3271136986301371</v>
      </c>
    </row>
    <row r="31" spans="2:10" x14ac:dyDescent="0.25">
      <c r="B31" s="2">
        <v>42841.513229166667</v>
      </c>
      <c r="C31" s="3">
        <v>-35.0555419921875</v>
      </c>
      <c r="D31" s="3">
        <v>-28.302001953125</v>
      </c>
      <c r="E31" s="3">
        <v>-35.0335693359375</v>
      </c>
      <c r="F31" s="3">
        <v>-28.319091796875</v>
      </c>
      <c r="G31" s="3">
        <v>8.6616627872172671</v>
      </c>
      <c r="H31" s="3">
        <v>8.6386889109114122</v>
      </c>
      <c r="I31" s="4">
        <v>0.94686027397260286</v>
      </c>
      <c r="J31" s="4">
        <v>1.6430931506849313</v>
      </c>
    </row>
    <row r="32" spans="2:10" x14ac:dyDescent="0.25">
      <c r="B32" s="2">
        <v>42841.513252314813</v>
      </c>
      <c r="C32" s="3">
        <v>-34.002685546875</v>
      </c>
      <c r="D32" s="3">
        <v>-26.9256591796875</v>
      </c>
      <c r="E32" s="3">
        <v>-33.980712890625</v>
      </c>
      <c r="F32" s="3">
        <v>-26.923828125</v>
      </c>
      <c r="G32" s="3">
        <v>8.6651997885099377</v>
      </c>
      <c r="H32" s="3">
        <v>8.6422214784650464</v>
      </c>
      <c r="I32" s="4">
        <v>1.0144931506849315</v>
      </c>
      <c r="J32" s="4">
        <v>2.0222684931506851</v>
      </c>
    </row>
    <row r="33" spans="2:10" x14ac:dyDescent="0.25">
      <c r="B33" s="2">
        <v>42841.51326388889</v>
      </c>
      <c r="C33" s="3">
        <v>-32.91015625</v>
      </c>
      <c r="D33" s="3">
        <v>-25.567626953125</v>
      </c>
      <c r="E33" s="3">
        <v>-32.88665771484375</v>
      </c>
      <c r="F33" s="3">
        <v>-25.5743408203125</v>
      </c>
      <c r="G33" s="3">
        <v>8.666968545284476</v>
      </c>
      <c r="H33" s="3">
        <v>8.6439880177617283</v>
      </c>
      <c r="I33" s="4">
        <v>1.0821260273972604</v>
      </c>
      <c r="J33" s="4">
        <v>2.591031506849315</v>
      </c>
    </row>
    <row r="34" spans="2:10" x14ac:dyDescent="0.25">
      <c r="B34" s="2">
        <v>42841.513275462959</v>
      </c>
      <c r="C34" s="3">
        <v>-31.8389892578125</v>
      </c>
      <c r="D34" s="3">
        <v>-24.1943359375</v>
      </c>
      <c r="E34" s="3">
        <v>-31.82281494140625</v>
      </c>
      <c r="F34" s="3">
        <v>-24.19830322265625</v>
      </c>
      <c r="G34" s="3">
        <v>8.6687374728527402</v>
      </c>
      <c r="H34" s="3">
        <v>8.6457547274465014</v>
      </c>
      <c r="I34" s="4">
        <v>1.2173917808219177</v>
      </c>
      <c r="J34" s="4">
        <v>3.3493821917808222</v>
      </c>
    </row>
    <row r="35" spans="2:10" x14ac:dyDescent="0.25">
      <c r="B35" s="2">
        <v>42841.513287037036</v>
      </c>
      <c r="C35" s="3">
        <v>-30.7525634765625</v>
      </c>
      <c r="D35" s="3">
        <v>-22.8179931640625</v>
      </c>
      <c r="E35" s="3">
        <v>-30.72967529296875</v>
      </c>
      <c r="F35" s="3">
        <v>-22.8277587890625</v>
      </c>
      <c r="G35" s="3">
        <v>8.670506571246051</v>
      </c>
      <c r="H35" s="3">
        <v>8.6475216075505159</v>
      </c>
      <c r="I35" s="4">
        <v>1.3526575342465754</v>
      </c>
      <c r="J35" s="4">
        <v>4.4237123287671229</v>
      </c>
    </row>
    <row r="36" spans="2:10" x14ac:dyDescent="0.25">
      <c r="B36" s="2">
        <v>42841.513310185182</v>
      </c>
      <c r="C36" s="3">
        <v>-29.6966552734375</v>
      </c>
      <c r="D36" s="3">
        <v>-21.4691162109375</v>
      </c>
      <c r="E36" s="3">
        <v>-29.67681884765625</v>
      </c>
      <c r="F36" s="3">
        <v>-21.48468017578125</v>
      </c>
      <c r="G36" s="3">
        <v>8.6740452806329813</v>
      </c>
      <c r="H36" s="3">
        <v>8.6492886581049788</v>
      </c>
      <c r="I36" s="4">
        <v>1.5555561643835616</v>
      </c>
      <c r="J36" s="4">
        <v>5.7508260273972596</v>
      </c>
    </row>
    <row r="37" spans="2:10" x14ac:dyDescent="0.25">
      <c r="B37" s="2">
        <v>42841.513321759259</v>
      </c>
      <c r="C37" s="3">
        <v>-28.619384765625</v>
      </c>
      <c r="D37" s="3">
        <v>-20.1019287109375</v>
      </c>
      <c r="E37" s="3">
        <v>-28.59832763671875</v>
      </c>
      <c r="F37" s="3">
        <v>-20.1177978515625</v>
      </c>
      <c r="G37" s="3">
        <v>8.6758148916891287</v>
      </c>
      <c r="H37" s="3">
        <v>8.6510558791409835</v>
      </c>
      <c r="I37" s="4">
        <v>1.758454794520548</v>
      </c>
      <c r="J37" s="4">
        <v>7.3307232876712334</v>
      </c>
    </row>
    <row r="38" spans="2:10" x14ac:dyDescent="0.25">
      <c r="B38" s="2">
        <v>42841.513333333336</v>
      </c>
      <c r="C38" s="3">
        <v>-27.6031494140625</v>
      </c>
      <c r="D38" s="3">
        <v>-18.7774658203125</v>
      </c>
      <c r="E38" s="3">
        <v>-27.5811767578125</v>
      </c>
      <c r="F38" s="3">
        <v>-18.79486083984375</v>
      </c>
      <c r="G38" s="3">
        <v>8.6775846736954918</v>
      </c>
      <c r="H38" s="3">
        <v>8.6528232706897938</v>
      </c>
      <c r="I38" s="4">
        <v>2.028986301369863</v>
      </c>
      <c r="J38" s="4">
        <v>9.6689712328767126</v>
      </c>
    </row>
    <row r="39" spans="2:10" x14ac:dyDescent="0.25">
      <c r="B39" s="2">
        <v>42841.513344907406</v>
      </c>
      <c r="C39" s="3">
        <v>-26.5960693359375</v>
      </c>
      <c r="D39" s="3">
        <v>-17.4560546875</v>
      </c>
      <c r="E39" s="3">
        <v>-26.568603515625</v>
      </c>
      <c r="F39" s="3">
        <v>-17.47283935546875</v>
      </c>
      <c r="G39" s="3">
        <v>8.6811247506839777</v>
      </c>
      <c r="H39" s="3">
        <v>8.65459083278256</v>
      </c>
      <c r="I39" s="4">
        <v>2.3671506849315067</v>
      </c>
      <c r="J39" s="4">
        <v>12.449590410958905</v>
      </c>
    </row>
    <row r="40" spans="2:10" x14ac:dyDescent="0.25">
      <c r="B40" s="2">
        <v>42841.513368055559</v>
      </c>
      <c r="C40" s="3">
        <v>-25.579833984375</v>
      </c>
      <c r="D40" s="3">
        <v>-16.1163330078125</v>
      </c>
      <c r="E40" s="3">
        <v>-25.5596923828125</v>
      </c>
      <c r="F40" s="3">
        <v>-16.138916015625</v>
      </c>
      <c r="G40" s="3">
        <v>8.6846655118490617</v>
      </c>
      <c r="H40" s="3">
        <v>8.6563585654504323</v>
      </c>
      <c r="I40" s="4">
        <v>2.7729479452054799</v>
      </c>
      <c r="J40" s="4">
        <v>16.873302739726029</v>
      </c>
    </row>
    <row r="41" spans="2:10" x14ac:dyDescent="0.25">
      <c r="B41" s="2">
        <v>42841.513379629629</v>
      </c>
      <c r="C41" s="3">
        <v>-24.57275390625</v>
      </c>
      <c r="D41" s="3">
        <v>-14.801025390625</v>
      </c>
      <c r="E41" s="3">
        <v>-24.5562744140625</v>
      </c>
      <c r="F41" s="3">
        <v>-14.813232421875</v>
      </c>
      <c r="G41" s="3">
        <v>8.6864361490761439</v>
      </c>
      <c r="H41" s="3">
        <v>8.6581264687247312</v>
      </c>
      <c r="I41" s="4">
        <v>3.2463780821917809</v>
      </c>
      <c r="J41" s="4">
        <v>21.928973972602744</v>
      </c>
    </row>
    <row r="42" spans="2:10" x14ac:dyDescent="0.25">
      <c r="B42" s="2">
        <v>42841.513391203705</v>
      </c>
      <c r="C42" s="3">
        <v>-23.5748291015625</v>
      </c>
      <c r="D42" s="3">
        <v>-13.4735107421875</v>
      </c>
      <c r="E42" s="3">
        <v>-23.55377197265625</v>
      </c>
      <c r="F42" s="3">
        <v>-13.48663330078125</v>
      </c>
      <c r="G42" s="3">
        <v>8.6882069574414231</v>
      </c>
      <c r="H42" s="3">
        <v>8.659894542636664</v>
      </c>
      <c r="I42" s="4">
        <v>3.8550739726027401</v>
      </c>
      <c r="J42" s="4">
        <v>30.776398630136988</v>
      </c>
    </row>
    <row r="43" spans="2:10" x14ac:dyDescent="0.25">
      <c r="B43" s="2">
        <v>42841.513414351852</v>
      </c>
      <c r="C43" s="3">
        <v>-22.552490234375</v>
      </c>
      <c r="D43" s="3">
        <v>-12.1368408203125</v>
      </c>
      <c r="E43" s="3">
        <v>-22.53662109375</v>
      </c>
      <c r="F43" s="3">
        <v>-12.1563720703125</v>
      </c>
      <c r="G43" s="3">
        <v>8.6917490877119121</v>
      </c>
      <c r="H43" s="3">
        <v>8.6634312024979749</v>
      </c>
      <c r="I43" s="4">
        <v>4.5990356164383561</v>
      </c>
      <c r="J43" s="4">
        <v>42.657226027397265</v>
      </c>
    </row>
    <row r="44" spans="2:10" x14ac:dyDescent="0.25">
      <c r="B44" s="2">
        <v>42841.513425925921</v>
      </c>
      <c r="C44" s="3">
        <v>-21.5484619140625</v>
      </c>
      <c r="D44" s="3">
        <v>-10.8184814453125</v>
      </c>
      <c r="E44" s="3">
        <v>-21.5277099609375</v>
      </c>
      <c r="F44" s="3">
        <v>-10.8380126953125</v>
      </c>
      <c r="G44" s="3">
        <v>8.693520409679877</v>
      </c>
      <c r="H44" s="3">
        <v>8.6687374728527402</v>
      </c>
      <c r="I44" s="4">
        <v>5.5458958904109599</v>
      </c>
      <c r="J44" s="4">
        <v>54.854032876712331</v>
      </c>
    </row>
    <row r="45" spans="2:10" x14ac:dyDescent="0.25">
      <c r="B45" s="2">
        <v>42841.513437500005</v>
      </c>
      <c r="C45" s="3">
        <v>-20.54443359375</v>
      </c>
      <c r="D45" s="3">
        <v>-9.5367431640625</v>
      </c>
      <c r="E45" s="3">
        <v>-20.5224609375</v>
      </c>
      <c r="F45" s="3">
        <v>-9.56451416015625</v>
      </c>
      <c r="G45" s="3">
        <v>8.6952919029114355</v>
      </c>
      <c r="H45" s="3">
        <v>8.672275840495729</v>
      </c>
      <c r="I45" s="4">
        <v>6.7632876712328764</v>
      </c>
      <c r="J45" s="4">
        <v>79.753213698630148</v>
      </c>
    </row>
    <row r="46" spans="2:10" x14ac:dyDescent="0.25">
      <c r="B46" s="2">
        <v>42841.513449074075</v>
      </c>
      <c r="C46" s="3">
        <v>-19.62890625</v>
      </c>
      <c r="D46" s="3">
        <v>-8.2977294921875</v>
      </c>
      <c r="E46" s="3">
        <v>-19.6051025390625</v>
      </c>
      <c r="F46" s="3">
        <v>-8.32855224609375</v>
      </c>
      <c r="G46" s="3">
        <v>8.6970635674380787</v>
      </c>
      <c r="H46" s="3">
        <v>8.6775846736954918</v>
      </c>
      <c r="I46" s="4">
        <v>8.048312328767123</v>
      </c>
      <c r="J46" s="4">
        <v>111.91992191780822</v>
      </c>
    </row>
    <row r="47" spans="2:10" x14ac:dyDescent="0.25">
      <c r="B47" s="2">
        <v>42841.513472222221</v>
      </c>
      <c r="C47" s="3">
        <v>-19.0673828125</v>
      </c>
      <c r="D47" s="3">
        <v>-7.2784423828125</v>
      </c>
      <c r="E47" s="3">
        <v>-19.04296875</v>
      </c>
      <c r="F47" s="3">
        <v>-7.30499267578125</v>
      </c>
      <c r="G47" s="3">
        <v>8.6970635674380787</v>
      </c>
      <c r="H47" s="3">
        <v>8.6828950457287988</v>
      </c>
      <c r="I47" s="4">
        <v>9.1980712328767122</v>
      </c>
      <c r="J47" s="4">
        <v>142.75951643835617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BOTDAT2</vt:lpstr>
      <vt:lpstr>BOTDAT4</vt:lpstr>
      <vt:lpstr>Sheet3</vt:lpstr>
      <vt:lpstr>Sheet1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2017-04-12T19:46:48Z</dcterms:created>
  <dcterms:modified xsi:type="dcterms:W3CDTF">2018-01-25T17:48:07Z</dcterms:modified>
</cp:coreProperties>
</file>