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F3" i="2"/>
  <c r="C6" i="2"/>
  <c r="D6" i="2"/>
  <c r="E6" i="2"/>
  <c r="F6" i="2"/>
  <c r="G6" i="2"/>
  <c r="H6" i="2"/>
  <c r="E7" i="2"/>
  <c r="F25" i="1"/>
  <c r="F24" i="1"/>
  <c r="F23" i="1"/>
  <c r="C27" i="1" l="1"/>
  <c r="B26" i="1"/>
  <c r="B17" i="1"/>
  <c r="B16" i="1"/>
  <c r="B15" i="1"/>
  <c r="C4" i="1"/>
  <c r="C5" i="1" s="1"/>
  <c r="C6" i="1" s="1"/>
  <c r="C8" i="1" s="1"/>
  <c r="B4" i="1"/>
  <c r="B5" i="1" s="1"/>
  <c r="B6" i="1" s="1"/>
  <c r="B8" i="1" s="1"/>
  <c r="B18" i="1" l="1"/>
  <c r="B20" i="1" s="1"/>
</calcChain>
</file>

<file path=xl/sharedStrings.xml><?xml version="1.0" encoding="utf-8"?>
<sst xmlns="http://schemas.openxmlformats.org/spreadsheetml/2006/main" count="41" uniqueCount="30">
  <si>
    <t>d</t>
  </si>
  <si>
    <t>r</t>
  </si>
  <si>
    <t>A</t>
  </si>
  <si>
    <t>h</t>
  </si>
  <si>
    <t>V</t>
  </si>
  <si>
    <t>density</t>
  </si>
  <si>
    <t>weight</t>
  </si>
  <si>
    <t>Steel</t>
  </si>
  <si>
    <t>Center Rod (Steel)</t>
  </si>
  <si>
    <t>Center Rod (Aluminum)</t>
  </si>
  <si>
    <t>Weight Plate (Steel)</t>
  </si>
  <si>
    <t>do</t>
  </si>
  <si>
    <t>di</t>
  </si>
  <si>
    <t>ro</t>
  </si>
  <si>
    <t>ri</t>
  </si>
  <si>
    <t>Sat Tag</t>
  </si>
  <si>
    <t>W</t>
  </si>
  <si>
    <t>H</t>
  </si>
  <si>
    <t>L</t>
  </si>
  <si>
    <t>Water</t>
  </si>
  <si>
    <t>Mounting Plate (Aluminum)</t>
  </si>
  <si>
    <t>Aluminum</t>
  </si>
  <si>
    <t>y</t>
  </si>
  <si>
    <t>volume</t>
  </si>
  <si>
    <t>sat tag</t>
  </si>
  <si>
    <t>mounting plate</t>
  </si>
  <si>
    <t>top rod</t>
  </si>
  <si>
    <t>rod</t>
  </si>
  <si>
    <t>counter weight</t>
  </si>
  <si>
    <t>buoy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</si>
</sst>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\ &quot;lb&quot;"/>
    <numFmt numFmtId="167" formatCode="0.000\ &quot;lb/in3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5" fontId="0" fillId="2" borderId="1" xfId="0" applyNumberFormat="1" applyFill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23" sqref="C23:C25"/>
    </sheetView>
  </sheetViews>
  <sheetFormatPr defaultRowHeight="15" x14ac:dyDescent="0.25"/>
  <cols>
    <col min="1" max="1" width="9.7109375" customWidth="1"/>
    <col min="2" max="2" width="13" customWidth="1"/>
    <col min="3" max="3" width="15.85546875" customWidth="1"/>
    <col min="4" max="4" width="12.28515625" customWidth="1"/>
    <col min="5" max="5" width="11.7109375" customWidth="1"/>
  </cols>
  <sheetData>
    <row r="1" spans="1:3" s="1" customFormat="1" ht="30" x14ac:dyDescent="0.25">
      <c r="B1" s="7" t="s">
        <v>8</v>
      </c>
      <c r="C1" s="7" t="s">
        <v>9</v>
      </c>
    </row>
    <row r="2" spans="1:3" x14ac:dyDescent="0.25">
      <c r="A2" s="3" t="s">
        <v>0</v>
      </c>
      <c r="B2" s="2">
        <v>0.75</v>
      </c>
      <c r="C2" s="2">
        <v>0.75</v>
      </c>
    </row>
    <row r="3" spans="1:3" x14ac:dyDescent="0.25">
      <c r="A3" s="3" t="s">
        <v>3</v>
      </c>
      <c r="B3" s="2">
        <v>36</v>
      </c>
      <c r="C3" s="2">
        <v>36</v>
      </c>
    </row>
    <row r="4" spans="1:3" x14ac:dyDescent="0.25">
      <c r="A4" s="3" t="s">
        <v>1</v>
      </c>
      <c r="B4" s="3">
        <f>B2/2</f>
        <v>0.375</v>
      </c>
      <c r="C4" s="3">
        <f>C2/2</f>
        <v>0.375</v>
      </c>
    </row>
    <row r="5" spans="1:3" x14ac:dyDescent="0.25">
      <c r="A5" s="3" t="s">
        <v>2</v>
      </c>
      <c r="B5" s="4">
        <f>PI()*B4^2</f>
        <v>0.44178646691106466</v>
      </c>
      <c r="C5" s="4">
        <f>PI()*C4^2</f>
        <v>0.44178646691106466</v>
      </c>
    </row>
    <row r="6" spans="1:3" x14ac:dyDescent="0.25">
      <c r="A6" s="3" t="s">
        <v>4</v>
      </c>
      <c r="B6" s="5">
        <f>B3*B5</f>
        <v>15.904312808798327</v>
      </c>
      <c r="C6" s="5">
        <f>C3*C5</f>
        <v>15.904312808798327</v>
      </c>
    </row>
    <row r="7" spans="1:3" x14ac:dyDescent="0.25">
      <c r="A7" s="3" t="s">
        <v>5</v>
      </c>
      <c r="B7" s="5">
        <v>0.28399999999999997</v>
      </c>
      <c r="C7" s="5">
        <v>9.8000000000000004E-2</v>
      </c>
    </row>
    <row r="8" spans="1:3" x14ac:dyDescent="0.25">
      <c r="A8" s="3" t="s">
        <v>6</v>
      </c>
      <c r="B8" s="6">
        <f>B7*B6</f>
        <v>4.5168248376987243</v>
      </c>
      <c r="C8" s="6">
        <f>C7*C6</f>
        <v>1.5586226552622362</v>
      </c>
    </row>
    <row r="11" spans="1:3" ht="30" x14ac:dyDescent="0.25">
      <c r="B11" s="7" t="s">
        <v>10</v>
      </c>
    </row>
    <row r="12" spans="1:3" x14ac:dyDescent="0.25">
      <c r="A12" s="3" t="s">
        <v>11</v>
      </c>
      <c r="B12" s="2">
        <v>5</v>
      </c>
    </row>
    <row r="13" spans="1:3" x14ac:dyDescent="0.25">
      <c r="A13" s="3" t="s">
        <v>12</v>
      </c>
      <c r="B13" s="2">
        <v>0.75</v>
      </c>
    </row>
    <row r="14" spans="1:3" x14ac:dyDescent="0.25">
      <c r="A14" s="3" t="s">
        <v>3</v>
      </c>
      <c r="B14" s="2">
        <v>1</v>
      </c>
    </row>
    <row r="15" spans="1:3" x14ac:dyDescent="0.25">
      <c r="A15" s="3" t="s">
        <v>13</v>
      </c>
      <c r="B15" s="3">
        <f>B12/2</f>
        <v>2.5</v>
      </c>
    </row>
    <row r="16" spans="1:3" x14ac:dyDescent="0.25">
      <c r="A16" s="3" t="s">
        <v>14</v>
      </c>
      <c r="B16" s="3">
        <f>B13/2</f>
        <v>0.375</v>
      </c>
    </row>
    <row r="17" spans="1:6" x14ac:dyDescent="0.25">
      <c r="A17" s="3" t="s">
        <v>2</v>
      </c>
      <c r="B17" s="5">
        <f>PI()*B15^2-PI()*B16^2</f>
        <v>19.193167618025143</v>
      </c>
    </row>
    <row r="18" spans="1:6" x14ac:dyDescent="0.25">
      <c r="A18" s="3" t="s">
        <v>4</v>
      </c>
      <c r="B18" s="5">
        <f>B14*B17</f>
        <v>19.193167618025143</v>
      </c>
    </row>
    <row r="19" spans="1:6" x14ac:dyDescent="0.25">
      <c r="A19" s="3" t="s">
        <v>5</v>
      </c>
      <c r="B19" s="5">
        <v>0.28399999999999997</v>
      </c>
    </row>
    <row r="20" spans="1:6" x14ac:dyDescent="0.25">
      <c r="A20" s="3" t="s">
        <v>6</v>
      </c>
      <c r="B20" s="6">
        <f>B19*B18</f>
        <v>5.4508596035191399</v>
      </c>
    </row>
    <row r="22" spans="1:6" ht="30" x14ac:dyDescent="0.25">
      <c r="B22" s="8" t="s">
        <v>15</v>
      </c>
      <c r="C22" s="7" t="s">
        <v>20</v>
      </c>
    </row>
    <row r="23" spans="1:6" x14ac:dyDescent="0.25">
      <c r="A23" s="3" t="s">
        <v>16</v>
      </c>
      <c r="B23" s="9">
        <v>4.1337999999999999</v>
      </c>
      <c r="C23" s="9">
        <v>5</v>
      </c>
      <c r="E23">
        <v>10.5</v>
      </c>
      <c r="F23">
        <f>E23/2.54</f>
        <v>4.1338582677165352</v>
      </c>
    </row>
    <row r="24" spans="1:6" x14ac:dyDescent="0.25">
      <c r="A24" s="3" t="s">
        <v>17</v>
      </c>
      <c r="B24" s="9">
        <v>2.7559</v>
      </c>
      <c r="C24" s="9">
        <v>3</v>
      </c>
      <c r="E24">
        <v>7</v>
      </c>
      <c r="F24">
        <f>E24/2.54</f>
        <v>2.7559055118110236</v>
      </c>
    </row>
    <row r="25" spans="1:6" x14ac:dyDescent="0.25">
      <c r="A25" s="3" t="s">
        <v>18</v>
      </c>
      <c r="B25" s="9">
        <v>1.5748</v>
      </c>
      <c r="C25" s="9">
        <v>0.25</v>
      </c>
      <c r="E25">
        <v>4</v>
      </c>
      <c r="F25">
        <f>E25/2.54</f>
        <v>1.5748031496062991</v>
      </c>
    </row>
    <row r="26" spans="1:6" x14ac:dyDescent="0.25">
      <c r="A26" s="3" t="s">
        <v>5</v>
      </c>
      <c r="B26" s="5">
        <f>B27/(B23*B24*B25)</f>
        <v>6.6887185845718775E-2</v>
      </c>
      <c r="C26" s="5">
        <v>9.8000000000000004E-2</v>
      </c>
    </row>
    <row r="27" spans="1:6" x14ac:dyDescent="0.25">
      <c r="A27" s="3" t="s">
        <v>6</v>
      </c>
      <c r="B27" s="6">
        <v>1.2</v>
      </c>
      <c r="C27" s="6">
        <f>C26*C25*C24*C23</f>
        <v>0.36750000000000005</v>
      </c>
    </row>
    <row r="29" spans="1:6" x14ac:dyDescent="0.25">
      <c r="B29" s="8" t="s">
        <v>19</v>
      </c>
      <c r="C29" s="8" t="s">
        <v>15</v>
      </c>
      <c r="D29" s="8" t="s">
        <v>21</v>
      </c>
      <c r="E29" s="8" t="s">
        <v>7</v>
      </c>
    </row>
    <row r="30" spans="1:6" x14ac:dyDescent="0.25">
      <c r="A30" s="3" t="s">
        <v>5</v>
      </c>
      <c r="B30" s="10">
        <v>3.5999999999999997E-2</v>
      </c>
      <c r="C30" s="10">
        <v>2.4E-2</v>
      </c>
      <c r="D30" s="10">
        <v>9.8000000000000004E-2</v>
      </c>
      <c r="E30" s="10">
        <v>0.28399999999999997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F10" sqref="F10"/>
    </sheetView>
  </sheetViews>
  <sheetFormatPr defaultRowHeight="15" x14ac:dyDescent="0.25"/>
  <cols>
    <col min="2" max="9" width="14.5703125" customWidth="1"/>
  </cols>
  <sheetData>
    <row r="2" spans="2:8" x14ac:dyDescent="0.25">
      <c r="B2" s="8"/>
      <c r="C2" s="8" t="s">
        <v>29</v>
      </c>
      <c r="D2" s="8" t="s">
        <v>28</v>
      </c>
      <c r="E2" s="8" t="s">
        <v>27</v>
      </c>
      <c r="F2" s="8" t="s">
        <v>26</v>
      </c>
      <c r="G2" s="8" t="s">
        <v>25</v>
      </c>
      <c r="H2" s="8" t="s">
        <v>24</v>
      </c>
    </row>
    <row r="3" spans="2:8" x14ac:dyDescent="0.25">
      <c r="B3" s="8" t="s">
        <v>1</v>
      </c>
      <c r="C3" s="8">
        <v>7</v>
      </c>
      <c r="D3" s="8">
        <v>2.5</v>
      </c>
      <c r="E3" s="8">
        <f>0.375</f>
        <v>0.375</v>
      </c>
      <c r="F3" s="8">
        <f>0.375</f>
        <v>0.375</v>
      </c>
      <c r="G3" s="8">
        <v>5</v>
      </c>
      <c r="H3" s="8">
        <v>4.1337999999999999</v>
      </c>
    </row>
    <row r="4" spans="2:8" x14ac:dyDescent="0.25">
      <c r="B4" s="8" t="s">
        <v>3</v>
      </c>
      <c r="C4" s="8"/>
      <c r="D4" s="8">
        <v>4</v>
      </c>
      <c r="E4" s="8">
        <v>17</v>
      </c>
      <c r="F4" s="8">
        <v>1</v>
      </c>
      <c r="G4" s="8">
        <v>3</v>
      </c>
      <c r="H4" s="8">
        <v>2.7559</v>
      </c>
    </row>
    <row r="5" spans="2:8" x14ac:dyDescent="0.25">
      <c r="B5" s="8"/>
      <c r="C5" s="8"/>
      <c r="D5" s="8"/>
      <c r="E5" s="8"/>
      <c r="F5" s="8"/>
      <c r="G5" s="8">
        <v>0.25</v>
      </c>
      <c r="H5" s="8">
        <v>1.5748</v>
      </c>
    </row>
    <row r="6" spans="2:8" x14ac:dyDescent="0.25">
      <c r="B6" s="8" t="s">
        <v>23</v>
      </c>
      <c r="C6" s="8">
        <f>4/3*PI()*C3^3</f>
        <v>1436.7550402417319</v>
      </c>
      <c r="D6" s="8">
        <f>PI()*D3^2*D4</f>
        <v>78.539816339744831</v>
      </c>
      <c r="E6" s="8">
        <f>PI()*E3^2*E4</f>
        <v>7.5103699374880994</v>
      </c>
      <c r="F6" s="8">
        <f>PI()*F3^2*F4</f>
        <v>0.44178646691106466</v>
      </c>
      <c r="G6" s="8">
        <f>G5*G4*G3</f>
        <v>3.75</v>
      </c>
      <c r="H6" s="8">
        <f>H5*H4*H3</f>
        <v>17.940656118616001</v>
      </c>
    </row>
    <row r="7" spans="2:8" x14ac:dyDescent="0.25">
      <c r="B7" s="8" t="s">
        <v>22</v>
      </c>
      <c r="C7" s="8">
        <v>0</v>
      </c>
      <c r="D7" s="8">
        <v>-26</v>
      </c>
      <c r="E7" s="8">
        <f>-E4/2-7</f>
        <v>-15.5</v>
      </c>
      <c r="F7" s="8">
        <v>7.5</v>
      </c>
      <c r="G7" s="8">
        <v>8</v>
      </c>
      <c r="H7" s="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2015-05-26T17:18:01Z</dcterms:created>
  <dcterms:modified xsi:type="dcterms:W3CDTF">2015-05-26T22:22:27Z</dcterms:modified>
</cp:coreProperties>
</file>