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61EA059-4FBE-41E7-8B98-A429EFD9C9B2}" xr6:coauthVersionLast="47" xr6:coauthVersionMax="47" xr10:uidLastSave="{00000000-0000-0000-0000-000000000000}"/>
  <bookViews>
    <workbookView xWindow="1170" yWindow="1170" windowWidth="21600" windowHeight="11175" activeTab="3" xr2:uid="{326D9CA9-DCE2-4417-841B-8A5822E8129E}"/>
  </bookViews>
  <sheets>
    <sheet name="Solvents" sheetId="2" r:id="rId1"/>
    <sheet name="Inks" sheetId="3" r:id="rId2"/>
    <sheet name="Sheet1" sheetId="4" r:id="rId3"/>
    <sheet name="Shee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C4" i="3"/>
  <c r="E3" i="3"/>
  <c r="D3" i="3"/>
  <c r="C3" i="3"/>
  <c r="E2" i="3"/>
  <c r="D2" i="3"/>
  <c r="C2" i="3"/>
</calcChain>
</file>

<file path=xl/sharedStrings.xml><?xml version="1.0" encoding="utf-8"?>
<sst xmlns="http://schemas.openxmlformats.org/spreadsheetml/2006/main" count="112" uniqueCount="67">
  <si>
    <t>D</t>
  </si>
  <si>
    <t>P</t>
  </si>
  <si>
    <t>H</t>
  </si>
  <si>
    <t>Acetonitrile</t>
  </si>
  <si>
    <t>Dimethyl sulfoxide</t>
  </si>
  <si>
    <t>2-Propanol</t>
  </si>
  <si>
    <t>Water</t>
  </si>
  <si>
    <t>methylamine ethanol</t>
  </si>
  <si>
    <t>Methylammonium propionate</t>
  </si>
  <si>
    <t>2-Methyltetrahydrofuran</t>
  </si>
  <si>
    <t>2-Methoxyethanol</t>
  </si>
  <si>
    <t>N-Methyl-2-pyrrolidone</t>
  </si>
  <si>
    <t>MaPbI3 0.32</t>
  </si>
  <si>
    <t>MAFAPbI3</t>
  </si>
  <si>
    <t>Arun</t>
  </si>
  <si>
    <t>Jacob</t>
  </si>
  <si>
    <t>Aleja</t>
  </si>
  <si>
    <t>Solutes</t>
  </si>
  <si>
    <t>Researcher</t>
  </si>
  <si>
    <t>Solvent</t>
  </si>
  <si>
    <t>CsFAPbI3</t>
  </si>
  <si>
    <t>Keely</t>
  </si>
  <si>
    <t>YanYan</t>
  </si>
  <si>
    <t>DMSO(0.28)-ACN(13)-EtOH(34)-MeTHF(25)</t>
  </si>
  <si>
    <t>DMSO(0.425)-ACN(0.075)-EtOH(0.075)-MeTHF(0.425)</t>
  </si>
  <si>
    <t>Solvents</t>
  </si>
  <si>
    <t>MABrMAClCsIPbBr2PbI2FAl</t>
  </si>
  <si>
    <t>DMSO(0.2)-DMF(0.8)</t>
  </si>
  <si>
    <t>ACN(0.45)-2ME(0.46)-DMS(0.09)</t>
  </si>
  <si>
    <t>Acetaldehyde(0.68)-2ME(0.32)</t>
  </si>
  <si>
    <t xml:space="preserve">working </t>
  </si>
  <si>
    <t>Solute</t>
  </si>
  <si>
    <t xml:space="preserve">Solvent </t>
  </si>
  <si>
    <t xml:space="preserve">Non-Working </t>
  </si>
  <si>
    <t xml:space="preserve">Solute </t>
  </si>
  <si>
    <t>MAPbI3</t>
  </si>
  <si>
    <t>IPA 0.4 MAP 0.6</t>
  </si>
  <si>
    <t>IPA 0.383 MAP 0.6 H2O 0.017</t>
  </si>
  <si>
    <t>ACN 0.75 MA/EtOH 0.197 HPC0.017</t>
  </si>
  <si>
    <t>Cs0.35FA0.65PbI3</t>
  </si>
  <si>
    <t>MA0.1FA0.8PbI3</t>
  </si>
  <si>
    <t>MA0.15FA0.85PbI3</t>
  </si>
  <si>
    <t>DMSO 0.45 ACN 0.45 MeTHF 0.1</t>
  </si>
  <si>
    <t>DMSO 0.45 ACN 0.5 MeTHF 0.05</t>
  </si>
  <si>
    <t>Cs0.29FA0.71</t>
  </si>
  <si>
    <t>MAAc made from 1:1 molar ratio of acetic acid and methylamine in ethanol/methanol</t>
  </si>
  <si>
    <t>DN</t>
  </si>
  <si>
    <t>BP</t>
  </si>
  <si>
    <t>heat of Vap</t>
  </si>
  <si>
    <t>hov_temp</t>
  </si>
  <si>
    <t>mw</t>
  </si>
  <si>
    <t>vis_temp</t>
  </si>
  <si>
    <t>Viscosity</t>
  </si>
  <si>
    <t>DMSO(0.425)-ACN(0.425)-EtOH(0.075)-MeTHF(0.075)</t>
  </si>
  <si>
    <t>FAPbI3</t>
  </si>
  <si>
    <t>Not stable</t>
  </si>
  <si>
    <t>Semi-stable</t>
  </si>
  <si>
    <t>Stable</t>
  </si>
  <si>
    <t>Stability</t>
  </si>
  <si>
    <t>IPA(0.383)-MAP(0.6)-H2O(0.017)</t>
  </si>
  <si>
    <t>IPA(0.4)-MAP(0.6)</t>
  </si>
  <si>
    <t>ACN(0.75)-MA/EtOH(0.197)-HPC(0.053)</t>
  </si>
  <si>
    <t>DMSO(0.672)-ACN(0.072)-EtOH(0.178)-2MeTHF(0.78)</t>
  </si>
  <si>
    <t>DMSO(0.45)-ACN(0.45)-MeTHF(0.1)</t>
  </si>
  <si>
    <t>maEtOH(0.35)-ACN(0.6)-HPC(0.05)</t>
  </si>
  <si>
    <t>2ME(0.46)-ACN(0.46)-NMP(0.08)</t>
  </si>
  <si>
    <t xml:space="preserve">2ME(0.46)-ACN(0.46)-NMP(0.08)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</si>
</sst>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D2D7-C4A6-428E-83BB-2E2648AA217C}">
  <dimension ref="A1:D10"/>
  <sheetViews>
    <sheetView topLeftCell="A3" workbookViewId="0">
      <selection activeCell="A10" sqref="A10"/>
    </sheetView>
  </sheetViews>
  <sheetFormatPr defaultRowHeight="14.25"/>
  <sheetData>
    <row r="1" spans="1:4">
      <c r="A1" t="s">
        <v>19</v>
      </c>
      <c r="B1" t="s">
        <v>0</v>
      </c>
      <c r="C1" t="s">
        <v>1</v>
      </c>
      <c r="D1" t="s">
        <v>2</v>
      </c>
    </row>
    <row r="2" spans="1:4">
      <c r="A2" t="s">
        <v>5</v>
      </c>
      <c r="B2">
        <v>15.8</v>
      </c>
      <c r="C2">
        <v>6.1</v>
      </c>
      <c r="D2">
        <v>16.399999999999999</v>
      </c>
    </row>
    <row r="3" spans="1:4">
      <c r="A3" t="s">
        <v>6</v>
      </c>
      <c r="B3">
        <v>15.5</v>
      </c>
      <c r="C3">
        <v>16</v>
      </c>
      <c r="D3">
        <v>42.3</v>
      </c>
    </row>
    <row r="4" spans="1:4">
      <c r="A4" t="s">
        <v>8</v>
      </c>
      <c r="B4">
        <v>18.97</v>
      </c>
      <c r="C4">
        <v>4.83</v>
      </c>
      <c r="D4">
        <v>9.1</v>
      </c>
    </row>
    <row r="5" spans="1:4">
      <c r="A5" t="s">
        <v>7</v>
      </c>
      <c r="B5">
        <v>18.7</v>
      </c>
      <c r="C5">
        <v>9.3170000000000002</v>
      </c>
      <c r="D5">
        <v>16.753</v>
      </c>
    </row>
    <row r="6" spans="1:4">
      <c r="A6" t="s">
        <v>9</v>
      </c>
      <c r="B6">
        <v>16.899999999999999</v>
      </c>
      <c r="C6">
        <v>4.5</v>
      </c>
      <c r="D6">
        <v>4.3</v>
      </c>
    </row>
    <row r="7" spans="1:4">
      <c r="A7" t="s">
        <v>3</v>
      </c>
      <c r="B7">
        <v>15.3</v>
      </c>
      <c r="C7">
        <v>18</v>
      </c>
      <c r="D7">
        <v>6.1</v>
      </c>
    </row>
    <row r="8" spans="1:4">
      <c r="A8" t="s">
        <v>4</v>
      </c>
      <c r="B8">
        <v>18.399999999999999</v>
      </c>
      <c r="C8">
        <v>16.399999999999999</v>
      </c>
      <c r="D8">
        <v>10.199999999999999</v>
      </c>
    </row>
    <row r="9" spans="1:4">
      <c r="A9" t="s">
        <v>11</v>
      </c>
      <c r="B9">
        <v>8.8000000000000007</v>
      </c>
      <c r="C9">
        <v>6</v>
      </c>
      <c r="D9">
        <v>3.5</v>
      </c>
    </row>
    <row r="10" spans="1:4">
      <c r="A10" t="s">
        <v>10</v>
      </c>
      <c r="B10">
        <v>7.9</v>
      </c>
      <c r="C10">
        <v>4.5</v>
      </c>
      <c r="D10">
        <v>8.02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983A-F85F-4DE5-8AC9-7FD7AFF7E859}">
  <dimension ref="A1:F12"/>
  <sheetViews>
    <sheetView workbookViewId="0">
      <selection activeCell="B5" sqref="B5"/>
    </sheetView>
  </sheetViews>
  <sheetFormatPr defaultRowHeight="14.25"/>
  <cols>
    <col min="2" max="2" width="24.75" customWidth="1"/>
  </cols>
  <sheetData>
    <row r="1" spans="1:6">
      <c r="A1" t="s">
        <v>18</v>
      </c>
      <c r="B1" t="s">
        <v>17</v>
      </c>
      <c r="C1" t="s">
        <v>0</v>
      </c>
      <c r="D1" t="s">
        <v>1</v>
      </c>
      <c r="E1" t="s">
        <v>2</v>
      </c>
      <c r="F1" t="s">
        <v>25</v>
      </c>
    </row>
    <row r="2" spans="1:6">
      <c r="A2" t="s">
        <v>16</v>
      </c>
      <c r="B2" t="s">
        <v>12</v>
      </c>
      <c r="C2">
        <f>(0.35*Solvents!B2)+(0.05*Solvents!B3)+(0.6*Solvents!B4)</f>
        <v>17.687000000000001</v>
      </c>
      <c r="D2">
        <f>(0.35*Solvents!C2)+(0.05*Solvents!C3)+(0.6*Solvents!C4)</f>
        <v>5.8330000000000002</v>
      </c>
      <c r="E2">
        <f>(0.35*Solvents!D2)+(0.05*Solvents!D3)+(0.6*Solvents!D4)</f>
        <v>13.314999999999998</v>
      </c>
    </row>
    <row r="3" spans="1:6">
      <c r="A3" t="s">
        <v>16</v>
      </c>
      <c r="B3" t="s">
        <v>12</v>
      </c>
      <c r="C3">
        <f>(0.4*Solvents!B2)+(0*Solvents!B3)+(0.6*Solvents!B4)</f>
        <v>17.701999999999998</v>
      </c>
      <c r="D3">
        <f>(0.4*Solvents!C2)+(0*Solvents!C3)+(0.6*Solvents!C4)</f>
        <v>5.3380000000000001</v>
      </c>
      <c r="E3">
        <f>(0.4*Solvents!D2)+(0*Solvents!D3)+(0.6*Solvents!D4)</f>
        <v>12.02</v>
      </c>
    </row>
    <row r="4" spans="1:6">
      <c r="A4" t="s">
        <v>16</v>
      </c>
      <c r="B4" t="s">
        <v>20</v>
      </c>
      <c r="C4">
        <f>(0.35*Solvents!B8)+(0.35*Solvents!B7)+(0.3*Solvents!B6)</f>
        <v>16.864999999999998</v>
      </c>
      <c r="D4">
        <f>(0.35*Solvents!C8)+(0.35*Solvents!C7)+(0.3*Solvents!C6)</f>
        <v>13.389999999999999</v>
      </c>
      <c r="E4">
        <f>(0.35*Solvents!D8)+(0.35*Solvents!D7)+(0.3*Solvents!D6)</f>
        <v>6.9949999999999992</v>
      </c>
    </row>
    <row r="5" spans="1:6">
      <c r="A5" t="s">
        <v>14</v>
      </c>
      <c r="B5" t="s">
        <v>13</v>
      </c>
      <c r="C5">
        <v>12.11</v>
      </c>
      <c r="D5">
        <v>11.33</v>
      </c>
      <c r="E5">
        <v>7.5</v>
      </c>
    </row>
    <row r="6" spans="1:6">
      <c r="A6" t="s">
        <v>15</v>
      </c>
      <c r="B6" t="s">
        <v>13</v>
      </c>
      <c r="C6">
        <v>12.11</v>
      </c>
      <c r="D6">
        <v>11.33</v>
      </c>
      <c r="E6">
        <v>7.5</v>
      </c>
    </row>
    <row r="7" spans="1:6">
      <c r="A7" t="s">
        <v>21</v>
      </c>
      <c r="B7" t="s">
        <v>13</v>
      </c>
      <c r="C7">
        <v>12.12</v>
      </c>
      <c r="D7">
        <v>11.23</v>
      </c>
      <c r="E7">
        <v>7.33</v>
      </c>
      <c r="F7" t="s">
        <v>28</v>
      </c>
    </row>
    <row r="8" spans="1:6">
      <c r="A8" t="s">
        <v>21</v>
      </c>
      <c r="B8" t="s">
        <v>13</v>
      </c>
      <c r="C8">
        <v>12.5</v>
      </c>
      <c r="D8">
        <v>9.9</v>
      </c>
      <c r="E8">
        <v>7.9</v>
      </c>
      <c r="F8" t="s">
        <v>29</v>
      </c>
    </row>
    <row r="9" spans="1:6">
      <c r="A9" t="s">
        <v>22</v>
      </c>
      <c r="B9" t="s">
        <v>26</v>
      </c>
      <c r="C9">
        <v>16.5</v>
      </c>
      <c r="D9">
        <v>13.5</v>
      </c>
      <c r="E9">
        <v>10.4</v>
      </c>
      <c r="F9" t="s">
        <v>27</v>
      </c>
    </row>
    <row r="10" spans="1:6">
      <c r="A10" t="s">
        <v>21</v>
      </c>
      <c r="B10" t="s">
        <v>26</v>
      </c>
      <c r="C10">
        <v>16.5</v>
      </c>
      <c r="D10">
        <v>13.5</v>
      </c>
      <c r="E10">
        <v>10.4</v>
      </c>
      <c r="F10" t="s">
        <v>23</v>
      </c>
    </row>
    <row r="12" spans="1:6">
      <c r="A12" t="s">
        <v>21</v>
      </c>
      <c r="B12" t="s">
        <v>26</v>
      </c>
      <c r="C12">
        <v>18.21</v>
      </c>
      <c r="D12">
        <v>11.23</v>
      </c>
      <c r="E12">
        <v>7.7850000000000001</v>
      </c>
      <c r="F1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6225-3B33-4F5B-A1B1-2DDBA148FBDD}">
  <dimension ref="A1:G5"/>
  <sheetViews>
    <sheetView workbookViewId="0">
      <selection activeCell="B5" sqref="B5"/>
    </sheetView>
  </sheetViews>
  <sheetFormatPr defaultRowHeight="14.25"/>
  <cols>
    <col min="3" max="3" width="31.125" customWidth="1"/>
    <col min="4" max="4" width="22.125" customWidth="1"/>
    <col min="6" max="6" width="16.875" customWidth="1"/>
  </cols>
  <sheetData>
    <row r="1" spans="1:7">
      <c r="A1" t="s">
        <v>30</v>
      </c>
      <c r="B1" t="s">
        <v>31</v>
      </c>
      <c r="C1" t="s">
        <v>32</v>
      </c>
      <c r="E1" t="s">
        <v>33</v>
      </c>
      <c r="F1" t="s">
        <v>34</v>
      </c>
      <c r="G1" t="s">
        <v>19</v>
      </c>
    </row>
    <row r="2" spans="1:7">
      <c r="B2" t="s">
        <v>35</v>
      </c>
      <c r="C2" t="s">
        <v>37</v>
      </c>
      <c r="F2" t="s">
        <v>39</v>
      </c>
      <c r="G2" t="s">
        <v>42</v>
      </c>
    </row>
    <row r="3" spans="1:7">
      <c r="B3" t="s">
        <v>35</v>
      </c>
      <c r="C3" t="s">
        <v>36</v>
      </c>
      <c r="F3" t="s">
        <v>39</v>
      </c>
      <c r="G3" t="s">
        <v>43</v>
      </c>
    </row>
    <row r="4" spans="1:7">
      <c r="B4" t="s">
        <v>35</v>
      </c>
      <c r="C4" t="s">
        <v>38</v>
      </c>
      <c r="F4" t="s">
        <v>41</v>
      </c>
      <c r="G4" t="s">
        <v>36</v>
      </c>
    </row>
    <row r="5" spans="1:7">
      <c r="B5" t="s">
        <v>44</v>
      </c>
      <c r="C5" t="s">
        <v>45</v>
      </c>
      <c r="F5" t="s">
        <v>40</v>
      </c>
      <c r="G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2E4D-1C97-4447-AC86-B00E1473844D}">
  <dimension ref="A1:M12"/>
  <sheetViews>
    <sheetView tabSelected="1" zoomScale="92" workbookViewId="0">
      <selection activeCell="M15" sqref="M15"/>
    </sheetView>
  </sheetViews>
  <sheetFormatPr defaultRowHeight="14.25"/>
  <cols>
    <col min="1" max="1" width="24.625" customWidth="1"/>
    <col min="2" max="2" width="45" customWidth="1"/>
    <col min="13" max="13" width="10.625" bestFit="1" customWidth="1"/>
    <col min="14" max="14" width="15.125" customWidth="1"/>
  </cols>
  <sheetData>
    <row r="1" spans="1:13">
      <c r="A1" t="s">
        <v>31</v>
      </c>
      <c r="B1" t="s">
        <v>19</v>
      </c>
      <c r="C1" t="s">
        <v>0</v>
      </c>
      <c r="D1" t="s">
        <v>2</v>
      </c>
      <c r="E1" t="s">
        <v>1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58</v>
      </c>
    </row>
    <row r="2" spans="1:13">
      <c r="A2" t="s">
        <v>35</v>
      </c>
      <c r="B2" t="s">
        <v>59</v>
      </c>
      <c r="C2">
        <v>15.673999999999999</v>
      </c>
      <c r="D2">
        <v>31.815999999999999</v>
      </c>
      <c r="E2">
        <v>12.018000000000001</v>
      </c>
      <c r="F2">
        <v>18.881</v>
      </c>
      <c r="G2">
        <v>92.864000000000004</v>
      </c>
      <c r="H2">
        <v>41.756</v>
      </c>
      <c r="I2">
        <v>8.9749999999999996</v>
      </c>
      <c r="J2">
        <v>35.325000000000003</v>
      </c>
      <c r="K2">
        <v>24.574999999999999</v>
      </c>
      <c r="L2">
        <v>1.3149999999999999</v>
      </c>
      <c r="M2" t="s">
        <v>57</v>
      </c>
    </row>
    <row r="3" spans="1:13">
      <c r="A3" t="s">
        <v>35</v>
      </c>
      <c r="B3" t="s">
        <v>60</v>
      </c>
      <c r="C3">
        <v>15.62</v>
      </c>
      <c r="D3">
        <v>31.94</v>
      </c>
      <c r="E3">
        <v>12.04</v>
      </c>
      <c r="F3">
        <v>19.239999999999998</v>
      </c>
      <c r="G3">
        <v>92.92</v>
      </c>
      <c r="H3">
        <v>42.527999999999999</v>
      </c>
      <c r="I3">
        <v>9.4</v>
      </c>
      <c r="J3">
        <v>34.848999999999997</v>
      </c>
      <c r="K3">
        <v>25</v>
      </c>
      <c r="L3">
        <v>1.35</v>
      </c>
      <c r="M3" t="s">
        <v>57</v>
      </c>
    </row>
    <row r="4" spans="1:13">
      <c r="A4" t="s">
        <v>35</v>
      </c>
      <c r="B4" t="s">
        <v>61</v>
      </c>
      <c r="C4">
        <v>15.957000000000001</v>
      </c>
      <c r="D4">
        <v>8.157</v>
      </c>
      <c r="E4">
        <v>15.512</v>
      </c>
      <c r="F4">
        <v>10.574999999999999</v>
      </c>
      <c r="G4">
        <v>62.381999999999998</v>
      </c>
      <c r="H4">
        <v>22.356999999999999</v>
      </c>
      <c r="I4">
        <v>60</v>
      </c>
      <c r="J4">
        <v>19646.907999999999</v>
      </c>
      <c r="K4">
        <v>15</v>
      </c>
      <c r="L4">
        <v>0.26200000000000001</v>
      </c>
      <c r="M4" t="s">
        <v>57</v>
      </c>
    </row>
    <row r="5" spans="1:13">
      <c r="A5" t="s">
        <v>26</v>
      </c>
      <c r="B5" t="s">
        <v>53</v>
      </c>
      <c r="C5">
        <v>16.774999999999999</v>
      </c>
      <c r="D5">
        <v>8.7050000000000001</v>
      </c>
      <c r="E5">
        <v>15.617000000000001</v>
      </c>
      <c r="F5">
        <v>20.997</v>
      </c>
      <c r="G5">
        <v>126.87</v>
      </c>
      <c r="H5">
        <v>38.232999999999997</v>
      </c>
      <c r="I5">
        <v>71.625</v>
      </c>
      <c r="J5">
        <v>60.570999999999998</v>
      </c>
      <c r="K5">
        <v>20.75</v>
      </c>
      <c r="L5">
        <v>1.3129999999999999</v>
      </c>
      <c r="M5" t="s">
        <v>57</v>
      </c>
    </row>
    <row r="6" spans="1:13">
      <c r="A6" t="s">
        <v>26</v>
      </c>
      <c r="B6" t="s">
        <v>23</v>
      </c>
      <c r="C6">
        <v>16.738</v>
      </c>
      <c r="D6">
        <v>11.32</v>
      </c>
      <c r="E6">
        <v>11.048999999999999</v>
      </c>
      <c r="F6">
        <v>19.7</v>
      </c>
      <c r="G6">
        <v>110.116</v>
      </c>
      <c r="H6">
        <v>39.133000000000003</v>
      </c>
      <c r="I6">
        <v>58.5</v>
      </c>
      <c r="J6">
        <v>64.412000000000006</v>
      </c>
      <c r="K6">
        <v>22.95</v>
      </c>
      <c r="L6">
        <v>1.216</v>
      </c>
      <c r="M6" t="s">
        <v>55</v>
      </c>
    </row>
    <row r="7" spans="1:13">
      <c r="A7" t="s">
        <v>26</v>
      </c>
      <c r="B7" t="s">
        <v>27</v>
      </c>
      <c r="C7">
        <v>17.600000000000001</v>
      </c>
      <c r="D7">
        <v>11.08</v>
      </c>
      <c r="E7">
        <v>14.24</v>
      </c>
      <c r="F7">
        <v>5.96</v>
      </c>
      <c r="G7">
        <v>160.19999999999999</v>
      </c>
      <c r="H7">
        <v>47.54</v>
      </c>
      <c r="I7">
        <v>34</v>
      </c>
      <c r="J7">
        <v>74</v>
      </c>
      <c r="K7">
        <v>24</v>
      </c>
      <c r="L7">
        <v>1.1339999999999999</v>
      </c>
      <c r="M7" t="s">
        <v>57</v>
      </c>
    </row>
    <row r="8" spans="1:13">
      <c r="A8" t="s">
        <v>26</v>
      </c>
      <c r="B8" t="s">
        <v>62</v>
      </c>
      <c r="C8">
        <v>17.597000000000001</v>
      </c>
      <c r="D8">
        <v>11.082000000000001</v>
      </c>
      <c r="E8">
        <v>14.234</v>
      </c>
      <c r="F8">
        <v>25.393999999999998</v>
      </c>
      <c r="G8">
        <v>153.04300000000001</v>
      </c>
      <c r="H8">
        <v>43.844000000000001</v>
      </c>
      <c r="I8">
        <v>63.49</v>
      </c>
      <c r="J8">
        <v>70.384</v>
      </c>
      <c r="K8">
        <v>21.28</v>
      </c>
      <c r="L8">
        <v>1.911</v>
      </c>
      <c r="M8" t="s">
        <v>56</v>
      </c>
    </row>
    <row r="9" spans="1:13">
      <c r="A9" t="s">
        <v>20</v>
      </c>
      <c r="B9" t="s">
        <v>63</v>
      </c>
      <c r="C9">
        <v>16.855</v>
      </c>
      <c r="D9">
        <v>7.7649999999999997</v>
      </c>
      <c r="E9">
        <v>15.93</v>
      </c>
      <c r="F9">
        <v>20.954999999999998</v>
      </c>
      <c r="G9">
        <v>129.77000000000001</v>
      </c>
      <c r="H9">
        <v>37.749000000000002</v>
      </c>
      <c r="I9">
        <v>75.5</v>
      </c>
      <c r="J9">
        <v>62.249000000000002</v>
      </c>
      <c r="K9">
        <v>20.5</v>
      </c>
      <c r="L9">
        <v>1.3149999999999999</v>
      </c>
      <c r="M9" t="s">
        <v>57</v>
      </c>
    </row>
    <row r="10" spans="1:13">
      <c r="A10" t="s">
        <v>12</v>
      </c>
      <c r="B10" t="s">
        <v>64</v>
      </c>
      <c r="C10">
        <v>16.478000000000002</v>
      </c>
      <c r="D10">
        <v>10.129</v>
      </c>
      <c r="E10">
        <v>14.227</v>
      </c>
      <c r="F10">
        <v>8.4600000000000009</v>
      </c>
      <c r="G10">
        <v>51.06</v>
      </c>
      <c r="H10">
        <v>17.885999999999999</v>
      </c>
      <c r="I10">
        <v>48</v>
      </c>
      <c r="J10">
        <v>18535.5</v>
      </c>
      <c r="K10">
        <v>12</v>
      </c>
      <c r="L10">
        <v>0.21</v>
      </c>
      <c r="M10" t="s">
        <v>57</v>
      </c>
    </row>
    <row r="11" spans="1:13">
      <c r="A11" t="s">
        <v>35</v>
      </c>
      <c r="B11" t="s">
        <v>65</v>
      </c>
      <c r="C11">
        <v>12.112</v>
      </c>
      <c r="D11">
        <v>7.0620000000000003</v>
      </c>
      <c r="E11">
        <v>11.334</v>
      </c>
      <c r="F11">
        <v>6.4859999999999998</v>
      </c>
      <c r="G11">
        <v>53.695999999999998</v>
      </c>
      <c r="H11">
        <v>17.939</v>
      </c>
      <c r="I11">
        <v>36.72</v>
      </c>
      <c r="J11">
        <v>26.812999999999999</v>
      </c>
      <c r="K11">
        <v>11.2</v>
      </c>
      <c r="L11">
        <v>0.29299999999999998</v>
      </c>
      <c r="M11" t="s">
        <v>56</v>
      </c>
    </row>
    <row r="12" spans="1:13">
      <c r="A12" t="s">
        <v>54</v>
      </c>
      <c r="B12" t="s">
        <v>66</v>
      </c>
      <c r="C12">
        <v>12.112</v>
      </c>
      <c r="D12">
        <v>7.0620000000000003</v>
      </c>
      <c r="E12">
        <v>11.334</v>
      </c>
      <c r="F12">
        <v>6.4859999999999998</v>
      </c>
      <c r="G12">
        <v>53.695999999999998</v>
      </c>
      <c r="H12">
        <v>17.939</v>
      </c>
      <c r="I12">
        <v>36.72</v>
      </c>
      <c r="J12">
        <v>26.812999999999999</v>
      </c>
      <c r="K12">
        <v>11.2</v>
      </c>
      <c r="L12">
        <v>0.29299999999999998</v>
      </c>
      <c r="M1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Solvents</vt:lpstr>
      <vt:lpstr>Inks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Dodd-Clements, Keely</dc:creator>
  <cp:lastModifiedBy>Nandayapa Bermudez, Edgar</cp:lastModifiedBy>
  <dcterms:created xsi:type="dcterms:W3CDTF">2025-05-23T09:39:51Z</dcterms:created>
  <dcterms:modified xsi:type="dcterms:W3CDTF">2025-08-28T08:25:26Z</dcterms:modified>
</cp:coreProperties>
</file>