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9808E4F6-97B5-4497-BB9C-E140CF40CD4E}" xr6:coauthVersionLast="47" xr6:coauthVersionMax="47" xr10:uidLastSave="{00000000-0000-0000-0000-000000000000}"/>
  <bookViews>
    <workbookView xWindow="5220" yWindow="855" windowWidth="22980" windowHeight="1386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15'!$P$55:$AD$385</definedName>
    <definedName name="_xlnm.Print_Titles" localSheetId="0">'2017 03 15'!$55:$55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0" i="1" l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X328" i="1" l="1"/>
  <c r="G328" i="1" s="1"/>
  <c r="S328" i="1"/>
  <c r="D328" i="1" s="1"/>
  <c r="L328" i="1"/>
  <c r="K328" i="1"/>
  <c r="J328" i="1"/>
  <c r="F328" i="1"/>
  <c r="C328" i="1"/>
  <c r="AH328" i="1" s="1"/>
  <c r="AH327" i="1"/>
  <c r="X327" i="1"/>
  <c r="G327" i="1" s="1"/>
  <c r="S327" i="1"/>
  <c r="D327" i="1" s="1"/>
  <c r="L327" i="1"/>
  <c r="K327" i="1"/>
  <c r="J327" i="1"/>
  <c r="F327" i="1"/>
  <c r="C327" i="1"/>
  <c r="X326" i="1"/>
  <c r="G326" i="1" s="1"/>
  <c r="S326" i="1"/>
  <c r="D326" i="1" s="1"/>
  <c r="L326" i="1"/>
  <c r="K326" i="1"/>
  <c r="J326" i="1"/>
  <c r="F326" i="1"/>
  <c r="C326" i="1"/>
  <c r="AH326" i="1" s="1"/>
  <c r="AH325" i="1"/>
  <c r="X325" i="1"/>
  <c r="G325" i="1" s="1"/>
  <c r="S325" i="1"/>
  <c r="D325" i="1" s="1"/>
  <c r="L325" i="1"/>
  <c r="K325" i="1"/>
  <c r="J325" i="1"/>
  <c r="F325" i="1"/>
  <c r="C325" i="1"/>
  <c r="X324" i="1"/>
  <c r="G324" i="1" s="1"/>
  <c r="S324" i="1"/>
  <c r="D324" i="1" s="1"/>
  <c r="L324" i="1"/>
  <c r="K324" i="1"/>
  <c r="J324" i="1"/>
  <c r="F324" i="1"/>
  <c r="C324" i="1"/>
  <c r="AH324" i="1" s="1"/>
  <c r="AH323" i="1"/>
  <c r="X323" i="1"/>
  <c r="G323" i="1" s="1"/>
  <c r="S323" i="1"/>
  <c r="D323" i="1" s="1"/>
  <c r="L323" i="1"/>
  <c r="K323" i="1"/>
  <c r="J323" i="1"/>
  <c r="F323" i="1"/>
  <c r="C323" i="1"/>
  <c r="X322" i="1"/>
  <c r="G322" i="1" s="1"/>
  <c r="S322" i="1"/>
  <c r="D322" i="1" s="1"/>
  <c r="L322" i="1"/>
  <c r="K322" i="1"/>
  <c r="J322" i="1"/>
  <c r="F322" i="1"/>
  <c r="C322" i="1"/>
  <c r="AH322" i="1" s="1"/>
  <c r="X321" i="1"/>
  <c r="G321" i="1" s="1"/>
  <c r="S321" i="1"/>
  <c r="D321" i="1" s="1"/>
  <c r="L321" i="1"/>
  <c r="K321" i="1"/>
  <c r="J321" i="1"/>
  <c r="F321" i="1"/>
  <c r="C321" i="1"/>
  <c r="AH321" i="1" s="1"/>
  <c r="X320" i="1"/>
  <c r="G320" i="1" s="1"/>
  <c r="S320" i="1"/>
  <c r="D320" i="1" s="1"/>
  <c r="Q320" i="1"/>
  <c r="Q321" i="1" s="1"/>
  <c r="Q322" i="1" s="1"/>
  <c r="Q323" i="1" s="1"/>
  <c r="Q324" i="1" s="1"/>
  <c r="Q325" i="1" s="1"/>
  <c r="Q326" i="1" s="1"/>
  <c r="Q327" i="1" s="1"/>
  <c r="Q328" i="1" s="1"/>
  <c r="L320" i="1"/>
  <c r="K320" i="1"/>
  <c r="J320" i="1"/>
  <c r="F320" i="1"/>
  <c r="C320" i="1"/>
  <c r="AH320" i="1" s="1"/>
  <c r="X319" i="1"/>
  <c r="G319" i="1" s="1"/>
  <c r="S319" i="1"/>
  <c r="D319" i="1" s="1"/>
  <c r="L319" i="1"/>
  <c r="K319" i="1"/>
  <c r="J319" i="1"/>
  <c r="F319" i="1"/>
  <c r="C319" i="1"/>
  <c r="AH319" i="1" s="1"/>
  <c r="X273" i="1"/>
  <c r="G273" i="1" s="1"/>
  <c r="S273" i="1"/>
  <c r="AE273" i="1" s="1"/>
  <c r="L273" i="1"/>
  <c r="K273" i="1"/>
  <c r="J273" i="1"/>
  <c r="F273" i="1"/>
  <c r="C273" i="1"/>
  <c r="AH273" i="1" s="1"/>
  <c r="X272" i="1"/>
  <c r="G272" i="1" s="1"/>
  <c r="S272" i="1"/>
  <c r="AE272" i="1" s="1"/>
  <c r="L272" i="1"/>
  <c r="K272" i="1"/>
  <c r="J272" i="1"/>
  <c r="F272" i="1"/>
  <c r="C272" i="1"/>
  <c r="AH272" i="1" s="1"/>
  <c r="X271" i="1"/>
  <c r="G271" i="1" s="1"/>
  <c r="S271" i="1"/>
  <c r="D271" i="1" s="1"/>
  <c r="L271" i="1"/>
  <c r="K271" i="1"/>
  <c r="J271" i="1"/>
  <c r="F271" i="1"/>
  <c r="C271" i="1"/>
  <c r="X270" i="1"/>
  <c r="G270" i="1" s="1"/>
  <c r="S270" i="1"/>
  <c r="D270" i="1" s="1"/>
  <c r="L270" i="1"/>
  <c r="K270" i="1"/>
  <c r="J270" i="1"/>
  <c r="F270" i="1"/>
  <c r="C270" i="1"/>
  <c r="AH270" i="1" s="1"/>
  <c r="X269" i="1"/>
  <c r="G269" i="1" s="1"/>
  <c r="S269" i="1"/>
  <c r="D269" i="1" s="1"/>
  <c r="L269" i="1"/>
  <c r="K269" i="1"/>
  <c r="J269" i="1"/>
  <c r="F269" i="1"/>
  <c r="C269" i="1"/>
  <c r="AH269" i="1" s="1"/>
  <c r="X268" i="1"/>
  <c r="G268" i="1" s="1"/>
  <c r="S268" i="1"/>
  <c r="D268" i="1" s="1"/>
  <c r="L268" i="1"/>
  <c r="K268" i="1"/>
  <c r="J268" i="1"/>
  <c r="F268" i="1"/>
  <c r="C268" i="1"/>
  <c r="AH268" i="1" s="1"/>
  <c r="X267" i="1"/>
  <c r="G267" i="1" s="1"/>
  <c r="S267" i="1"/>
  <c r="D267" i="1" s="1"/>
  <c r="L267" i="1"/>
  <c r="K267" i="1"/>
  <c r="J267" i="1"/>
  <c r="F267" i="1"/>
  <c r="C267" i="1"/>
  <c r="AH267" i="1" s="1"/>
  <c r="X266" i="1"/>
  <c r="S266" i="1"/>
  <c r="D266" i="1" s="1"/>
  <c r="L266" i="1"/>
  <c r="K266" i="1"/>
  <c r="J266" i="1"/>
  <c r="G266" i="1"/>
  <c r="F266" i="1"/>
  <c r="C266" i="1"/>
  <c r="AH266" i="1" s="1"/>
  <c r="X265" i="1"/>
  <c r="G265" i="1" s="1"/>
  <c r="S265" i="1"/>
  <c r="D265" i="1" s="1"/>
  <c r="Q265" i="1"/>
  <c r="Q266" i="1" s="1"/>
  <c r="Q267" i="1" s="1"/>
  <c r="Q268" i="1" s="1"/>
  <c r="Q269" i="1" s="1"/>
  <c r="Q270" i="1" s="1"/>
  <c r="Q271" i="1" s="1"/>
  <c r="Q272" i="1" s="1"/>
  <c r="Q273" i="1" s="1"/>
  <c r="L265" i="1"/>
  <c r="K265" i="1"/>
  <c r="J265" i="1"/>
  <c r="F265" i="1"/>
  <c r="C265" i="1"/>
  <c r="AH265" i="1" s="1"/>
  <c r="AF264" i="1"/>
  <c r="AF265" i="1" s="1"/>
  <c r="AF266" i="1" s="1"/>
  <c r="AF267" i="1" s="1"/>
  <c r="AF268" i="1" s="1"/>
  <c r="AF269" i="1" s="1"/>
  <c r="AF270" i="1" s="1"/>
  <c r="AF271" i="1" s="1"/>
  <c r="AF272" i="1" s="1"/>
  <c r="AF273" i="1" s="1"/>
  <c r="X264" i="1"/>
  <c r="G264" i="1" s="1"/>
  <c r="S264" i="1"/>
  <c r="D264" i="1" s="1"/>
  <c r="L264" i="1"/>
  <c r="K264" i="1"/>
  <c r="J264" i="1"/>
  <c r="F264" i="1"/>
  <c r="C264" i="1"/>
  <c r="AH264" i="1" s="1"/>
  <c r="X235" i="1"/>
  <c r="G235" i="1" s="1"/>
  <c r="S235" i="1"/>
  <c r="L235" i="1"/>
  <c r="K235" i="1"/>
  <c r="J235" i="1"/>
  <c r="F235" i="1"/>
  <c r="C235" i="1"/>
  <c r="AH235" i="1" s="1"/>
  <c r="X234" i="1"/>
  <c r="G234" i="1" s="1"/>
  <c r="S234" i="1"/>
  <c r="D234" i="1" s="1"/>
  <c r="L234" i="1"/>
  <c r="K234" i="1"/>
  <c r="J234" i="1"/>
  <c r="F234" i="1"/>
  <c r="C234" i="1"/>
  <c r="AH234" i="1" s="1"/>
  <c r="X233" i="1"/>
  <c r="G233" i="1" s="1"/>
  <c r="S233" i="1"/>
  <c r="D233" i="1" s="1"/>
  <c r="L233" i="1"/>
  <c r="K233" i="1"/>
  <c r="J233" i="1"/>
  <c r="F233" i="1"/>
  <c r="C233" i="1"/>
  <c r="AH233" i="1" s="1"/>
  <c r="X232" i="1"/>
  <c r="G232" i="1" s="1"/>
  <c r="S232" i="1"/>
  <c r="D232" i="1" s="1"/>
  <c r="L232" i="1"/>
  <c r="K232" i="1"/>
  <c r="J232" i="1"/>
  <c r="F232" i="1"/>
  <c r="C232" i="1"/>
  <c r="AH232" i="1" s="1"/>
  <c r="AH231" i="1"/>
  <c r="X231" i="1"/>
  <c r="G231" i="1" s="1"/>
  <c r="S231" i="1"/>
  <c r="AE231" i="1" s="1"/>
  <c r="L231" i="1"/>
  <c r="K231" i="1"/>
  <c r="J231" i="1"/>
  <c r="F231" i="1"/>
  <c r="C231" i="1"/>
  <c r="X230" i="1"/>
  <c r="G230" i="1" s="1"/>
  <c r="S230" i="1"/>
  <c r="D230" i="1" s="1"/>
  <c r="L230" i="1"/>
  <c r="K230" i="1"/>
  <c r="J230" i="1"/>
  <c r="F230" i="1"/>
  <c r="C230" i="1"/>
  <c r="AH230" i="1" s="1"/>
  <c r="X229" i="1"/>
  <c r="G229" i="1" s="1"/>
  <c r="S229" i="1"/>
  <c r="D229" i="1" s="1"/>
  <c r="L229" i="1"/>
  <c r="K229" i="1"/>
  <c r="J229" i="1"/>
  <c r="F229" i="1"/>
  <c r="C229" i="1"/>
  <c r="AH229" i="1" s="1"/>
  <c r="J228" i="1"/>
  <c r="X228" i="1"/>
  <c r="G228" i="1" s="1"/>
  <c r="S228" i="1"/>
  <c r="D228" i="1" s="1"/>
  <c r="L228" i="1"/>
  <c r="K228" i="1"/>
  <c r="F228" i="1"/>
  <c r="C228" i="1"/>
  <c r="AH228" i="1" s="1"/>
  <c r="J227" i="1"/>
  <c r="X227" i="1"/>
  <c r="G227" i="1" s="1"/>
  <c r="S227" i="1"/>
  <c r="D227" i="1" s="1"/>
  <c r="L227" i="1"/>
  <c r="K227" i="1"/>
  <c r="F227" i="1"/>
  <c r="C227" i="1"/>
  <c r="AH227" i="1" s="1"/>
  <c r="K226" i="1"/>
  <c r="X226" i="1"/>
  <c r="G226" i="1" s="1"/>
  <c r="S226" i="1"/>
  <c r="D226" i="1" s="1"/>
  <c r="L226" i="1"/>
  <c r="J226" i="1"/>
  <c r="F226" i="1"/>
  <c r="C226" i="1"/>
  <c r="AH226" i="1" s="1"/>
  <c r="X225" i="1"/>
  <c r="G225" i="1" s="1"/>
  <c r="S225" i="1"/>
  <c r="D225" i="1" s="1"/>
  <c r="L225" i="1"/>
  <c r="K225" i="1"/>
  <c r="J225" i="1"/>
  <c r="F225" i="1"/>
  <c r="C225" i="1"/>
  <c r="X224" i="1"/>
  <c r="G224" i="1" s="1"/>
  <c r="S224" i="1"/>
  <c r="D224" i="1" s="1"/>
  <c r="L224" i="1"/>
  <c r="K224" i="1"/>
  <c r="J224" i="1"/>
  <c r="F224" i="1"/>
  <c r="C224" i="1"/>
  <c r="AH224" i="1" s="1"/>
  <c r="J223" i="1"/>
  <c r="X223" i="1"/>
  <c r="G223" i="1" s="1"/>
  <c r="S223" i="1"/>
  <c r="D223" i="1" s="1"/>
  <c r="L223" i="1"/>
  <c r="K223" i="1"/>
  <c r="F223" i="1"/>
  <c r="C223" i="1"/>
  <c r="AH223" i="1" s="1"/>
  <c r="K222" i="1"/>
  <c r="X222" i="1"/>
  <c r="G222" i="1" s="1"/>
  <c r="S222" i="1"/>
  <c r="D222" i="1" s="1"/>
  <c r="L222" i="1"/>
  <c r="J222" i="1"/>
  <c r="F222" i="1"/>
  <c r="C222" i="1"/>
  <c r="AH222" i="1" s="1"/>
  <c r="K221" i="1"/>
  <c r="X221" i="1"/>
  <c r="G221" i="1" s="1"/>
  <c r="S221" i="1"/>
  <c r="D221" i="1" s="1"/>
  <c r="L221" i="1"/>
  <c r="J221" i="1"/>
  <c r="F221" i="1"/>
  <c r="C221" i="1"/>
  <c r="AH221" i="1" s="1"/>
  <c r="X220" i="1"/>
  <c r="G220" i="1" s="1"/>
  <c r="S220" i="1"/>
  <c r="D220" i="1" s="1"/>
  <c r="L220" i="1"/>
  <c r="K220" i="1"/>
  <c r="J220" i="1"/>
  <c r="F220" i="1"/>
  <c r="C220" i="1"/>
  <c r="AH220" i="1" s="1"/>
  <c r="X219" i="1"/>
  <c r="S219" i="1"/>
  <c r="D219" i="1" s="1"/>
  <c r="L219" i="1"/>
  <c r="K219" i="1"/>
  <c r="J219" i="1"/>
  <c r="G219" i="1"/>
  <c r="F219" i="1"/>
  <c r="C219" i="1"/>
  <c r="AH219" i="1" s="1"/>
  <c r="X218" i="1"/>
  <c r="G218" i="1" s="1"/>
  <c r="S218" i="1"/>
  <c r="D218" i="1" s="1"/>
  <c r="L218" i="1"/>
  <c r="K218" i="1"/>
  <c r="J218" i="1"/>
  <c r="F218" i="1"/>
  <c r="C218" i="1"/>
  <c r="J217" i="1"/>
  <c r="X217" i="1"/>
  <c r="G217" i="1" s="1"/>
  <c r="S217" i="1"/>
  <c r="D217" i="1" s="1"/>
  <c r="Q217" i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L217" i="1"/>
  <c r="K217" i="1"/>
  <c r="F217" i="1"/>
  <c r="C217" i="1"/>
  <c r="AH217" i="1" s="1"/>
  <c r="J216" i="1"/>
  <c r="X216" i="1"/>
  <c r="G216" i="1" s="1"/>
  <c r="S216" i="1"/>
  <c r="D216" i="1" s="1"/>
  <c r="L216" i="1"/>
  <c r="K216" i="1"/>
  <c r="F216" i="1"/>
  <c r="C216" i="1"/>
  <c r="AH216" i="1" s="1"/>
  <c r="AE235" i="1" l="1"/>
  <c r="AE327" i="1"/>
  <c r="AE325" i="1"/>
  <c r="AE326" i="1"/>
  <c r="AE324" i="1"/>
  <c r="AE323" i="1"/>
  <c r="AE322" i="1"/>
  <c r="AE321" i="1"/>
  <c r="AE320" i="1"/>
  <c r="AE319" i="1"/>
  <c r="AE267" i="1"/>
  <c r="AE328" i="1"/>
  <c r="AE269" i="1"/>
  <c r="AE268" i="1"/>
  <c r="AE266" i="1"/>
  <c r="AE270" i="1"/>
  <c r="AE271" i="1"/>
  <c r="AH271" i="1"/>
  <c r="D273" i="1"/>
  <c r="AE265" i="1"/>
  <c r="AE264" i="1"/>
  <c r="D272" i="1"/>
  <c r="AE225" i="1"/>
  <c r="AE224" i="1"/>
  <c r="AE221" i="1"/>
  <c r="AE234" i="1"/>
  <c r="AE216" i="1"/>
  <c r="AE219" i="1"/>
  <c r="AE233" i="1"/>
  <c r="AE218" i="1"/>
  <c r="AE226" i="1"/>
  <c r="D231" i="1"/>
  <c r="AE232" i="1"/>
  <c r="AE228" i="1"/>
  <c r="AH225" i="1"/>
  <c r="AE227" i="1"/>
  <c r="AE222" i="1"/>
  <c r="AE230" i="1"/>
  <c r="D235" i="1"/>
  <c r="AE217" i="1"/>
  <c r="AE229" i="1"/>
  <c r="AE223" i="1"/>
  <c r="AH218" i="1"/>
  <c r="AE220" i="1"/>
  <c r="G391" i="1" l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J389" i="1"/>
  <c r="F389" i="1"/>
  <c r="J388" i="1"/>
  <c r="F388" i="1"/>
  <c r="J387" i="1"/>
  <c r="F387" i="1"/>
  <c r="L389" i="1"/>
  <c r="L388" i="1"/>
  <c r="L387" i="1"/>
  <c r="S389" i="1"/>
  <c r="D389" i="1" s="1"/>
  <c r="S388" i="1"/>
  <c r="D388" i="1" s="1"/>
  <c r="S387" i="1"/>
  <c r="D387" i="1" s="1"/>
  <c r="S390" i="1"/>
  <c r="D390" i="1" s="1"/>
  <c r="X390" i="1"/>
  <c r="G390" i="1" s="1"/>
  <c r="X389" i="1"/>
  <c r="G389" i="1" s="1"/>
  <c r="X388" i="1"/>
  <c r="G388" i="1" s="1"/>
  <c r="X387" i="1"/>
  <c r="G387" i="1" s="1"/>
  <c r="X386" i="1"/>
  <c r="G386" i="1" s="1"/>
  <c r="Q387" i="1"/>
  <c r="Q388" i="1" s="1"/>
  <c r="Q389" i="1" s="1"/>
  <c r="Q390" i="1" s="1"/>
  <c r="O389" i="1"/>
  <c r="O388" i="1"/>
  <c r="O387" i="1"/>
  <c r="L386" i="1"/>
  <c r="J386" i="1"/>
  <c r="F386" i="1"/>
  <c r="O386" i="1"/>
  <c r="S386" i="1"/>
  <c r="D386" i="1" s="1"/>
  <c r="AF386" i="1"/>
  <c r="AF387" i="1" s="1"/>
  <c r="AF388" i="1" s="1"/>
  <c r="AF389" i="1" s="1"/>
  <c r="AF390" i="1" s="1"/>
  <c r="S385" i="1"/>
  <c r="D385" i="1" s="1"/>
  <c r="S384" i="1"/>
  <c r="D384" i="1" s="1"/>
  <c r="S383" i="1"/>
  <c r="D383" i="1" s="1"/>
  <c r="S382" i="1"/>
  <c r="D382" i="1" s="1"/>
  <c r="S381" i="1"/>
  <c r="D381" i="1" s="1"/>
  <c r="S380" i="1"/>
  <c r="D380" i="1" s="1"/>
  <c r="S379" i="1"/>
  <c r="D379" i="1" s="1"/>
  <c r="S378" i="1"/>
  <c r="D378" i="1" s="1"/>
  <c r="S377" i="1"/>
  <c r="D377" i="1" s="1"/>
  <c r="S376" i="1"/>
  <c r="D376" i="1" s="1"/>
  <c r="S375" i="1"/>
  <c r="D375" i="1" s="1"/>
  <c r="S374" i="1"/>
  <c r="D374" i="1" s="1"/>
  <c r="S373" i="1"/>
  <c r="D373" i="1" s="1"/>
  <c r="S372" i="1"/>
  <c r="D372" i="1" s="1"/>
  <c r="S371" i="1"/>
  <c r="D371" i="1" s="1"/>
  <c r="S370" i="1"/>
  <c r="D370" i="1" s="1"/>
  <c r="S369" i="1"/>
  <c r="D369" i="1" s="1"/>
  <c r="S368" i="1"/>
  <c r="D368" i="1" s="1"/>
  <c r="S367" i="1"/>
  <c r="D367" i="1" s="1"/>
  <c r="S366" i="1"/>
  <c r="D366" i="1" s="1"/>
  <c r="S365" i="1"/>
  <c r="D365" i="1" s="1"/>
  <c r="S364" i="1"/>
  <c r="D364" i="1" s="1"/>
  <c r="S363" i="1"/>
  <c r="D363" i="1" s="1"/>
  <c r="S362" i="1"/>
  <c r="D362" i="1" s="1"/>
  <c r="S361" i="1"/>
  <c r="D361" i="1" s="1"/>
  <c r="S360" i="1"/>
  <c r="D360" i="1" s="1"/>
  <c r="S359" i="1"/>
  <c r="D359" i="1" s="1"/>
  <c r="S358" i="1"/>
  <c r="D358" i="1" s="1"/>
  <c r="S357" i="1"/>
  <c r="D357" i="1" s="1"/>
  <c r="S356" i="1"/>
  <c r="D356" i="1" s="1"/>
  <c r="S355" i="1"/>
  <c r="D355" i="1" s="1"/>
  <c r="S354" i="1"/>
  <c r="D354" i="1" s="1"/>
  <c r="S353" i="1"/>
  <c r="D353" i="1" s="1"/>
  <c r="S352" i="1"/>
  <c r="D352" i="1" s="1"/>
  <c r="S351" i="1"/>
  <c r="D351" i="1" s="1"/>
  <c r="S350" i="1"/>
  <c r="D350" i="1" s="1"/>
  <c r="S349" i="1"/>
  <c r="D349" i="1" s="1"/>
  <c r="S348" i="1"/>
  <c r="D348" i="1" s="1"/>
  <c r="S347" i="1"/>
  <c r="D347" i="1" s="1"/>
  <c r="S346" i="1"/>
  <c r="D346" i="1" s="1"/>
  <c r="S345" i="1"/>
  <c r="D345" i="1" s="1"/>
  <c r="S344" i="1"/>
  <c r="D344" i="1" s="1"/>
  <c r="S343" i="1"/>
  <c r="D343" i="1" s="1"/>
  <c r="S342" i="1"/>
  <c r="D342" i="1" s="1"/>
  <c r="S341" i="1"/>
  <c r="D341" i="1" s="1"/>
  <c r="S340" i="1"/>
  <c r="D340" i="1" s="1"/>
  <c r="S339" i="1"/>
  <c r="D339" i="1" s="1"/>
  <c r="S338" i="1"/>
  <c r="D338" i="1" s="1"/>
  <c r="S337" i="1"/>
  <c r="D337" i="1" s="1"/>
  <c r="S336" i="1"/>
  <c r="D336" i="1" s="1"/>
  <c r="S335" i="1"/>
  <c r="D335" i="1" s="1"/>
  <c r="S334" i="1"/>
  <c r="D334" i="1" s="1"/>
  <c r="S333" i="1"/>
  <c r="D333" i="1" s="1"/>
  <c r="S332" i="1"/>
  <c r="D332" i="1" s="1"/>
  <c r="S331" i="1"/>
  <c r="D331" i="1" s="1"/>
  <c r="S330" i="1"/>
  <c r="D330" i="1" s="1"/>
  <c r="S329" i="1"/>
  <c r="D329" i="1" s="1"/>
  <c r="S318" i="1"/>
  <c r="D318" i="1" s="1"/>
  <c r="S317" i="1"/>
  <c r="D317" i="1" s="1"/>
  <c r="S316" i="1"/>
  <c r="D316" i="1" s="1"/>
  <c r="S315" i="1"/>
  <c r="D315" i="1" s="1"/>
  <c r="S314" i="1"/>
  <c r="D314" i="1" s="1"/>
  <c r="S313" i="1"/>
  <c r="D313" i="1" s="1"/>
  <c r="S312" i="1"/>
  <c r="D312" i="1" s="1"/>
  <c r="S311" i="1"/>
  <c r="D311" i="1" s="1"/>
  <c r="S310" i="1"/>
  <c r="D310" i="1" s="1"/>
  <c r="S309" i="1"/>
  <c r="D309" i="1" s="1"/>
  <c r="S308" i="1"/>
  <c r="D308" i="1" s="1"/>
  <c r="S307" i="1"/>
  <c r="D307" i="1" s="1"/>
  <c r="S306" i="1"/>
  <c r="D306" i="1" s="1"/>
  <c r="S305" i="1"/>
  <c r="D305" i="1" s="1"/>
  <c r="S304" i="1"/>
  <c r="D304" i="1" s="1"/>
  <c r="S303" i="1"/>
  <c r="D303" i="1" s="1"/>
  <c r="S302" i="1"/>
  <c r="D302" i="1" s="1"/>
  <c r="S301" i="1"/>
  <c r="D301" i="1" s="1"/>
  <c r="S300" i="1"/>
  <c r="D300" i="1" s="1"/>
  <c r="S299" i="1"/>
  <c r="D299" i="1" s="1"/>
  <c r="S298" i="1"/>
  <c r="D298" i="1" s="1"/>
  <c r="S297" i="1"/>
  <c r="D297" i="1" s="1"/>
  <c r="S296" i="1"/>
  <c r="D296" i="1" s="1"/>
  <c r="S295" i="1"/>
  <c r="D295" i="1" s="1"/>
  <c r="S294" i="1"/>
  <c r="D294" i="1" s="1"/>
  <c r="S293" i="1"/>
  <c r="D293" i="1" s="1"/>
  <c r="S292" i="1"/>
  <c r="D292" i="1" s="1"/>
  <c r="S291" i="1"/>
  <c r="D291" i="1" s="1"/>
  <c r="S290" i="1"/>
  <c r="D290" i="1" s="1"/>
  <c r="S289" i="1"/>
  <c r="D289" i="1" s="1"/>
  <c r="S288" i="1"/>
  <c r="D288" i="1" s="1"/>
  <c r="S287" i="1"/>
  <c r="D287" i="1" s="1"/>
  <c r="S286" i="1"/>
  <c r="D286" i="1" s="1"/>
  <c r="S285" i="1"/>
  <c r="D285" i="1" s="1"/>
  <c r="S284" i="1"/>
  <c r="D284" i="1" s="1"/>
  <c r="S283" i="1"/>
  <c r="D283" i="1" s="1"/>
  <c r="S282" i="1"/>
  <c r="D282" i="1" s="1"/>
  <c r="S281" i="1"/>
  <c r="D281" i="1" s="1"/>
  <c r="S280" i="1"/>
  <c r="D280" i="1" s="1"/>
  <c r="S279" i="1"/>
  <c r="D279" i="1" s="1"/>
  <c r="S278" i="1"/>
  <c r="D278" i="1" s="1"/>
  <c r="S277" i="1"/>
  <c r="D277" i="1" s="1"/>
  <c r="S276" i="1"/>
  <c r="D276" i="1" s="1"/>
  <c r="S275" i="1"/>
  <c r="D275" i="1" s="1"/>
  <c r="S274" i="1"/>
  <c r="D274" i="1" s="1"/>
  <c r="S263" i="1"/>
  <c r="D263" i="1" s="1"/>
  <c r="S262" i="1"/>
  <c r="D262" i="1" s="1"/>
  <c r="S261" i="1"/>
  <c r="D261" i="1" s="1"/>
  <c r="S260" i="1"/>
  <c r="D260" i="1" s="1"/>
  <c r="S259" i="1"/>
  <c r="D259" i="1" s="1"/>
  <c r="S258" i="1"/>
  <c r="D258" i="1" s="1"/>
  <c r="S257" i="1"/>
  <c r="D257" i="1" s="1"/>
  <c r="S256" i="1"/>
  <c r="D256" i="1" s="1"/>
  <c r="S255" i="1"/>
  <c r="D255" i="1" s="1"/>
  <c r="S254" i="1"/>
  <c r="D254" i="1" s="1"/>
  <c r="S253" i="1"/>
  <c r="D253" i="1" s="1"/>
  <c r="S252" i="1"/>
  <c r="D252" i="1" s="1"/>
  <c r="S251" i="1"/>
  <c r="D251" i="1" s="1"/>
  <c r="S250" i="1"/>
  <c r="D250" i="1" s="1"/>
  <c r="S249" i="1"/>
  <c r="D249" i="1" s="1"/>
  <c r="S248" i="1"/>
  <c r="D248" i="1" s="1"/>
  <c r="S247" i="1"/>
  <c r="D247" i="1" s="1"/>
  <c r="S246" i="1"/>
  <c r="D246" i="1" s="1"/>
  <c r="S245" i="1"/>
  <c r="D245" i="1" s="1"/>
  <c r="S244" i="1"/>
  <c r="D244" i="1" s="1"/>
  <c r="S243" i="1"/>
  <c r="D243" i="1" s="1"/>
  <c r="S242" i="1"/>
  <c r="D242" i="1" s="1"/>
  <c r="S241" i="1"/>
  <c r="D241" i="1" s="1"/>
  <c r="S240" i="1"/>
  <c r="D240" i="1" s="1"/>
  <c r="S239" i="1"/>
  <c r="D239" i="1" s="1"/>
  <c r="S238" i="1"/>
  <c r="D238" i="1" s="1"/>
  <c r="S237" i="1"/>
  <c r="D237" i="1" s="1"/>
  <c r="S236" i="1"/>
  <c r="D236" i="1" s="1"/>
  <c r="S215" i="1"/>
  <c r="D215" i="1" s="1"/>
  <c r="S214" i="1"/>
  <c r="D214" i="1" s="1"/>
  <c r="S213" i="1"/>
  <c r="D213" i="1" s="1"/>
  <c r="S212" i="1"/>
  <c r="D212" i="1" s="1"/>
  <c r="S211" i="1"/>
  <c r="D211" i="1" s="1"/>
  <c r="S210" i="1"/>
  <c r="D210" i="1" s="1"/>
  <c r="S209" i="1"/>
  <c r="D209" i="1" s="1"/>
  <c r="S208" i="1"/>
  <c r="D208" i="1" s="1"/>
  <c r="S207" i="1"/>
  <c r="D207" i="1" s="1"/>
  <c r="S206" i="1"/>
  <c r="D206" i="1" s="1"/>
  <c r="S205" i="1"/>
  <c r="D205" i="1" s="1"/>
  <c r="S204" i="1"/>
  <c r="D204" i="1" s="1"/>
  <c r="S203" i="1"/>
  <c r="D203" i="1" s="1"/>
  <c r="S202" i="1"/>
  <c r="D202" i="1" s="1"/>
  <c r="S201" i="1"/>
  <c r="D201" i="1" s="1"/>
  <c r="S200" i="1"/>
  <c r="D200" i="1" s="1"/>
  <c r="S199" i="1"/>
  <c r="D199" i="1" s="1"/>
  <c r="S198" i="1"/>
  <c r="D198" i="1" s="1"/>
  <c r="S197" i="1"/>
  <c r="D197" i="1" s="1"/>
  <c r="S196" i="1"/>
  <c r="D196" i="1" s="1"/>
  <c r="S195" i="1"/>
  <c r="D195" i="1" s="1"/>
  <c r="S194" i="1"/>
  <c r="D194" i="1" s="1"/>
  <c r="S193" i="1"/>
  <c r="D193" i="1" s="1"/>
  <c r="S192" i="1"/>
  <c r="D192" i="1" s="1"/>
  <c r="S191" i="1"/>
  <c r="D191" i="1" s="1"/>
  <c r="S190" i="1"/>
  <c r="D190" i="1" s="1"/>
  <c r="S189" i="1"/>
  <c r="D189" i="1" s="1"/>
  <c r="S188" i="1"/>
  <c r="D188" i="1" s="1"/>
  <c r="S187" i="1"/>
  <c r="D187" i="1" s="1"/>
  <c r="S186" i="1"/>
  <c r="D186" i="1" s="1"/>
  <c r="S185" i="1"/>
  <c r="D185" i="1" s="1"/>
  <c r="S184" i="1"/>
  <c r="D184" i="1" s="1"/>
  <c r="S183" i="1"/>
  <c r="D183" i="1" s="1"/>
  <c r="S182" i="1"/>
  <c r="D182" i="1" s="1"/>
  <c r="S181" i="1"/>
  <c r="D181" i="1" s="1"/>
  <c r="S180" i="1"/>
  <c r="D180" i="1" s="1"/>
  <c r="S179" i="1"/>
  <c r="D179" i="1" s="1"/>
  <c r="S178" i="1"/>
  <c r="D178" i="1" s="1"/>
  <c r="S177" i="1"/>
  <c r="D177" i="1" s="1"/>
  <c r="S176" i="1"/>
  <c r="D176" i="1" s="1"/>
  <c r="S175" i="1"/>
  <c r="D175" i="1" s="1"/>
  <c r="S174" i="1"/>
  <c r="D174" i="1" s="1"/>
  <c r="S173" i="1"/>
  <c r="D173" i="1" s="1"/>
  <c r="S172" i="1"/>
  <c r="D172" i="1" s="1"/>
  <c r="S171" i="1"/>
  <c r="D171" i="1" s="1"/>
  <c r="S170" i="1"/>
  <c r="D170" i="1" s="1"/>
  <c r="S169" i="1"/>
  <c r="D169" i="1" s="1"/>
  <c r="S168" i="1"/>
  <c r="D168" i="1" s="1"/>
  <c r="S167" i="1"/>
  <c r="D167" i="1" s="1"/>
  <c r="S166" i="1"/>
  <c r="D166" i="1" s="1"/>
  <c r="S165" i="1"/>
  <c r="D165" i="1" s="1"/>
  <c r="S164" i="1"/>
  <c r="D164" i="1" s="1"/>
  <c r="S163" i="1"/>
  <c r="D163" i="1" s="1"/>
  <c r="S162" i="1"/>
  <c r="D162" i="1" s="1"/>
  <c r="S161" i="1"/>
  <c r="D161" i="1" s="1"/>
  <c r="S160" i="1"/>
  <c r="D160" i="1" s="1"/>
  <c r="S159" i="1"/>
  <c r="D159" i="1" s="1"/>
  <c r="S158" i="1"/>
  <c r="D158" i="1" s="1"/>
  <c r="S157" i="1"/>
  <c r="D157" i="1" s="1"/>
  <c r="S156" i="1"/>
  <c r="D156" i="1" s="1"/>
  <c r="S155" i="1"/>
  <c r="D155" i="1" s="1"/>
  <c r="S154" i="1"/>
  <c r="D154" i="1" s="1"/>
  <c r="S153" i="1"/>
  <c r="D153" i="1" s="1"/>
  <c r="S152" i="1"/>
  <c r="D152" i="1" s="1"/>
  <c r="S151" i="1"/>
  <c r="D151" i="1" s="1"/>
  <c r="S150" i="1"/>
  <c r="D150" i="1" s="1"/>
  <c r="S149" i="1"/>
  <c r="D149" i="1" s="1"/>
  <c r="S148" i="1"/>
  <c r="D148" i="1" s="1"/>
  <c r="S147" i="1"/>
  <c r="D147" i="1" s="1"/>
  <c r="S146" i="1"/>
  <c r="D146" i="1" s="1"/>
  <c r="S145" i="1"/>
  <c r="D145" i="1" s="1"/>
  <c r="S144" i="1"/>
  <c r="D144" i="1" s="1"/>
  <c r="S143" i="1"/>
  <c r="D143" i="1" s="1"/>
  <c r="S142" i="1"/>
  <c r="D142" i="1" s="1"/>
  <c r="S141" i="1"/>
  <c r="D141" i="1" s="1"/>
  <c r="S140" i="1"/>
  <c r="D140" i="1" s="1"/>
  <c r="S139" i="1"/>
  <c r="D139" i="1" s="1"/>
  <c r="S138" i="1"/>
  <c r="D138" i="1" s="1"/>
  <c r="S137" i="1"/>
  <c r="D137" i="1" s="1"/>
  <c r="S136" i="1"/>
  <c r="D136" i="1" s="1"/>
  <c r="S135" i="1"/>
  <c r="D135" i="1" s="1"/>
  <c r="S134" i="1"/>
  <c r="D134" i="1" s="1"/>
  <c r="S133" i="1"/>
  <c r="D133" i="1" s="1"/>
  <c r="S132" i="1"/>
  <c r="D132" i="1" s="1"/>
  <c r="S131" i="1"/>
  <c r="D131" i="1" s="1"/>
  <c r="S130" i="1"/>
  <c r="D130" i="1" s="1"/>
  <c r="S129" i="1"/>
  <c r="D129" i="1" s="1"/>
  <c r="S128" i="1"/>
  <c r="D128" i="1" s="1"/>
  <c r="S127" i="1"/>
  <c r="D127" i="1" s="1"/>
  <c r="S126" i="1"/>
  <c r="D126" i="1" s="1"/>
  <c r="S125" i="1"/>
  <c r="D125" i="1" s="1"/>
  <c r="S124" i="1"/>
  <c r="D124" i="1" s="1"/>
  <c r="S123" i="1"/>
  <c r="D123" i="1" s="1"/>
  <c r="S122" i="1"/>
  <c r="D122" i="1" s="1"/>
  <c r="S121" i="1"/>
  <c r="D121" i="1" s="1"/>
  <c r="S120" i="1"/>
  <c r="D120" i="1" s="1"/>
  <c r="S119" i="1"/>
  <c r="D119" i="1" s="1"/>
  <c r="S118" i="1"/>
  <c r="D118" i="1" s="1"/>
  <c r="S117" i="1"/>
  <c r="D117" i="1" s="1"/>
  <c r="S116" i="1"/>
  <c r="D116" i="1" s="1"/>
  <c r="S115" i="1"/>
  <c r="D115" i="1" s="1"/>
  <c r="S114" i="1"/>
  <c r="D114" i="1" s="1"/>
  <c r="S113" i="1"/>
  <c r="D113" i="1" s="1"/>
  <c r="S112" i="1"/>
  <c r="D112" i="1" s="1"/>
  <c r="S111" i="1"/>
  <c r="D111" i="1" s="1"/>
  <c r="S110" i="1"/>
  <c r="D110" i="1" s="1"/>
  <c r="S109" i="1"/>
  <c r="D109" i="1" s="1"/>
  <c r="S108" i="1"/>
  <c r="D108" i="1" s="1"/>
  <c r="S107" i="1"/>
  <c r="D107" i="1" s="1"/>
  <c r="S106" i="1"/>
  <c r="D106" i="1" s="1"/>
  <c r="S105" i="1"/>
  <c r="D105" i="1" s="1"/>
  <c r="S104" i="1"/>
  <c r="D104" i="1" s="1"/>
  <c r="S103" i="1"/>
  <c r="D103" i="1" s="1"/>
  <c r="S102" i="1"/>
  <c r="D102" i="1" s="1"/>
  <c r="S101" i="1"/>
  <c r="D101" i="1" s="1"/>
  <c r="S100" i="1"/>
  <c r="D100" i="1" s="1"/>
  <c r="S99" i="1"/>
  <c r="D99" i="1" s="1"/>
  <c r="S98" i="1"/>
  <c r="D98" i="1" s="1"/>
  <c r="S97" i="1"/>
  <c r="D97" i="1" s="1"/>
  <c r="S96" i="1"/>
  <c r="D96" i="1" s="1"/>
  <c r="S95" i="1"/>
  <c r="D95" i="1" s="1"/>
  <c r="S94" i="1"/>
  <c r="D94" i="1" s="1"/>
  <c r="S93" i="1"/>
  <c r="D93" i="1" s="1"/>
  <c r="S92" i="1"/>
  <c r="D92" i="1" s="1"/>
  <c r="S91" i="1"/>
  <c r="D91" i="1" s="1"/>
  <c r="S90" i="1"/>
  <c r="D90" i="1" s="1"/>
  <c r="S89" i="1"/>
  <c r="D89" i="1" s="1"/>
  <c r="S88" i="1"/>
  <c r="D88" i="1" s="1"/>
  <c r="S87" i="1"/>
  <c r="D87" i="1" s="1"/>
  <c r="S86" i="1"/>
  <c r="D86" i="1" s="1"/>
  <c r="S85" i="1"/>
  <c r="D85" i="1" s="1"/>
  <c r="S84" i="1"/>
  <c r="D84" i="1" s="1"/>
  <c r="S83" i="1"/>
  <c r="D83" i="1" s="1"/>
  <c r="S82" i="1"/>
  <c r="D82" i="1" s="1"/>
  <c r="S81" i="1"/>
  <c r="D81" i="1" s="1"/>
  <c r="S80" i="1"/>
  <c r="D80" i="1" s="1"/>
  <c r="S79" i="1"/>
  <c r="D79" i="1" s="1"/>
  <c r="S78" i="1"/>
  <c r="D78" i="1" s="1"/>
  <c r="S77" i="1"/>
  <c r="D77" i="1" s="1"/>
  <c r="S76" i="1"/>
  <c r="D76" i="1" s="1"/>
  <c r="S75" i="1"/>
  <c r="D75" i="1" s="1"/>
  <c r="S74" i="1"/>
  <c r="D74" i="1" s="1"/>
  <c r="S73" i="1"/>
  <c r="D73" i="1" s="1"/>
  <c r="S72" i="1"/>
  <c r="D72" i="1" s="1"/>
  <c r="S71" i="1"/>
  <c r="D71" i="1" s="1"/>
  <c r="S70" i="1"/>
  <c r="D70" i="1" s="1"/>
  <c r="S69" i="1"/>
  <c r="D69" i="1" s="1"/>
  <c r="S68" i="1"/>
  <c r="D68" i="1" s="1"/>
  <c r="S67" i="1"/>
  <c r="D67" i="1" s="1"/>
  <c r="S66" i="1"/>
  <c r="D66" i="1" s="1"/>
  <c r="S65" i="1"/>
  <c r="D65" i="1" s="1"/>
  <c r="S64" i="1"/>
  <c r="D64" i="1" s="1"/>
  <c r="S63" i="1"/>
  <c r="D63" i="1" s="1"/>
  <c r="S61" i="1"/>
  <c r="D61" i="1" s="1"/>
  <c r="S60" i="1"/>
  <c r="D60" i="1" s="1"/>
  <c r="S59" i="1"/>
  <c r="D59" i="1" s="1"/>
  <c r="S58" i="1"/>
  <c r="D58" i="1" s="1"/>
  <c r="S57" i="1"/>
  <c r="D57" i="1" s="1"/>
  <c r="S56" i="1"/>
  <c r="D56" i="1" s="1"/>
  <c r="S62" i="1"/>
  <c r="D62" i="1" s="1"/>
  <c r="AF114" i="1"/>
  <c r="AF123" i="1"/>
  <c r="AF128" i="1"/>
  <c r="AF134" i="1"/>
  <c r="AF149" i="1"/>
  <c r="AF274" i="1"/>
  <c r="AF295" i="1"/>
  <c r="AF341" i="1"/>
  <c r="AF347" i="1"/>
  <c r="AF373" i="1"/>
  <c r="AF92" i="1"/>
  <c r="AF93" i="1" s="1"/>
  <c r="AF94" i="1" s="1"/>
  <c r="AF95" i="1" s="1"/>
  <c r="AF96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76" i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57" i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334" i="3"/>
  <c r="A333" i="3"/>
  <c r="R387" i="1" l="1"/>
  <c r="R388" i="1"/>
  <c r="R389" i="1"/>
  <c r="R386" i="1"/>
  <c r="A328" i="3" s="1"/>
  <c r="AF115" i="1"/>
  <c r="AF116" i="1" s="1"/>
  <c r="AF117" i="1" s="1"/>
  <c r="AF118" i="1" s="1"/>
  <c r="AF119" i="1" s="1"/>
  <c r="AF120" i="1" s="1"/>
  <c r="AF121" i="1" s="1"/>
  <c r="AF122" i="1" s="1"/>
  <c r="AF124" i="1"/>
  <c r="AF125" i="1" s="1"/>
  <c r="AF126" i="1" s="1"/>
  <c r="AF127" i="1" s="1"/>
  <c r="AF129" i="1"/>
  <c r="AF130" i="1" s="1"/>
  <c r="AF131" i="1" s="1"/>
  <c r="AF132" i="1" s="1"/>
  <c r="AF133" i="1" s="1"/>
  <c r="AF135" i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50" i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75" i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6" i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48" i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3" i="1" s="1"/>
  <c r="AF365" i="1" s="1"/>
  <c r="AF366" i="1" s="1"/>
  <c r="AF367" i="1" s="1"/>
  <c r="AF368" i="1" s="1"/>
  <c r="AF369" i="1" s="1"/>
  <c r="AF370" i="1" s="1"/>
  <c r="AF371" i="1" s="1"/>
  <c r="AF372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X361" i="1"/>
  <c r="G361" i="1" s="1"/>
  <c r="L361" i="1"/>
  <c r="K361" i="1"/>
  <c r="J361" i="1"/>
  <c r="F361" i="1"/>
  <c r="X358" i="1"/>
  <c r="G358" i="1" s="1"/>
  <c r="L358" i="1"/>
  <c r="K358" i="1"/>
  <c r="J358" i="1"/>
  <c r="F358" i="1"/>
  <c r="X355" i="1"/>
  <c r="G355" i="1" s="1"/>
  <c r="L355" i="1"/>
  <c r="K355" i="1"/>
  <c r="J355" i="1"/>
  <c r="F355" i="1"/>
  <c r="X318" i="1"/>
  <c r="G318" i="1" s="1"/>
  <c r="L318" i="1"/>
  <c r="K318" i="1"/>
  <c r="J318" i="1"/>
  <c r="F318" i="1"/>
  <c r="X317" i="1"/>
  <c r="G317" i="1" s="1"/>
  <c r="L317" i="1"/>
  <c r="K317" i="1"/>
  <c r="J317" i="1"/>
  <c r="F317" i="1"/>
  <c r="X316" i="1"/>
  <c r="G316" i="1" s="1"/>
  <c r="L316" i="1"/>
  <c r="K316" i="1"/>
  <c r="J316" i="1"/>
  <c r="F316" i="1"/>
  <c r="X315" i="1"/>
  <c r="G315" i="1" s="1"/>
  <c r="L315" i="1"/>
  <c r="K315" i="1"/>
  <c r="J315" i="1"/>
  <c r="F315" i="1"/>
  <c r="X263" i="1"/>
  <c r="G263" i="1" s="1"/>
  <c r="L263" i="1"/>
  <c r="K263" i="1"/>
  <c r="J263" i="1"/>
  <c r="F263" i="1"/>
  <c r="X262" i="1"/>
  <c r="G262" i="1" s="1"/>
  <c r="L262" i="1"/>
  <c r="K262" i="1"/>
  <c r="J262" i="1"/>
  <c r="F262" i="1"/>
  <c r="X261" i="1"/>
  <c r="G261" i="1" s="1"/>
  <c r="L261" i="1"/>
  <c r="K261" i="1"/>
  <c r="J261" i="1"/>
  <c r="F261" i="1"/>
  <c r="X260" i="1"/>
  <c r="G260" i="1" s="1"/>
  <c r="L260" i="1"/>
  <c r="K260" i="1"/>
  <c r="J260" i="1"/>
  <c r="F260" i="1"/>
  <c r="X184" i="1"/>
  <c r="G184" i="1" s="1"/>
  <c r="L184" i="1"/>
  <c r="K184" i="1"/>
  <c r="J184" i="1"/>
  <c r="F184" i="1"/>
  <c r="X183" i="1"/>
  <c r="G183" i="1" s="1"/>
  <c r="L183" i="1"/>
  <c r="K183" i="1"/>
  <c r="J183" i="1"/>
  <c r="F183" i="1"/>
  <c r="X182" i="1"/>
  <c r="G182" i="1" s="1"/>
  <c r="L182" i="1"/>
  <c r="K182" i="1"/>
  <c r="J182" i="1"/>
  <c r="F182" i="1"/>
  <c r="X181" i="1"/>
  <c r="G181" i="1" s="1"/>
  <c r="L181" i="1"/>
  <c r="K181" i="1"/>
  <c r="J181" i="1"/>
  <c r="F181" i="1"/>
  <c r="X143" i="1"/>
  <c r="G143" i="1" s="1"/>
  <c r="L143" i="1"/>
  <c r="K143" i="1"/>
  <c r="J143" i="1"/>
  <c r="F143" i="1"/>
  <c r="X140" i="1"/>
  <c r="G140" i="1" s="1"/>
  <c r="L140" i="1"/>
  <c r="K140" i="1"/>
  <c r="J140" i="1"/>
  <c r="F140" i="1"/>
  <c r="X136" i="1"/>
  <c r="G136" i="1" s="1"/>
  <c r="L136" i="1"/>
  <c r="K136" i="1"/>
  <c r="J136" i="1"/>
  <c r="F136" i="1"/>
  <c r="X112" i="1"/>
  <c r="G112" i="1" s="1"/>
  <c r="L112" i="1"/>
  <c r="K112" i="1"/>
  <c r="J112" i="1"/>
  <c r="F112" i="1"/>
  <c r="X111" i="1"/>
  <c r="G111" i="1" s="1"/>
  <c r="L111" i="1"/>
  <c r="K111" i="1"/>
  <c r="J111" i="1"/>
  <c r="F111" i="1"/>
  <c r="X110" i="1"/>
  <c r="G110" i="1" s="1"/>
  <c r="L110" i="1"/>
  <c r="K110" i="1"/>
  <c r="J110" i="1"/>
  <c r="F110" i="1"/>
  <c r="X109" i="1"/>
  <c r="G109" i="1" s="1"/>
  <c r="L109" i="1"/>
  <c r="K109" i="1"/>
  <c r="J109" i="1"/>
  <c r="F109" i="1"/>
  <c r="X86" i="1"/>
  <c r="G86" i="1" s="1"/>
  <c r="L86" i="1"/>
  <c r="K86" i="1"/>
  <c r="J86" i="1"/>
  <c r="F86" i="1"/>
  <c r="X83" i="1"/>
  <c r="G83" i="1" s="1"/>
  <c r="L83" i="1"/>
  <c r="K83" i="1"/>
  <c r="J83" i="1"/>
  <c r="F83" i="1"/>
  <c r="X80" i="1"/>
  <c r="G80" i="1" s="1"/>
  <c r="L80" i="1"/>
  <c r="K80" i="1"/>
  <c r="J80" i="1"/>
  <c r="F80" i="1"/>
  <c r="X72" i="1"/>
  <c r="G72" i="1" s="1"/>
  <c r="O72" i="1"/>
  <c r="L72" i="1"/>
  <c r="K72" i="1"/>
  <c r="J72" i="1"/>
  <c r="F72" i="1"/>
  <c r="X69" i="1"/>
  <c r="G69" i="1" s="1"/>
  <c r="O69" i="1"/>
  <c r="L69" i="1"/>
  <c r="K69" i="1"/>
  <c r="J69" i="1"/>
  <c r="F69" i="1"/>
  <c r="X66" i="1"/>
  <c r="G66" i="1" s="1"/>
  <c r="O66" i="1"/>
  <c r="L66" i="1"/>
  <c r="K66" i="1"/>
  <c r="J66" i="1"/>
  <c r="F66" i="1"/>
  <c r="X63" i="1"/>
  <c r="G63" i="1" s="1"/>
  <c r="O63" i="1"/>
  <c r="L63" i="1"/>
  <c r="K63" i="1"/>
  <c r="J63" i="1"/>
  <c r="F63" i="1"/>
  <c r="X62" i="1"/>
  <c r="G62" i="1" s="1"/>
  <c r="O62" i="1"/>
  <c r="L62" i="1"/>
  <c r="K62" i="1"/>
  <c r="J62" i="1"/>
  <c r="F62" i="1"/>
  <c r="AF329" i="1" l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2" i="1" s="1"/>
  <c r="AF343" i="1" s="1"/>
  <c r="AF344" i="1" s="1"/>
  <c r="AF345" i="1" s="1"/>
  <c r="AF346" i="1" s="1"/>
  <c r="AF319" i="1"/>
  <c r="AF320" i="1" s="1"/>
  <c r="AF321" i="1" s="1"/>
  <c r="AF322" i="1" s="1"/>
  <c r="AF323" i="1" s="1"/>
  <c r="AF324" i="1" s="1"/>
  <c r="AF325" i="1" s="1"/>
  <c r="AF326" i="1" s="1"/>
  <c r="AF327" i="1" s="1"/>
  <c r="AF328" i="1" s="1"/>
  <c r="AF237" i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16" i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331" i="3"/>
  <c r="AH389" i="1"/>
  <c r="AE389" i="1"/>
  <c r="A330" i="3"/>
  <c r="AH388" i="1"/>
  <c r="AE388" i="1"/>
  <c r="A329" i="3"/>
  <c r="AH387" i="1"/>
  <c r="AE387" i="1"/>
  <c r="AH386" i="1"/>
  <c r="AE386" i="1"/>
  <c r="X298" i="1"/>
  <c r="G298" i="1" s="1"/>
  <c r="L298" i="1"/>
  <c r="K298" i="1"/>
  <c r="J298" i="1"/>
  <c r="F298" i="1"/>
  <c r="X297" i="1"/>
  <c r="G297" i="1" s="1"/>
  <c r="L297" i="1"/>
  <c r="K297" i="1"/>
  <c r="J297" i="1"/>
  <c r="F297" i="1"/>
  <c r="X296" i="1"/>
  <c r="G296" i="1" s="1"/>
  <c r="Q296" i="1"/>
  <c r="Q297" i="1" s="1"/>
  <c r="Q298" i="1" s="1"/>
  <c r="L296" i="1"/>
  <c r="K296" i="1"/>
  <c r="J296" i="1"/>
  <c r="F296" i="1"/>
  <c r="X295" i="1"/>
  <c r="G295" i="1" s="1"/>
  <c r="L295" i="1"/>
  <c r="K295" i="1"/>
  <c r="J295" i="1"/>
  <c r="F295" i="1"/>
  <c r="X259" i="1"/>
  <c r="G259" i="1" s="1"/>
  <c r="L259" i="1"/>
  <c r="K259" i="1"/>
  <c r="J259" i="1"/>
  <c r="F259" i="1"/>
  <c r="X258" i="1"/>
  <c r="G258" i="1" s="1"/>
  <c r="L258" i="1"/>
  <c r="K258" i="1"/>
  <c r="J258" i="1"/>
  <c r="F258" i="1"/>
  <c r="X257" i="1"/>
  <c r="G257" i="1" s="1"/>
  <c r="L257" i="1"/>
  <c r="K257" i="1"/>
  <c r="J257" i="1"/>
  <c r="F257" i="1"/>
  <c r="X256" i="1"/>
  <c r="G256" i="1" s="1"/>
  <c r="L256" i="1"/>
  <c r="K256" i="1"/>
  <c r="J256" i="1"/>
  <c r="F256" i="1"/>
  <c r="X255" i="1"/>
  <c r="G255" i="1" s="1"/>
  <c r="L255" i="1"/>
  <c r="K255" i="1"/>
  <c r="J255" i="1"/>
  <c r="F255" i="1"/>
  <c r="X254" i="1"/>
  <c r="G254" i="1" s="1"/>
  <c r="L254" i="1"/>
  <c r="K254" i="1"/>
  <c r="J254" i="1"/>
  <c r="F254" i="1"/>
  <c r="X253" i="1"/>
  <c r="G253" i="1" s="1"/>
  <c r="L253" i="1"/>
  <c r="K253" i="1"/>
  <c r="J253" i="1"/>
  <c r="F253" i="1"/>
  <c r="X252" i="1"/>
  <c r="G252" i="1" s="1"/>
  <c r="L252" i="1"/>
  <c r="K252" i="1"/>
  <c r="J252" i="1"/>
  <c r="F252" i="1"/>
  <c r="X251" i="1"/>
  <c r="G251" i="1" s="1"/>
  <c r="L251" i="1"/>
  <c r="K251" i="1"/>
  <c r="J251" i="1"/>
  <c r="F251" i="1"/>
  <c r="X250" i="1"/>
  <c r="G250" i="1" s="1"/>
  <c r="L250" i="1"/>
  <c r="K250" i="1"/>
  <c r="J250" i="1"/>
  <c r="F250" i="1"/>
  <c r="X249" i="1"/>
  <c r="G249" i="1" s="1"/>
  <c r="L249" i="1"/>
  <c r="K249" i="1"/>
  <c r="J249" i="1"/>
  <c r="F249" i="1"/>
  <c r="X248" i="1"/>
  <c r="G248" i="1" s="1"/>
  <c r="L248" i="1"/>
  <c r="K248" i="1"/>
  <c r="J248" i="1"/>
  <c r="F248" i="1"/>
  <c r="X247" i="1"/>
  <c r="G247" i="1" s="1"/>
  <c r="L247" i="1"/>
  <c r="K247" i="1"/>
  <c r="J247" i="1"/>
  <c r="F247" i="1"/>
  <c r="X246" i="1"/>
  <c r="G246" i="1" s="1"/>
  <c r="L246" i="1"/>
  <c r="K246" i="1"/>
  <c r="J246" i="1"/>
  <c r="F246" i="1"/>
  <c r="X245" i="1"/>
  <c r="G245" i="1" s="1"/>
  <c r="L245" i="1"/>
  <c r="K245" i="1"/>
  <c r="J245" i="1"/>
  <c r="F245" i="1"/>
  <c r="X244" i="1"/>
  <c r="G244" i="1" s="1"/>
  <c r="L244" i="1"/>
  <c r="K244" i="1"/>
  <c r="J244" i="1"/>
  <c r="F244" i="1"/>
  <c r="X243" i="1"/>
  <c r="G243" i="1" s="1"/>
  <c r="L243" i="1"/>
  <c r="K243" i="1"/>
  <c r="J243" i="1"/>
  <c r="F243" i="1"/>
  <c r="X242" i="1"/>
  <c r="G242" i="1" s="1"/>
  <c r="L242" i="1"/>
  <c r="K242" i="1"/>
  <c r="J242" i="1"/>
  <c r="F242" i="1"/>
  <c r="X241" i="1"/>
  <c r="G241" i="1" s="1"/>
  <c r="L241" i="1"/>
  <c r="K241" i="1"/>
  <c r="J241" i="1"/>
  <c r="F241" i="1"/>
  <c r="X240" i="1"/>
  <c r="G240" i="1" s="1"/>
  <c r="L240" i="1"/>
  <c r="K240" i="1"/>
  <c r="J240" i="1"/>
  <c r="F240" i="1"/>
  <c r="X239" i="1"/>
  <c r="G239" i="1" s="1"/>
  <c r="L239" i="1"/>
  <c r="K239" i="1"/>
  <c r="J239" i="1"/>
  <c r="F239" i="1"/>
  <c r="X238" i="1"/>
  <c r="G238" i="1" s="1"/>
  <c r="L238" i="1"/>
  <c r="K238" i="1"/>
  <c r="J238" i="1"/>
  <c r="F238" i="1"/>
  <c r="X237" i="1"/>
  <c r="G237" i="1" s="1"/>
  <c r="Q237" i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L237" i="1"/>
  <c r="K237" i="1"/>
  <c r="J237" i="1"/>
  <c r="F237" i="1"/>
  <c r="X236" i="1"/>
  <c r="G236" i="1" s="1"/>
  <c r="L236" i="1"/>
  <c r="K236" i="1"/>
  <c r="J236" i="1"/>
  <c r="F236" i="1"/>
  <c r="X152" i="1"/>
  <c r="G152" i="1" s="1"/>
  <c r="L152" i="1"/>
  <c r="K152" i="1"/>
  <c r="J152" i="1"/>
  <c r="F152" i="1"/>
  <c r="X151" i="1"/>
  <c r="G151" i="1" s="1"/>
  <c r="L151" i="1"/>
  <c r="K151" i="1"/>
  <c r="J151" i="1"/>
  <c r="F151" i="1"/>
  <c r="X150" i="1"/>
  <c r="G150" i="1" s="1"/>
  <c r="Q150" i="1"/>
  <c r="Q151" i="1" s="1"/>
  <c r="Q152" i="1" s="1"/>
  <c r="L150" i="1"/>
  <c r="K150" i="1"/>
  <c r="J150" i="1"/>
  <c r="F150" i="1"/>
  <c r="X149" i="1"/>
  <c r="G149" i="1" s="1"/>
  <c r="L149" i="1"/>
  <c r="K149" i="1"/>
  <c r="J149" i="1"/>
  <c r="F149" i="1"/>
  <c r="X108" i="1"/>
  <c r="G108" i="1" s="1"/>
  <c r="L108" i="1"/>
  <c r="K108" i="1"/>
  <c r="J108" i="1"/>
  <c r="F108" i="1"/>
  <c r="X107" i="1"/>
  <c r="G107" i="1" s="1"/>
  <c r="L107" i="1"/>
  <c r="K107" i="1"/>
  <c r="J107" i="1"/>
  <c r="F107" i="1"/>
  <c r="X106" i="1"/>
  <c r="G106" i="1" s="1"/>
  <c r="L106" i="1"/>
  <c r="K106" i="1"/>
  <c r="J106" i="1"/>
  <c r="F106" i="1"/>
  <c r="X105" i="1"/>
  <c r="G105" i="1" s="1"/>
  <c r="L105" i="1"/>
  <c r="K105" i="1"/>
  <c r="J105" i="1"/>
  <c r="F105" i="1"/>
  <c r="X104" i="1"/>
  <c r="G104" i="1" s="1"/>
  <c r="L104" i="1"/>
  <c r="K104" i="1"/>
  <c r="J104" i="1"/>
  <c r="F104" i="1"/>
  <c r="X103" i="1"/>
  <c r="G103" i="1" s="1"/>
  <c r="L103" i="1"/>
  <c r="K103" i="1"/>
  <c r="J103" i="1"/>
  <c r="F103" i="1"/>
  <c r="X102" i="1"/>
  <c r="G102" i="1" s="1"/>
  <c r="L102" i="1"/>
  <c r="K102" i="1"/>
  <c r="J102" i="1"/>
  <c r="F102" i="1"/>
  <c r="X101" i="1"/>
  <c r="G101" i="1" s="1"/>
  <c r="L101" i="1"/>
  <c r="K101" i="1"/>
  <c r="J101" i="1"/>
  <c r="F101" i="1"/>
  <c r="X100" i="1"/>
  <c r="G100" i="1" s="1"/>
  <c r="L100" i="1"/>
  <c r="K100" i="1"/>
  <c r="J100" i="1"/>
  <c r="F100" i="1"/>
  <c r="X99" i="1"/>
  <c r="G99" i="1" s="1"/>
  <c r="L99" i="1"/>
  <c r="K99" i="1"/>
  <c r="J99" i="1"/>
  <c r="F99" i="1"/>
  <c r="X98" i="1"/>
  <c r="G98" i="1" s="1"/>
  <c r="Q98" i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L98" i="1"/>
  <c r="K98" i="1"/>
  <c r="J98" i="1"/>
  <c r="F98" i="1"/>
  <c r="X97" i="1"/>
  <c r="G97" i="1" s="1"/>
  <c r="L97" i="1"/>
  <c r="K97" i="1"/>
  <c r="J97" i="1"/>
  <c r="F97" i="1"/>
  <c r="O390" i="1"/>
  <c r="O74" i="1"/>
  <c r="O73" i="1"/>
  <c r="O71" i="1"/>
  <c r="O70" i="1"/>
  <c r="O68" i="1"/>
  <c r="O67" i="1"/>
  <c r="O65" i="1"/>
  <c r="O64" i="1"/>
  <c r="O61" i="1"/>
  <c r="O60" i="1"/>
  <c r="O59" i="1"/>
  <c r="O58" i="1"/>
  <c r="O57" i="1"/>
  <c r="O56" i="1"/>
  <c r="L390" i="1" l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0" i="1"/>
  <c r="L359" i="1"/>
  <c r="L357" i="1"/>
  <c r="L356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48" i="1"/>
  <c r="L147" i="1"/>
  <c r="L146" i="1"/>
  <c r="L145" i="1"/>
  <c r="L144" i="1"/>
  <c r="L142" i="1"/>
  <c r="L141" i="1"/>
  <c r="L139" i="1"/>
  <c r="L138" i="1"/>
  <c r="L137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96" i="1"/>
  <c r="L95" i="1"/>
  <c r="L94" i="1"/>
  <c r="L93" i="1"/>
  <c r="L92" i="1"/>
  <c r="L91" i="1"/>
  <c r="L90" i="1"/>
  <c r="L89" i="1"/>
  <c r="L88" i="1"/>
  <c r="L87" i="1"/>
  <c r="L85" i="1"/>
  <c r="L84" i="1"/>
  <c r="L82" i="1"/>
  <c r="L81" i="1"/>
  <c r="L79" i="1"/>
  <c r="L78" i="1"/>
  <c r="L77" i="1"/>
  <c r="L76" i="1"/>
  <c r="L75" i="1"/>
  <c r="L74" i="1"/>
  <c r="L73" i="1"/>
  <c r="L71" i="1"/>
  <c r="L70" i="1"/>
  <c r="L68" i="1"/>
  <c r="L67" i="1"/>
  <c r="L65" i="1"/>
  <c r="L64" i="1"/>
  <c r="L61" i="1"/>
  <c r="L60" i="1"/>
  <c r="L59" i="1"/>
  <c r="L58" i="1"/>
  <c r="L57" i="1"/>
  <c r="L56" i="1"/>
  <c r="K96" i="1" l="1"/>
  <c r="J96" i="1"/>
  <c r="F96" i="1"/>
  <c r="K92" i="1"/>
  <c r="J92" i="1"/>
  <c r="F92" i="1"/>
  <c r="K95" i="1"/>
  <c r="J95" i="1"/>
  <c r="F95" i="1"/>
  <c r="K94" i="1"/>
  <c r="J94" i="1"/>
  <c r="F94" i="1"/>
  <c r="X96" i="1"/>
  <c r="G96" i="1" s="1"/>
  <c r="X95" i="1"/>
  <c r="G95" i="1" s="1"/>
  <c r="X94" i="1"/>
  <c r="G94" i="1" s="1"/>
  <c r="Q95" i="1"/>
  <c r="Q96" i="1" s="1"/>
  <c r="X92" i="1"/>
  <c r="G92" i="1" s="1"/>
  <c r="K314" i="1"/>
  <c r="J314" i="1"/>
  <c r="F314" i="1"/>
  <c r="K313" i="1"/>
  <c r="J313" i="1"/>
  <c r="F313" i="1"/>
  <c r="K312" i="1"/>
  <c r="J312" i="1"/>
  <c r="F312" i="1"/>
  <c r="K311" i="1"/>
  <c r="J311" i="1"/>
  <c r="F311" i="1"/>
  <c r="K310" i="1"/>
  <c r="J310" i="1"/>
  <c r="F310" i="1"/>
  <c r="K309" i="1"/>
  <c r="J309" i="1"/>
  <c r="F309" i="1"/>
  <c r="K308" i="1"/>
  <c r="J308" i="1"/>
  <c r="F308" i="1"/>
  <c r="K307" i="1"/>
  <c r="J307" i="1"/>
  <c r="F307" i="1"/>
  <c r="K306" i="1"/>
  <c r="J306" i="1"/>
  <c r="F306" i="1"/>
  <c r="K305" i="1"/>
  <c r="J305" i="1"/>
  <c r="F305" i="1"/>
  <c r="K304" i="1"/>
  <c r="J304" i="1"/>
  <c r="F304" i="1"/>
  <c r="K303" i="1"/>
  <c r="J303" i="1"/>
  <c r="F303" i="1"/>
  <c r="K302" i="1"/>
  <c r="J302" i="1"/>
  <c r="F302" i="1"/>
  <c r="K301" i="1"/>
  <c r="J301" i="1"/>
  <c r="F301" i="1"/>
  <c r="K300" i="1"/>
  <c r="J300" i="1"/>
  <c r="F300" i="1"/>
  <c r="K299" i="1"/>
  <c r="J299" i="1"/>
  <c r="F299" i="1"/>
  <c r="X314" i="1"/>
  <c r="G314" i="1" s="1"/>
  <c r="X313" i="1"/>
  <c r="G313" i="1" s="1"/>
  <c r="X312" i="1"/>
  <c r="G312" i="1" s="1"/>
  <c r="X311" i="1"/>
  <c r="G311" i="1" s="1"/>
  <c r="X310" i="1"/>
  <c r="G310" i="1" s="1"/>
  <c r="X309" i="1"/>
  <c r="G309" i="1" s="1"/>
  <c r="X308" i="1"/>
  <c r="G308" i="1" s="1"/>
  <c r="X307" i="1"/>
  <c r="G307" i="1" s="1"/>
  <c r="X306" i="1"/>
  <c r="G306" i="1" s="1"/>
  <c r="X305" i="1"/>
  <c r="G305" i="1" s="1"/>
  <c r="X304" i="1"/>
  <c r="G304" i="1" s="1"/>
  <c r="X303" i="1"/>
  <c r="G303" i="1" s="1"/>
  <c r="X302" i="1"/>
  <c r="G302" i="1" s="1"/>
  <c r="X301" i="1"/>
  <c r="G301" i="1" s="1"/>
  <c r="X300" i="1"/>
  <c r="G300" i="1" s="1"/>
  <c r="X299" i="1"/>
  <c r="G299" i="1" s="1"/>
  <c r="Q300" i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X285" i="1"/>
  <c r="G285" i="1" s="1"/>
  <c r="X284" i="1"/>
  <c r="G284" i="1" s="1"/>
  <c r="X283" i="1"/>
  <c r="G283" i="1" s="1"/>
  <c r="X282" i="1"/>
  <c r="G282" i="1" s="1"/>
  <c r="X281" i="1"/>
  <c r="G281" i="1" s="1"/>
  <c r="X280" i="1"/>
  <c r="G280" i="1" s="1"/>
  <c r="X279" i="1"/>
  <c r="G279" i="1" s="1"/>
  <c r="X278" i="1"/>
  <c r="G278" i="1" s="1"/>
  <c r="X277" i="1"/>
  <c r="G277" i="1" s="1"/>
  <c r="X276" i="1"/>
  <c r="G276" i="1" s="1"/>
  <c r="X275" i="1"/>
  <c r="G275" i="1" s="1"/>
  <c r="X274" i="1"/>
  <c r="G274" i="1" s="1"/>
  <c r="Q275" i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X180" i="1"/>
  <c r="G180" i="1" s="1"/>
  <c r="X179" i="1"/>
  <c r="G179" i="1" s="1"/>
  <c r="X178" i="1"/>
  <c r="G178" i="1" s="1"/>
  <c r="X177" i="1"/>
  <c r="G177" i="1" s="1"/>
  <c r="X176" i="1"/>
  <c r="G176" i="1" s="1"/>
  <c r="X175" i="1"/>
  <c r="G175" i="1" s="1"/>
  <c r="X174" i="1"/>
  <c r="G174" i="1" s="1"/>
  <c r="X173" i="1"/>
  <c r="G173" i="1" s="1"/>
  <c r="X172" i="1"/>
  <c r="G172" i="1" s="1"/>
  <c r="X171" i="1"/>
  <c r="G171" i="1" s="1"/>
  <c r="X170" i="1"/>
  <c r="G170" i="1" s="1"/>
  <c r="X169" i="1"/>
  <c r="G169" i="1" s="1"/>
  <c r="X168" i="1"/>
  <c r="G168" i="1" s="1"/>
  <c r="X167" i="1"/>
  <c r="G167" i="1" s="1"/>
  <c r="X166" i="1"/>
  <c r="G166" i="1" s="1"/>
  <c r="X165" i="1"/>
  <c r="G165" i="1" s="1"/>
  <c r="X164" i="1"/>
  <c r="G164" i="1" s="1"/>
  <c r="X163" i="1"/>
  <c r="G163" i="1" s="1"/>
  <c r="X162" i="1"/>
  <c r="G162" i="1" s="1"/>
  <c r="X161" i="1"/>
  <c r="G161" i="1" s="1"/>
  <c r="X160" i="1"/>
  <c r="G160" i="1" s="1"/>
  <c r="X159" i="1"/>
  <c r="G159" i="1" s="1"/>
  <c r="X158" i="1"/>
  <c r="G158" i="1" s="1"/>
  <c r="X157" i="1"/>
  <c r="G157" i="1" s="1"/>
  <c r="X156" i="1"/>
  <c r="G156" i="1" s="1"/>
  <c r="X155" i="1"/>
  <c r="G155" i="1" s="1"/>
  <c r="X154" i="1"/>
  <c r="G154" i="1" s="1"/>
  <c r="X153" i="1"/>
  <c r="G153" i="1" s="1"/>
  <c r="Q154" i="1"/>
  <c r="Q155" i="1" s="1"/>
  <c r="Q156" i="1" s="1"/>
  <c r="Q157" i="1" s="1"/>
  <c r="Q158" i="1" s="1"/>
  <c r="Q159" i="1" l="1"/>
  <c r="K345" i="1"/>
  <c r="J390" i="1"/>
  <c r="K385" i="1"/>
  <c r="K384" i="1"/>
  <c r="K383" i="1"/>
  <c r="K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K362" i="1"/>
  <c r="K360" i="1"/>
  <c r="J360" i="1"/>
  <c r="K359" i="1"/>
  <c r="J359" i="1"/>
  <c r="K357" i="1"/>
  <c r="J357" i="1"/>
  <c r="K356" i="1"/>
  <c r="J356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4" i="1"/>
  <c r="J343" i="1"/>
  <c r="J342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J334" i="1"/>
  <c r="K333" i="1"/>
  <c r="J332" i="1"/>
  <c r="J331" i="1"/>
  <c r="K330" i="1"/>
  <c r="K329" i="1"/>
  <c r="K294" i="1"/>
  <c r="J294" i="1"/>
  <c r="K293" i="1"/>
  <c r="J293" i="1"/>
  <c r="K292" i="1"/>
  <c r="J292" i="1"/>
  <c r="K291" i="1"/>
  <c r="K290" i="1"/>
  <c r="K289" i="1"/>
  <c r="J288" i="1"/>
  <c r="J287" i="1"/>
  <c r="J28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K196" i="1"/>
  <c r="J195" i="1"/>
  <c r="J194" i="1"/>
  <c r="K193" i="1"/>
  <c r="K192" i="1"/>
  <c r="J191" i="1"/>
  <c r="J190" i="1"/>
  <c r="K189" i="1"/>
  <c r="J188" i="1"/>
  <c r="J187" i="1"/>
  <c r="K186" i="1"/>
  <c r="K185" i="1"/>
  <c r="K148" i="1"/>
  <c r="J148" i="1"/>
  <c r="K147" i="1"/>
  <c r="J147" i="1"/>
  <c r="K146" i="1"/>
  <c r="J146" i="1"/>
  <c r="K145" i="1"/>
  <c r="J145" i="1"/>
  <c r="K144" i="1"/>
  <c r="J144" i="1"/>
  <c r="K142" i="1"/>
  <c r="J142" i="1"/>
  <c r="K141" i="1"/>
  <c r="J141" i="1"/>
  <c r="K139" i="1"/>
  <c r="J139" i="1"/>
  <c r="K138" i="1"/>
  <c r="J138" i="1"/>
  <c r="K137" i="1"/>
  <c r="J137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K121" i="1"/>
  <c r="K120" i="1"/>
  <c r="K119" i="1"/>
  <c r="K118" i="1"/>
  <c r="K117" i="1"/>
  <c r="J117" i="1"/>
  <c r="K116" i="1"/>
  <c r="K115" i="1"/>
  <c r="K114" i="1"/>
  <c r="K113" i="1"/>
  <c r="J93" i="1"/>
  <c r="J91" i="1"/>
  <c r="K90" i="1"/>
  <c r="J90" i="1"/>
  <c r="K89" i="1"/>
  <c r="J89" i="1"/>
  <c r="K88" i="1"/>
  <c r="J88" i="1"/>
  <c r="K87" i="1"/>
  <c r="J87" i="1"/>
  <c r="K85" i="1"/>
  <c r="J85" i="1"/>
  <c r="K84" i="1"/>
  <c r="J84" i="1"/>
  <c r="K82" i="1"/>
  <c r="J82" i="1"/>
  <c r="K81" i="1"/>
  <c r="J81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J71" i="1"/>
  <c r="J70" i="1"/>
  <c r="K71" i="1"/>
  <c r="K70" i="1"/>
  <c r="K68" i="1"/>
  <c r="K67" i="1"/>
  <c r="K65" i="1"/>
  <c r="K64" i="1"/>
  <c r="K61" i="1"/>
  <c r="K60" i="1"/>
  <c r="K59" i="1"/>
  <c r="K58" i="1"/>
  <c r="K57" i="1"/>
  <c r="K56" i="1"/>
  <c r="J68" i="1"/>
  <c r="J67" i="1"/>
  <c r="J65" i="1"/>
  <c r="J64" i="1"/>
  <c r="J61" i="1"/>
  <c r="J60" i="1"/>
  <c r="J59" i="1"/>
  <c r="J58" i="1"/>
  <c r="J57" i="1"/>
  <c r="J56" i="1"/>
  <c r="Q160" i="1" l="1"/>
  <c r="Q161" i="1" l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294" i="1"/>
  <c r="F293" i="1"/>
  <c r="F292" i="1"/>
  <c r="F340" i="1"/>
  <c r="F339" i="1"/>
  <c r="F338" i="1"/>
  <c r="F337" i="1"/>
  <c r="F336" i="1"/>
  <c r="F335" i="1"/>
  <c r="X340" i="1"/>
  <c r="G340" i="1" s="1"/>
  <c r="X339" i="1"/>
  <c r="G339" i="1" s="1"/>
  <c r="X338" i="1"/>
  <c r="G338" i="1" s="1"/>
  <c r="X337" i="1"/>
  <c r="G337" i="1" s="1"/>
  <c r="X336" i="1"/>
  <c r="G336" i="1" s="1"/>
  <c r="X335" i="1"/>
  <c r="G335" i="1" s="1"/>
  <c r="X294" i="1"/>
  <c r="G294" i="1" s="1"/>
  <c r="X293" i="1"/>
  <c r="G293" i="1" s="1"/>
  <c r="X292" i="1"/>
  <c r="G292" i="1" s="1"/>
  <c r="X215" i="1"/>
  <c r="G215" i="1" s="1"/>
  <c r="X214" i="1"/>
  <c r="G214" i="1" s="1"/>
  <c r="X213" i="1"/>
  <c r="G213" i="1" s="1"/>
  <c r="X212" i="1"/>
  <c r="G212" i="1" s="1"/>
  <c r="X211" i="1"/>
  <c r="G211" i="1" s="1"/>
  <c r="X210" i="1"/>
  <c r="G210" i="1" s="1"/>
  <c r="X209" i="1"/>
  <c r="G209" i="1" s="1"/>
  <c r="X208" i="1"/>
  <c r="G208" i="1" s="1"/>
  <c r="X207" i="1"/>
  <c r="G207" i="1" s="1"/>
  <c r="X206" i="1"/>
  <c r="G206" i="1" s="1"/>
  <c r="X205" i="1"/>
  <c r="G205" i="1" s="1"/>
  <c r="X204" i="1"/>
  <c r="G204" i="1" s="1"/>
  <c r="X203" i="1"/>
  <c r="G203" i="1" s="1"/>
  <c r="X202" i="1"/>
  <c r="G202" i="1" s="1"/>
  <c r="X201" i="1"/>
  <c r="G201" i="1" s="1"/>
  <c r="X200" i="1"/>
  <c r="G200" i="1" s="1"/>
  <c r="X199" i="1"/>
  <c r="G199" i="1" s="1"/>
  <c r="X198" i="1"/>
  <c r="G198" i="1" s="1"/>
  <c r="Q162" i="1" l="1"/>
  <c r="F390" i="1"/>
  <c r="Q163" i="1" l="1"/>
  <c r="F346" i="1"/>
  <c r="F345" i="1"/>
  <c r="F344" i="1"/>
  <c r="F343" i="1"/>
  <c r="X346" i="1"/>
  <c r="G346" i="1" s="1"/>
  <c r="X345" i="1"/>
  <c r="G345" i="1" s="1"/>
  <c r="X344" i="1"/>
  <c r="G344" i="1" s="1"/>
  <c r="X343" i="1"/>
  <c r="G343" i="1" s="1"/>
  <c r="Q164" i="1" l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0" i="1"/>
  <c r="F359" i="1"/>
  <c r="F357" i="1"/>
  <c r="F356" i="1"/>
  <c r="F354" i="1"/>
  <c r="F353" i="1"/>
  <c r="F352" i="1"/>
  <c r="F351" i="1"/>
  <c r="F350" i="1"/>
  <c r="F349" i="1"/>
  <c r="F348" i="1"/>
  <c r="F347" i="1"/>
  <c r="F342" i="1"/>
  <c r="F341" i="1"/>
  <c r="F334" i="1"/>
  <c r="F333" i="1"/>
  <c r="F332" i="1"/>
  <c r="F331" i="1"/>
  <c r="F330" i="1"/>
  <c r="F329" i="1"/>
  <c r="F291" i="1"/>
  <c r="F290" i="1"/>
  <c r="F289" i="1"/>
  <c r="F288" i="1"/>
  <c r="F287" i="1"/>
  <c r="F286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48" i="1"/>
  <c r="F147" i="1"/>
  <c r="F146" i="1"/>
  <c r="F145" i="1"/>
  <c r="F144" i="1"/>
  <c r="F142" i="1"/>
  <c r="F141" i="1"/>
  <c r="F139" i="1"/>
  <c r="F138" i="1"/>
  <c r="F137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93" i="1"/>
  <c r="F91" i="1"/>
  <c r="F90" i="1"/>
  <c r="F89" i="1"/>
  <c r="F88" i="1"/>
  <c r="F87" i="1"/>
  <c r="F85" i="1"/>
  <c r="F84" i="1"/>
  <c r="F82" i="1"/>
  <c r="F81" i="1"/>
  <c r="F79" i="1"/>
  <c r="F78" i="1"/>
  <c r="F77" i="1"/>
  <c r="F76" i="1"/>
  <c r="F75" i="1"/>
  <c r="F74" i="1"/>
  <c r="F73" i="1"/>
  <c r="F71" i="1"/>
  <c r="F70" i="1"/>
  <c r="F68" i="1"/>
  <c r="F67" i="1"/>
  <c r="F65" i="1"/>
  <c r="F64" i="1"/>
  <c r="F61" i="1"/>
  <c r="F60" i="1"/>
  <c r="F59" i="1"/>
  <c r="F58" i="1"/>
  <c r="F57" i="1"/>
  <c r="F56" i="1"/>
  <c r="Q165" i="1" l="1"/>
  <c r="Q342" i="1"/>
  <c r="Q343" i="1" s="1"/>
  <c r="Q344" i="1" s="1"/>
  <c r="Q345" i="1" s="1"/>
  <c r="Q346" i="1" s="1"/>
  <c r="X342" i="1"/>
  <c r="G342" i="1" s="1"/>
  <c r="Z342" i="1"/>
  <c r="AA342" i="1"/>
  <c r="AB342" i="1"/>
  <c r="K342" i="1" s="1"/>
  <c r="X347" i="1"/>
  <c r="G347" i="1" s="1"/>
  <c r="X385" i="1"/>
  <c r="G385" i="1" s="1"/>
  <c r="X384" i="1"/>
  <c r="G384" i="1" s="1"/>
  <c r="X383" i="1"/>
  <c r="G383" i="1" s="1"/>
  <c r="X382" i="1"/>
  <c r="G382" i="1" s="1"/>
  <c r="X381" i="1"/>
  <c r="G381" i="1" s="1"/>
  <c r="X380" i="1"/>
  <c r="G380" i="1" s="1"/>
  <c r="X379" i="1"/>
  <c r="G379" i="1" s="1"/>
  <c r="X378" i="1"/>
  <c r="G378" i="1" s="1"/>
  <c r="X377" i="1"/>
  <c r="G377" i="1" s="1"/>
  <c r="X376" i="1"/>
  <c r="G376" i="1" s="1"/>
  <c r="X375" i="1"/>
  <c r="G375" i="1" s="1"/>
  <c r="X374" i="1"/>
  <c r="G374" i="1" s="1"/>
  <c r="X373" i="1"/>
  <c r="G373" i="1" s="1"/>
  <c r="X372" i="1"/>
  <c r="G372" i="1" s="1"/>
  <c r="X371" i="1"/>
  <c r="G371" i="1" s="1"/>
  <c r="X370" i="1"/>
  <c r="G370" i="1" s="1"/>
  <c r="X369" i="1"/>
  <c r="G369" i="1" s="1"/>
  <c r="X368" i="1"/>
  <c r="G368" i="1" s="1"/>
  <c r="X367" i="1"/>
  <c r="G367" i="1" s="1"/>
  <c r="X366" i="1"/>
  <c r="G366" i="1" s="1"/>
  <c r="X365" i="1"/>
  <c r="G365" i="1" s="1"/>
  <c r="X364" i="1"/>
  <c r="G364" i="1" s="1"/>
  <c r="X363" i="1"/>
  <c r="G363" i="1" s="1"/>
  <c r="X362" i="1"/>
  <c r="G362" i="1" s="1"/>
  <c r="X360" i="1"/>
  <c r="G360" i="1" s="1"/>
  <c r="X359" i="1"/>
  <c r="G359" i="1" s="1"/>
  <c r="X357" i="1"/>
  <c r="G357" i="1" s="1"/>
  <c r="X356" i="1"/>
  <c r="G356" i="1" s="1"/>
  <c r="X354" i="1"/>
  <c r="G354" i="1" s="1"/>
  <c r="X353" i="1"/>
  <c r="G353" i="1" s="1"/>
  <c r="X352" i="1"/>
  <c r="G352" i="1" s="1"/>
  <c r="X351" i="1"/>
  <c r="G351" i="1" s="1"/>
  <c r="X350" i="1"/>
  <c r="G350" i="1" s="1"/>
  <c r="X349" i="1"/>
  <c r="G349" i="1" s="1"/>
  <c r="X348" i="1"/>
  <c r="G348" i="1" s="1"/>
  <c r="X341" i="1"/>
  <c r="G341" i="1" s="1"/>
  <c r="X334" i="1"/>
  <c r="G334" i="1" s="1"/>
  <c r="X333" i="1"/>
  <c r="G333" i="1" s="1"/>
  <c r="X332" i="1"/>
  <c r="G332" i="1" s="1"/>
  <c r="X331" i="1"/>
  <c r="G331" i="1" s="1"/>
  <c r="X330" i="1"/>
  <c r="G330" i="1" s="1"/>
  <c r="X329" i="1"/>
  <c r="G329" i="1" s="1"/>
  <c r="X291" i="1"/>
  <c r="G291" i="1" s="1"/>
  <c r="X290" i="1"/>
  <c r="G290" i="1" s="1"/>
  <c r="X289" i="1"/>
  <c r="G289" i="1" s="1"/>
  <c r="X288" i="1"/>
  <c r="G288" i="1" s="1"/>
  <c r="X287" i="1"/>
  <c r="G287" i="1" s="1"/>
  <c r="X286" i="1"/>
  <c r="G286" i="1" s="1"/>
  <c r="X197" i="1"/>
  <c r="G197" i="1" s="1"/>
  <c r="X196" i="1"/>
  <c r="G196" i="1" s="1"/>
  <c r="X195" i="1"/>
  <c r="G195" i="1" s="1"/>
  <c r="X194" i="1"/>
  <c r="G194" i="1" s="1"/>
  <c r="X193" i="1"/>
  <c r="G193" i="1" s="1"/>
  <c r="X192" i="1"/>
  <c r="G192" i="1" s="1"/>
  <c r="X191" i="1"/>
  <c r="G191" i="1" s="1"/>
  <c r="X190" i="1"/>
  <c r="G190" i="1" s="1"/>
  <c r="X189" i="1"/>
  <c r="G189" i="1" s="1"/>
  <c r="X188" i="1"/>
  <c r="G188" i="1" s="1"/>
  <c r="X187" i="1"/>
  <c r="G187" i="1" s="1"/>
  <c r="X186" i="1"/>
  <c r="G186" i="1" s="1"/>
  <c r="X185" i="1"/>
  <c r="G185" i="1" s="1"/>
  <c r="X148" i="1"/>
  <c r="G148" i="1" s="1"/>
  <c r="X147" i="1"/>
  <c r="G147" i="1" s="1"/>
  <c r="X146" i="1"/>
  <c r="G146" i="1" s="1"/>
  <c r="X145" i="1"/>
  <c r="G145" i="1" s="1"/>
  <c r="X144" i="1"/>
  <c r="G144" i="1" s="1"/>
  <c r="X142" i="1"/>
  <c r="G142" i="1" s="1"/>
  <c r="X141" i="1"/>
  <c r="G141" i="1" s="1"/>
  <c r="X139" i="1"/>
  <c r="G139" i="1" s="1"/>
  <c r="X138" i="1"/>
  <c r="G138" i="1" s="1"/>
  <c r="X137" i="1"/>
  <c r="G137" i="1" s="1"/>
  <c r="X135" i="1"/>
  <c r="G135" i="1" s="1"/>
  <c r="X134" i="1"/>
  <c r="G134" i="1" s="1"/>
  <c r="X133" i="1"/>
  <c r="G133" i="1" s="1"/>
  <c r="X132" i="1"/>
  <c r="G132" i="1" s="1"/>
  <c r="X131" i="1"/>
  <c r="G131" i="1" s="1"/>
  <c r="X130" i="1"/>
  <c r="G130" i="1" s="1"/>
  <c r="X129" i="1"/>
  <c r="G129" i="1" s="1"/>
  <c r="X128" i="1"/>
  <c r="G128" i="1" s="1"/>
  <c r="X127" i="1"/>
  <c r="G127" i="1" s="1"/>
  <c r="X126" i="1"/>
  <c r="G126" i="1" s="1"/>
  <c r="X125" i="1"/>
  <c r="G125" i="1" s="1"/>
  <c r="X124" i="1"/>
  <c r="G124" i="1" s="1"/>
  <c r="X123" i="1"/>
  <c r="G123" i="1" s="1"/>
  <c r="X122" i="1"/>
  <c r="G122" i="1" s="1"/>
  <c r="X121" i="1"/>
  <c r="G121" i="1" s="1"/>
  <c r="X120" i="1"/>
  <c r="G120" i="1" s="1"/>
  <c r="X119" i="1"/>
  <c r="G119" i="1" s="1"/>
  <c r="X118" i="1"/>
  <c r="G118" i="1" s="1"/>
  <c r="X117" i="1"/>
  <c r="G117" i="1" s="1"/>
  <c r="X116" i="1"/>
  <c r="G116" i="1" s="1"/>
  <c r="X115" i="1"/>
  <c r="G115" i="1" s="1"/>
  <c r="X114" i="1"/>
  <c r="G114" i="1" s="1"/>
  <c r="X113" i="1"/>
  <c r="G113" i="1" s="1"/>
  <c r="X93" i="1"/>
  <c r="G93" i="1" s="1"/>
  <c r="X91" i="1"/>
  <c r="G91" i="1" s="1"/>
  <c r="X90" i="1"/>
  <c r="G90" i="1" s="1"/>
  <c r="X89" i="1"/>
  <c r="G89" i="1" s="1"/>
  <c r="X88" i="1"/>
  <c r="G88" i="1" s="1"/>
  <c r="X87" i="1"/>
  <c r="G87" i="1" s="1"/>
  <c r="X85" i="1"/>
  <c r="G85" i="1" s="1"/>
  <c r="X84" i="1"/>
  <c r="G84" i="1" s="1"/>
  <c r="X82" i="1"/>
  <c r="G82" i="1" s="1"/>
  <c r="X81" i="1"/>
  <c r="G81" i="1" s="1"/>
  <c r="X79" i="1"/>
  <c r="G79" i="1" s="1"/>
  <c r="X78" i="1"/>
  <c r="G78" i="1" s="1"/>
  <c r="X77" i="1"/>
  <c r="G77" i="1" s="1"/>
  <c r="X76" i="1"/>
  <c r="G76" i="1" s="1"/>
  <c r="X75" i="1"/>
  <c r="G75" i="1" s="1"/>
  <c r="X74" i="1"/>
  <c r="G74" i="1" s="1"/>
  <c r="X73" i="1"/>
  <c r="G73" i="1" s="1"/>
  <c r="X71" i="1"/>
  <c r="G71" i="1" s="1"/>
  <c r="X70" i="1"/>
  <c r="G70" i="1" s="1"/>
  <c r="X68" i="1"/>
  <c r="G68" i="1" s="1"/>
  <c r="X67" i="1"/>
  <c r="G67" i="1" s="1"/>
  <c r="X65" i="1"/>
  <c r="G65" i="1" s="1"/>
  <c r="X64" i="1"/>
  <c r="G64" i="1" s="1"/>
  <c r="X61" i="1"/>
  <c r="G61" i="1" s="1"/>
  <c r="X60" i="1"/>
  <c r="G60" i="1" s="1"/>
  <c r="X59" i="1"/>
  <c r="G59" i="1" s="1"/>
  <c r="X58" i="1"/>
  <c r="G58" i="1" s="1"/>
  <c r="X57" i="1"/>
  <c r="G57" i="1" s="1"/>
  <c r="X56" i="1"/>
  <c r="R56" i="1"/>
  <c r="AH56" i="1" s="1"/>
  <c r="Q3" i="1"/>
  <c r="Q374" i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65" i="1"/>
  <c r="Q366" i="1" s="1"/>
  <c r="Q367" i="1" s="1"/>
  <c r="Q368" i="1" s="1"/>
  <c r="Q369" i="1" s="1"/>
  <c r="Q370" i="1" s="1"/>
  <c r="Q371" i="1" s="1"/>
  <c r="Q372" i="1" s="1"/>
  <c r="Q363" i="1"/>
  <c r="Q348" i="1"/>
  <c r="Q349" i="1" s="1"/>
  <c r="Q350" i="1" s="1"/>
  <c r="Q351" i="1" s="1"/>
  <c r="Q352" i="1" s="1"/>
  <c r="Q353" i="1" s="1"/>
  <c r="Q354" i="1" s="1"/>
  <c r="Q330" i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287" i="1"/>
  <c r="Q288" i="1" s="1"/>
  <c r="Q289" i="1" s="1"/>
  <c r="Q290" i="1" s="1"/>
  <c r="Q291" i="1" s="1"/>
  <c r="Q292" i="1" s="1"/>
  <c r="Q293" i="1" s="1"/>
  <c r="Q294" i="1" s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35" i="1"/>
  <c r="Q129" i="1"/>
  <c r="Q130" i="1" s="1"/>
  <c r="Q131" i="1" s="1"/>
  <c r="Q132" i="1" s="1"/>
  <c r="Q133" i="1" s="1"/>
  <c r="Q124" i="1"/>
  <c r="Q125" i="1" s="1"/>
  <c r="Q126" i="1" s="1"/>
  <c r="Q127" i="1" s="1"/>
  <c r="Q115" i="1"/>
  <c r="Q116" i="1" s="1"/>
  <c r="Q117" i="1" s="1"/>
  <c r="Q118" i="1" s="1"/>
  <c r="Q119" i="1" s="1"/>
  <c r="Q120" i="1" s="1"/>
  <c r="Q121" i="1" s="1"/>
  <c r="Q122" i="1" s="1"/>
  <c r="Q93" i="1"/>
  <c r="Q76" i="1"/>
  <c r="Q77" i="1" s="1"/>
  <c r="Q78" i="1" s="1"/>
  <c r="Q79" i="1" s="1"/>
  <c r="Q57" i="1"/>
  <c r="Q58" i="1" s="1"/>
  <c r="Q59" i="1" s="1"/>
  <c r="Q60" i="1" s="1"/>
  <c r="Q61" i="1" s="1"/>
  <c r="G56" i="1" l="1"/>
  <c r="W50" i="1"/>
  <c r="W49" i="1"/>
  <c r="W47" i="1"/>
  <c r="W48" i="1"/>
  <c r="W51" i="1"/>
  <c r="W46" i="1"/>
  <c r="W45" i="1"/>
  <c r="W44" i="1"/>
  <c r="W43" i="1"/>
  <c r="W42" i="1"/>
  <c r="W41" i="1"/>
  <c r="W25" i="1"/>
  <c r="W9" i="1"/>
  <c r="W40" i="1"/>
  <c r="W24" i="1"/>
  <c r="W8" i="1"/>
  <c r="W39" i="1"/>
  <c r="W23" i="1"/>
  <c r="W7" i="1"/>
  <c r="W38" i="1"/>
  <c r="W22" i="1"/>
  <c r="W6" i="1"/>
  <c r="W3" i="1"/>
  <c r="W37" i="1"/>
  <c r="W21" i="1"/>
  <c r="W5" i="1"/>
  <c r="W19" i="1"/>
  <c r="W36" i="1"/>
  <c r="W20" i="1"/>
  <c r="W4" i="1"/>
  <c r="W35" i="1"/>
  <c r="W34" i="1"/>
  <c r="W18" i="1"/>
  <c r="W2" i="1"/>
  <c r="W33" i="1"/>
  <c r="W17" i="1"/>
  <c r="W16" i="1"/>
  <c r="W32" i="1"/>
  <c r="W31" i="1"/>
  <c r="W15" i="1"/>
  <c r="W30" i="1"/>
  <c r="W14" i="1"/>
  <c r="W13" i="1"/>
  <c r="W29" i="1"/>
  <c r="W28" i="1"/>
  <c r="W12" i="1"/>
  <c r="W27" i="1"/>
  <c r="W11" i="1"/>
  <c r="W26" i="1"/>
  <c r="W10" i="1"/>
  <c r="AE56" i="1"/>
  <c r="A38" i="3"/>
  <c r="O86" i="1"/>
  <c r="O83" i="1"/>
  <c r="O80" i="1"/>
  <c r="R80" i="1" s="1"/>
  <c r="AH80" i="1" s="1"/>
  <c r="O81" i="1"/>
  <c r="O76" i="1"/>
  <c r="R76" i="1" s="1"/>
  <c r="AH76" i="1" s="1"/>
  <c r="O84" i="1"/>
  <c r="O82" i="1"/>
  <c r="O79" i="1"/>
  <c r="R79" i="1" s="1"/>
  <c r="O77" i="1"/>
  <c r="R77" i="1" s="1"/>
  <c r="AH77" i="1" s="1"/>
  <c r="O78" i="1"/>
  <c r="R78" i="1" s="1"/>
  <c r="AH78" i="1" s="1"/>
  <c r="O75" i="1"/>
  <c r="R75" i="1" s="1"/>
  <c r="AH75" i="1" s="1"/>
  <c r="O90" i="1"/>
  <c r="O88" i="1"/>
  <c r="O89" i="1"/>
  <c r="O85" i="1"/>
  <c r="O87" i="1"/>
  <c r="Q356" i="1"/>
  <c r="Q357" i="1" s="1"/>
  <c r="Q359" i="1" s="1"/>
  <c r="Q137" i="1"/>
  <c r="Q138" i="1" s="1"/>
  <c r="Q139" i="1" s="1"/>
  <c r="Q141" i="1" s="1"/>
  <c r="Q81" i="1"/>
  <c r="Q82" i="1" s="1"/>
  <c r="Q84" i="1" s="1"/>
  <c r="Q64" i="1"/>
  <c r="Q65" i="1" s="1"/>
  <c r="R65" i="1" s="1"/>
  <c r="Q166" i="1"/>
  <c r="Q198" i="1"/>
  <c r="R57" i="1"/>
  <c r="AH57" i="1" s="1"/>
  <c r="R60" i="1"/>
  <c r="AH60" i="1" s="1"/>
  <c r="R61" i="1"/>
  <c r="AE61" i="1" s="1"/>
  <c r="R58" i="1"/>
  <c r="AH58" i="1" s="1"/>
  <c r="R59" i="1"/>
  <c r="AH59" i="1" s="1"/>
  <c r="Q4" i="1"/>
  <c r="AA385" i="1"/>
  <c r="AB385" i="1"/>
  <c r="Z385" i="1"/>
  <c r="J385" i="1" s="1"/>
  <c r="AC385" i="1"/>
  <c r="AE79" i="1" l="1"/>
  <c r="AH79" i="1"/>
  <c r="AE65" i="1"/>
  <c r="AH65" i="1"/>
  <c r="A43" i="3"/>
  <c r="AH61" i="1"/>
  <c r="AE76" i="1"/>
  <c r="A58" i="3"/>
  <c r="A59" i="3"/>
  <c r="AE77" i="1"/>
  <c r="A62" i="3"/>
  <c r="AE80" i="1"/>
  <c r="AE57" i="1"/>
  <c r="A39" i="3"/>
  <c r="A47" i="3"/>
  <c r="A60" i="3"/>
  <c r="AE78" i="1"/>
  <c r="AE59" i="1"/>
  <c r="A41" i="3"/>
  <c r="A40" i="3"/>
  <c r="AE58" i="1"/>
  <c r="A61" i="3"/>
  <c r="AE60" i="1"/>
  <c r="A42" i="3"/>
  <c r="AE75" i="1"/>
  <c r="A57" i="3"/>
  <c r="Q360" i="1"/>
  <c r="Q142" i="1"/>
  <c r="Q144" i="1" s="1"/>
  <c r="R81" i="1"/>
  <c r="AH81" i="1" s="1"/>
  <c r="Q85" i="1"/>
  <c r="Q87" i="1" s="1"/>
  <c r="R83" i="1"/>
  <c r="AH83" i="1" s="1"/>
  <c r="R82" i="1"/>
  <c r="AH82" i="1" s="1"/>
  <c r="R64" i="1"/>
  <c r="AH64" i="1" s="1"/>
  <c r="Q67" i="1"/>
  <c r="R66" i="1"/>
  <c r="AH66" i="1" s="1"/>
  <c r="Q63" i="1"/>
  <c r="R63" i="1" s="1"/>
  <c r="AH63" i="1" s="1"/>
  <c r="R62" i="1"/>
  <c r="AH62" i="1" s="1"/>
  <c r="O95" i="1"/>
  <c r="R95" i="1" s="1"/>
  <c r="AH95" i="1" s="1"/>
  <c r="O93" i="1"/>
  <c r="R93" i="1" s="1"/>
  <c r="AH93" i="1" s="1"/>
  <c r="Q6" i="1"/>
  <c r="O92" i="1"/>
  <c r="R92" i="1" s="1"/>
  <c r="AH92" i="1" s="1"/>
  <c r="O94" i="1"/>
  <c r="R94" i="1" s="1"/>
  <c r="AH94" i="1" s="1"/>
  <c r="O91" i="1"/>
  <c r="R91" i="1" s="1"/>
  <c r="AH91" i="1" s="1"/>
  <c r="O96" i="1"/>
  <c r="R96" i="1" s="1"/>
  <c r="AH96" i="1" s="1"/>
  <c r="Q167" i="1"/>
  <c r="Q199" i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AC384" i="1"/>
  <c r="Z384" i="1"/>
  <c r="J384" i="1" s="1"/>
  <c r="AB384" i="1"/>
  <c r="AA384" i="1"/>
  <c r="AC383" i="1"/>
  <c r="Z383" i="1"/>
  <c r="J383" i="1" s="1"/>
  <c r="AB383" i="1"/>
  <c r="AA383" i="1"/>
  <c r="AC382" i="1"/>
  <c r="Z382" i="1"/>
  <c r="J382" i="1" s="1"/>
  <c r="AB382" i="1"/>
  <c r="AA382" i="1"/>
  <c r="AC363" i="1"/>
  <c r="Z363" i="1"/>
  <c r="J363" i="1" s="1"/>
  <c r="AB363" i="1"/>
  <c r="AA363" i="1"/>
  <c r="AC362" i="1"/>
  <c r="Z362" i="1"/>
  <c r="J362" i="1" s="1"/>
  <c r="AB362" i="1"/>
  <c r="AA362" i="1"/>
  <c r="AC333" i="1"/>
  <c r="Z333" i="1"/>
  <c r="J333" i="1" s="1"/>
  <c r="AB333" i="1"/>
  <c r="AA333" i="1"/>
  <c r="AC330" i="1"/>
  <c r="Z330" i="1"/>
  <c r="J330" i="1" s="1"/>
  <c r="AB330" i="1"/>
  <c r="AA330" i="1"/>
  <c r="AC329" i="1"/>
  <c r="Z329" i="1"/>
  <c r="J329" i="1" s="1"/>
  <c r="AB329" i="1"/>
  <c r="AA329" i="1"/>
  <c r="AC291" i="1"/>
  <c r="Z291" i="1"/>
  <c r="J291" i="1" s="1"/>
  <c r="AB291" i="1"/>
  <c r="AA291" i="1"/>
  <c r="AC290" i="1"/>
  <c r="Z290" i="1"/>
  <c r="J290" i="1" s="1"/>
  <c r="AB290" i="1"/>
  <c r="AA290" i="1"/>
  <c r="AC289" i="1"/>
  <c r="Z289" i="1"/>
  <c r="J289" i="1" s="1"/>
  <c r="AB289" i="1"/>
  <c r="AA289" i="1"/>
  <c r="AC197" i="1"/>
  <c r="Z197" i="1"/>
  <c r="J197" i="1" s="1"/>
  <c r="AB197" i="1"/>
  <c r="AA197" i="1"/>
  <c r="AC196" i="1"/>
  <c r="Z196" i="1"/>
  <c r="J196" i="1" s="1"/>
  <c r="AB196" i="1"/>
  <c r="AA196" i="1"/>
  <c r="AC193" i="1"/>
  <c r="Z193" i="1"/>
  <c r="J193" i="1" s="1"/>
  <c r="AB193" i="1"/>
  <c r="AA193" i="1"/>
  <c r="AC192" i="1"/>
  <c r="Z192" i="1"/>
  <c r="J192" i="1" s="1"/>
  <c r="AB192" i="1"/>
  <c r="AA192" i="1"/>
  <c r="AC189" i="1"/>
  <c r="Z189" i="1"/>
  <c r="J189" i="1" s="1"/>
  <c r="AB189" i="1"/>
  <c r="AA189" i="1"/>
  <c r="AC186" i="1"/>
  <c r="Z186" i="1"/>
  <c r="J186" i="1" s="1"/>
  <c r="AB186" i="1"/>
  <c r="AA186" i="1"/>
  <c r="AC185" i="1"/>
  <c r="Z185" i="1"/>
  <c r="J185" i="1" s="1"/>
  <c r="AB185" i="1"/>
  <c r="AA185" i="1"/>
  <c r="AC113" i="1"/>
  <c r="Z113" i="1"/>
  <c r="J113" i="1" s="1"/>
  <c r="AB113" i="1"/>
  <c r="AA113" i="1"/>
  <c r="AB341" i="1"/>
  <c r="K341" i="1" s="1"/>
  <c r="AC334" i="1"/>
  <c r="Z334" i="1"/>
  <c r="AB334" i="1"/>
  <c r="K334" i="1" s="1"/>
  <c r="AA334" i="1"/>
  <c r="AC332" i="1"/>
  <c r="Z332" i="1"/>
  <c r="AB332" i="1"/>
  <c r="K332" i="1" s="1"/>
  <c r="AA332" i="1"/>
  <c r="AC331" i="1"/>
  <c r="Z331" i="1"/>
  <c r="AB331" i="1"/>
  <c r="K331" i="1" s="1"/>
  <c r="AA331" i="1"/>
  <c r="AC288" i="1"/>
  <c r="Z288" i="1"/>
  <c r="AB288" i="1"/>
  <c r="K288" i="1" s="1"/>
  <c r="AA288" i="1"/>
  <c r="AC287" i="1"/>
  <c r="Z287" i="1"/>
  <c r="AB287" i="1"/>
  <c r="K287" i="1" s="1"/>
  <c r="AA287" i="1"/>
  <c r="AC286" i="1"/>
  <c r="Z286" i="1"/>
  <c r="AB286" i="1"/>
  <c r="K286" i="1" s="1"/>
  <c r="AA286" i="1"/>
  <c r="AC195" i="1"/>
  <c r="Z195" i="1"/>
  <c r="AB195" i="1"/>
  <c r="K195" i="1" s="1"/>
  <c r="AA195" i="1"/>
  <c r="AC194" i="1"/>
  <c r="Z194" i="1"/>
  <c r="AB194" i="1"/>
  <c r="K194" i="1" s="1"/>
  <c r="AA194" i="1"/>
  <c r="AC191" i="1"/>
  <c r="Z191" i="1"/>
  <c r="AB191" i="1"/>
  <c r="K191" i="1" s="1"/>
  <c r="AA191" i="1"/>
  <c r="AC190" i="1"/>
  <c r="Z190" i="1"/>
  <c r="AB190" i="1"/>
  <c r="K190" i="1" s="1"/>
  <c r="AA190" i="1"/>
  <c r="AC188" i="1"/>
  <c r="Z188" i="1"/>
  <c r="AB188" i="1"/>
  <c r="K188" i="1" s="1"/>
  <c r="AA188" i="1"/>
  <c r="AC187" i="1"/>
  <c r="Z187" i="1"/>
  <c r="AB187" i="1"/>
  <c r="K187" i="1" s="1"/>
  <c r="AA187" i="1"/>
  <c r="AC122" i="1"/>
  <c r="Z122" i="1"/>
  <c r="J122" i="1" s="1"/>
  <c r="AB122" i="1"/>
  <c r="AA122" i="1"/>
  <c r="AC121" i="1"/>
  <c r="Z121" i="1"/>
  <c r="J121" i="1" s="1"/>
  <c r="AB121" i="1"/>
  <c r="AA121" i="1"/>
  <c r="AC120" i="1"/>
  <c r="Z120" i="1"/>
  <c r="J120" i="1" s="1"/>
  <c r="AB120" i="1"/>
  <c r="AA120" i="1"/>
  <c r="AC119" i="1"/>
  <c r="Z119" i="1"/>
  <c r="J119" i="1" s="1"/>
  <c r="AB119" i="1"/>
  <c r="AA119" i="1"/>
  <c r="AC118" i="1"/>
  <c r="Z118" i="1"/>
  <c r="J118" i="1" s="1"/>
  <c r="AB118" i="1"/>
  <c r="AA118" i="1"/>
  <c r="AC116" i="1"/>
  <c r="Z116" i="1"/>
  <c r="J116" i="1" s="1"/>
  <c r="AB116" i="1"/>
  <c r="AA116" i="1"/>
  <c r="AC115" i="1"/>
  <c r="Z115" i="1"/>
  <c r="J115" i="1" s="1"/>
  <c r="AB115" i="1"/>
  <c r="AA115" i="1"/>
  <c r="AC114" i="1"/>
  <c r="Z114" i="1"/>
  <c r="J114" i="1" s="1"/>
  <c r="AB114" i="1"/>
  <c r="AA114" i="1"/>
  <c r="AC93" i="1"/>
  <c r="Z93" i="1"/>
  <c r="AB93" i="1"/>
  <c r="K93" i="1" s="1"/>
  <c r="AA93" i="1"/>
  <c r="AC91" i="1"/>
  <c r="Z91" i="1"/>
  <c r="AB91" i="1"/>
  <c r="K91" i="1" s="1"/>
  <c r="AA91" i="1"/>
  <c r="AE95" i="1" l="1"/>
  <c r="A77" i="3"/>
  <c r="AE66" i="1"/>
  <c r="A48" i="3"/>
  <c r="AE96" i="1"/>
  <c r="A78" i="3"/>
  <c r="AE93" i="1"/>
  <c r="A75" i="3"/>
  <c r="A46" i="3"/>
  <c r="AE64" i="1"/>
  <c r="A64" i="3"/>
  <c r="AE82" i="1"/>
  <c r="A45" i="3"/>
  <c r="AE63" i="1"/>
  <c r="A65" i="3"/>
  <c r="AE83" i="1"/>
  <c r="AE62" i="1"/>
  <c r="A44" i="3"/>
  <c r="A63" i="3"/>
  <c r="AE81" i="1"/>
  <c r="AE91" i="1"/>
  <c r="A73" i="3"/>
  <c r="AE94" i="1"/>
  <c r="A76" i="3"/>
  <c r="A74" i="3"/>
  <c r="AE92" i="1"/>
  <c r="Q145" i="1"/>
  <c r="Q146" i="1" s="1"/>
  <c r="Q147" i="1" s="1"/>
  <c r="Q148" i="1" s="1"/>
  <c r="Q88" i="1"/>
  <c r="R86" i="1"/>
  <c r="AH86" i="1" s="1"/>
  <c r="R85" i="1"/>
  <c r="AH85" i="1" s="1"/>
  <c r="R84" i="1"/>
  <c r="AH84" i="1" s="1"/>
  <c r="Q68" i="1"/>
  <c r="R69" i="1" s="1"/>
  <c r="AH69" i="1" s="1"/>
  <c r="R67" i="1"/>
  <c r="AH67" i="1" s="1"/>
  <c r="Q7" i="1"/>
  <c r="O113" i="1"/>
  <c r="R113" i="1" s="1"/>
  <c r="AH113" i="1" s="1"/>
  <c r="Q168" i="1"/>
  <c r="A67" i="3" l="1"/>
  <c r="AE85" i="1"/>
  <c r="AE69" i="1"/>
  <c r="A51" i="3"/>
  <c r="A68" i="3"/>
  <c r="AE86" i="1"/>
  <c r="AE113" i="1"/>
  <c r="A95" i="3"/>
  <c r="AE84" i="1"/>
  <c r="A66" i="3"/>
  <c r="AE67" i="1"/>
  <c r="A49" i="3"/>
  <c r="R87" i="1"/>
  <c r="AH87" i="1" s="1"/>
  <c r="Q89" i="1"/>
  <c r="R88" i="1"/>
  <c r="AH88" i="1" s="1"/>
  <c r="Q70" i="1"/>
  <c r="R68" i="1"/>
  <c r="AH68" i="1" s="1"/>
  <c r="Q8" i="1"/>
  <c r="O122" i="1"/>
  <c r="R122" i="1" s="1"/>
  <c r="AH122" i="1" s="1"/>
  <c r="O121" i="1"/>
  <c r="R121" i="1" s="1"/>
  <c r="AH121" i="1" s="1"/>
  <c r="O120" i="1"/>
  <c r="R120" i="1" s="1"/>
  <c r="AH120" i="1" s="1"/>
  <c r="O116" i="1"/>
  <c r="R116" i="1" s="1"/>
  <c r="AH116" i="1" s="1"/>
  <c r="O119" i="1"/>
  <c r="R119" i="1" s="1"/>
  <c r="AH119" i="1" s="1"/>
  <c r="O118" i="1"/>
  <c r="R118" i="1" s="1"/>
  <c r="AH118" i="1" s="1"/>
  <c r="O117" i="1"/>
  <c r="R117" i="1" s="1"/>
  <c r="AH117" i="1" s="1"/>
  <c r="O115" i="1"/>
  <c r="R115" i="1" s="1"/>
  <c r="AH115" i="1" s="1"/>
  <c r="O114" i="1"/>
  <c r="R114" i="1" s="1"/>
  <c r="AH114" i="1" s="1"/>
  <c r="Q169" i="1"/>
  <c r="AE87" i="1" l="1"/>
  <c r="A69" i="3"/>
  <c r="AE114" i="1"/>
  <c r="A96" i="3"/>
  <c r="AE117" i="1"/>
  <c r="A99" i="3"/>
  <c r="A100" i="3"/>
  <c r="AE118" i="1"/>
  <c r="A101" i="3"/>
  <c r="AE119" i="1"/>
  <c r="A50" i="3"/>
  <c r="AE68" i="1"/>
  <c r="AE88" i="1"/>
  <c r="A70" i="3"/>
  <c r="A102" i="3"/>
  <c r="AE120" i="1"/>
  <c r="A98" i="3"/>
  <c r="AE116" i="1"/>
  <c r="A103" i="3"/>
  <c r="AE121" i="1"/>
  <c r="AE115" i="1"/>
  <c r="A97" i="3"/>
  <c r="AE122" i="1"/>
  <c r="A104" i="3"/>
  <c r="Q90" i="1"/>
  <c r="R90" i="1" s="1"/>
  <c r="AH90" i="1" s="1"/>
  <c r="R89" i="1"/>
  <c r="AH89" i="1" s="1"/>
  <c r="Q71" i="1"/>
  <c r="R72" i="1" s="1"/>
  <c r="AH72" i="1" s="1"/>
  <c r="R70" i="1"/>
  <c r="AH70" i="1" s="1"/>
  <c r="Q9" i="1"/>
  <c r="O127" i="1"/>
  <c r="R127" i="1" s="1"/>
  <c r="AH127" i="1" s="1"/>
  <c r="O125" i="1"/>
  <c r="R125" i="1" s="1"/>
  <c r="AH125" i="1" s="1"/>
  <c r="O124" i="1"/>
  <c r="R124" i="1" s="1"/>
  <c r="AH124" i="1" s="1"/>
  <c r="O123" i="1"/>
  <c r="R123" i="1" s="1"/>
  <c r="AH123" i="1" s="1"/>
  <c r="O126" i="1"/>
  <c r="R126" i="1" s="1"/>
  <c r="AH126" i="1" s="1"/>
  <c r="Q170" i="1"/>
  <c r="A106" i="3" l="1"/>
  <c r="AE124" i="1"/>
  <c r="AE127" i="1"/>
  <c r="A109" i="3"/>
  <c r="AE72" i="1"/>
  <c r="A54" i="3"/>
  <c r="A52" i="3"/>
  <c r="AE70" i="1"/>
  <c r="A71" i="3"/>
  <c r="AE89" i="1"/>
  <c r="A72" i="3"/>
  <c r="AE90" i="1"/>
  <c r="AE125" i="1"/>
  <c r="A107" i="3"/>
  <c r="AE126" i="1"/>
  <c r="A108" i="3"/>
  <c r="A105" i="3"/>
  <c r="AE123" i="1"/>
  <c r="Q73" i="1"/>
  <c r="R71" i="1"/>
  <c r="AH71" i="1" s="1"/>
  <c r="Q10" i="1"/>
  <c r="O143" i="1" s="1"/>
  <c r="R143" i="1" s="1"/>
  <c r="AH143" i="1" s="1"/>
  <c r="O132" i="1"/>
  <c r="R132" i="1" s="1"/>
  <c r="AH132" i="1" s="1"/>
  <c r="O128" i="1"/>
  <c r="R128" i="1" s="1"/>
  <c r="AH128" i="1" s="1"/>
  <c r="O133" i="1"/>
  <c r="R133" i="1" s="1"/>
  <c r="AH133" i="1" s="1"/>
  <c r="O131" i="1"/>
  <c r="R131" i="1" s="1"/>
  <c r="AH131" i="1" s="1"/>
  <c r="O130" i="1"/>
  <c r="R130" i="1" s="1"/>
  <c r="AH130" i="1" s="1"/>
  <c r="O129" i="1"/>
  <c r="R129" i="1" s="1"/>
  <c r="AH129" i="1" s="1"/>
  <c r="Q171" i="1"/>
  <c r="AE133" i="1" l="1"/>
  <c r="A115" i="3"/>
  <c r="AE129" i="1"/>
  <c r="A111" i="3"/>
  <c r="AE130" i="1"/>
  <c r="A112" i="3"/>
  <c r="AE131" i="1"/>
  <c r="A113" i="3"/>
  <c r="A125" i="3"/>
  <c r="AE143" i="1"/>
  <c r="AE128" i="1"/>
  <c r="A110" i="3"/>
  <c r="AE132" i="1"/>
  <c r="A114" i="3"/>
  <c r="AE71" i="1"/>
  <c r="A53" i="3"/>
  <c r="O136" i="1"/>
  <c r="R136" i="1" s="1"/>
  <c r="AH136" i="1" s="1"/>
  <c r="O140" i="1"/>
  <c r="R140" i="1" s="1"/>
  <c r="AH140" i="1" s="1"/>
  <c r="Q74" i="1"/>
  <c r="R74" i="1" s="1"/>
  <c r="AH74" i="1" s="1"/>
  <c r="R73" i="1"/>
  <c r="AH73" i="1" s="1"/>
  <c r="Q11" i="1"/>
  <c r="O146" i="1"/>
  <c r="R146" i="1" s="1"/>
  <c r="AH146" i="1" s="1"/>
  <c r="O144" i="1"/>
  <c r="R144" i="1" s="1"/>
  <c r="AH144" i="1" s="1"/>
  <c r="O142" i="1"/>
  <c r="R142" i="1" s="1"/>
  <c r="AH142" i="1" s="1"/>
  <c r="O139" i="1"/>
  <c r="R139" i="1" s="1"/>
  <c r="AH139" i="1" s="1"/>
  <c r="O141" i="1"/>
  <c r="R141" i="1" s="1"/>
  <c r="AH141" i="1" s="1"/>
  <c r="O138" i="1"/>
  <c r="R138" i="1" s="1"/>
  <c r="AH138" i="1" s="1"/>
  <c r="O137" i="1"/>
  <c r="R137" i="1" s="1"/>
  <c r="AH137" i="1" s="1"/>
  <c r="O135" i="1"/>
  <c r="R135" i="1" s="1"/>
  <c r="AH135" i="1" s="1"/>
  <c r="O134" i="1"/>
  <c r="R134" i="1" s="1"/>
  <c r="AH134" i="1" s="1"/>
  <c r="O147" i="1"/>
  <c r="R147" i="1" s="1"/>
  <c r="AH147" i="1" s="1"/>
  <c r="O145" i="1"/>
  <c r="R145" i="1" s="1"/>
  <c r="AH145" i="1" s="1"/>
  <c r="O148" i="1"/>
  <c r="R148" i="1" s="1"/>
  <c r="AH148" i="1" s="1"/>
  <c r="Q172" i="1"/>
  <c r="O224" i="1" l="1"/>
  <c r="R224" i="1" s="1"/>
  <c r="O229" i="1"/>
  <c r="R229" i="1" s="1"/>
  <c r="O230" i="1"/>
  <c r="R230" i="1" s="1"/>
  <c r="O231" i="1"/>
  <c r="R231" i="1" s="1"/>
  <c r="O223" i="1"/>
  <c r="R223" i="1" s="1"/>
  <c r="O232" i="1"/>
  <c r="R232" i="1" s="1"/>
  <c r="O228" i="1"/>
  <c r="R228" i="1" s="1"/>
  <c r="O233" i="1"/>
  <c r="R233" i="1" s="1"/>
  <c r="O217" i="1"/>
  <c r="R217" i="1" s="1"/>
  <c r="O221" i="1"/>
  <c r="R221" i="1" s="1"/>
  <c r="O219" i="1"/>
  <c r="R219" i="1" s="1"/>
  <c r="O234" i="1"/>
  <c r="R234" i="1" s="1"/>
  <c r="O222" i="1"/>
  <c r="R222" i="1" s="1"/>
  <c r="O235" i="1"/>
  <c r="R235" i="1" s="1"/>
  <c r="O227" i="1"/>
  <c r="R227" i="1" s="1"/>
  <c r="O216" i="1"/>
  <c r="R216" i="1" s="1"/>
  <c r="O218" i="1"/>
  <c r="R218" i="1" s="1"/>
  <c r="O226" i="1"/>
  <c r="R226" i="1" s="1"/>
  <c r="O220" i="1"/>
  <c r="R220" i="1" s="1"/>
  <c r="O225" i="1"/>
  <c r="R225" i="1" s="1"/>
  <c r="AE147" i="1"/>
  <c r="A129" i="3"/>
  <c r="A116" i="3"/>
  <c r="AE134" i="1"/>
  <c r="AE145" i="1"/>
  <c r="A127" i="3"/>
  <c r="AE137" i="1"/>
  <c r="A119" i="3"/>
  <c r="A120" i="3"/>
  <c r="AE138" i="1"/>
  <c r="AE74" i="1"/>
  <c r="A56" i="3"/>
  <c r="A123" i="3"/>
  <c r="AE141" i="1"/>
  <c r="A121" i="3"/>
  <c r="AE139" i="1"/>
  <c r="AE135" i="1"/>
  <c r="A117" i="3"/>
  <c r="A124" i="3"/>
  <c r="AE142" i="1"/>
  <c r="A126" i="3"/>
  <c r="AE144" i="1"/>
  <c r="AE146" i="1"/>
  <c r="A128" i="3"/>
  <c r="AE73" i="1"/>
  <c r="A55" i="3"/>
  <c r="AE140" i="1"/>
  <c r="A122" i="3"/>
  <c r="AE148" i="1"/>
  <c r="A130" i="3"/>
  <c r="AE136" i="1"/>
  <c r="A118" i="3"/>
  <c r="O260" i="1"/>
  <c r="R260" i="1" s="1"/>
  <c r="AH260" i="1" s="1"/>
  <c r="O263" i="1"/>
  <c r="R263" i="1" s="1"/>
  <c r="AH263" i="1" s="1"/>
  <c r="O261" i="1"/>
  <c r="R261" i="1" s="1"/>
  <c r="AH261" i="1" s="1"/>
  <c r="O262" i="1"/>
  <c r="R262" i="1" s="1"/>
  <c r="AH262" i="1" s="1"/>
  <c r="O181" i="1"/>
  <c r="O184" i="1"/>
  <c r="O182" i="1"/>
  <c r="O183" i="1"/>
  <c r="O109" i="1"/>
  <c r="R109" i="1" s="1"/>
  <c r="AH109" i="1" s="1"/>
  <c r="O112" i="1"/>
  <c r="R112" i="1" s="1"/>
  <c r="AH112" i="1" s="1"/>
  <c r="O110" i="1"/>
  <c r="R110" i="1" s="1"/>
  <c r="AH110" i="1" s="1"/>
  <c r="O111" i="1"/>
  <c r="R111" i="1" s="1"/>
  <c r="AH111" i="1" s="1"/>
  <c r="O253" i="1"/>
  <c r="R253" i="1" s="1"/>
  <c r="AH253" i="1" s="1"/>
  <c r="O245" i="1"/>
  <c r="R245" i="1" s="1"/>
  <c r="AH245" i="1" s="1"/>
  <c r="O237" i="1"/>
  <c r="R237" i="1" s="1"/>
  <c r="AH237" i="1" s="1"/>
  <c r="O256" i="1"/>
  <c r="R256" i="1" s="1"/>
  <c r="AH256" i="1" s="1"/>
  <c r="O248" i="1"/>
  <c r="R248" i="1" s="1"/>
  <c r="AH248" i="1" s="1"/>
  <c r="O240" i="1"/>
  <c r="R240" i="1" s="1"/>
  <c r="AH240" i="1" s="1"/>
  <c r="O259" i="1"/>
  <c r="R259" i="1" s="1"/>
  <c r="AH259" i="1" s="1"/>
  <c r="O251" i="1"/>
  <c r="R251" i="1" s="1"/>
  <c r="AH251" i="1" s="1"/>
  <c r="O243" i="1"/>
  <c r="R243" i="1" s="1"/>
  <c r="AH243" i="1" s="1"/>
  <c r="O250" i="1"/>
  <c r="R250" i="1" s="1"/>
  <c r="AH250" i="1" s="1"/>
  <c r="O254" i="1"/>
  <c r="R254" i="1" s="1"/>
  <c r="AH254" i="1" s="1"/>
  <c r="O246" i="1"/>
  <c r="R246" i="1" s="1"/>
  <c r="AH246" i="1" s="1"/>
  <c r="O238" i="1"/>
  <c r="R238" i="1" s="1"/>
  <c r="AH238" i="1" s="1"/>
  <c r="O242" i="1"/>
  <c r="R242" i="1" s="1"/>
  <c r="AH242" i="1" s="1"/>
  <c r="O257" i="1"/>
  <c r="R257" i="1" s="1"/>
  <c r="AH257" i="1" s="1"/>
  <c r="O249" i="1"/>
  <c r="R249" i="1" s="1"/>
  <c r="AH249" i="1" s="1"/>
  <c r="O241" i="1"/>
  <c r="R241" i="1" s="1"/>
  <c r="AH241" i="1" s="1"/>
  <c r="O239" i="1"/>
  <c r="R239" i="1" s="1"/>
  <c r="AH239" i="1" s="1"/>
  <c r="O236" i="1"/>
  <c r="R236" i="1" s="1"/>
  <c r="AH236" i="1" s="1"/>
  <c r="O252" i="1"/>
  <c r="R252" i="1" s="1"/>
  <c r="AH252" i="1" s="1"/>
  <c r="O244" i="1"/>
  <c r="R244" i="1" s="1"/>
  <c r="AH244" i="1" s="1"/>
  <c r="O255" i="1"/>
  <c r="R255" i="1" s="1"/>
  <c r="AH255" i="1" s="1"/>
  <c r="O247" i="1"/>
  <c r="R247" i="1" s="1"/>
  <c r="AH247" i="1" s="1"/>
  <c r="O258" i="1"/>
  <c r="R258" i="1" s="1"/>
  <c r="AH258" i="1" s="1"/>
  <c r="O152" i="1"/>
  <c r="R152" i="1" s="1"/>
  <c r="AH152" i="1" s="1"/>
  <c r="O150" i="1"/>
  <c r="R150" i="1" s="1"/>
  <c r="AH150" i="1" s="1"/>
  <c r="O149" i="1"/>
  <c r="R149" i="1" s="1"/>
  <c r="AH149" i="1" s="1"/>
  <c r="O151" i="1"/>
  <c r="R151" i="1" s="1"/>
  <c r="AH151" i="1" s="1"/>
  <c r="O202" i="1"/>
  <c r="R202" i="1" s="1"/>
  <c r="AH202" i="1" s="1"/>
  <c r="O186" i="1"/>
  <c r="R186" i="1" s="1"/>
  <c r="AH186" i="1" s="1"/>
  <c r="O166" i="1"/>
  <c r="R166" i="1" s="1"/>
  <c r="AH166" i="1" s="1"/>
  <c r="Q13" i="1"/>
  <c r="O200" i="1"/>
  <c r="R200" i="1" s="1"/>
  <c r="AH200" i="1" s="1"/>
  <c r="O180" i="1"/>
  <c r="O164" i="1"/>
  <c r="R164" i="1" s="1"/>
  <c r="AH164" i="1" s="1"/>
  <c r="O215" i="1"/>
  <c r="R215" i="1" s="1"/>
  <c r="AH215" i="1" s="1"/>
  <c r="O199" i="1"/>
  <c r="R199" i="1" s="1"/>
  <c r="AH199" i="1" s="1"/>
  <c r="O179" i="1"/>
  <c r="O163" i="1"/>
  <c r="R163" i="1" s="1"/>
  <c r="AH163" i="1" s="1"/>
  <c r="O213" i="1"/>
  <c r="R213" i="1" s="1"/>
  <c r="AH213" i="1" s="1"/>
  <c r="O197" i="1"/>
  <c r="R197" i="1" s="1"/>
  <c r="AH197" i="1" s="1"/>
  <c r="O177" i="1"/>
  <c r="O161" i="1"/>
  <c r="R161" i="1" s="1"/>
  <c r="AH161" i="1" s="1"/>
  <c r="O201" i="1"/>
  <c r="R201" i="1" s="1"/>
  <c r="AH201" i="1" s="1"/>
  <c r="O214" i="1"/>
  <c r="R214" i="1" s="1"/>
  <c r="AH214" i="1" s="1"/>
  <c r="O198" i="1"/>
  <c r="O178" i="1"/>
  <c r="O162" i="1"/>
  <c r="R162" i="1" s="1"/>
  <c r="AH162" i="1" s="1"/>
  <c r="O212" i="1"/>
  <c r="R212" i="1" s="1"/>
  <c r="AH212" i="1" s="1"/>
  <c r="O196" i="1"/>
  <c r="R196" i="1" s="1"/>
  <c r="AH196" i="1" s="1"/>
  <c r="O176" i="1"/>
  <c r="O160" i="1"/>
  <c r="R160" i="1" s="1"/>
  <c r="AH160" i="1" s="1"/>
  <c r="O211" i="1"/>
  <c r="R211" i="1" s="1"/>
  <c r="AH211" i="1" s="1"/>
  <c r="O195" i="1"/>
  <c r="R195" i="1" s="1"/>
  <c r="AH195" i="1" s="1"/>
  <c r="O175" i="1"/>
  <c r="O159" i="1"/>
  <c r="R159" i="1" s="1"/>
  <c r="AH159" i="1" s="1"/>
  <c r="O171" i="1"/>
  <c r="R171" i="1" s="1"/>
  <c r="AH171" i="1" s="1"/>
  <c r="O187" i="1"/>
  <c r="R187" i="1" s="1"/>
  <c r="AH187" i="1" s="1"/>
  <c r="O165" i="1"/>
  <c r="R165" i="1" s="1"/>
  <c r="AH165" i="1" s="1"/>
  <c r="O210" i="1"/>
  <c r="R210" i="1" s="1"/>
  <c r="AH210" i="1" s="1"/>
  <c r="O194" i="1"/>
  <c r="R194" i="1" s="1"/>
  <c r="AH194" i="1" s="1"/>
  <c r="O174" i="1"/>
  <c r="O158" i="1"/>
  <c r="R158" i="1" s="1"/>
  <c r="AH158" i="1" s="1"/>
  <c r="O209" i="1"/>
  <c r="R209" i="1" s="1"/>
  <c r="AH209" i="1" s="1"/>
  <c r="O193" i="1"/>
  <c r="R193" i="1" s="1"/>
  <c r="AH193" i="1" s="1"/>
  <c r="O173" i="1"/>
  <c r="O157" i="1"/>
  <c r="R157" i="1" s="1"/>
  <c r="AH157" i="1" s="1"/>
  <c r="O207" i="1"/>
  <c r="R207" i="1" s="1"/>
  <c r="AH207" i="1" s="1"/>
  <c r="O191" i="1"/>
  <c r="R191" i="1" s="1"/>
  <c r="AH191" i="1" s="1"/>
  <c r="O155" i="1"/>
  <c r="R155" i="1" s="1"/>
  <c r="AH155" i="1" s="1"/>
  <c r="O203" i="1"/>
  <c r="R203" i="1" s="1"/>
  <c r="AH203" i="1" s="1"/>
  <c r="O167" i="1"/>
  <c r="R167" i="1" s="1"/>
  <c r="AH167" i="1" s="1"/>
  <c r="O185" i="1"/>
  <c r="R185" i="1" s="1"/>
  <c r="AH185" i="1" s="1"/>
  <c r="O208" i="1"/>
  <c r="R208" i="1" s="1"/>
  <c r="AH208" i="1" s="1"/>
  <c r="O192" i="1"/>
  <c r="R192" i="1" s="1"/>
  <c r="AH192" i="1" s="1"/>
  <c r="O172" i="1"/>
  <c r="R172" i="1" s="1"/>
  <c r="AH172" i="1" s="1"/>
  <c r="O156" i="1"/>
  <c r="R156" i="1" s="1"/>
  <c r="AH156" i="1" s="1"/>
  <c r="O206" i="1"/>
  <c r="R206" i="1" s="1"/>
  <c r="AH206" i="1" s="1"/>
  <c r="O190" i="1"/>
  <c r="R190" i="1" s="1"/>
  <c r="AH190" i="1" s="1"/>
  <c r="O170" i="1"/>
  <c r="R170" i="1" s="1"/>
  <c r="AH170" i="1" s="1"/>
  <c r="O154" i="1"/>
  <c r="R154" i="1" s="1"/>
  <c r="AH154" i="1" s="1"/>
  <c r="O205" i="1"/>
  <c r="R205" i="1" s="1"/>
  <c r="AH205" i="1" s="1"/>
  <c r="O189" i="1"/>
  <c r="R189" i="1" s="1"/>
  <c r="AH189" i="1" s="1"/>
  <c r="O169" i="1"/>
  <c r="R169" i="1" s="1"/>
  <c r="AH169" i="1" s="1"/>
  <c r="O153" i="1"/>
  <c r="R153" i="1" s="1"/>
  <c r="AH153" i="1" s="1"/>
  <c r="O204" i="1"/>
  <c r="R204" i="1" s="1"/>
  <c r="AH204" i="1" s="1"/>
  <c r="O188" i="1"/>
  <c r="R188" i="1" s="1"/>
  <c r="AH188" i="1" s="1"/>
  <c r="O168" i="1"/>
  <c r="R168" i="1" s="1"/>
  <c r="AH168" i="1" s="1"/>
  <c r="Q173" i="1"/>
  <c r="O266" i="1" l="1"/>
  <c r="R266" i="1" s="1"/>
  <c r="O267" i="1"/>
  <c r="R267" i="1" s="1"/>
  <c r="O268" i="1"/>
  <c r="R268" i="1" s="1"/>
  <c r="O269" i="1"/>
  <c r="R269" i="1" s="1"/>
  <c r="O270" i="1"/>
  <c r="R270" i="1" s="1"/>
  <c r="O271" i="1"/>
  <c r="R271" i="1" s="1"/>
  <c r="O272" i="1"/>
  <c r="R272" i="1" s="1"/>
  <c r="O273" i="1"/>
  <c r="R273" i="1" s="1"/>
  <c r="O264" i="1"/>
  <c r="R264" i="1" s="1"/>
  <c r="O265" i="1"/>
  <c r="R265" i="1" s="1"/>
  <c r="AE168" i="1"/>
  <c r="A150" i="3"/>
  <c r="A142" i="3"/>
  <c r="AE160" i="1"/>
  <c r="A198" i="3"/>
  <c r="AE236" i="1"/>
  <c r="A199" i="3"/>
  <c r="AE237" i="1"/>
  <c r="AE205" i="1"/>
  <c r="A187" i="3"/>
  <c r="AE196" i="1"/>
  <c r="A178" i="3"/>
  <c r="A201" i="3"/>
  <c r="AE239" i="1"/>
  <c r="A207" i="3"/>
  <c r="AE245" i="1"/>
  <c r="AE259" i="1"/>
  <c r="A221" i="3"/>
  <c r="A218" i="3"/>
  <c r="AE256" i="1"/>
  <c r="AE154" i="1"/>
  <c r="A136" i="3"/>
  <c r="A182" i="3"/>
  <c r="AE200" i="1"/>
  <c r="AE241" i="1"/>
  <c r="A203" i="3"/>
  <c r="AE170" i="1"/>
  <c r="A152" i="3"/>
  <c r="AE209" i="1"/>
  <c r="A191" i="3"/>
  <c r="A144" i="3"/>
  <c r="AE162" i="1"/>
  <c r="AE249" i="1"/>
  <c r="A211" i="3"/>
  <c r="AE111" i="1"/>
  <c r="A93" i="3"/>
  <c r="A214" i="3"/>
  <c r="AE252" i="1"/>
  <c r="A146" i="3"/>
  <c r="AE164" i="1"/>
  <c r="AE212" i="1"/>
  <c r="A194" i="3"/>
  <c r="AE253" i="1"/>
  <c r="A215" i="3"/>
  <c r="AE190" i="1"/>
  <c r="A172" i="3"/>
  <c r="AE158" i="1"/>
  <c r="A140" i="3"/>
  <c r="AE166" i="1"/>
  <c r="A148" i="3"/>
  <c r="AE257" i="1"/>
  <c r="A219" i="3"/>
  <c r="AE110" i="1"/>
  <c r="A92" i="3"/>
  <c r="A151" i="3"/>
  <c r="AE169" i="1"/>
  <c r="AE189" i="1"/>
  <c r="A171" i="3"/>
  <c r="A204" i="3"/>
  <c r="AE242" i="1"/>
  <c r="A145" i="3"/>
  <c r="AE163" i="1"/>
  <c r="AE207" i="1"/>
  <c r="A189" i="3"/>
  <c r="AE157" i="1"/>
  <c r="A139" i="3"/>
  <c r="AE206" i="1"/>
  <c r="A188" i="3"/>
  <c r="A94" i="3"/>
  <c r="AE112" i="1"/>
  <c r="AE156" i="1"/>
  <c r="A138" i="3"/>
  <c r="AE194" i="1"/>
  <c r="A176" i="3"/>
  <c r="AE214" i="1"/>
  <c r="A196" i="3"/>
  <c r="A184" i="3"/>
  <c r="AE202" i="1"/>
  <c r="AE238" i="1"/>
  <c r="A200" i="3"/>
  <c r="A91" i="3"/>
  <c r="AE109" i="1"/>
  <c r="AE167" i="1"/>
  <c r="A149" i="3"/>
  <c r="A197" i="3"/>
  <c r="AE215" i="1"/>
  <c r="AE193" i="1"/>
  <c r="A175" i="3"/>
  <c r="AE186" i="1"/>
  <c r="A168" i="3"/>
  <c r="AE172" i="1"/>
  <c r="A154" i="3"/>
  <c r="AE210" i="1"/>
  <c r="A192" i="3"/>
  <c r="A183" i="3"/>
  <c r="AE201" i="1"/>
  <c r="AE151" i="1"/>
  <c r="A133" i="3"/>
  <c r="AE246" i="1"/>
  <c r="A208" i="3"/>
  <c r="A143" i="3"/>
  <c r="AE161" i="1"/>
  <c r="AE188" i="1"/>
  <c r="A170" i="3"/>
  <c r="A147" i="3"/>
  <c r="AE165" i="1"/>
  <c r="AE254" i="1"/>
  <c r="A216" i="3"/>
  <c r="AE208" i="1"/>
  <c r="A190" i="3"/>
  <c r="AE150" i="1"/>
  <c r="A132" i="3"/>
  <c r="A209" i="3"/>
  <c r="AE247" i="1"/>
  <c r="AE192" i="1"/>
  <c r="A174" i="3"/>
  <c r="AE149" i="1"/>
  <c r="A131" i="3"/>
  <c r="A169" i="3"/>
  <c r="AE187" i="1"/>
  <c r="A212" i="3"/>
  <c r="AE250" i="1"/>
  <c r="A167" i="3"/>
  <c r="AE185" i="1"/>
  <c r="AE171" i="1"/>
  <c r="A153" i="3"/>
  <c r="A179" i="3"/>
  <c r="AE197" i="1"/>
  <c r="A134" i="3"/>
  <c r="AE152" i="1"/>
  <c r="AE243" i="1"/>
  <c r="A205" i="3"/>
  <c r="AE159" i="1"/>
  <c r="A141" i="3"/>
  <c r="A195" i="3"/>
  <c r="AE213" i="1"/>
  <c r="AE258" i="1"/>
  <c r="A220" i="3"/>
  <c r="A213" i="3"/>
  <c r="AE251" i="1"/>
  <c r="AE262" i="1"/>
  <c r="A224" i="3"/>
  <c r="A223" i="3"/>
  <c r="AE261" i="1"/>
  <c r="AE203" i="1"/>
  <c r="A185" i="3"/>
  <c r="AE155" i="1"/>
  <c r="A137" i="3"/>
  <c r="AE263" i="1"/>
  <c r="A225" i="3"/>
  <c r="AE204" i="1"/>
  <c r="A186" i="3"/>
  <c r="A177" i="3"/>
  <c r="AE195" i="1"/>
  <c r="A217" i="3"/>
  <c r="AE255" i="1"/>
  <c r="AE240" i="1"/>
  <c r="A202" i="3"/>
  <c r="AE153" i="1"/>
  <c r="A135" i="3"/>
  <c r="AE191" i="1"/>
  <c r="A173" i="3"/>
  <c r="A193" i="3"/>
  <c r="AE211" i="1"/>
  <c r="A181" i="3"/>
  <c r="AE199" i="1"/>
  <c r="A206" i="3"/>
  <c r="AE244" i="1"/>
  <c r="A210" i="3"/>
  <c r="AE248" i="1"/>
  <c r="A222" i="3"/>
  <c r="AE260" i="1"/>
  <c r="O292" i="1"/>
  <c r="R292" i="1" s="1"/>
  <c r="AH292" i="1" s="1"/>
  <c r="O276" i="1"/>
  <c r="R276" i="1" s="1"/>
  <c r="AH276" i="1" s="1"/>
  <c r="O290" i="1"/>
  <c r="R290" i="1" s="1"/>
  <c r="AH290" i="1" s="1"/>
  <c r="O274" i="1"/>
  <c r="R274" i="1" s="1"/>
  <c r="AH274" i="1" s="1"/>
  <c r="O289" i="1"/>
  <c r="R289" i="1" s="1"/>
  <c r="AH289" i="1" s="1"/>
  <c r="O287" i="1"/>
  <c r="R287" i="1" s="1"/>
  <c r="AH287" i="1" s="1"/>
  <c r="O288" i="1"/>
  <c r="R288" i="1" s="1"/>
  <c r="AH288" i="1" s="1"/>
  <c r="O286" i="1"/>
  <c r="R286" i="1" s="1"/>
  <c r="AH286" i="1" s="1"/>
  <c r="O285" i="1"/>
  <c r="R285" i="1" s="1"/>
  <c r="AH285" i="1" s="1"/>
  <c r="O281" i="1"/>
  <c r="R281" i="1" s="1"/>
  <c r="AH281" i="1" s="1"/>
  <c r="O293" i="1"/>
  <c r="O275" i="1"/>
  <c r="R275" i="1" s="1"/>
  <c r="AH275" i="1" s="1"/>
  <c r="O284" i="1"/>
  <c r="R284" i="1" s="1"/>
  <c r="AH284" i="1" s="1"/>
  <c r="O283" i="1"/>
  <c r="R283" i="1" s="1"/>
  <c r="AH283" i="1" s="1"/>
  <c r="Q14" i="1"/>
  <c r="O282" i="1"/>
  <c r="R282" i="1" s="1"/>
  <c r="AH282" i="1" s="1"/>
  <c r="O280" i="1"/>
  <c r="R280" i="1" s="1"/>
  <c r="AH280" i="1" s="1"/>
  <c r="O279" i="1"/>
  <c r="R279" i="1" s="1"/>
  <c r="AH279" i="1" s="1"/>
  <c r="O277" i="1"/>
  <c r="R277" i="1" s="1"/>
  <c r="AH277" i="1" s="1"/>
  <c r="O291" i="1"/>
  <c r="R291" i="1" s="1"/>
  <c r="AH291" i="1" s="1"/>
  <c r="O294" i="1"/>
  <c r="O278" i="1"/>
  <c r="R278" i="1" s="1"/>
  <c r="AH278" i="1" s="1"/>
  <c r="R173" i="1"/>
  <c r="AH173" i="1" s="1"/>
  <c r="Q174" i="1"/>
  <c r="R198" i="1"/>
  <c r="AH198" i="1" s="1"/>
  <c r="O321" i="1" l="1"/>
  <c r="R321" i="1" s="1"/>
  <c r="O322" i="1"/>
  <c r="R322" i="1" s="1"/>
  <c r="O323" i="1"/>
  <c r="R323" i="1" s="1"/>
  <c r="O324" i="1"/>
  <c r="R324" i="1" s="1"/>
  <c r="O325" i="1"/>
  <c r="R325" i="1" s="1"/>
  <c r="O326" i="1"/>
  <c r="R326" i="1" s="1"/>
  <c r="O327" i="1"/>
  <c r="R327" i="1" s="1"/>
  <c r="O328" i="1"/>
  <c r="R328" i="1" s="1"/>
  <c r="O320" i="1"/>
  <c r="R320" i="1" s="1"/>
  <c r="O319" i="1"/>
  <c r="R319" i="1" s="1"/>
  <c r="AE290" i="1"/>
  <c r="A242" i="3"/>
  <c r="AE279" i="1"/>
  <c r="A231" i="3"/>
  <c r="A228" i="3"/>
  <c r="AE276" i="1"/>
  <c r="A232" i="3"/>
  <c r="AE280" i="1"/>
  <c r="AE282" i="1"/>
  <c r="A234" i="3"/>
  <c r="AE277" i="1"/>
  <c r="A229" i="3"/>
  <c r="AE292" i="1"/>
  <c r="A244" i="3"/>
  <c r="A240" i="3"/>
  <c r="AE288" i="1"/>
  <c r="AE283" i="1"/>
  <c r="A235" i="3"/>
  <c r="AE286" i="1"/>
  <c r="A238" i="3"/>
  <c r="A243" i="3"/>
  <c r="AE291" i="1"/>
  <c r="AE284" i="1"/>
  <c r="A236" i="3"/>
  <c r="A227" i="3"/>
  <c r="AE275" i="1"/>
  <c r="AE173" i="1"/>
  <c r="A155" i="3"/>
  <c r="AE281" i="1"/>
  <c r="A233" i="3"/>
  <c r="A226" i="3"/>
  <c r="AE274" i="1"/>
  <c r="AE198" i="1"/>
  <c r="A180" i="3"/>
  <c r="A237" i="3"/>
  <c r="AE285" i="1"/>
  <c r="AE278" i="1"/>
  <c r="A230" i="3"/>
  <c r="A239" i="3"/>
  <c r="AE287" i="1"/>
  <c r="A241" i="3"/>
  <c r="AE289" i="1"/>
  <c r="O315" i="1"/>
  <c r="R315" i="1" s="1"/>
  <c r="AH315" i="1" s="1"/>
  <c r="O318" i="1"/>
  <c r="R318" i="1" s="1"/>
  <c r="AH318" i="1" s="1"/>
  <c r="O316" i="1"/>
  <c r="R316" i="1" s="1"/>
  <c r="AH316" i="1" s="1"/>
  <c r="O317" i="1"/>
  <c r="R317" i="1" s="1"/>
  <c r="AH317" i="1" s="1"/>
  <c r="O298" i="1"/>
  <c r="R298" i="1" s="1"/>
  <c r="AH298" i="1" s="1"/>
  <c r="O295" i="1"/>
  <c r="R295" i="1" s="1"/>
  <c r="AH295" i="1" s="1"/>
  <c r="O296" i="1"/>
  <c r="R296" i="1" s="1"/>
  <c r="AH296" i="1" s="1"/>
  <c r="O297" i="1"/>
  <c r="R297" i="1" s="1"/>
  <c r="AH297" i="1" s="1"/>
  <c r="Q15" i="1"/>
  <c r="O102" i="1"/>
  <c r="R102" i="1" s="1"/>
  <c r="AH102" i="1" s="1"/>
  <c r="O312" i="1"/>
  <c r="R312" i="1" s="1"/>
  <c r="AH312" i="1" s="1"/>
  <c r="O105" i="1"/>
  <c r="R105" i="1" s="1"/>
  <c r="AH105" i="1" s="1"/>
  <c r="O340" i="1"/>
  <c r="R340" i="1" s="1"/>
  <c r="AH340" i="1" s="1"/>
  <c r="O310" i="1"/>
  <c r="R310" i="1" s="1"/>
  <c r="AH310" i="1" s="1"/>
  <c r="O339" i="1"/>
  <c r="R339" i="1" s="1"/>
  <c r="AH339" i="1" s="1"/>
  <c r="O309" i="1"/>
  <c r="R309" i="1" s="1"/>
  <c r="AH309" i="1" s="1"/>
  <c r="O337" i="1"/>
  <c r="R337" i="1" s="1"/>
  <c r="AH337" i="1" s="1"/>
  <c r="O307" i="1"/>
  <c r="R307" i="1" s="1"/>
  <c r="AH307" i="1" s="1"/>
  <c r="O108" i="1"/>
  <c r="R108" i="1" s="1"/>
  <c r="AH108" i="1" s="1"/>
  <c r="O100" i="1"/>
  <c r="R100" i="1" s="1"/>
  <c r="AH100" i="1" s="1"/>
  <c r="O338" i="1"/>
  <c r="R338" i="1" s="1"/>
  <c r="AH338" i="1" s="1"/>
  <c r="O308" i="1"/>
  <c r="R308" i="1" s="1"/>
  <c r="AH308" i="1" s="1"/>
  <c r="O103" i="1"/>
  <c r="R103" i="1" s="1"/>
  <c r="AH103" i="1" s="1"/>
  <c r="O336" i="1"/>
  <c r="R336" i="1" s="1"/>
  <c r="AH336" i="1" s="1"/>
  <c r="O306" i="1"/>
  <c r="R306" i="1" s="1"/>
  <c r="AH306" i="1" s="1"/>
  <c r="O335" i="1"/>
  <c r="R335" i="1" s="1"/>
  <c r="AH335" i="1" s="1"/>
  <c r="O305" i="1"/>
  <c r="R305" i="1" s="1"/>
  <c r="AH305" i="1" s="1"/>
  <c r="O97" i="1"/>
  <c r="R97" i="1" s="1"/>
  <c r="AH97" i="1" s="1"/>
  <c r="O106" i="1"/>
  <c r="R106" i="1" s="1"/>
  <c r="AH106" i="1" s="1"/>
  <c r="O98" i="1"/>
  <c r="R98" i="1" s="1"/>
  <c r="AH98" i="1" s="1"/>
  <c r="O334" i="1"/>
  <c r="R334" i="1" s="1"/>
  <c r="AH334" i="1" s="1"/>
  <c r="O304" i="1"/>
  <c r="R304" i="1" s="1"/>
  <c r="AH304" i="1" s="1"/>
  <c r="O333" i="1"/>
  <c r="R333" i="1" s="1"/>
  <c r="AH333" i="1" s="1"/>
  <c r="O303" i="1"/>
  <c r="R303" i="1" s="1"/>
  <c r="AH303" i="1" s="1"/>
  <c r="O331" i="1"/>
  <c r="R331" i="1" s="1"/>
  <c r="AH331" i="1" s="1"/>
  <c r="O301" i="1"/>
  <c r="R301" i="1" s="1"/>
  <c r="AH301" i="1" s="1"/>
  <c r="O313" i="1"/>
  <c r="R313" i="1" s="1"/>
  <c r="AH313" i="1" s="1"/>
  <c r="O311" i="1"/>
  <c r="R311" i="1" s="1"/>
  <c r="AH311" i="1" s="1"/>
  <c r="O101" i="1"/>
  <c r="R101" i="1" s="1"/>
  <c r="AH101" i="1" s="1"/>
  <c r="O332" i="1"/>
  <c r="R332" i="1" s="1"/>
  <c r="AH332" i="1" s="1"/>
  <c r="O302" i="1"/>
  <c r="R302" i="1" s="1"/>
  <c r="AH302" i="1" s="1"/>
  <c r="O104" i="1"/>
  <c r="R104" i="1" s="1"/>
  <c r="AH104" i="1" s="1"/>
  <c r="O330" i="1"/>
  <c r="R330" i="1" s="1"/>
  <c r="AH330" i="1" s="1"/>
  <c r="O300" i="1"/>
  <c r="R300" i="1" s="1"/>
  <c r="AH300" i="1" s="1"/>
  <c r="O329" i="1"/>
  <c r="R329" i="1" s="1"/>
  <c r="AH329" i="1" s="1"/>
  <c r="O299" i="1"/>
  <c r="R299" i="1" s="1"/>
  <c r="AH299" i="1" s="1"/>
  <c r="O107" i="1"/>
  <c r="R107" i="1" s="1"/>
  <c r="AH107" i="1" s="1"/>
  <c r="O99" i="1"/>
  <c r="R99" i="1" s="1"/>
  <c r="AH99" i="1" s="1"/>
  <c r="O314" i="1"/>
  <c r="R314" i="1" s="1"/>
  <c r="AH314" i="1" s="1"/>
  <c r="R174" i="1"/>
  <c r="AH174" i="1" s="1"/>
  <c r="Q175" i="1"/>
  <c r="R293" i="1"/>
  <c r="AH293" i="1" s="1"/>
  <c r="R294" i="1"/>
  <c r="AH294" i="1" s="1"/>
  <c r="A263" i="3" l="1"/>
  <c r="AE311" i="1"/>
  <c r="AE331" i="1"/>
  <c r="A273" i="3"/>
  <c r="A268" i="3"/>
  <c r="AE316" i="1"/>
  <c r="AE294" i="1"/>
  <c r="A246" i="3"/>
  <c r="AE301" i="1"/>
  <c r="A253" i="3"/>
  <c r="AE303" i="1"/>
  <c r="A255" i="3"/>
  <c r="AE307" i="1"/>
  <c r="A259" i="3"/>
  <c r="A270" i="3"/>
  <c r="AE318" i="1"/>
  <c r="AE98" i="1"/>
  <c r="A80" i="3"/>
  <c r="A265" i="3"/>
  <c r="AE313" i="1"/>
  <c r="A269" i="3"/>
  <c r="AE317" i="1"/>
  <c r="AE314" i="1"/>
  <c r="A266" i="3"/>
  <c r="AE333" i="1"/>
  <c r="A275" i="3"/>
  <c r="A279" i="3"/>
  <c r="AE337" i="1"/>
  <c r="AE315" i="1"/>
  <c r="A267" i="3"/>
  <c r="A247" i="3"/>
  <c r="AE295" i="1"/>
  <c r="A250" i="3"/>
  <c r="AE298" i="1"/>
  <c r="AE293" i="1"/>
  <c r="A245" i="3"/>
  <c r="A156" i="3"/>
  <c r="AE174" i="1"/>
  <c r="A81" i="3"/>
  <c r="AE99" i="1"/>
  <c r="AE304" i="1"/>
  <c r="A256" i="3"/>
  <c r="A261" i="3"/>
  <c r="AE309" i="1"/>
  <c r="A260" i="3"/>
  <c r="AE308" i="1"/>
  <c r="AE338" i="1"/>
  <c r="A280" i="3"/>
  <c r="AE100" i="1"/>
  <c r="A82" i="3"/>
  <c r="AE108" i="1"/>
  <c r="A90" i="3"/>
  <c r="AE107" i="1"/>
  <c r="A89" i="3"/>
  <c r="AE334" i="1"/>
  <c r="A276" i="3"/>
  <c r="A281" i="3"/>
  <c r="AE339" i="1"/>
  <c r="A251" i="3"/>
  <c r="AE299" i="1"/>
  <c r="A271" i="3"/>
  <c r="AE329" i="1"/>
  <c r="AE340" i="1"/>
  <c r="A282" i="3"/>
  <c r="AE300" i="1"/>
  <c r="A252" i="3"/>
  <c r="AE97" i="1"/>
  <c r="A79" i="3"/>
  <c r="A87" i="3"/>
  <c r="AE105" i="1"/>
  <c r="A262" i="3"/>
  <c r="AE310" i="1"/>
  <c r="A88" i="3"/>
  <c r="AE106" i="1"/>
  <c r="AE330" i="1"/>
  <c r="A272" i="3"/>
  <c r="AE305" i="1"/>
  <c r="A257" i="3"/>
  <c r="A264" i="3"/>
  <c r="AE312" i="1"/>
  <c r="AE335" i="1"/>
  <c r="A277" i="3"/>
  <c r="AE302" i="1"/>
  <c r="A254" i="3"/>
  <c r="AE336" i="1"/>
  <c r="A278" i="3"/>
  <c r="A249" i="3"/>
  <c r="AE297" i="1"/>
  <c r="A86" i="3"/>
  <c r="AE104" i="1"/>
  <c r="AE102" i="1"/>
  <c r="A84" i="3"/>
  <c r="AE306" i="1"/>
  <c r="A258" i="3"/>
  <c r="AE332" i="1"/>
  <c r="A274" i="3"/>
  <c r="A83" i="3"/>
  <c r="AE101" i="1"/>
  <c r="AE103" i="1"/>
  <c r="A85" i="3"/>
  <c r="A248" i="3"/>
  <c r="AE296" i="1"/>
  <c r="Q16" i="1"/>
  <c r="O361" i="1" s="1"/>
  <c r="R361" i="1" s="1"/>
  <c r="AH361" i="1" s="1"/>
  <c r="O342" i="1"/>
  <c r="R342" i="1" s="1"/>
  <c r="AH342" i="1" s="1"/>
  <c r="O343" i="1"/>
  <c r="R343" i="1" s="1"/>
  <c r="AH343" i="1" s="1"/>
  <c r="O341" i="1"/>
  <c r="R341" i="1" s="1"/>
  <c r="AH341" i="1" s="1"/>
  <c r="O346" i="1"/>
  <c r="R346" i="1" s="1"/>
  <c r="AH346" i="1" s="1"/>
  <c r="O345" i="1"/>
  <c r="R345" i="1" s="1"/>
  <c r="AH345" i="1" s="1"/>
  <c r="O344" i="1"/>
  <c r="R344" i="1" s="1"/>
  <c r="AH344" i="1" s="1"/>
  <c r="Q176" i="1"/>
  <c r="R175" i="1"/>
  <c r="AH175" i="1" s="1"/>
  <c r="A287" i="3" l="1"/>
  <c r="AE345" i="1"/>
  <c r="A286" i="3"/>
  <c r="AE344" i="1"/>
  <c r="AE346" i="1"/>
  <c r="A288" i="3"/>
  <c r="AE175" i="1"/>
  <c r="A157" i="3"/>
  <c r="A283" i="3"/>
  <c r="AE341" i="1"/>
  <c r="A285" i="3"/>
  <c r="AE343" i="1"/>
  <c r="AE361" i="1"/>
  <c r="A303" i="3"/>
  <c r="A284" i="3"/>
  <c r="AE342" i="1"/>
  <c r="O355" i="1"/>
  <c r="R355" i="1" s="1"/>
  <c r="AH355" i="1" s="1"/>
  <c r="O358" i="1"/>
  <c r="R358" i="1" s="1"/>
  <c r="AH358" i="1" s="1"/>
  <c r="Q17" i="1"/>
  <c r="O360" i="1"/>
  <c r="R360" i="1" s="1"/>
  <c r="AH360" i="1" s="1"/>
  <c r="O357" i="1"/>
  <c r="R357" i="1" s="1"/>
  <c r="AH357" i="1" s="1"/>
  <c r="O356" i="1"/>
  <c r="R356" i="1" s="1"/>
  <c r="AH356" i="1" s="1"/>
  <c r="O353" i="1"/>
  <c r="R353" i="1" s="1"/>
  <c r="AH353" i="1" s="1"/>
  <c r="O354" i="1"/>
  <c r="R354" i="1" s="1"/>
  <c r="AH354" i="1" s="1"/>
  <c r="O352" i="1"/>
  <c r="R352" i="1" s="1"/>
  <c r="AH352" i="1" s="1"/>
  <c r="O351" i="1"/>
  <c r="R351" i="1" s="1"/>
  <c r="AH351" i="1" s="1"/>
  <c r="O347" i="1"/>
  <c r="R347" i="1" s="1"/>
  <c r="AH347" i="1" s="1"/>
  <c r="O350" i="1"/>
  <c r="R350" i="1" s="1"/>
  <c r="AH350" i="1" s="1"/>
  <c r="O349" i="1"/>
  <c r="R349" i="1" s="1"/>
  <c r="AH349" i="1" s="1"/>
  <c r="O359" i="1"/>
  <c r="R359" i="1" s="1"/>
  <c r="AH359" i="1" s="1"/>
  <c r="O348" i="1"/>
  <c r="R348" i="1" s="1"/>
  <c r="AH348" i="1" s="1"/>
  <c r="Q177" i="1"/>
  <c r="R176" i="1"/>
  <c r="AH176" i="1" s="1"/>
  <c r="AE360" i="1" l="1"/>
  <c r="A302" i="3"/>
  <c r="A290" i="3"/>
  <c r="AE348" i="1"/>
  <c r="AE350" i="1"/>
  <c r="A292" i="3"/>
  <c r="AE347" i="1"/>
  <c r="A289" i="3"/>
  <c r="A301" i="3"/>
  <c r="AE359" i="1"/>
  <c r="AE351" i="1"/>
  <c r="A293" i="3"/>
  <c r="A296" i="3"/>
  <c r="AE354" i="1"/>
  <c r="AE349" i="1"/>
  <c r="A291" i="3"/>
  <c r="AE352" i="1"/>
  <c r="A294" i="3"/>
  <c r="A298" i="3"/>
  <c r="AE356" i="1"/>
  <c r="AE357" i="1"/>
  <c r="A299" i="3"/>
  <c r="A295" i="3"/>
  <c r="AE353" i="1"/>
  <c r="AE358" i="1"/>
  <c r="A300" i="3"/>
  <c r="A158" i="3"/>
  <c r="AE176" i="1"/>
  <c r="A297" i="3"/>
  <c r="AE355" i="1"/>
  <c r="Q18" i="1"/>
  <c r="O362" i="1"/>
  <c r="R362" i="1" s="1"/>
  <c r="AH362" i="1" s="1"/>
  <c r="O363" i="1"/>
  <c r="R363" i="1" s="1"/>
  <c r="AH363" i="1" s="1"/>
  <c r="Q178" i="1"/>
  <c r="R177" i="1"/>
  <c r="AH177" i="1" s="1"/>
  <c r="R390" i="1"/>
  <c r="AH390" i="1" l="1"/>
  <c r="A332" i="3"/>
  <c r="A304" i="3"/>
  <c r="AE362" i="1"/>
  <c r="AE390" i="1"/>
  <c r="AE177" i="1"/>
  <c r="A159" i="3"/>
  <c r="AE363" i="1"/>
  <c r="A305" i="3"/>
  <c r="Q19" i="1"/>
  <c r="O372" i="1"/>
  <c r="R372" i="1" s="1"/>
  <c r="AH372" i="1" s="1"/>
  <c r="O371" i="1"/>
  <c r="R371" i="1" s="1"/>
  <c r="AH371" i="1" s="1"/>
  <c r="O370" i="1"/>
  <c r="R370" i="1" s="1"/>
  <c r="AH370" i="1" s="1"/>
  <c r="O369" i="1"/>
  <c r="R369" i="1" s="1"/>
  <c r="AH369" i="1" s="1"/>
  <c r="O368" i="1"/>
  <c r="R368" i="1" s="1"/>
  <c r="AH368" i="1" s="1"/>
  <c r="O366" i="1"/>
  <c r="R366" i="1" s="1"/>
  <c r="AH366" i="1" s="1"/>
  <c r="O367" i="1"/>
  <c r="R367" i="1" s="1"/>
  <c r="AH367" i="1" s="1"/>
  <c r="O365" i="1"/>
  <c r="R365" i="1" s="1"/>
  <c r="AH365" i="1" s="1"/>
  <c r="O364" i="1"/>
  <c r="R364" i="1" s="1"/>
  <c r="AH364" i="1" s="1"/>
  <c r="R178" i="1"/>
  <c r="AH178" i="1" s="1"/>
  <c r="Q179" i="1"/>
  <c r="A309" i="3" l="1"/>
  <c r="AE367" i="1"/>
  <c r="A310" i="3"/>
  <c r="AE368" i="1"/>
  <c r="AE371" i="1"/>
  <c r="A313" i="3"/>
  <c r="A311" i="3"/>
  <c r="AE369" i="1"/>
  <c r="AE370" i="1"/>
  <c r="A312" i="3"/>
  <c r="AE366" i="1"/>
  <c r="A308" i="3"/>
  <c r="AE372" i="1"/>
  <c r="A314" i="3"/>
  <c r="A306" i="3"/>
  <c r="AE364" i="1"/>
  <c r="A160" i="3"/>
  <c r="AE178" i="1"/>
  <c r="AE365" i="1"/>
  <c r="A307" i="3"/>
  <c r="O377" i="1"/>
  <c r="R377" i="1" s="1"/>
  <c r="AH377" i="1" s="1"/>
  <c r="O375" i="1"/>
  <c r="R375" i="1" s="1"/>
  <c r="AH375" i="1" s="1"/>
  <c r="O374" i="1"/>
  <c r="R374" i="1" s="1"/>
  <c r="AH374" i="1" s="1"/>
  <c r="O373" i="1"/>
  <c r="R373" i="1" s="1"/>
  <c r="AH373" i="1" s="1"/>
  <c r="O385" i="1"/>
  <c r="R385" i="1" s="1"/>
  <c r="AH385" i="1" s="1"/>
  <c r="O384" i="1"/>
  <c r="R384" i="1" s="1"/>
  <c r="AH384" i="1" s="1"/>
  <c r="O382" i="1"/>
  <c r="R382" i="1" s="1"/>
  <c r="AH382" i="1" s="1"/>
  <c r="O383" i="1"/>
  <c r="R383" i="1" s="1"/>
  <c r="AH383" i="1" s="1"/>
  <c r="O381" i="1"/>
  <c r="R381" i="1" s="1"/>
  <c r="AH381" i="1" s="1"/>
  <c r="O380" i="1"/>
  <c r="R380" i="1" s="1"/>
  <c r="AH380" i="1" s="1"/>
  <c r="O378" i="1"/>
  <c r="R378" i="1" s="1"/>
  <c r="AH378" i="1" s="1"/>
  <c r="O376" i="1"/>
  <c r="R376" i="1" s="1"/>
  <c r="AH376" i="1" s="1"/>
  <c r="O379" i="1"/>
  <c r="R379" i="1" s="1"/>
  <c r="AH379" i="1" s="1"/>
  <c r="Q180" i="1"/>
  <c r="R179" i="1"/>
  <c r="AH179" i="1" s="1"/>
  <c r="AE385" i="1" l="1"/>
  <c r="A327" i="3"/>
  <c r="A320" i="3"/>
  <c r="AE378" i="1"/>
  <c r="AE376" i="1"/>
  <c r="A318" i="3"/>
  <c r="A323" i="3"/>
  <c r="AE381" i="1"/>
  <c r="A325" i="3"/>
  <c r="AE383" i="1"/>
  <c r="A322" i="3"/>
  <c r="AE380" i="1"/>
  <c r="A326" i="3"/>
  <c r="AE384" i="1"/>
  <c r="A324" i="3"/>
  <c r="AE382" i="1"/>
  <c r="AE374" i="1"/>
  <c r="A316" i="3"/>
  <c r="AE377" i="1"/>
  <c r="A319" i="3"/>
  <c r="AE373" i="1"/>
  <c r="A315" i="3"/>
  <c r="AE179" i="1"/>
  <c r="A161" i="3"/>
  <c r="AE375" i="1"/>
  <c r="A317" i="3"/>
  <c r="AE379" i="1"/>
  <c r="A321" i="3"/>
  <c r="R180" i="1"/>
  <c r="AH180" i="1" s="1"/>
  <c r="AE180" i="1" l="1"/>
  <c r="A162" i="3"/>
  <c r="Q182" i="1"/>
  <c r="R181" i="1"/>
  <c r="AH181" i="1" s="1"/>
  <c r="A163" i="3" l="1"/>
  <c r="AE181" i="1"/>
  <c r="Q183" i="1"/>
  <c r="R182" i="1"/>
  <c r="AH182" i="1" s="1"/>
  <c r="AE182" i="1" l="1"/>
  <c r="A164" i="3"/>
  <c r="Q184" i="1"/>
  <c r="R184" i="1" s="1"/>
  <c r="AH184" i="1" s="1"/>
  <c r="R183" i="1"/>
  <c r="AH183" i="1" s="1"/>
  <c r="A165" i="3" l="1"/>
  <c r="AE183" i="1"/>
  <c r="A166" i="3"/>
  <c r="AE1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P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P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2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6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9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2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0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3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6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2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94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97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6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0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3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9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3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81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V18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V18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36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60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64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274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295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9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15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9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U34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55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58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61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<sst xmlns="http://schemas.openxmlformats.org/spreadsheetml/2006/main" count="2577" uniqueCount="849">
  <si>
    <t>Product Tier</t>
  </si>
  <si>
    <t>Product Brand</t>
  </si>
  <si>
    <t>Model</t>
  </si>
  <si>
    <t>Volume (gallons)</t>
  </si>
  <si>
    <t>Maximum Recommended Household Size</t>
  </si>
  <si>
    <t>Energy Factor NC†</t>
  </si>
  <si>
    <t>Qualified Date</t>
  </si>
  <si>
    <t>A. O. Smith</t>
  </si>
  <si>
    <t>HPTU 50 120</t>
  </si>
  <si>
    <t>2-3</t>
  </si>
  <si>
    <t>--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</si>
  <si>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</si>
  <si>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</si>
  <si>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</si>
  <si>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</si>
  <si>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</si>
  <si>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</si>
  <si>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</si>
  <si>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</si>
  <si>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</si>
  <si>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</si>
  <si>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</si>
  <si>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</si>
  <si>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</si>
  <si>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</si>
  <si>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</si>
  <si>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</si>
  <si>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</si>
  <si>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</si>
  <si>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</si>
  <si>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</si>
  <si>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</si>
  <si>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</si>
  <si>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</si>
  <si>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</si>
  <si>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</si>
  <si>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</si>
  <si>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</si>
  <si>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</si>
  <si>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</si>
  <si>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</si>
  <si>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No data at this point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</si>
  <si>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</si>
  <si>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</si>
  <si>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</si>
  <si>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</si>
  <si>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</si>
  <si>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</si>
  <si>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</si>
  <si>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</si>
  <si>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</si>
  <si>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</si>
  <si>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</si>
  <si>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</si>
  <si>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</si>
  <si>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</si>
  <si>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</si>
  <si>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</si>
  <si>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</si>
  <si>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</si>
  <si>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</si>
  <si>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</si>
  <si>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</si>
  <si>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</si>
  <si>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</si>
  <si>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</si>
  <si>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</si>
  <si>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</si>
  <si>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</si>
  <si>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</si>
  <si>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</si>
  <si>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</si>
  <si>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</si>
  <si>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</si>
  <si>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</si>
  <si>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</si>
  <si>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</si>
  <si>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</si>
  <si>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</si>
  <si>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</si>
  <si>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</si>
  <si>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</si>
  <si>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</si>
  <si>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</si>
  <si>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</si>
  <si>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</si>
  <si>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</si>
  <si>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</si>
  <si>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</si>
  <si>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</si>
  <si>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</si>
  <si>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</si>
  <si>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</si>
  <si>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</si>
  <si>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</si>
  <si>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</si>
  <si>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</si>
  <si>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</si>
  <si>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</si>
  <si>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</si>
  <si>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</si>
  <si>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</si>
  <si>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</si>
  <si>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</si>
  <si>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</si>
  <si>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</si>
  <si>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</si>
  <si>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</si>
  <si>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</si>
  <si>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</si>
  <si>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</si>
  <si>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</si>
  <si>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</si>
  <si>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</si>
  <si>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</si>
  <si>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</si>
  <si>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</si>
  <si>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</si>
  <si>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Uniform Energy Factor NC†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</si>
  <si>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</si>
  <si>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</si>
  <si>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</si>
  <si>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</si>
  <si>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</si>
  <si>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</si>
  <si>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</si>
  <si>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</si>
  <si>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</si>
  <si>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</si>
  <si>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</si>
  <si>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</si>
  <si>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</si>
  <si>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</si>
  <si>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</si>
  <si>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</si>
  <si>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</si>
  <si>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</si>
  <si>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</si>
  <si>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</si>
  <si>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</si>
  <si>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</si>
  <si>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</si>
  <si>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</si>
  <si>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</si>
  <si>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</si>
  <si>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</si>
  <si>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</si>
  <si>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</si>
  <si>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</si>
  <si>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</si>
  <si>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</si>
  <si>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</si>
  <si>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</si>
  <si>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</si>
  <si>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</si>
  <si>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</si>
  <si>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</si>
  <si>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</si>
  <si>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</si>
  <si>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</si>
  <si>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</si>
  <si>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</si>
  <si>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</si>
  <si>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</si>
  <si>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</si>
  <si>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</si>
  <si>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</si>
  <si>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</si>
  <si>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</si>
  <si>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</si>
  <si>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</si>
  <si>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</si>
  <si>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</si>
  <si>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</si>
  <si>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</si>
  <si>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</si>
  <si>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</si>
  <si>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</si>
  <si>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</si>
  <si>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</si>
  <si>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</si>
  <si>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</si>
  <si>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</si>
  <si>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</si>
  <si>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</si>
  <si>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</si>
  <si>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</si>
  <si>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</si>
  <si>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</si>
  <si>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</si>
  <si>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</si>
  <si>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</si>
  <si>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</si>
  <si>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</si>
  <si>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</si>
  <si>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</si>
  <si>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</si>
  <si>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</si>
  <si>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</si>
  <si>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</si>
  <si>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</si>
  <si>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</si>
  <si>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</si>
  <si>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</si>
  <si>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</si>
  <si>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</si>
  <si>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</si>
  <si>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</si>
  <si>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</si>
  <si>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</si>
  <si>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</si>
  <si>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</si>
  <si>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</si>
  <si>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</si>
  <si>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</si>
  <si>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</si>
  <si>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</si>
  <si>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</si>
  <si>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</si>
  <si>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</si>
  <si>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</si>
  <si>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</si>
  <si>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</si>
  <si>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</si>
  <si>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</si>
  <si>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</si>
  <si>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</si>
  <si>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</si>
  <si>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</si>
  <si>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</si>
  <si>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</si>
  <si>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</si>
  <si>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</si>
  <si>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</si>
  <si>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</si>
  <si>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</si>
  <si>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</si>
  <si>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</si>
  <si>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</si>
  <si>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</si>
  <si>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</si>
  <si>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</si>
  <si>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</si>
  <si>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</si>
  <si>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</si>
  <si>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</si>
  <si>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</si>
  <si>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</si>
  <si>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</si>
  <si>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</si>
  <si>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</si>
  <si>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</si>
  <si>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</si>
  <si>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</si>
  <si>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</si>
  <si>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</si>
  <si>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</si>
  <si>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</si>
  <si>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</si>
  <si>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</si>
  <si>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</si>
  <si>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</si>
  <si>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</si>
  <si>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3.2</t>
  </si>
  <si>
    <t>3.4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</si>
  <si>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</si>
  <si>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</si>
  <si>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</si>
  <si>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</si>
  <si>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</si>
  <si>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</si>
  <si>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</si>
  <si>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</si>
  <si>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</si>
  <si>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</si>
  <si>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</si>
  <si>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</si>
  <si>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EF</t>
  </si>
  <si>
    <t>UEF</t>
  </si>
  <si>
    <t>HasEF</t>
  </si>
  <si>
    <t>HasUEF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</si>
  <si>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</si>
  <si>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</si>
  <si>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</si>
  <si>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</si>
  <si>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</si>
  <si>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</si>
  <si>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</si>
  <si>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</si>
  <si>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</si>
  <si>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</si>
  <si>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</si>
  <si>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</si>
  <si>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</si>
  <si>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</si>
  <si>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</si>
  <si>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</si>
  <si>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</si>
  <si>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</si>
  <si>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</si>
  <si>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</si>
  <si>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</si>
  <si>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</si>
  <si>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</si>
  <si>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</si>
  <si>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</si>
  <si>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</si>
  <si>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</si>
  <si>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</si>
  <si>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</si>
  <si>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</si>
  <si>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</si>
  <si>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</si>
  <si>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</si>
  <si>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</si>
  <si>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</si>
  <si>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</si>
  <si>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</si>
  <si>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</si>
  <si>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</si>
  <si>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</si>
  <si>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</si>
  <si>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</si>
  <si>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</si>
  <si>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</si>
  <si>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</si>
  <si>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</si>
  <si>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</si>
  <si>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</si>
  <si>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</si>
  <si>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</si>
  <si>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</si>
  <si>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</si>
  <si>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</si>
  <si>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</si>
  <si>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</si>
  <si>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</si>
  <si>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</si>
  <si>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</si>
  <si>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</si>
  <si>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</si>
  <si>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</si>
  <si>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</si>
  <si>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</si>
  <si>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</si>
  <si>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</si>
  <si>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</si>
  <si>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</si>
  <si>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</si>
  <si>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</si>
  <si>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</si>
  <si>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</si>
  <si>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</si>
  <si>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</si>
  <si>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</si>
  <si>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</si>
  <si>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</si>
  <si>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</si>
  <si>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</si>
  <si>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</si>
  <si>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</si>
  <si>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</si>
  <si>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</si>
  <si>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</si>
  <si>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</si>
  <si>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</si>
  <si>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</si>
  <si>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</si>
  <si>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</si>
  <si>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</si>
  <si>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</si>
  <si>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</si>
  <si>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</si>
  <si>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</si>
  <si>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</si>
  <si>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</si>
  <si>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</si>
  <si>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</si>
  <si>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</si>
  <si>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</si>
  <si>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</si>
  <si>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</si>
  <si>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</si>
  <si>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</si>
  <si>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</si>
  <si>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</si>
  <si>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</si>
  <si>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</si>
  <si>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</si>
  <si>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</si>
  <si>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</si>
  <si>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</si>
  <si>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</si>
  <si>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</si>
  <si>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</si>
  <si>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</si>
  <si>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</si>
  <si>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</si>
  <si>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</si>
  <si>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</si>
  <si>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</si>
  <si>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</si>
  <si>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</si>
  <si>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</si>
  <si>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</si>
  <si>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</si>
  <si>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</si>
  <si>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</si>
  <si>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</si>
  <si>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</si>
  <si>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</si>
  <si>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</si>
  <si>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</si>
  <si>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</si>
  <si>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</si>
  <si>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</si>
  <si>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</si>
  <si>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</si>
  <si>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</si>
  <si>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</si>
  <si>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</si>
  <si>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</si>
  <si>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</si>
  <si>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</si>
  <si>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</si>
  <si>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</si>
  <si>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</si>
  <si>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</si>
  <si>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</si>
  <si>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</si>
  <si>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</si>
  <si>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</si>
  <si>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</si>
  <si>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</si>
  <si>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</si>
  <si>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</si>
  <si>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</si>
  <si>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</si>
  <si>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</si>
  <si>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</si>
  <si>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</si>
  <si>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</si>
  <si>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</si>
  <si>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</si>
  <si>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</si>
  <si>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</si>
  <si>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</si>
  <si>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</si>
  <si>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</si>
  <si>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</si>
  <si>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</si>
  <si>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</si>
  <si>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</si>
  <si>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</si>
  <si>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</si>
  <si>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</si>
  <si>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</si>
  <si>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</si>
  <si>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</si>
  <si>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</si>
  <si>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</si>
  <si>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</si>
  <si>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</si>
  <si>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</si>
  <si>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</si>
  <si>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</si>
  <si>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</si>
  <si>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</si>
  <si>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</si>
  <si>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</si>
  <si>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</si>
  <si>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</si>
  <si>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</si>
  <si>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</si>
  <si>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</si>
  <si>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</si>
  <si>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</si>
  <si>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</si>
  <si>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</si>
  <si>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</si>
  <si>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</si>
  <si>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</si>
  <si>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</si>
  <si>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</si>
  <si>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</si>
  <si>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</si>
  <si>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</si>
  <si>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</si>
  <si>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</si>
  <si>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</si>
  <si>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</si>
  <si>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</si>
  <si>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</si>
  <si>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</si>
  <si>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</si>
  <si>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</si>
  <si>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</si>
  <si>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</si>
  <si>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</si>
  <si>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</si>
  <si>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</si>
  <si>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</si>
  <si>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</si>
  <si>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</si>
  <si>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</si>
  <si>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</si>
  <si>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</si>
  <si>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</si>
  <si>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</si>
  <si>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</si>
  <si>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</si>
  <si>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</si>
  <si>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</si>
  <si>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</si>
  <si>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</si>
  <si>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</si>
  <si>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</si>
  <si>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</si>
  <si>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</si>
  <si>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</si>
  <si>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</si>
  <si>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</si>
  <si>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</si>
  <si>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</si>
  <si>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</si>
  <si>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</si>
  <si>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</si>
  <si>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</si>
  <si>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</si>
  <si>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</si>
  <si>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</si>
  <si>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</si>
  <si>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</si>
  <si>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</si>
  <si>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</si>
  <si>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</si>
  <si>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</si>
  <si>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</si>
  <si>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</si>
  <si>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</si>
  <si>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</si>
  <si>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</si>
  <si>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</si>
  <si>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</si>
  <si>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</si>
  <si>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</si>
  <si>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</si>
  <si>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</si>
  <si>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</si>
  <si>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</si>
  <si>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</si>
  <si>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</si>
  <si>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</si>
  <si>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</si>
  <si>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</si>
  <si>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</si>
  <si>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</si>
  <si>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</si>
  <si>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</si>
  <si>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</si>
  <si>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</si>
  <si>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</si>
  <si>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</si>
  <si>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</si>
  <si>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</si>
  <si>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</si>
  <si>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</si>
  <si>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</si>
  <si>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</si>
  <si>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</si>
  <si>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RheemXE50T10U1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</si>
  <si>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</si>
  <si>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</si>
  <si>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</si>
  <si>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</si>
  <si>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</si>
  <si>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</si>
  <si>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</si>
  <si>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RheemXE65T10U1</t>
  </si>
  <si>
    <t>RheemXE80T10</t>
  </si>
  <si>
    <t>RheemXE80T10H22U0</t>
  </si>
  <si>
    <t>RheemXE80T10H45U0</t>
  </si>
  <si>
    <t>RheemXE80T10HD22U0</t>
  </si>
  <si>
    <t>RheemXE80T10HS45U0</t>
  </si>
  <si>
    <t>RheemXE80T10U1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</si>
  <si>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</si>
  <si>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</si>
  <si>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</si>
  <si>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</si>
  <si>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</si>
  <si>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</si>
  <si>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</si>
  <si>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</si>
  <si>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</si>
  <si>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</si>
  <si>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</si>
  <si>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</si>
  <si>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</si>
  <si>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</si>
  <si>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</si>
  <si>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</si>
  <si>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</si>
  <si>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</si>
  <si>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</si>
  <si>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</si>
  <si>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</si>
  <si>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</si>
  <si>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</si>
  <si>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</si>
  <si>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</si>
  <si>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</si>
  <si>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</si>
  <si>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</si>
  <si>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</si>
  <si>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</si>
  <si>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</si>
  <si>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</si>
  <si>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</si>
  <si>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</si>
  <si>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</si>
  <si>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</si>
  <si>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</si>
  <si>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</si>
  <si>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</si>
  <si>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</si>
  <si>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</si>
  <si>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</si>
  <si>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</si>
  <si>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</si>
  <si>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</si>
  <si>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</si>
  <si>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</si>
  <si>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</si>
  <si>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</si>
  <si>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</si>
  <si>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</si>
  <si>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</si>
  <si>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</si>
  <si>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</si>
  <si>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</si>
  <si>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</si>
  <si>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</si>
  <si>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</si>
  <si>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</si>
  <si>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</si>
  <si>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</si>
  <si>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</si>
  <si>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</si>
  <si>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</si>
  <si>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</si>
  <si>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</si>
  <si>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</si>
  <si>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</si>
  <si>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</si>
  <si>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</si>
  <si>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</si>
  <si>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</si>
  <si>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</si>
  <si>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</si>
  <si>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</si>
  <si>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</si>
  <si>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</si>
  <si>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</si>
  <si>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</si>
  <si>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</si>
  <si>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</si>
  <si>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</si>
  <si>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</si>
  <si>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</si>
  <si>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</si>
  <si>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</si>
  <si>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</si>
  <si>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</si>
  <si>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</si>
  <si>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</si>
  <si>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</si>
  <si>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</si>
  <si>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</si>
  <si>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</si>
  <si>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</si>
  <si>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</si>
  <si>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</si>
  <si>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</si>
  <si>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</si>
  <si>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</si>
  <si>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</si>
  <si>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</si>
  <si>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</si>
  <si>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</si>
  <si>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</si>
  <si>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</si>
  <si>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</si>
  <si>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</si>
  <si>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</si>
  <si>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</si>
  <si>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</si>
  <si>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</si>
  <si>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</si>
  <si>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</si>
  <si>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</si>
  <si>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</si>
  <si>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</si>
  <si>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</si>
  <si>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</si>
  <si>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</si>
  <si>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</si>
  <si>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</si>
  <si>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</si>
  <si>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</si>
  <si>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</si>
  <si>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</si>
  <si>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</si>
  <si>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</si>
  <si>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</si>
  <si>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</si>
  <si>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</si>
  <si>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</si>
  <si>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</si>
  <si>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</si>
  <si>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</si>
  <si>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</si>
  <si>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</si>
  <si>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</si>
  <si>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</si>
  <si>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</si>
  <si>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</si>
  <si>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</si>
  <si>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</si>
  <si>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</si>
  <si>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</si>
  <si>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</si>
  <si>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</si>
  <si>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</si>
  <si>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</si>
  <si>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</si>
  <si>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</si>
  <si>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</si>
  <si>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</si>
  <si>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</si>
  <si>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</si>
  <si>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</si>
  <si>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01/31/21 - SAC - added cold weather and commercial presets (no NEEA mods)</t>
  </si>
  <si>
    <t xml:space="preserve">        and updated demand responsive enum strings to include 'JA13'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</si>
  <si>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</si>
  <si>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</si>
  <si>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</si>
  <si>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</si>
  <si>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</si>
  <si>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</si>
  <si>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</si>
  <si>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</si>
  <si>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Tier3NEEA40</t>
  </si>
  <si>
    <t>Tier3NEEA50</t>
  </si>
  <si>
    <t>Tier3NEEA65</t>
  </si>
  <si>
    <t>Tier3NEEA80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</si>
  <si>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</si>
  <si>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</si>
  <si>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</si>
  <si>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</si>
  <si>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</si>
  <si>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</si>
  <si>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</si>
  <si>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</si>
  <si>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</si>
  <si>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</si>
  <si>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</si>
  <si>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</si>
  <si>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</si>
  <si>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</si>
  <si>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</si>
  <si>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</si>
  <si>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</si>
  <si>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</si>
  <si>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</si>
  <si>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</si>
  <si>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</si>
  <si>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</si>
  <si>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</si>
  <si>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</si>
  <si>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</si>
  <si>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</si>
  <si>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</si>
  <si>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</si>
  <si>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</si>
  <si>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</si>
  <si>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</si>
  <si>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</si>
  <si>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</si>
  <si>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</si>
  <si>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</si>
  <si>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</si>
  <si>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</si>
  <si>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</si>
  <si>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</si>
  <si>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</si>
  <si>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</si>
  <si>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</si>
  <si>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</si>
  <si>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</si>
  <si>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</si>
  <si>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</si>
  <si>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</si>
  <si>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</si>
  <si>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</si>
  <si>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</si>
  <si>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</si>
  <si>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</si>
  <si>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</si>
  <si>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</si>
  <si>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</si>
  <si>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</si>
  <si>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</si>
  <si>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</si>
  <si>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</si>
  <si>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</si>
  <si>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</si>
  <si>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</si>
  <si>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</si>
  <si>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</si>
  <si>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</si>
  <si>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</si>
  <si>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</si>
  <si>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</si>
  <si>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</si>
  <si>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</si>
  <si>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</si>
  <si>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</si>
  <si>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</si>
  <si>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</si>
  <si>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</si>
  <si>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</si>
  <si>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</si>
  <si>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</si>
  <si>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</si>
  <si>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</si>
  <si>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</si>
  <si>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</si>
  <si>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</si>
  <si>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</si>
  <si>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</si>
  <si>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</si>
  <si>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</si>
  <si>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</si>
  <si>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</si>
  <si>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</si>
  <si>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</si>
  <si>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</si>
  <si>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12/26/22 - SAC - added ModelNum column to enable this one table to be used in both Res &amp; CBECC rulesets</t>
  </si>
  <si>
    <t>12/26/22 -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</si>
</sst>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2" fontId="11" fillId="5" borderId="0" xfId="0" applyNumberFormat="1" applyFont="1" applyFill="1" applyAlignment="1">
      <alignment horizontal="center" vertical="center" wrapText="1"/>
    </xf>
    <xf numFmtId="2" fontId="0" fillId="6" borderId="0" xfId="0" applyNumberFormat="1" applyFill="1" applyAlignment="1">
      <alignment horizontal="center" wrapText="1"/>
    </xf>
    <xf numFmtId="2" fontId="0" fillId="4" borderId="0" xfId="1" applyNumberFormat="1" applyFont="1" applyFill="1" applyAlignment="1">
      <alignment horizontal="center" vertical="center" wrapText="1"/>
    </xf>
    <xf numFmtId="2" fontId="7" fillId="4" borderId="0" xfId="1" applyNumberFormat="1" applyFont="1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64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64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164" fontId="0" fillId="0" borderId="0" xfId="0" applyNumberFormat="1" applyAlignment="1">
      <alignment horizontal="center" wrapText="1"/>
    </xf>
    <xf numFmtId="0" fontId="0" fillId="15" borderId="0" xfId="0" applyFill="1" applyAlignment="1">
      <alignment horizontal="center" wrapText="1"/>
    </xf>
    <xf numFmtId="2" fontId="0" fillId="15" borderId="0" xfId="0" applyNumberFormat="1" applyFill="1" applyAlignment="1">
      <alignment horizontal="center" wrapText="1"/>
    </xf>
    <xf numFmtId="164" fontId="0" fillId="15" borderId="0" xfId="0" applyNumberFormat="1" applyFill="1" applyAlignment="1">
      <alignment horizontal="center" wrapText="1"/>
    </xf>
    <xf numFmtId="0" fontId="9" fillId="15" borderId="0" xfId="0" applyFont="1" applyFill="1" applyAlignment="1">
      <alignment horizontal="center" wrapText="1"/>
    </xf>
    <xf numFmtId="0" fontId="0" fillId="16" borderId="0" xfId="0" applyFill="1" applyAlignment="1">
      <alignment wrapText="1"/>
    </xf>
    <xf numFmtId="2" fontId="0" fillId="4" borderId="2" xfId="0" applyNumberForma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/>
      <sheetData sheetId="1"/>
      <sheetData sheetId="2">
        <row r="18">
          <cell r="B18" t="str">
            <v>Bradford White</v>
          </cell>
          <cell r="I18" t="str">
            <v>2-3</v>
          </cell>
          <cell r="J18">
            <v>42775</v>
          </cell>
          <cell r="K18" t="str">
            <v>--</v>
          </cell>
          <cell r="L18">
            <v>2.8</v>
          </cell>
        </row>
        <row r="19">
          <cell r="I19" t="str">
            <v>4+</v>
          </cell>
          <cell r="J19">
            <v>42775</v>
          </cell>
          <cell r="K19" t="str">
            <v>--</v>
          </cell>
          <cell r="L19">
            <v>3.1</v>
          </cell>
        </row>
        <row r="20">
          <cell r="I20" t="str">
            <v>2-3</v>
          </cell>
          <cell r="J20">
            <v>42621</v>
          </cell>
          <cell r="K20">
            <v>2.8</v>
          </cell>
          <cell r="L20" t="str">
            <v>--</v>
          </cell>
        </row>
        <row r="21">
          <cell r="I21" t="str">
            <v>4+</v>
          </cell>
          <cell r="J21">
            <v>42621</v>
          </cell>
          <cell r="K21">
            <v>3.1</v>
          </cell>
          <cell r="L21" t="str">
            <v>--</v>
          </cell>
        </row>
        <row r="22">
          <cell r="I22" t="str">
            <v>2-3</v>
          </cell>
          <cell r="J22">
            <v>42621</v>
          </cell>
          <cell r="K22">
            <v>2.8</v>
          </cell>
          <cell r="L22" t="str">
            <v>--</v>
          </cell>
        </row>
        <row r="23">
          <cell r="I23" t="str">
            <v>2-3</v>
          </cell>
          <cell r="J23">
            <v>42621</v>
          </cell>
          <cell r="K23">
            <v>2.8</v>
          </cell>
          <cell r="L23" t="str">
            <v>--</v>
          </cell>
        </row>
        <row r="24">
          <cell r="I24" t="str">
            <v>2-3</v>
          </cell>
          <cell r="J24">
            <v>42621</v>
          </cell>
          <cell r="K24">
            <v>2.8</v>
          </cell>
          <cell r="L24" t="str">
            <v>--</v>
          </cell>
        </row>
        <row r="25">
          <cell r="I25" t="str">
            <v>4+</v>
          </cell>
          <cell r="J25">
            <v>42621</v>
          </cell>
          <cell r="K25">
            <v>3.1</v>
          </cell>
          <cell r="L25" t="str">
            <v>--</v>
          </cell>
        </row>
        <row r="26">
          <cell r="I26" t="str">
            <v>4+</v>
          </cell>
          <cell r="J26">
            <v>42621</v>
          </cell>
          <cell r="K26">
            <v>2.9</v>
          </cell>
          <cell r="L26" t="str">
            <v>--</v>
          </cell>
        </row>
        <row r="27">
          <cell r="I27" t="str">
            <v>4+</v>
          </cell>
          <cell r="J27">
            <v>42621</v>
          </cell>
          <cell r="K27">
            <v>3.1</v>
          </cell>
          <cell r="L27" t="str">
            <v>--</v>
          </cell>
        </row>
        <row r="55">
          <cell r="I55" t="str">
            <v>2-3</v>
          </cell>
          <cell r="J55">
            <v>42667</v>
          </cell>
          <cell r="K55" t="str">
            <v>--</v>
          </cell>
          <cell r="L55">
            <v>3.2</v>
          </cell>
        </row>
        <row r="56">
          <cell r="I56" t="str">
            <v>2-3</v>
          </cell>
          <cell r="J56">
            <v>42667</v>
          </cell>
          <cell r="K56" t="str">
            <v>--</v>
          </cell>
          <cell r="L56">
            <v>3.4</v>
          </cell>
        </row>
        <row r="57">
          <cell r="I57">
            <v>4</v>
          </cell>
          <cell r="J57">
            <v>42667</v>
          </cell>
          <cell r="K57" t="str">
            <v>--</v>
          </cell>
          <cell r="L57">
            <v>3.4</v>
          </cell>
        </row>
        <row r="58">
          <cell r="I58" t="str">
            <v>2-3</v>
          </cell>
          <cell r="J58">
            <v>42667</v>
          </cell>
          <cell r="K58" t="str">
            <v>--</v>
          </cell>
          <cell r="L58">
            <v>3.2</v>
          </cell>
        </row>
        <row r="59">
          <cell r="I59" t="str">
            <v>2-3</v>
          </cell>
          <cell r="J59">
            <v>42667</v>
          </cell>
          <cell r="K59" t="str">
            <v>--</v>
          </cell>
          <cell r="L59">
            <v>3.4</v>
          </cell>
        </row>
        <row r="60">
          <cell r="I60">
            <v>4</v>
          </cell>
          <cell r="J60">
            <v>42667</v>
          </cell>
          <cell r="K60" t="str">
            <v>--</v>
          </cell>
          <cell r="L60">
            <v>3.4</v>
          </cell>
        </row>
        <row r="61">
          <cell r="I61" t="str">
            <v>2-3</v>
          </cell>
          <cell r="J61">
            <v>42667</v>
          </cell>
          <cell r="K61" t="str">
            <v>--</v>
          </cell>
          <cell r="L61">
            <v>3.2</v>
          </cell>
        </row>
        <row r="62">
          <cell r="I62" t="str">
            <v>2-3</v>
          </cell>
          <cell r="J62">
            <v>42667</v>
          </cell>
          <cell r="K62" t="str">
            <v>--</v>
          </cell>
          <cell r="L62">
            <v>3.4</v>
          </cell>
        </row>
        <row r="63">
          <cell r="I63">
            <v>4</v>
          </cell>
          <cell r="J63">
            <v>42667</v>
          </cell>
          <cell r="K63" t="str">
            <v>--</v>
          </cell>
          <cell r="L63">
            <v>3.4</v>
          </cell>
        </row>
        <row r="64">
          <cell r="I64" t="str">
            <v>2-3</v>
          </cell>
          <cell r="J64">
            <v>42667</v>
          </cell>
          <cell r="K64" t="str">
            <v>--</v>
          </cell>
          <cell r="L64">
            <v>3.2</v>
          </cell>
        </row>
        <row r="65">
          <cell r="I65" t="str">
            <v>2-3</v>
          </cell>
          <cell r="J65">
            <v>42667</v>
          </cell>
          <cell r="K65" t="str">
            <v>--</v>
          </cell>
          <cell r="L65">
            <v>3.4</v>
          </cell>
        </row>
        <row r="66">
          <cell r="I66">
            <v>4</v>
          </cell>
          <cell r="J66">
            <v>42667</v>
          </cell>
          <cell r="K66" t="str">
            <v>--</v>
          </cell>
          <cell r="L66">
            <v>3.4</v>
          </cell>
        </row>
        <row r="67">
          <cell r="L67">
            <v>2.87</v>
          </cell>
        </row>
        <row r="68">
          <cell r="I68">
            <v>3</v>
          </cell>
          <cell r="K68" t="str">
            <v>--</v>
          </cell>
          <cell r="L68">
            <v>2.87</v>
          </cell>
        </row>
        <row r="117">
          <cell r="I117" t="str">
            <v>4+</v>
          </cell>
          <cell r="J117">
            <v>42591</v>
          </cell>
          <cell r="K117">
            <v>2.1</v>
          </cell>
          <cell r="L117" t="str">
            <v>--</v>
          </cell>
        </row>
        <row r="140">
          <cell r="I140">
            <v>3</v>
          </cell>
          <cell r="J140">
            <v>42591</v>
          </cell>
          <cell r="K140">
            <v>2</v>
          </cell>
          <cell r="L140" t="str">
            <v>--</v>
          </cell>
        </row>
        <row r="141">
          <cell r="I141" t="str">
            <v>4+</v>
          </cell>
          <cell r="J141">
            <v>42591</v>
          </cell>
          <cell r="K141">
            <v>2.7</v>
          </cell>
          <cell r="L141" t="str">
            <v>--</v>
          </cell>
        </row>
        <row r="142">
          <cell r="I142" t="str">
            <v>4+</v>
          </cell>
          <cell r="J142">
            <v>42591</v>
          </cell>
          <cell r="K142">
            <v>2.1</v>
          </cell>
          <cell r="L142" t="str">
            <v>--</v>
          </cell>
        </row>
        <row r="143">
          <cell r="I143" t="str">
            <v>4+</v>
          </cell>
          <cell r="J143">
            <v>40857</v>
          </cell>
          <cell r="K143">
            <v>1.8</v>
          </cell>
          <cell r="L143" t="str">
            <v>--</v>
          </cell>
        </row>
        <row r="144">
          <cell r="I144" t="str">
            <v>2-3</v>
          </cell>
          <cell r="J144">
            <v>41379</v>
          </cell>
          <cell r="K144">
            <v>2.2000000000000002</v>
          </cell>
          <cell r="L144" t="str">
            <v>--</v>
          </cell>
        </row>
        <row r="145">
          <cell r="I145" t="str">
            <v>1-2</v>
          </cell>
          <cell r="J145">
            <v>42505</v>
          </cell>
          <cell r="K145">
            <v>1.94</v>
          </cell>
          <cell r="L145" t="str">
            <v>--</v>
          </cell>
        </row>
        <row r="146">
          <cell r="I146">
            <v>3</v>
          </cell>
          <cell r="J146">
            <v>42505</v>
          </cell>
          <cell r="K146">
            <v>2.2799999999999998</v>
          </cell>
          <cell r="L146" t="str">
            <v>--</v>
          </cell>
        </row>
        <row r="148">
          <cell r="I148" t="str">
            <v>1-2</v>
          </cell>
          <cell r="J148">
            <v>42505</v>
          </cell>
          <cell r="K148">
            <v>1.94</v>
          </cell>
          <cell r="L148" t="str">
            <v>--</v>
          </cell>
        </row>
        <row r="149">
          <cell r="I149">
            <v>3</v>
          </cell>
          <cell r="J149">
            <v>42505</v>
          </cell>
          <cell r="K149">
            <v>2.2799999999999998</v>
          </cell>
          <cell r="L149" t="str">
            <v>--</v>
          </cell>
        </row>
        <row r="150">
          <cell r="I150">
            <v>3</v>
          </cell>
          <cell r="J150">
            <v>42402</v>
          </cell>
          <cell r="K150">
            <v>2.2799999999999998</v>
          </cell>
          <cell r="L150" t="str">
            <v>--</v>
          </cell>
        </row>
        <row r="151">
          <cell r="I151">
            <v>3</v>
          </cell>
          <cell r="J151">
            <v>42505</v>
          </cell>
          <cell r="K151">
            <v>2.2799999999999998</v>
          </cell>
          <cell r="L151" t="str">
            <v>--</v>
          </cell>
        </row>
        <row r="152">
          <cell r="I152" t="str">
            <v>1-2</v>
          </cell>
          <cell r="J152">
            <v>42505</v>
          </cell>
          <cell r="K152">
            <v>1.94</v>
          </cell>
          <cell r="L152" t="str">
            <v>--</v>
          </cell>
        </row>
        <row r="153">
          <cell r="I153">
            <v>3</v>
          </cell>
          <cell r="J153">
            <v>42505</v>
          </cell>
          <cell r="K153">
            <v>2.2799999999999998</v>
          </cell>
          <cell r="L153" t="str">
            <v>--</v>
          </cell>
        </row>
        <row r="165">
          <cell r="I165" t="str">
            <v>4+</v>
          </cell>
          <cell r="J165">
            <v>42591</v>
          </cell>
          <cell r="K165">
            <v>2.1</v>
          </cell>
          <cell r="L165" t="str">
            <v>--</v>
          </cell>
        </row>
        <row r="166">
          <cell r="I166" t="str">
            <v>2-3</v>
          </cell>
          <cell r="J166">
            <v>41666</v>
          </cell>
          <cell r="K166">
            <v>2</v>
          </cell>
          <cell r="L166" t="str">
            <v>--</v>
          </cell>
        </row>
        <row r="180">
          <cell r="I180">
            <v>3</v>
          </cell>
          <cell r="J180">
            <v>42591</v>
          </cell>
          <cell r="K180">
            <v>2</v>
          </cell>
          <cell r="L180" t="str">
            <v>--</v>
          </cell>
        </row>
        <row r="181">
          <cell r="I181" t="str">
            <v>4+</v>
          </cell>
          <cell r="J181">
            <v>42591</v>
          </cell>
          <cell r="K181">
            <v>2.1</v>
          </cell>
          <cell r="L181" t="str">
            <v>--</v>
          </cell>
        </row>
        <row r="184">
          <cell r="I184" t="str">
            <v>2-3</v>
          </cell>
          <cell r="J184">
            <v>41666</v>
          </cell>
          <cell r="K184">
            <v>2</v>
          </cell>
          <cell r="L184" t="str">
            <v>--</v>
          </cell>
        </row>
        <row r="185">
          <cell r="I185" t="str">
            <v>2-3</v>
          </cell>
          <cell r="J185">
            <v>41666</v>
          </cell>
          <cell r="K185">
            <v>2</v>
          </cell>
          <cell r="L185" t="str">
            <v>--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E399"/>
  <sheetViews>
    <sheetView tabSelected="1" topLeftCell="A3" zoomScaleNormal="100" workbookViewId="0">
      <selection activeCell="D6" sqref="D6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12" width="7.5703125" customWidth="1"/>
    <col min="13" max="13" width="3.140625" customWidth="1"/>
    <col min="14" max="14" width="7.5703125" style="36" customWidth="1"/>
    <col min="15" max="15" width="6.85546875" style="61" customWidth="1"/>
    <col min="16" max="16" width="24.85546875" style="17"/>
    <col min="17" max="17" width="5.85546875" style="61" customWidth="1"/>
    <col min="18" max="18" width="9.85546875" style="66" customWidth="1"/>
    <col min="19" max="19" width="37.140625" style="66" customWidth="1"/>
    <col min="20" max="20" width="29.85546875" style="24" customWidth="1"/>
    <col min="21" max="21" width="8.85546875" style="8" customWidth="1"/>
    <col min="22" max="22" width="26.85546875" style="55" customWidth="1"/>
    <col min="23" max="23" width="22.85546875" style="87" customWidth="1"/>
    <col min="24" max="24" width="20.85546875" style="87" customWidth="1"/>
    <col min="25" max="25" width="16.28515625" style="87" customWidth="1"/>
    <col min="26" max="26" width="24.85546875" style="39"/>
    <col min="27" max="27" width="24.85546875" style="43"/>
    <col min="28" max="28" width="24.85546875" style="44"/>
    <col min="29" max="29" width="24.85546875" style="43"/>
    <col min="30" max="30" width="24.85546875" style="44"/>
    <col min="31" max="31" width="67" bestFit="1" customWidth="1"/>
    <col min="32" max="32" width="12.28515625" customWidth="1"/>
    <col min="33" max="33" width="33.42578125" style="146" customWidth="1"/>
    <col min="34" max="34" width="71.7109375" bestFit="1" customWidth="1"/>
    <col min="52" max="1045" width="24.85546875" style="17"/>
  </cols>
  <sheetData>
    <row r="1" spans="1:1045" ht="30" x14ac:dyDescent="0.25">
      <c r="A1" s="126" t="s">
        <v>196</v>
      </c>
      <c r="B1" s="127" t="s">
        <v>197</v>
      </c>
      <c r="N1" s="62"/>
      <c r="O1"/>
      <c r="P1" s="77" t="s">
        <v>169</v>
      </c>
      <c r="Q1" s="71"/>
      <c r="R1" s="6"/>
      <c r="S1" s="6"/>
      <c r="T1" s="78" t="s">
        <v>172</v>
      </c>
      <c r="U1" s="79"/>
      <c r="V1" s="77" t="s">
        <v>211</v>
      </c>
      <c r="W1" s="149" t="s">
        <v>743</v>
      </c>
      <c r="X1" s="86"/>
      <c r="Y1" s="86"/>
      <c r="Z1" s="63"/>
      <c r="AA1" s="64"/>
      <c r="AB1" s="65"/>
      <c r="AC1" s="64"/>
      <c r="AD1" s="6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</row>
    <row r="2" spans="1:1045" x14ac:dyDescent="0.25">
      <c r="A2" t="s">
        <v>196</v>
      </c>
      <c r="B2" s="128" t="s">
        <v>207</v>
      </c>
      <c r="N2" s="62"/>
      <c r="O2" s="62"/>
      <c r="P2" s="72" t="s">
        <v>7</v>
      </c>
      <c r="Q2" s="73">
        <v>11</v>
      </c>
      <c r="R2" s="6"/>
      <c r="S2" s="6"/>
      <c r="T2" s="80" t="s">
        <v>107</v>
      </c>
      <c r="U2" s="81">
        <v>11</v>
      </c>
      <c r="V2" s="91" t="s">
        <v>180</v>
      </c>
      <c r="W2" s="150">
        <f t="shared" ref="W2:W45" si="0">COUNTIF($X$56:$X$390, V2)</f>
        <v>7</v>
      </c>
      <c r="X2" s="86"/>
      <c r="Y2" s="86"/>
      <c r="Z2" s="63"/>
      <c r="AA2" s="64"/>
      <c r="AB2" s="65"/>
      <c r="AC2" s="64"/>
      <c r="AD2" s="65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</row>
    <row r="3" spans="1:1045" x14ac:dyDescent="0.25">
      <c r="A3" t="s">
        <v>196</v>
      </c>
      <c r="B3" s="128"/>
      <c r="N3" s="62"/>
      <c r="O3" s="62"/>
      <c r="P3" s="74" t="s">
        <v>19</v>
      </c>
      <c r="Q3" s="73">
        <f>Q2+1</f>
        <v>12</v>
      </c>
      <c r="R3" s="6"/>
      <c r="S3" s="6"/>
      <c r="T3" s="80" t="s">
        <v>108</v>
      </c>
      <c r="U3" s="81">
        <v>12</v>
      </c>
      <c r="V3" s="91" t="s">
        <v>181</v>
      </c>
      <c r="W3" s="150">
        <f t="shared" si="0"/>
        <v>14</v>
      </c>
      <c r="X3" s="86"/>
      <c r="Y3" s="86"/>
      <c r="Z3" s="63"/>
      <c r="AA3" s="64"/>
      <c r="AB3" s="65"/>
      <c r="AC3" s="64"/>
      <c r="AD3" s="65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</row>
    <row r="4" spans="1:1045" x14ac:dyDescent="0.25">
      <c r="A4" t="s">
        <v>196</v>
      </c>
      <c r="B4" t="s">
        <v>198</v>
      </c>
      <c r="D4" t="s">
        <v>204</v>
      </c>
      <c r="N4" s="62"/>
      <c r="O4" s="62"/>
      <c r="P4" s="75" t="s">
        <v>96</v>
      </c>
      <c r="Q4" s="73">
        <f t="shared" ref="Q4:Q19" si="1">Q3+1</f>
        <v>13</v>
      </c>
      <c r="R4" s="6"/>
      <c r="S4" s="6"/>
      <c r="T4" s="80" t="s">
        <v>109</v>
      </c>
      <c r="U4" s="81">
        <v>13</v>
      </c>
      <c r="V4" s="91" t="s">
        <v>182</v>
      </c>
      <c r="W4" s="150">
        <f t="shared" si="0"/>
        <v>27</v>
      </c>
      <c r="X4" s="86"/>
      <c r="Y4" s="86"/>
      <c r="Z4" s="63"/>
      <c r="AA4" s="64"/>
      <c r="AB4" s="65"/>
      <c r="AC4" s="64"/>
      <c r="AD4" s="6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</row>
    <row r="5" spans="1:1045" x14ac:dyDescent="0.25">
      <c r="A5" t="s">
        <v>196</v>
      </c>
      <c r="B5" t="s">
        <v>199</v>
      </c>
      <c r="D5" s="109" t="s">
        <v>848</v>
      </c>
      <c r="E5" s="109"/>
      <c r="H5" s="109"/>
      <c r="I5" s="109"/>
      <c r="J5" s="109"/>
      <c r="K5" s="109"/>
      <c r="L5" s="109"/>
      <c r="N5" s="62"/>
      <c r="O5" s="62"/>
      <c r="P5" s="134" t="s">
        <v>364</v>
      </c>
      <c r="Q5" s="135">
        <v>27</v>
      </c>
      <c r="R5" s="6"/>
      <c r="S5" s="6"/>
      <c r="T5" s="80" t="s">
        <v>105</v>
      </c>
      <c r="U5" s="81">
        <v>14</v>
      </c>
      <c r="V5" s="91" t="s">
        <v>183</v>
      </c>
      <c r="W5" s="150">
        <f t="shared" si="0"/>
        <v>23</v>
      </c>
      <c r="X5" s="86"/>
      <c r="Y5" s="86"/>
      <c r="Z5" s="63"/>
      <c r="AA5" s="64"/>
      <c r="AB5" s="65"/>
      <c r="AC5" s="64"/>
      <c r="AD5" s="65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</row>
    <row r="6" spans="1:1045" x14ac:dyDescent="0.25">
      <c r="A6" t="s">
        <v>196</v>
      </c>
      <c r="N6" s="62"/>
      <c r="O6" s="62"/>
      <c r="P6" s="75" t="s">
        <v>101</v>
      </c>
      <c r="Q6" s="73">
        <f>Q4+1</f>
        <v>14</v>
      </c>
      <c r="R6" s="6"/>
      <c r="S6" s="6"/>
      <c r="T6" s="80" t="s">
        <v>106</v>
      </c>
      <c r="U6" s="81">
        <v>15</v>
      </c>
      <c r="V6" s="91" t="s">
        <v>184</v>
      </c>
      <c r="W6" s="150">
        <f t="shared" si="0"/>
        <v>26</v>
      </c>
      <c r="X6" s="86"/>
      <c r="Y6" s="86"/>
      <c r="Z6" s="63"/>
      <c r="AA6" s="64"/>
      <c r="AB6" s="65"/>
      <c r="AC6" s="64"/>
      <c r="AD6" s="65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</row>
    <row r="7" spans="1:1045" x14ac:dyDescent="0.25">
      <c r="A7" t="s">
        <v>196</v>
      </c>
      <c r="B7" t="s">
        <v>200</v>
      </c>
      <c r="D7" t="s">
        <v>208</v>
      </c>
      <c r="N7" s="62"/>
      <c r="O7" s="62"/>
      <c r="P7" s="75" t="s">
        <v>97</v>
      </c>
      <c r="Q7" s="73">
        <f t="shared" si="1"/>
        <v>15</v>
      </c>
      <c r="R7" s="6"/>
      <c r="S7" s="6"/>
      <c r="T7" s="84" t="s">
        <v>173</v>
      </c>
      <c r="U7" s="85">
        <v>31</v>
      </c>
      <c r="V7" s="92" t="s">
        <v>185</v>
      </c>
      <c r="W7" s="150">
        <f t="shared" si="0"/>
        <v>0</v>
      </c>
      <c r="X7" s="86"/>
      <c r="Y7" s="86"/>
      <c r="Z7" s="63"/>
      <c r="AA7" s="64"/>
      <c r="AB7" s="65"/>
      <c r="AC7" s="64"/>
      <c r="AD7" s="65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</row>
    <row r="8" spans="1:1045" x14ac:dyDescent="0.25">
      <c r="A8" t="s">
        <v>196</v>
      </c>
      <c r="N8" s="62"/>
      <c r="O8" s="62"/>
      <c r="P8" s="74" t="s">
        <v>26</v>
      </c>
      <c r="Q8" s="73">
        <f t="shared" si="1"/>
        <v>16</v>
      </c>
      <c r="R8" s="6"/>
      <c r="S8" s="6"/>
      <c r="T8" s="80" t="s">
        <v>164</v>
      </c>
      <c r="U8" s="81">
        <v>32</v>
      </c>
      <c r="V8" s="91" t="s">
        <v>186</v>
      </c>
      <c r="W8" s="150">
        <f t="shared" si="0"/>
        <v>2</v>
      </c>
      <c r="X8" s="86"/>
      <c r="Y8" s="86"/>
      <c r="Z8" s="63"/>
      <c r="AA8" s="64"/>
      <c r="AB8" s="65"/>
      <c r="AC8" s="64"/>
      <c r="AD8" s="65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</row>
    <row r="9" spans="1:1045" x14ac:dyDescent="0.25">
      <c r="A9" t="s">
        <v>196</v>
      </c>
      <c r="B9" t="s">
        <v>201</v>
      </c>
      <c r="D9" t="s">
        <v>847</v>
      </c>
      <c r="N9" s="62"/>
      <c r="O9" s="62"/>
      <c r="P9" s="74" t="s">
        <v>27</v>
      </c>
      <c r="Q9" s="73">
        <f t="shared" si="1"/>
        <v>17</v>
      </c>
      <c r="R9" s="6"/>
      <c r="S9" s="6"/>
      <c r="T9" s="80" t="s">
        <v>174</v>
      </c>
      <c r="U9" s="81">
        <v>33</v>
      </c>
      <c r="V9" s="91" t="s">
        <v>187</v>
      </c>
      <c r="W9" s="150">
        <f t="shared" si="0"/>
        <v>0</v>
      </c>
      <c r="X9" s="86"/>
      <c r="Y9" s="86"/>
      <c r="Z9" s="63"/>
      <c r="AA9" s="64"/>
      <c r="AB9" s="65"/>
      <c r="AC9" s="64"/>
      <c r="AD9" s="65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</row>
    <row r="10" spans="1:1045" x14ac:dyDescent="0.25">
      <c r="A10" t="s">
        <v>196</v>
      </c>
      <c r="D10" t="s">
        <v>758</v>
      </c>
      <c r="N10" s="62"/>
      <c r="O10" s="62"/>
      <c r="P10" s="74" t="s">
        <v>34</v>
      </c>
      <c r="Q10" s="73">
        <f t="shared" si="1"/>
        <v>18</v>
      </c>
      <c r="R10" s="6"/>
      <c r="S10" s="6"/>
      <c r="T10" s="80" t="s">
        <v>165</v>
      </c>
      <c r="U10" s="81">
        <v>34</v>
      </c>
      <c r="V10" s="91" t="s">
        <v>188</v>
      </c>
      <c r="W10" s="150">
        <f t="shared" si="0"/>
        <v>5</v>
      </c>
      <c r="X10" s="86"/>
      <c r="Y10" s="86"/>
      <c r="Z10" s="63"/>
      <c r="AA10" s="64"/>
      <c r="AB10" s="65"/>
      <c r="AC10" s="64"/>
      <c r="AD10" s="65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</row>
    <row r="11" spans="1:1045" x14ac:dyDescent="0.25">
      <c r="A11" t="s">
        <v>196</v>
      </c>
      <c r="D11" t="s">
        <v>755</v>
      </c>
      <c r="N11" s="62"/>
      <c r="O11" s="62"/>
      <c r="P11" s="75" t="s">
        <v>91</v>
      </c>
      <c r="Q11" s="73">
        <f t="shared" si="1"/>
        <v>19</v>
      </c>
      <c r="R11" s="6"/>
      <c r="S11" s="6"/>
      <c r="T11" s="103" t="s">
        <v>175</v>
      </c>
      <c r="U11" s="104">
        <v>19</v>
      </c>
      <c r="V11" s="105" t="s">
        <v>195</v>
      </c>
      <c r="W11" s="150">
        <f t="shared" si="0"/>
        <v>7</v>
      </c>
      <c r="X11" s="86"/>
      <c r="Y11" s="86"/>
      <c r="Z11" s="63"/>
      <c r="AA11" s="64"/>
      <c r="AB11" s="65"/>
      <c r="AC11" s="64"/>
      <c r="AD11" s="65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</row>
    <row r="12" spans="1:1045" x14ac:dyDescent="0.25">
      <c r="A12" t="s">
        <v>196</v>
      </c>
      <c r="D12" t="s">
        <v>749</v>
      </c>
      <c r="N12" s="62"/>
      <c r="O12" s="62"/>
      <c r="P12" s="134" t="s">
        <v>365</v>
      </c>
      <c r="Q12" s="135">
        <v>28</v>
      </c>
      <c r="R12" s="6"/>
      <c r="S12" s="6"/>
      <c r="T12" s="80" t="s">
        <v>176</v>
      </c>
      <c r="U12" s="81">
        <v>19</v>
      </c>
      <c r="V12" s="91" t="s">
        <v>195</v>
      </c>
      <c r="W12" s="150">
        <f t="shared" si="0"/>
        <v>7</v>
      </c>
      <c r="X12" s="86" t="s">
        <v>234</v>
      </c>
      <c r="Y12" s="86"/>
      <c r="Z12" s="63"/>
      <c r="AA12" s="64"/>
      <c r="AB12" s="65"/>
      <c r="AC12" s="64"/>
      <c r="AD12" s="65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</row>
    <row r="13" spans="1:1045" x14ac:dyDescent="0.25">
      <c r="A13" t="s">
        <v>196</v>
      </c>
      <c r="D13" t="s">
        <v>741</v>
      </c>
      <c r="N13" s="62"/>
      <c r="O13" s="62"/>
      <c r="P13" s="75" t="s">
        <v>98</v>
      </c>
      <c r="Q13" s="73">
        <f>Q11+1</f>
        <v>20</v>
      </c>
      <c r="R13" s="6"/>
      <c r="S13" s="6"/>
      <c r="T13" s="103" t="s">
        <v>177</v>
      </c>
      <c r="U13" s="104">
        <v>23</v>
      </c>
      <c r="V13" s="105" t="s">
        <v>193</v>
      </c>
      <c r="W13" s="150">
        <f t="shared" si="0"/>
        <v>6</v>
      </c>
      <c r="X13" s="86"/>
      <c r="Y13" s="86"/>
      <c r="Z13" s="63"/>
      <c r="AA13" s="64"/>
      <c r="AB13" s="65"/>
      <c r="AC13" s="64"/>
      <c r="AD13" s="65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</row>
    <row r="14" spans="1:1045" x14ac:dyDescent="0.25">
      <c r="A14" t="s">
        <v>196</v>
      </c>
      <c r="D14" t="s">
        <v>742</v>
      </c>
      <c r="M14" s="95"/>
      <c r="N14" s="62"/>
      <c r="O14" s="62"/>
      <c r="P14" s="75" t="s">
        <v>99</v>
      </c>
      <c r="Q14" s="73">
        <f t="shared" si="1"/>
        <v>21</v>
      </c>
      <c r="R14" s="6"/>
      <c r="S14" s="6"/>
      <c r="T14" s="80" t="s">
        <v>178</v>
      </c>
      <c r="U14" s="81">
        <v>23</v>
      </c>
      <c r="V14" s="91" t="s">
        <v>193</v>
      </c>
      <c r="W14" s="150">
        <f t="shared" si="0"/>
        <v>6</v>
      </c>
      <c r="X14" s="86" t="s">
        <v>235</v>
      </c>
      <c r="Y14" s="86"/>
      <c r="Z14" s="63"/>
      <c r="AA14" s="64"/>
      <c r="AB14" s="65"/>
      <c r="AC14" s="64"/>
      <c r="AD14" s="65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</row>
    <row r="15" spans="1:1045" x14ac:dyDescent="0.25">
      <c r="A15" t="s">
        <v>196</v>
      </c>
      <c r="D15" t="s">
        <v>383</v>
      </c>
      <c r="N15" s="62"/>
      <c r="O15" s="62"/>
      <c r="P15" s="75" t="s">
        <v>100</v>
      </c>
      <c r="Q15" s="73">
        <f t="shared" si="1"/>
        <v>22</v>
      </c>
      <c r="R15" s="6"/>
      <c r="S15" s="6"/>
      <c r="T15" s="84" t="s">
        <v>179</v>
      </c>
      <c r="U15" s="85">
        <v>36</v>
      </c>
      <c r="V15" s="92" t="s">
        <v>194</v>
      </c>
      <c r="W15" s="150">
        <f t="shared" si="0"/>
        <v>0</v>
      </c>
      <c r="X15" s="86"/>
      <c r="Y15" s="86"/>
      <c r="Z15" s="63"/>
      <c r="AA15" s="64"/>
      <c r="AB15" s="65"/>
      <c r="AC15" s="64"/>
      <c r="AD15" s="65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</row>
    <row r="16" spans="1:1045" x14ac:dyDescent="0.25">
      <c r="A16" t="s">
        <v>196</v>
      </c>
      <c r="D16" t="s">
        <v>726</v>
      </c>
      <c r="N16" s="62"/>
      <c r="O16" s="62"/>
      <c r="P16" s="74" t="s">
        <v>42</v>
      </c>
      <c r="Q16" s="73">
        <f t="shared" si="1"/>
        <v>23</v>
      </c>
      <c r="R16" s="6"/>
      <c r="S16" s="6"/>
      <c r="T16" s="80" t="s">
        <v>94</v>
      </c>
      <c r="U16" s="81">
        <v>21</v>
      </c>
      <c r="V16" s="91" t="s">
        <v>189</v>
      </c>
      <c r="W16" s="150">
        <f t="shared" si="0"/>
        <v>9</v>
      </c>
      <c r="X16" s="86"/>
      <c r="Y16" s="86"/>
      <c r="Z16" s="63"/>
      <c r="AA16" s="64"/>
      <c r="AB16" s="65"/>
      <c r="AC16" s="64"/>
      <c r="AD16" s="65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  <c r="ANE16" s="6"/>
    </row>
    <row r="17" spans="1:1045" x14ac:dyDescent="0.25">
      <c r="A17" t="s">
        <v>196</v>
      </c>
      <c r="D17" t="s">
        <v>362</v>
      </c>
      <c r="J17" s="95"/>
      <c r="K17" s="95"/>
      <c r="L17" s="95"/>
      <c r="N17" s="62"/>
      <c r="O17" s="62"/>
      <c r="P17" s="75" t="s">
        <v>92</v>
      </c>
      <c r="Q17" s="73">
        <f t="shared" si="1"/>
        <v>24</v>
      </c>
      <c r="R17" s="6"/>
      <c r="S17" s="6"/>
      <c r="T17" s="80" t="s">
        <v>166</v>
      </c>
      <c r="U17" s="81">
        <v>16</v>
      </c>
      <c r="V17" s="91" t="s">
        <v>191</v>
      </c>
      <c r="W17" s="150">
        <f t="shared" si="0"/>
        <v>2</v>
      </c>
      <c r="X17" s="86"/>
      <c r="Y17" s="86"/>
      <c r="Z17" s="63"/>
      <c r="AA17" s="64"/>
      <c r="AB17" s="65"/>
      <c r="AC17" s="64"/>
      <c r="AD17" s="65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  <c r="ANC17" s="6"/>
      <c r="AND17" s="6"/>
      <c r="ANE17" s="6"/>
    </row>
    <row r="18" spans="1:1045" x14ac:dyDescent="0.25">
      <c r="A18" t="s">
        <v>196</v>
      </c>
      <c r="D18" t="s">
        <v>281</v>
      </c>
      <c r="I18" s="95"/>
      <c r="N18" s="62"/>
      <c r="O18" s="62"/>
      <c r="P18" s="74" t="s">
        <v>49</v>
      </c>
      <c r="Q18" s="73">
        <f t="shared" si="1"/>
        <v>25</v>
      </c>
      <c r="R18" s="6"/>
      <c r="S18" s="6"/>
      <c r="T18" s="80" t="s">
        <v>167</v>
      </c>
      <c r="U18" s="81">
        <v>17</v>
      </c>
      <c r="V18" s="91" t="s">
        <v>192</v>
      </c>
      <c r="W18" s="150">
        <f t="shared" si="0"/>
        <v>4</v>
      </c>
      <c r="X18" s="86"/>
      <c r="Y18" s="86"/>
      <c r="Z18" s="63"/>
      <c r="AA18" s="64"/>
      <c r="AB18" s="65"/>
      <c r="AC18" s="64"/>
      <c r="AD18" s="65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  <c r="ANC18" s="6"/>
      <c r="AND18" s="6"/>
      <c r="ANE18" s="6"/>
    </row>
    <row r="19" spans="1:1045" x14ac:dyDescent="0.25">
      <c r="A19" t="s">
        <v>196</v>
      </c>
      <c r="D19" t="s">
        <v>276</v>
      </c>
      <c r="N19" s="62"/>
      <c r="O19" s="62"/>
      <c r="P19" s="74" t="s">
        <v>53</v>
      </c>
      <c r="Q19" s="73">
        <f t="shared" si="1"/>
        <v>26</v>
      </c>
      <c r="R19" s="6"/>
      <c r="S19" s="6"/>
      <c r="T19" s="80" t="s">
        <v>93</v>
      </c>
      <c r="U19" s="81">
        <v>22</v>
      </c>
      <c r="V19" s="91" t="s">
        <v>190</v>
      </c>
      <c r="W19" s="150">
        <f t="shared" si="0"/>
        <v>1</v>
      </c>
      <c r="X19" s="86"/>
      <c r="Y19" s="86"/>
      <c r="Z19" s="63"/>
      <c r="AA19" s="64"/>
      <c r="AB19" s="65"/>
      <c r="AC19" s="64"/>
      <c r="AD19" s="65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  <c r="ANC19" s="6"/>
      <c r="AND19" s="6"/>
      <c r="ANE19" s="6"/>
    </row>
    <row r="20" spans="1:1045" x14ac:dyDescent="0.25">
      <c r="A20" t="s">
        <v>196</v>
      </c>
      <c r="D20" t="s">
        <v>266</v>
      </c>
      <c r="H20" s="95"/>
      <c r="N20" s="62"/>
      <c r="O20" s="62"/>
      <c r="P20" s="102" t="s">
        <v>222</v>
      </c>
      <c r="Q20" s="76">
        <v>99</v>
      </c>
      <c r="R20" s="6"/>
      <c r="S20" s="6"/>
      <c r="T20" s="80" t="s">
        <v>224</v>
      </c>
      <c r="U20" s="81">
        <v>38</v>
      </c>
      <c r="V20" s="91" t="s">
        <v>225</v>
      </c>
      <c r="W20" s="150">
        <f t="shared" si="0"/>
        <v>1</v>
      </c>
      <c r="X20" s="86"/>
      <c r="Y20" s="86"/>
      <c r="Z20" s="63"/>
      <c r="AA20" s="64"/>
      <c r="AB20" s="65"/>
      <c r="AC20" s="64"/>
      <c r="AD20" s="65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  <c r="ANC20" s="6"/>
      <c r="AND20" s="6"/>
      <c r="ANE20" s="6"/>
    </row>
    <row r="21" spans="1:1045" x14ac:dyDescent="0.25">
      <c r="A21" t="s">
        <v>196</v>
      </c>
      <c r="D21" t="s">
        <v>227</v>
      </c>
      <c r="N21" s="62"/>
      <c r="O21" s="62"/>
      <c r="P21" s="6"/>
      <c r="Q21" s="62"/>
      <c r="R21" s="6"/>
      <c r="S21" s="6"/>
      <c r="T21" s="80" t="s">
        <v>273</v>
      </c>
      <c r="U21" s="14">
        <v>39</v>
      </c>
      <c r="V21" s="111" t="s">
        <v>270</v>
      </c>
      <c r="W21" s="150">
        <f t="shared" si="0"/>
        <v>9</v>
      </c>
      <c r="X21" s="86"/>
      <c r="Y21" s="86"/>
      <c r="Z21" s="63"/>
      <c r="AA21" s="64"/>
      <c r="AB21" s="65"/>
      <c r="AC21" s="64"/>
      <c r="AD21" s="65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  <c r="ANC21" s="6"/>
      <c r="AND21" s="6"/>
      <c r="ANE21" s="6"/>
    </row>
    <row r="22" spans="1:1045" x14ac:dyDescent="0.25">
      <c r="A22" t="s">
        <v>196</v>
      </c>
      <c r="D22" t="s">
        <v>221</v>
      </c>
      <c r="N22" s="62"/>
      <c r="O22" s="62"/>
      <c r="P22" s="6"/>
      <c r="Q22" s="62"/>
      <c r="R22" s="6"/>
      <c r="S22" s="6"/>
      <c r="T22" s="80" t="s">
        <v>274</v>
      </c>
      <c r="U22" s="14">
        <v>40</v>
      </c>
      <c r="V22" s="112" t="s">
        <v>271</v>
      </c>
      <c r="W22" s="150">
        <f t="shared" si="0"/>
        <v>9</v>
      </c>
      <c r="X22" s="86"/>
      <c r="Y22" s="86"/>
      <c r="Z22" s="63"/>
      <c r="AA22" s="64"/>
      <c r="AB22" s="65"/>
      <c r="AC22" s="64"/>
      <c r="AD22" s="65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</row>
    <row r="23" spans="1:1045" x14ac:dyDescent="0.25">
      <c r="A23" t="s">
        <v>196</v>
      </c>
      <c r="N23" s="62"/>
      <c r="O23" s="62"/>
      <c r="P23" s="6"/>
      <c r="Q23" s="62"/>
      <c r="R23" s="6"/>
      <c r="S23" s="6"/>
      <c r="T23" s="80" t="s">
        <v>275</v>
      </c>
      <c r="U23" s="14">
        <v>41</v>
      </c>
      <c r="V23" s="112" t="s">
        <v>272</v>
      </c>
      <c r="W23" s="150">
        <f t="shared" si="0"/>
        <v>9</v>
      </c>
      <c r="X23" s="86"/>
      <c r="Y23" s="86"/>
      <c r="Z23" s="63"/>
      <c r="AA23" s="64"/>
      <c r="AB23" s="65"/>
      <c r="AC23" s="64"/>
      <c r="AD23" s="65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</row>
    <row r="24" spans="1:1045" x14ac:dyDescent="0.25">
      <c r="A24" t="s">
        <v>196</v>
      </c>
      <c r="B24" t="s">
        <v>210</v>
      </c>
      <c r="N24" s="62"/>
      <c r="O24" s="62"/>
      <c r="P24" s="6"/>
      <c r="Q24" s="62"/>
      <c r="R24" s="6"/>
      <c r="S24" s="6"/>
      <c r="T24" s="80" t="s">
        <v>228</v>
      </c>
      <c r="U24" s="14">
        <v>42</v>
      </c>
      <c r="V24" s="112" t="s">
        <v>231</v>
      </c>
      <c r="W24" s="150">
        <f t="shared" si="0"/>
        <v>4</v>
      </c>
      <c r="X24" s="86"/>
      <c r="Y24" s="86"/>
      <c r="Z24" s="63"/>
      <c r="AA24" s="64"/>
      <c r="AB24" s="65"/>
      <c r="AC24" s="64"/>
      <c r="AD24" s="65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</row>
    <row r="25" spans="1:1045" x14ac:dyDescent="0.25">
      <c r="A25" t="s">
        <v>196</v>
      </c>
      <c r="C25">
        <v>1</v>
      </c>
      <c r="D25" t="s">
        <v>205</v>
      </c>
      <c r="N25" s="62"/>
      <c r="O25" s="62"/>
      <c r="P25" s="6"/>
      <c r="Q25" s="62"/>
      <c r="R25" s="6"/>
      <c r="S25" s="6"/>
      <c r="T25" s="80" t="s">
        <v>229</v>
      </c>
      <c r="U25" s="14">
        <v>43</v>
      </c>
      <c r="V25" s="112" t="s">
        <v>232</v>
      </c>
      <c r="W25" s="150">
        <f t="shared" si="0"/>
        <v>4</v>
      </c>
      <c r="X25" s="86"/>
      <c r="Y25" s="86"/>
      <c r="Z25" s="63"/>
      <c r="AA25" s="64"/>
      <c r="AB25" s="65"/>
      <c r="AC25" s="64"/>
      <c r="AD25" s="65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  <c r="ANE25" s="6"/>
    </row>
    <row r="26" spans="1:1045" x14ac:dyDescent="0.25">
      <c r="A26" t="s">
        <v>196</v>
      </c>
      <c r="E26" s="95"/>
      <c r="N26" s="62"/>
      <c r="O26" s="62"/>
      <c r="P26" s="6"/>
      <c r="Q26" s="62"/>
      <c r="R26" s="6"/>
      <c r="S26" s="6"/>
      <c r="T26" s="82" t="s">
        <v>230</v>
      </c>
      <c r="U26" s="106">
        <v>44</v>
      </c>
      <c r="V26" s="113" t="s">
        <v>233</v>
      </c>
      <c r="W26" s="150">
        <f t="shared" si="0"/>
        <v>4</v>
      </c>
      <c r="X26" s="86"/>
      <c r="Y26" s="86"/>
      <c r="Z26" s="63"/>
      <c r="AA26" s="64"/>
      <c r="AB26" s="65"/>
      <c r="AC26" s="64"/>
      <c r="AD26" s="65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  <c r="ANE26" s="6"/>
    </row>
    <row r="27" spans="1:1045" x14ac:dyDescent="0.25">
      <c r="A27" t="s">
        <v>196</v>
      </c>
      <c r="B27" t="s">
        <v>209</v>
      </c>
      <c r="D27" s="95"/>
      <c r="N27" s="62"/>
      <c r="O27" s="62"/>
      <c r="P27" s="6"/>
      <c r="Q27" s="62"/>
      <c r="R27" s="6"/>
      <c r="S27" s="6"/>
      <c r="T27" s="80" t="s">
        <v>299</v>
      </c>
      <c r="U27" s="14">
        <v>58</v>
      </c>
      <c r="V27" s="112" t="s">
        <v>282</v>
      </c>
      <c r="W27" s="150">
        <f t="shared" si="0"/>
        <v>2</v>
      </c>
      <c r="X27" s="148" t="s">
        <v>337</v>
      </c>
      <c r="Y27" s="86"/>
      <c r="Z27" s="63"/>
      <c r="AA27" s="64"/>
      <c r="AB27" s="65"/>
      <c r="AC27" s="64"/>
      <c r="AD27" s="65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  <c r="ANE27" s="6"/>
    </row>
    <row r="28" spans="1:1045" x14ac:dyDescent="0.25">
      <c r="A28" t="s">
        <v>196</v>
      </c>
      <c r="C28">
        <v>1</v>
      </c>
      <c r="D28" t="s">
        <v>206</v>
      </c>
      <c r="N28" s="62"/>
      <c r="O28" s="62"/>
      <c r="P28" s="6"/>
      <c r="Q28" s="62"/>
      <c r="R28" s="6"/>
      <c r="S28" s="6"/>
      <c r="T28" s="80" t="s">
        <v>291</v>
      </c>
      <c r="U28" s="14">
        <v>59</v>
      </c>
      <c r="V28" s="112" t="s">
        <v>283</v>
      </c>
      <c r="W28" s="150">
        <f t="shared" si="0"/>
        <v>23</v>
      </c>
      <c r="X28" s="86"/>
      <c r="Y28" s="86"/>
      <c r="Z28" s="63"/>
      <c r="AA28" s="64"/>
      <c r="AB28" s="65"/>
      <c r="AC28" s="64"/>
      <c r="AD28" s="65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  <c r="ANE28" s="6"/>
    </row>
    <row r="29" spans="1:1045" x14ac:dyDescent="0.25">
      <c r="A29" t="s">
        <v>196</v>
      </c>
      <c r="N29" s="62"/>
      <c r="O29" s="62"/>
      <c r="P29" s="6"/>
      <c r="Q29" s="62"/>
      <c r="R29" s="6"/>
      <c r="S29" s="6"/>
      <c r="T29" s="80" t="s">
        <v>292</v>
      </c>
      <c r="U29" s="14">
        <v>60</v>
      </c>
      <c r="V29" s="112" t="s">
        <v>284</v>
      </c>
      <c r="W29" s="150">
        <f t="shared" si="0"/>
        <v>23</v>
      </c>
      <c r="X29" s="86"/>
      <c r="Y29" s="86"/>
      <c r="Z29" s="63"/>
      <c r="AA29" s="64"/>
      <c r="AB29" s="65"/>
      <c r="AC29" s="64"/>
      <c r="AD29" s="65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  <c r="ANE29" s="6"/>
    </row>
    <row r="30" spans="1:1045" x14ac:dyDescent="0.25">
      <c r="A30" t="s">
        <v>196</v>
      </c>
      <c r="N30" s="62"/>
      <c r="O30" s="62"/>
      <c r="P30" s="6"/>
      <c r="Q30" s="62"/>
      <c r="R30" s="6"/>
      <c r="S30" s="6"/>
      <c r="T30" s="80" t="s">
        <v>293</v>
      </c>
      <c r="U30" s="14">
        <v>61</v>
      </c>
      <c r="V30" s="112" t="s">
        <v>285</v>
      </c>
      <c r="W30" s="150">
        <f t="shared" si="0"/>
        <v>23</v>
      </c>
      <c r="X30" s="86"/>
      <c r="Y30" s="86"/>
      <c r="Z30" s="63"/>
      <c r="AA30" s="64"/>
      <c r="AB30" s="65"/>
      <c r="AC30" s="64"/>
      <c r="AD30" s="65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  <c r="ANE30" s="6"/>
    </row>
    <row r="31" spans="1:1045" x14ac:dyDescent="0.25">
      <c r="A31" t="s">
        <v>196</v>
      </c>
      <c r="N31" s="62"/>
      <c r="O31" s="62"/>
      <c r="P31" s="6"/>
      <c r="Q31" s="62"/>
      <c r="R31" s="6"/>
      <c r="S31" s="6"/>
      <c r="T31" s="80" t="s">
        <v>294</v>
      </c>
      <c r="U31" s="14">
        <v>62</v>
      </c>
      <c r="V31" s="112" t="s">
        <v>286</v>
      </c>
      <c r="W31" s="150">
        <f t="shared" si="0"/>
        <v>23</v>
      </c>
      <c r="X31" s="86"/>
      <c r="Y31" s="86"/>
      <c r="Z31" s="63"/>
      <c r="AA31" s="64"/>
      <c r="AB31" s="65"/>
      <c r="AC31" s="64"/>
      <c r="AD31" s="65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  <c r="ANC31" s="6"/>
      <c r="AND31" s="6"/>
      <c r="ANE31" s="6"/>
    </row>
    <row r="32" spans="1:1045" x14ac:dyDescent="0.25">
      <c r="A32" t="s">
        <v>196</v>
      </c>
      <c r="N32" s="62"/>
      <c r="O32" s="62"/>
      <c r="P32" s="6"/>
      <c r="Q32" s="62"/>
      <c r="R32" s="6"/>
      <c r="S32" s="6"/>
      <c r="T32" s="80" t="s">
        <v>295</v>
      </c>
      <c r="U32" s="14">
        <v>63</v>
      </c>
      <c r="V32" s="112" t="s">
        <v>287</v>
      </c>
      <c r="W32" s="150">
        <f t="shared" si="0"/>
        <v>6</v>
      </c>
      <c r="X32" s="86"/>
      <c r="Y32" s="86"/>
      <c r="Z32" s="63"/>
      <c r="AA32" s="64"/>
      <c r="AB32" s="65"/>
      <c r="AC32" s="64"/>
      <c r="AD32" s="65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  <c r="ANC32" s="6"/>
      <c r="AND32" s="6"/>
      <c r="ANE32" s="6"/>
    </row>
    <row r="33" spans="1:1045" x14ac:dyDescent="0.25">
      <c r="A33" t="s">
        <v>196</v>
      </c>
      <c r="N33" s="62"/>
      <c r="O33" s="62"/>
      <c r="P33" s="6"/>
      <c r="Q33" s="62"/>
      <c r="R33" s="6"/>
      <c r="S33" s="6"/>
      <c r="T33" s="80" t="s">
        <v>296</v>
      </c>
      <c r="U33" s="14">
        <v>64</v>
      </c>
      <c r="V33" s="112" t="s">
        <v>288</v>
      </c>
      <c r="W33" s="150">
        <f t="shared" si="0"/>
        <v>6</v>
      </c>
      <c r="X33" s="86"/>
      <c r="Y33" s="86"/>
      <c r="Z33" s="63"/>
      <c r="AA33" s="64"/>
      <c r="AB33" s="65"/>
      <c r="AC33" s="64"/>
      <c r="AD33" s="65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  <c r="ANC33" s="6"/>
      <c r="AND33" s="6"/>
      <c r="ANE33" s="6"/>
    </row>
    <row r="34" spans="1:1045" x14ac:dyDescent="0.25">
      <c r="A34" t="s">
        <v>196</v>
      </c>
      <c r="N34" s="62"/>
      <c r="O34" s="62"/>
      <c r="P34" s="6"/>
      <c r="Q34" s="62"/>
      <c r="R34" s="6"/>
      <c r="S34" s="6"/>
      <c r="T34" s="80" t="s">
        <v>297</v>
      </c>
      <c r="U34" s="14">
        <v>65</v>
      </c>
      <c r="V34" s="112" t="s">
        <v>289</v>
      </c>
      <c r="W34" s="150">
        <f t="shared" si="0"/>
        <v>6</v>
      </c>
      <c r="X34" s="86"/>
      <c r="Y34" s="86"/>
      <c r="Z34" s="63"/>
      <c r="AA34" s="64"/>
      <c r="AB34" s="65"/>
      <c r="AC34" s="64"/>
      <c r="AD34" s="65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  <c r="ANC34" s="6"/>
      <c r="AND34" s="6"/>
      <c r="ANE34" s="6"/>
    </row>
    <row r="35" spans="1:1045" x14ac:dyDescent="0.25">
      <c r="A35" t="s">
        <v>196</v>
      </c>
      <c r="N35" s="62"/>
      <c r="O35" s="62"/>
      <c r="P35" s="6"/>
      <c r="Q35" s="62"/>
      <c r="R35" s="6"/>
      <c r="S35" s="6"/>
      <c r="T35" s="82" t="s">
        <v>298</v>
      </c>
      <c r="U35" s="106">
        <v>66</v>
      </c>
      <c r="V35" s="113" t="s">
        <v>290</v>
      </c>
      <c r="W35" s="150">
        <f t="shared" si="0"/>
        <v>6</v>
      </c>
      <c r="X35" s="86"/>
      <c r="Y35" s="86"/>
      <c r="Z35" s="63"/>
      <c r="AA35" s="64"/>
      <c r="AB35" s="65"/>
      <c r="AC35" s="64"/>
      <c r="AD35" s="65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</row>
    <row r="36" spans="1:1045" x14ac:dyDescent="0.25">
      <c r="A36" t="s">
        <v>196</v>
      </c>
      <c r="N36" s="62"/>
      <c r="O36" s="62"/>
      <c r="P36" s="6"/>
      <c r="Q36" s="62"/>
      <c r="R36" s="6"/>
      <c r="S36" s="6"/>
      <c r="T36" s="80" t="s">
        <v>727</v>
      </c>
      <c r="U36" s="14">
        <v>67</v>
      </c>
      <c r="V36" s="112" t="s">
        <v>734</v>
      </c>
      <c r="W36" s="150">
        <f t="shared" si="0"/>
        <v>0</v>
      </c>
      <c r="X36" s="148" t="s">
        <v>739</v>
      </c>
      <c r="Y36" s="86"/>
      <c r="Z36" s="63"/>
      <c r="AA36" s="64"/>
      <c r="AB36" s="65"/>
      <c r="AC36" s="64"/>
      <c r="AD36" s="65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</row>
    <row r="37" spans="1:1045" x14ac:dyDescent="0.25">
      <c r="A37" t="s">
        <v>196</v>
      </c>
      <c r="N37" s="62"/>
      <c r="O37" s="62"/>
      <c r="P37" s="6"/>
      <c r="Q37" s="62"/>
      <c r="R37" s="6"/>
      <c r="S37" s="6"/>
      <c r="T37" s="80" t="s">
        <v>728</v>
      </c>
      <c r="U37" s="14">
        <v>68</v>
      </c>
      <c r="V37" s="112" t="s">
        <v>735</v>
      </c>
      <c r="W37" s="150">
        <f t="shared" si="0"/>
        <v>0</v>
      </c>
      <c r="X37" s="86"/>
      <c r="Y37" s="86"/>
      <c r="Z37" s="63"/>
      <c r="AA37" s="64"/>
      <c r="AB37" s="65"/>
      <c r="AC37" s="64"/>
      <c r="AD37" s="65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</row>
    <row r="38" spans="1:1045" x14ac:dyDescent="0.25">
      <c r="A38" t="s">
        <v>196</v>
      </c>
      <c r="N38" s="62"/>
      <c r="O38" s="62"/>
      <c r="P38" s="6"/>
      <c r="Q38" s="62"/>
      <c r="R38" s="6"/>
      <c r="S38" s="6"/>
      <c r="T38" s="80" t="s">
        <v>729</v>
      </c>
      <c r="U38" s="14">
        <v>69</v>
      </c>
      <c r="V38" s="112" t="s">
        <v>736</v>
      </c>
      <c r="W38" s="150">
        <f t="shared" si="0"/>
        <v>0</v>
      </c>
      <c r="X38" s="86"/>
      <c r="Y38" s="86"/>
      <c r="Z38" s="63"/>
      <c r="AA38" s="64"/>
      <c r="AB38" s="65"/>
      <c r="AC38" s="64"/>
      <c r="AD38" s="65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  <c r="ANE38" s="6"/>
    </row>
    <row r="39" spans="1:1045" x14ac:dyDescent="0.25">
      <c r="A39" t="s">
        <v>196</v>
      </c>
      <c r="N39" s="62"/>
      <c r="O39" s="62"/>
      <c r="P39" s="6"/>
      <c r="Q39" s="62"/>
      <c r="R39" s="6"/>
      <c r="S39" s="6"/>
      <c r="T39" s="80" t="s">
        <v>730</v>
      </c>
      <c r="U39" s="14">
        <v>70</v>
      </c>
      <c r="V39" s="112" t="s">
        <v>737</v>
      </c>
      <c r="W39" s="150">
        <f t="shared" si="0"/>
        <v>0</v>
      </c>
      <c r="X39" s="86"/>
      <c r="Y39" s="86"/>
      <c r="Z39" s="63"/>
      <c r="AA39" s="64"/>
      <c r="AB39" s="65"/>
      <c r="AC39" s="64"/>
      <c r="AD39" s="65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  <c r="ANC39" s="6"/>
      <c r="AND39" s="6"/>
      <c r="ANE39" s="6"/>
    </row>
    <row r="40" spans="1:1045" x14ac:dyDescent="0.25">
      <c r="A40" t="s">
        <v>196</v>
      </c>
      <c r="N40" s="62"/>
      <c r="O40" s="62"/>
      <c r="P40" s="6"/>
      <c r="Q40" s="62"/>
      <c r="R40" s="6"/>
      <c r="S40" s="6"/>
      <c r="T40" s="82" t="s">
        <v>731</v>
      </c>
      <c r="U40" s="106">
        <v>71</v>
      </c>
      <c r="V40" s="113" t="s">
        <v>738</v>
      </c>
      <c r="W40" s="150">
        <f t="shared" si="0"/>
        <v>0</v>
      </c>
      <c r="X40" s="86"/>
      <c r="Y40" s="86"/>
      <c r="Z40" s="63"/>
      <c r="AA40" s="64"/>
      <c r="AB40" s="65"/>
      <c r="AC40" s="64"/>
      <c r="AD40" s="65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  <c r="ANC40" s="6"/>
      <c r="AND40" s="6"/>
      <c r="ANE40" s="6"/>
    </row>
    <row r="41" spans="1:1045" x14ac:dyDescent="0.25">
      <c r="A41" t="s">
        <v>196</v>
      </c>
      <c r="N41" s="62"/>
      <c r="O41" s="62"/>
      <c r="P41" s="6"/>
      <c r="Q41" s="62"/>
      <c r="R41" s="6"/>
      <c r="S41" s="6"/>
      <c r="T41" s="151" t="s">
        <v>732</v>
      </c>
      <c r="U41" s="152">
        <v>72</v>
      </c>
      <c r="V41" s="153" t="s">
        <v>733</v>
      </c>
      <c r="W41" s="150">
        <f t="shared" si="0"/>
        <v>0</v>
      </c>
      <c r="X41" s="148" t="s">
        <v>740</v>
      </c>
      <c r="Y41" s="86"/>
      <c r="Z41" s="63"/>
      <c r="AA41" s="64"/>
      <c r="AB41" s="65"/>
      <c r="AC41" s="64"/>
      <c r="AD41" s="65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  <c r="ANE41" s="6"/>
    </row>
    <row r="42" spans="1:1045" x14ac:dyDescent="0.25">
      <c r="A42" t="s">
        <v>196</v>
      </c>
      <c r="N42" s="62"/>
      <c r="O42" s="62"/>
      <c r="P42" s="6"/>
      <c r="Q42" s="62"/>
      <c r="R42" s="6"/>
      <c r="S42" s="6"/>
      <c r="T42" s="80" t="s">
        <v>744</v>
      </c>
      <c r="U42" s="14">
        <v>73</v>
      </c>
      <c r="V42" s="112" t="s">
        <v>744</v>
      </c>
      <c r="W42" s="150">
        <f t="shared" si="0"/>
        <v>1</v>
      </c>
      <c r="X42" s="148" t="s">
        <v>748</v>
      </c>
      <c r="Y42" s="86"/>
      <c r="Z42" s="63"/>
      <c r="AA42" s="64"/>
      <c r="AB42" s="65"/>
      <c r="AC42" s="64"/>
      <c r="AD42" s="65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</row>
    <row r="43" spans="1:1045" x14ac:dyDescent="0.25">
      <c r="A43" t="s">
        <v>196</v>
      </c>
      <c r="N43" s="62"/>
      <c r="O43" s="62"/>
      <c r="P43" s="6"/>
      <c r="Q43" s="62"/>
      <c r="R43" s="6"/>
      <c r="S43" s="6"/>
      <c r="T43" s="80" t="s">
        <v>745</v>
      </c>
      <c r="U43" s="14">
        <v>74</v>
      </c>
      <c r="V43" s="112" t="s">
        <v>745</v>
      </c>
      <c r="W43" s="150">
        <f t="shared" si="0"/>
        <v>1</v>
      </c>
      <c r="X43" s="148"/>
      <c r="Y43" s="86"/>
      <c r="Z43" s="63"/>
      <c r="AA43" s="64"/>
      <c r="AB43" s="65"/>
      <c r="AC43" s="64"/>
      <c r="AD43" s="65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  <c r="ANE43" s="6"/>
    </row>
    <row r="44" spans="1:1045" x14ac:dyDescent="0.25">
      <c r="A44" t="s">
        <v>196</v>
      </c>
      <c r="N44" s="62"/>
      <c r="O44" s="62"/>
      <c r="P44" s="6"/>
      <c r="Q44" s="62"/>
      <c r="R44" s="6"/>
      <c r="S44" s="6"/>
      <c r="T44" s="80" t="s">
        <v>746</v>
      </c>
      <c r="U44" s="14">
        <v>75</v>
      </c>
      <c r="V44" s="112" t="s">
        <v>746</v>
      </c>
      <c r="W44" s="150">
        <f t="shared" si="0"/>
        <v>1</v>
      </c>
      <c r="X44" s="148"/>
      <c r="Y44" s="86"/>
      <c r="Z44" s="63"/>
      <c r="AA44" s="64"/>
      <c r="AB44" s="65"/>
      <c r="AC44" s="64"/>
      <c r="AD44" s="65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</row>
    <row r="45" spans="1:1045" x14ac:dyDescent="0.25">
      <c r="A45" t="s">
        <v>196</v>
      </c>
      <c r="N45" s="62"/>
      <c r="O45" s="62"/>
      <c r="P45" s="6"/>
      <c r="Q45" s="62"/>
      <c r="R45" s="6"/>
      <c r="S45" s="6"/>
      <c r="T45" s="80" t="s">
        <v>747</v>
      </c>
      <c r="U45" s="14">
        <v>76</v>
      </c>
      <c r="V45" s="112" t="s">
        <v>747</v>
      </c>
      <c r="W45" s="150">
        <f t="shared" si="0"/>
        <v>1</v>
      </c>
      <c r="X45" s="148"/>
      <c r="Y45" s="86"/>
      <c r="Z45" s="63"/>
      <c r="AA45" s="64"/>
      <c r="AB45" s="65"/>
      <c r="AC45" s="64"/>
      <c r="AD45" s="65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</row>
    <row r="46" spans="1:1045" x14ac:dyDescent="0.25">
      <c r="A46" t="s">
        <v>196</v>
      </c>
      <c r="N46" s="62"/>
      <c r="O46" s="62"/>
      <c r="P46" s="6"/>
      <c r="Q46" s="62"/>
      <c r="R46" s="6"/>
      <c r="S46" s="6"/>
      <c r="T46" s="158" t="s">
        <v>759</v>
      </c>
      <c r="U46" s="159">
        <v>77</v>
      </c>
      <c r="V46" s="111" t="s">
        <v>759</v>
      </c>
      <c r="W46" s="150">
        <f t="shared" ref="W46:W51" si="2">COUNTIF($X$56:$X$390, V46)</f>
        <v>8</v>
      </c>
      <c r="X46" s="148" t="s">
        <v>765</v>
      </c>
      <c r="Y46" s="86"/>
      <c r="Z46" s="63"/>
      <c r="AA46" s="64"/>
      <c r="AB46" s="65"/>
      <c r="AC46" s="64"/>
      <c r="AD46" s="65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</row>
    <row r="47" spans="1:1045" x14ac:dyDescent="0.25">
      <c r="A47" t="s">
        <v>196</v>
      </c>
      <c r="N47" s="62"/>
      <c r="O47" s="62"/>
      <c r="P47" s="6"/>
      <c r="Q47" s="62"/>
      <c r="R47" s="6"/>
      <c r="S47" s="6"/>
      <c r="T47" s="80" t="s">
        <v>760</v>
      </c>
      <c r="U47" s="14">
        <v>78</v>
      </c>
      <c r="V47" s="112" t="s">
        <v>760</v>
      </c>
      <c r="W47" s="150">
        <f t="shared" si="2"/>
        <v>8</v>
      </c>
      <c r="X47" s="148"/>
      <c r="Y47" s="86"/>
      <c r="Z47" s="63"/>
      <c r="AA47" s="64"/>
      <c r="AB47" s="65"/>
      <c r="AC47" s="64"/>
      <c r="AD47" s="65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</row>
    <row r="48" spans="1:1045" x14ac:dyDescent="0.25">
      <c r="A48" t="s">
        <v>196</v>
      </c>
      <c r="N48" s="62"/>
      <c r="O48" s="62"/>
      <c r="P48" s="6"/>
      <c r="Q48" s="62"/>
      <c r="R48" s="6"/>
      <c r="S48" s="6"/>
      <c r="T48" s="80" t="s">
        <v>761</v>
      </c>
      <c r="U48" s="14">
        <v>79</v>
      </c>
      <c r="V48" s="112" t="s">
        <v>761</v>
      </c>
      <c r="W48" s="150">
        <f t="shared" si="2"/>
        <v>8</v>
      </c>
      <c r="X48" s="148"/>
      <c r="Y48" s="86"/>
      <c r="Z48" s="63"/>
      <c r="AA48" s="64"/>
      <c r="AB48" s="65"/>
      <c r="AC48" s="64"/>
      <c r="AD48" s="65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</row>
    <row r="49" spans="1:1045" x14ac:dyDescent="0.25">
      <c r="A49" t="s">
        <v>196</v>
      </c>
      <c r="N49" s="62"/>
      <c r="O49" s="62"/>
      <c r="P49" s="6"/>
      <c r="Q49" s="62"/>
      <c r="R49" s="6"/>
      <c r="S49" s="6"/>
      <c r="T49" s="80" t="s">
        <v>762</v>
      </c>
      <c r="U49" s="14">
        <v>80</v>
      </c>
      <c r="V49" s="112" t="s">
        <v>762</v>
      </c>
      <c r="W49" s="150">
        <f t="shared" si="2"/>
        <v>8</v>
      </c>
      <c r="X49" s="148"/>
      <c r="Y49" s="86"/>
      <c r="Z49" s="63"/>
      <c r="AA49" s="64"/>
      <c r="AB49" s="65"/>
      <c r="AC49" s="64"/>
      <c r="AD49" s="65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</row>
    <row r="50" spans="1:1045" x14ac:dyDescent="0.25">
      <c r="A50" t="s">
        <v>196</v>
      </c>
      <c r="N50" s="62"/>
      <c r="O50" s="62"/>
      <c r="P50" s="6"/>
      <c r="Q50" s="62"/>
      <c r="R50" s="6"/>
      <c r="S50" s="6"/>
      <c r="T50" s="80" t="s">
        <v>763</v>
      </c>
      <c r="U50" s="14">
        <v>81</v>
      </c>
      <c r="V50" s="112" t="s">
        <v>763</v>
      </c>
      <c r="W50" s="150">
        <f t="shared" si="2"/>
        <v>4</v>
      </c>
      <c r="X50" s="148"/>
      <c r="Y50" s="86"/>
      <c r="Z50" s="63"/>
      <c r="AA50" s="64"/>
      <c r="AB50" s="65"/>
      <c r="AC50" s="64"/>
      <c r="AD50" s="65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</row>
    <row r="51" spans="1:1045" x14ac:dyDescent="0.25">
      <c r="A51" t="s">
        <v>196</v>
      </c>
      <c r="N51" s="62"/>
      <c r="O51" s="62"/>
      <c r="P51" s="6"/>
      <c r="Q51" s="62"/>
      <c r="R51" s="6"/>
      <c r="S51" s="6"/>
      <c r="T51" s="80" t="s">
        <v>764</v>
      </c>
      <c r="U51" s="14">
        <v>82</v>
      </c>
      <c r="V51" s="112" t="s">
        <v>764</v>
      </c>
      <c r="W51" s="150">
        <f t="shared" si="2"/>
        <v>4</v>
      </c>
      <c r="X51" s="148"/>
      <c r="Y51" s="86"/>
      <c r="Z51" s="63"/>
      <c r="AA51" s="64"/>
      <c r="AB51" s="65"/>
      <c r="AC51" s="64"/>
      <c r="AD51" s="65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  <c r="ANC51" s="6"/>
      <c r="AND51" s="6"/>
      <c r="ANE51" s="6"/>
    </row>
    <row r="52" spans="1:1045" x14ac:dyDescent="0.25">
      <c r="A52" t="s">
        <v>196</v>
      </c>
      <c r="N52" s="62"/>
      <c r="O52" s="62"/>
      <c r="P52" s="6"/>
      <c r="Q52" s="62"/>
      <c r="R52" s="6"/>
      <c r="S52" s="6"/>
      <c r="T52" s="80"/>
      <c r="U52" s="14"/>
      <c r="V52" s="112"/>
      <c r="W52" s="110"/>
      <c r="X52" s="86"/>
      <c r="Y52" s="86"/>
      <c r="Z52" s="63"/>
      <c r="AA52" s="64"/>
      <c r="AB52" s="65"/>
      <c r="AC52" s="64"/>
      <c r="AD52" s="65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  <c r="ANC52" s="6"/>
      <c r="AND52" s="6"/>
      <c r="ANE52" s="6"/>
    </row>
    <row r="53" spans="1:1045" x14ac:dyDescent="0.25">
      <c r="A53" t="s">
        <v>196</v>
      </c>
      <c r="N53" s="62"/>
      <c r="O53" s="62"/>
      <c r="P53" s="6"/>
      <c r="Q53" s="62"/>
      <c r="R53" s="6"/>
      <c r="S53" s="6"/>
      <c r="T53" s="82"/>
      <c r="U53" s="106"/>
      <c r="V53" s="113"/>
      <c r="W53" s="110"/>
      <c r="X53" s="86"/>
      <c r="Y53" s="86"/>
      <c r="Z53" s="63"/>
      <c r="AA53" s="64"/>
      <c r="AB53" s="65"/>
      <c r="AC53" s="64"/>
      <c r="AD53" s="65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  <c r="ANC53" s="6"/>
      <c r="AND53" s="6"/>
      <c r="ANE53" s="6"/>
    </row>
    <row r="54" spans="1:1045" x14ac:dyDescent="0.25">
      <c r="B54" s="96" t="s">
        <v>214</v>
      </c>
      <c r="C54" s="96"/>
      <c r="D54" s="155"/>
      <c r="E54" s="155"/>
      <c r="M54" s="97" t="s">
        <v>196</v>
      </c>
      <c r="N54" s="31" t="s">
        <v>163</v>
      </c>
      <c r="O54" s="57"/>
      <c r="Y54" s="129"/>
    </row>
    <row r="55" spans="1:1045" s="17" customFormat="1" ht="45" x14ac:dyDescent="0.25">
      <c r="B55"/>
      <c r="C55" s="100" t="s">
        <v>102</v>
      </c>
      <c r="D55" s="100" t="s">
        <v>2</v>
      </c>
      <c r="E55" s="100" t="s">
        <v>846</v>
      </c>
      <c r="F55" s="100" t="s">
        <v>202</v>
      </c>
      <c r="G55" s="156" t="s">
        <v>756</v>
      </c>
      <c r="H55" s="100" t="s">
        <v>279</v>
      </c>
      <c r="I55" s="100" t="s">
        <v>280</v>
      </c>
      <c r="J55" s="100" t="s">
        <v>277</v>
      </c>
      <c r="K55" s="100" t="s">
        <v>278</v>
      </c>
      <c r="L55" s="100" t="s">
        <v>361</v>
      </c>
      <c r="M55" s="98" t="s">
        <v>196</v>
      </c>
      <c r="N55" s="37" t="s">
        <v>0</v>
      </c>
      <c r="O55" s="89" t="s">
        <v>168</v>
      </c>
      <c r="P55" s="7" t="s">
        <v>1</v>
      </c>
      <c r="Q55" s="58" t="s">
        <v>212</v>
      </c>
      <c r="R55" s="89" t="s">
        <v>170</v>
      </c>
      <c r="S55" s="89" t="s">
        <v>171</v>
      </c>
      <c r="T55" s="16" t="s">
        <v>2</v>
      </c>
      <c r="U55" s="15" t="s">
        <v>3</v>
      </c>
      <c r="V55" s="56" t="s">
        <v>82</v>
      </c>
      <c r="W55" s="90" t="s">
        <v>213</v>
      </c>
      <c r="X55" s="89" t="s">
        <v>211</v>
      </c>
      <c r="Y55" s="130" t="s">
        <v>363</v>
      </c>
      <c r="Z55" s="38" t="s">
        <v>5</v>
      </c>
      <c r="AA55" s="45" t="s">
        <v>4</v>
      </c>
      <c r="AB55" s="45" t="s">
        <v>118</v>
      </c>
      <c r="AC55" s="45" t="s">
        <v>6</v>
      </c>
      <c r="AD55" s="46" t="s">
        <v>81</v>
      </c>
      <c r="AE55" s="142" t="s">
        <v>384</v>
      </c>
      <c r="AF55" s="142" t="s">
        <v>443</v>
      </c>
      <c r="AG55" s="142" t="s">
        <v>442</v>
      </c>
      <c r="AH55" s="142" t="s">
        <v>485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1045" s="6" customFormat="1" ht="15" customHeight="1" x14ac:dyDescent="0.25">
      <c r="C56" s="6" t="str">
        <f>P56</f>
        <v>A. O. Smith</v>
      </c>
      <c r="D56" s="6" t="str">
        <f>S56</f>
        <v>FPTU 50 120  (50 gal)</v>
      </c>
      <c r="E56" s="6">
        <f>R56</f>
        <v>110113</v>
      </c>
      <c r="F56" s="62">
        <f>U56</f>
        <v>50</v>
      </c>
      <c r="G56" s="6" t="str">
        <f>X56</f>
        <v>AOSmithHPTU50</v>
      </c>
      <c r="H56" s="62">
        <v>1</v>
      </c>
      <c r="I56" s="64">
        <v>0</v>
      </c>
      <c r="J56" s="63">
        <f>IF(H56&gt;0,Z56,0)</f>
        <v>2.4</v>
      </c>
      <c r="K56" s="114">
        <f>IF(I56&gt;0,AB56,0)</f>
        <v>0</v>
      </c>
      <c r="L56" s="132">
        <f>Y56</f>
        <v>0</v>
      </c>
      <c r="M56" s="99" t="s">
        <v>196</v>
      </c>
      <c r="N56" s="32">
        <v>1</v>
      </c>
      <c r="O56" s="83">
        <f>VLOOKUP( P56, $P$2:$Q$21, 2, FALSE )</f>
        <v>11</v>
      </c>
      <c r="P56" s="9" t="s">
        <v>7</v>
      </c>
      <c r="Q56" s="69">
        <v>1</v>
      </c>
      <c r="R56" s="70">
        <f t="shared" ref="R56:R65" si="3" xml:space="preserve"> (O56*10000) + (Q56*100) + VLOOKUP( W56, $T$2:$V$53, 2, FALSE )</f>
        <v>110113</v>
      </c>
      <c r="S56" s="67" t="str">
        <f t="shared" ref="S56:S61" si="4">T56 &amp; "  (" &amp; U56 &amp; " gal" &amp; IF(Y56&gt;0, ", JA13)", ")")</f>
        <v>FPTU 50 120  (50 gal)</v>
      </c>
      <c r="T56" s="10" t="s">
        <v>61</v>
      </c>
      <c r="U56" s="11">
        <v>50</v>
      </c>
      <c r="V56" s="30" t="s">
        <v>84</v>
      </c>
      <c r="W56" s="88" t="s">
        <v>109</v>
      </c>
      <c r="X56" s="93" t="str">
        <f t="shared" ref="X56:X65" si="5">VLOOKUP( W56, $T$2:$V$53, 3, FALSE )</f>
        <v>AOSmithHPTU50</v>
      </c>
      <c r="Y56" s="131">
        <v>0</v>
      </c>
      <c r="Z56" s="40">
        <v>2.4</v>
      </c>
      <c r="AA56" s="47" t="s">
        <v>9</v>
      </c>
      <c r="AB56" s="48" t="s">
        <v>10</v>
      </c>
      <c r="AC56" s="49">
        <v>42591</v>
      </c>
      <c r="AD56" s="50" t="s">
        <v>83</v>
      </c>
      <c r="AE56" s="143" t="str">
        <f>"2,     "&amp;C56&amp;",   """&amp;S56&amp;""""</f>
        <v>2,     A. O. Smith,   "FPTU 50 120  (50 gal)"</v>
      </c>
      <c r="AF56" s="144" t="s">
        <v>444</v>
      </c>
      <c r="AG56" s="146" t="s">
        <v>450</v>
      </c>
      <c r="AH56" s="143" t="str">
        <f>"          case  "&amp;C56&amp;"   :   """&amp;AG56&amp;""""</f>
        <v xml:space="preserve">          case  A. O. Smith   :   "AOSmithFPTU50"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1045" s="6" customFormat="1" ht="15" customHeight="1" x14ac:dyDescent="0.25">
      <c r="C57" s="6" t="str">
        <f t="shared" ref="C57:C120" si="6">P57</f>
        <v>A. O. Smith</v>
      </c>
      <c r="D57" s="6" t="str">
        <f t="shared" ref="D57:D120" si="7">S57</f>
        <v>FPTU 66 120  (66 gal)</v>
      </c>
      <c r="E57" s="6">
        <f t="shared" ref="E57:E120" si="8">R57</f>
        <v>110214</v>
      </c>
      <c r="F57" s="62">
        <f t="shared" ref="F57:F187" si="9">U57</f>
        <v>66</v>
      </c>
      <c r="G57" s="6" t="str">
        <f t="shared" ref="G57:G120" si="10">X57</f>
        <v>AOSmithHPTU66</v>
      </c>
      <c r="H57" s="62">
        <v>1</v>
      </c>
      <c r="I57" s="64">
        <v>0</v>
      </c>
      <c r="J57" s="63">
        <f t="shared" ref="J57:J71" si="11">IF(H57&gt;0,Z57,0)</f>
        <v>2.56</v>
      </c>
      <c r="K57" s="114">
        <f t="shared" ref="K57:K71" si="12">IF(I57&gt;0,AB57,0)</f>
        <v>0</v>
      </c>
      <c r="L57" s="132">
        <f t="shared" ref="L57:L147" si="13">Y57</f>
        <v>0</v>
      </c>
      <c r="M57" s="99" t="s">
        <v>196</v>
      </c>
      <c r="N57" s="32">
        <v>1</v>
      </c>
      <c r="O57" s="83">
        <f t="shared" ref="O57:O147" si="14">VLOOKUP( P57, $P$2:$Q$21, 2, FALSE )</f>
        <v>11</v>
      </c>
      <c r="P57" s="9" t="s">
        <v>7</v>
      </c>
      <c r="Q57" s="70">
        <f>Q56+1</f>
        <v>2</v>
      </c>
      <c r="R57" s="70">
        <f t="shared" si="3"/>
        <v>110214</v>
      </c>
      <c r="S57" s="67" t="str">
        <f t="shared" si="4"/>
        <v>FPTU 66 120  (66 gal)</v>
      </c>
      <c r="T57" s="10" t="s">
        <v>62</v>
      </c>
      <c r="U57" s="11">
        <v>66</v>
      </c>
      <c r="V57" s="30" t="s">
        <v>85</v>
      </c>
      <c r="W57" s="88" t="s">
        <v>105</v>
      </c>
      <c r="X57" s="93" t="str">
        <f t="shared" si="5"/>
        <v>AOSmithHPTU66</v>
      </c>
      <c r="Y57" s="131">
        <v>0</v>
      </c>
      <c r="Z57" s="40">
        <v>2.56</v>
      </c>
      <c r="AA57" s="47">
        <v>3</v>
      </c>
      <c r="AB57" s="48" t="s">
        <v>10</v>
      </c>
      <c r="AC57" s="49">
        <v>42591</v>
      </c>
      <c r="AD57" s="50" t="s">
        <v>83</v>
      </c>
      <c r="AE57" s="143" t="str">
        <f t="shared" ref="AE57:AE120" si="15">"2,     "&amp;C57&amp;",   """&amp;S57&amp;""""</f>
        <v>2,     A. O. Smith,   "FPTU 66 120  (66 gal)"</v>
      </c>
      <c r="AF57" s="145" t="str">
        <f>AF56</f>
        <v>AOSmith</v>
      </c>
      <c r="AG57" s="146" t="s">
        <v>451</v>
      </c>
      <c r="AH57" s="143" t="str">
        <f t="shared" ref="AH57:AH120" si="16">"          case  "&amp;C57&amp;"   :   """&amp;AG57&amp;""""</f>
        <v xml:space="preserve">          case  A. O. Smith   :   "AOSmithFPTU66"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1045" s="6" customFormat="1" ht="15" customHeight="1" x14ac:dyDescent="0.25">
      <c r="C58" s="6" t="str">
        <f t="shared" si="6"/>
        <v>A. O. Smith</v>
      </c>
      <c r="D58" s="6" t="str">
        <f t="shared" si="7"/>
        <v>FPTU 80 120  (80 gal)</v>
      </c>
      <c r="E58" s="6">
        <f t="shared" si="8"/>
        <v>110315</v>
      </c>
      <c r="F58" s="62">
        <f t="shared" si="9"/>
        <v>80</v>
      </c>
      <c r="G58" s="6" t="str">
        <f t="shared" si="10"/>
        <v>AOSmithHPTU80</v>
      </c>
      <c r="H58" s="62">
        <v>1</v>
      </c>
      <c r="I58" s="64">
        <v>0</v>
      </c>
      <c r="J58" s="63">
        <f t="shared" si="11"/>
        <v>2.7</v>
      </c>
      <c r="K58" s="114">
        <f t="shared" si="12"/>
        <v>0</v>
      </c>
      <c r="L58" s="132">
        <f t="shared" si="13"/>
        <v>0</v>
      </c>
      <c r="M58" s="99" t="s">
        <v>196</v>
      </c>
      <c r="N58" s="32">
        <v>1</v>
      </c>
      <c r="O58" s="83">
        <f t="shared" si="14"/>
        <v>11</v>
      </c>
      <c r="P58" s="9" t="s">
        <v>7</v>
      </c>
      <c r="Q58" s="70">
        <f t="shared" ref="Q58:Q74" si="17">Q57+1</f>
        <v>3</v>
      </c>
      <c r="R58" s="70">
        <f t="shared" si="3"/>
        <v>110315</v>
      </c>
      <c r="S58" s="67" t="str">
        <f t="shared" si="4"/>
        <v>FPTU 80 120  (80 gal)</v>
      </c>
      <c r="T58" s="10" t="s">
        <v>63</v>
      </c>
      <c r="U58" s="11">
        <v>80</v>
      </c>
      <c r="V58" s="30" t="s">
        <v>86</v>
      </c>
      <c r="W58" s="88" t="s">
        <v>106</v>
      </c>
      <c r="X58" s="93" t="str">
        <f t="shared" si="5"/>
        <v>AOSmithHPTU80</v>
      </c>
      <c r="Y58" s="131">
        <v>0</v>
      </c>
      <c r="Z58" s="40">
        <v>2.7</v>
      </c>
      <c r="AA58" s="47" t="s">
        <v>15</v>
      </c>
      <c r="AB58" s="48" t="s">
        <v>10</v>
      </c>
      <c r="AC58" s="49">
        <v>42591</v>
      </c>
      <c r="AD58" s="50" t="s">
        <v>83</v>
      </c>
      <c r="AE58" s="143" t="str">
        <f t="shared" si="15"/>
        <v>2,     A. O. Smith,   "FPTU 80 120  (80 gal)"</v>
      </c>
      <c r="AF58" s="145" t="str">
        <f t="shared" ref="AF58:AF74" si="18">AF57</f>
        <v>AOSmith</v>
      </c>
      <c r="AG58" s="146" t="s">
        <v>452</v>
      </c>
      <c r="AH58" s="143" t="str">
        <f t="shared" si="16"/>
        <v xml:space="preserve">          case  A. O. Smith   :   "AOSmithFPTU80"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1045" s="6" customFormat="1" ht="15" customHeight="1" x14ac:dyDescent="0.25">
      <c r="C59" s="6" t="str">
        <f t="shared" si="6"/>
        <v>A. O. Smith</v>
      </c>
      <c r="D59" s="6" t="str">
        <f t="shared" si="7"/>
        <v>HHPT 80 102  (80 gal)</v>
      </c>
      <c r="E59" s="6">
        <f t="shared" si="8"/>
        <v>110412</v>
      </c>
      <c r="F59" s="62">
        <f t="shared" si="9"/>
        <v>80</v>
      </c>
      <c r="G59" s="6" t="str">
        <f t="shared" si="10"/>
        <v>AOSmithPHPT80</v>
      </c>
      <c r="H59" s="62">
        <v>1</v>
      </c>
      <c r="I59" s="64">
        <v>0</v>
      </c>
      <c r="J59" s="63">
        <f t="shared" si="11"/>
        <v>1.8</v>
      </c>
      <c r="K59" s="114">
        <f t="shared" si="12"/>
        <v>0</v>
      </c>
      <c r="L59" s="132">
        <f t="shared" si="13"/>
        <v>0</v>
      </c>
      <c r="M59" s="99" t="s">
        <v>196</v>
      </c>
      <c r="N59" s="32">
        <v>1</v>
      </c>
      <c r="O59" s="83">
        <f t="shared" si="14"/>
        <v>11</v>
      </c>
      <c r="P59" s="9" t="s">
        <v>7</v>
      </c>
      <c r="Q59" s="70">
        <f t="shared" si="17"/>
        <v>4</v>
      </c>
      <c r="R59" s="70">
        <f t="shared" si="3"/>
        <v>110412</v>
      </c>
      <c r="S59" s="67" t="str">
        <f t="shared" si="4"/>
        <v>HHPT 80 102  (80 gal)</v>
      </c>
      <c r="T59" s="10" t="s">
        <v>64</v>
      </c>
      <c r="U59" s="11">
        <v>80</v>
      </c>
      <c r="V59" s="30" t="s">
        <v>90</v>
      </c>
      <c r="W59" s="88" t="s">
        <v>108</v>
      </c>
      <c r="X59" s="93" t="str">
        <f t="shared" si="5"/>
        <v>AOSmithPHPT80</v>
      </c>
      <c r="Y59" s="131">
        <v>0</v>
      </c>
      <c r="Z59" s="40">
        <v>1.8</v>
      </c>
      <c r="AA59" s="47" t="s">
        <v>15</v>
      </c>
      <c r="AB59" s="48" t="s">
        <v>10</v>
      </c>
      <c r="AC59" s="49">
        <v>40857</v>
      </c>
      <c r="AD59" s="50" t="s">
        <v>83</v>
      </c>
      <c r="AE59" s="143" t="str">
        <f t="shared" si="15"/>
        <v>2,     A. O. Smith,   "HHPT 80 102  (80 gal)"</v>
      </c>
      <c r="AF59" s="145" t="str">
        <f t="shared" si="18"/>
        <v>AOSmith</v>
      </c>
      <c r="AG59" s="146" t="s">
        <v>453</v>
      </c>
      <c r="AH59" s="143" t="str">
        <f t="shared" si="16"/>
        <v xml:space="preserve">          case  A. O. Smith   :   "AOSmithHHPT80Res"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1045" s="6" customFormat="1" ht="15" customHeight="1" x14ac:dyDescent="0.25">
      <c r="C60" s="6" t="str">
        <f t="shared" si="6"/>
        <v>A. O. Smith</v>
      </c>
      <c r="D60" s="6" t="str">
        <f t="shared" si="7"/>
        <v>HP10-50H45DV  (50 gal)</v>
      </c>
      <c r="E60" s="6">
        <f t="shared" si="8"/>
        <v>110513</v>
      </c>
      <c r="F60" s="62">
        <f t="shared" si="9"/>
        <v>50</v>
      </c>
      <c r="G60" s="6" t="str">
        <f t="shared" si="10"/>
        <v>AOSmithHPTU50</v>
      </c>
      <c r="H60" s="64">
        <v>0</v>
      </c>
      <c r="I60" s="62">
        <v>1</v>
      </c>
      <c r="J60" s="63">
        <f t="shared" si="11"/>
        <v>0</v>
      </c>
      <c r="K60" s="114">
        <f t="shared" si="12"/>
        <v>2.9</v>
      </c>
      <c r="L60" s="132">
        <f t="shared" si="13"/>
        <v>0</v>
      </c>
      <c r="M60" s="99" t="s">
        <v>196</v>
      </c>
      <c r="N60" s="32">
        <v>3</v>
      </c>
      <c r="O60" s="83">
        <f t="shared" si="14"/>
        <v>11</v>
      </c>
      <c r="P60" s="25" t="s">
        <v>7</v>
      </c>
      <c r="Q60" s="70">
        <f t="shared" si="17"/>
        <v>5</v>
      </c>
      <c r="R60" s="70">
        <f t="shared" si="3"/>
        <v>110513</v>
      </c>
      <c r="S60" s="67" t="str">
        <f t="shared" si="4"/>
        <v>HP10-50H45DV  (50 gal)</v>
      </c>
      <c r="T60" s="26" t="s">
        <v>17</v>
      </c>
      <c r="U60" s="27">
        <v>50</v>
      </c>
      <c r="V60" s="30" t="s">
        <v>84</v>
      </c>
      <c r="W60" s="88" t="s">
        <v>109</v>
      </c>
      <c r="X60" s="93" t="str">
        <f t="shared" si="5"/>
        <v>AOSmithHPTU50</v>
      </c>
      <c r="Y60" s="131">
        <v>0</v>
      </c>
      <c r="Z60" s="41" t="s">
        <v>10</v>
      </c>
      <c r="AA60" s="47" t="s">
        <v>9</v>
      </c>
      <c r="AB60" s="48">
        <v>2.9</v>
      </c>
      <c r="AC60" s="49">
        <v>42808</v>
      </c>
      <c r="AD60" s="50" t="s">
        <v>83</v>
      </c>
      <c r="AE60" s="143" t="str">
        <f t="shared" si="15"/>
        <v>2,     A. O. Smith,   "HP10-50H45DV  (50 gal)"</v>
      </c>
      <c r="AF60" s="145" t="str">
        <f t="shared" si="18"/>
        <v>AOSmith</v>
      </c>
      <c r="AG60" s="146" t="s">
        <v>454</v>
      </c>
      <c r="AH60" s="143" t="str">
        <f t="shared" si="16"/>
        <v xml:space="preserve">          case  A. O. Smith   :   "AOSmithHP1050"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</row>
    <row r="61" spans="1:1045" s="6" customFormat="1" ht="15" customHeight="1" x14ac:dyDescent="0.25">
      <c r="C61" s="6" t="str">
        <f t="shared" si="6"/>
        <v>A. O. Smith</v>
      </c>
      <c r="D61" s="6" t="str">
        <f t="shared" si="7"/>
        <v>HP10-80H45DV  (80 gal)</v>
      </c>
      <c r="E61" s="6">
        <f t="shared" si="8"/>
        <v>110615</v>
      </c>
      <c r="F61" s="62">
        <f t="shared" si="9"/>
        <v>80</v>
      </c>
      <c r="G61" s="6" t="str">
        <f t="shared" si="10"/>
        <v>AOSmithHPTU80</v>
      </c>
      <c r="H61" s="64">
        <v>0</v>
      </c>
      <c r="I61" s="62">
        <v>1</v>
      </c>
      <c r="J61" s="63">
        <f t="shared" si="11"/>
        <v>0</v>
      </c>
      <c r="K61" s="114">
        <f t="shared" si="12"/>
        <v>2.9</v>
      </c>
      <c r="L61" s="132">
        <f t="shared" si="13"/>
        <v>0</v>
      </c>
      <c r="M61" s="99" t="s">
        <v>196</v>
      </c>
      <c r="N61" s="32">
        <v>3</v>
      </c>
      <c r="O61" s="83">
        <f t="shared" si="14"/>
        <v>11</v>
      </c>
      <c r="P61" s="25" t="s">
        <v>7</v>
      </c>
      <c r="Q61" s="70">
        <f t="shared" si="17"/>
        <v>6</v>
      </c>
      <c r="R61" s="70">
        <f t="shared" si="3"/>
        <v>110615</v>
      </c>
      <c r="S61" s="67" t="str">
        <f t="shared" si="4"/>
        <v>HP10-80H45DV  (80 gal)</v>
      </c>
      <c r="T61" s="26" t="s">
        <v>18</v>
      </c>
      <c r="U61" s="27">
        <v>80</v>
      </c>
      <c r="V61" s="30" t="s">
        <v>86</v>
      </c>
      <c r="W61" s="88" t="s">
        <v>106</v>
      </c>
      <c r="X61" s="93" t="str">
        <f t="shared" si="5"/>
        <v>AOSmithHPTU80</v>
      </c>
      <c r="Y61" s="131">
        <v>0</v>
      </c>
      <c r="Z61" s="41" t="s">
        <v>10</v>
      </c>
      <c r="AA61" s="47" t="s">
        <v>15</v>
      </c>
      <c r="AB61" s="48">
        <v>2.9</v>
      </c>
      <c r="AC61" s="49">
        <v>42808</v>
      </c>
      <c r="AD61" s="50" t="s">
        <v>83</v>
      </c>
      <c r="AE61" s="143" t="str">
        <f t="shared" si="15"/>
        <v>2,     A. O. Smith,   "HP10-80H45DV  (80 gal)"</v>
      </c>
      <c r="AF61" s="145" t="str">
        <f t="shared" si="18"/>
        <v>AOSmith</v>
      </c>
      <c r="AG61" s="146" t="s">
        <v>455</v>
      </c>
      <c r="AH61" s="143" t="str">
        <f t="shared" si="16"/>
        <v xml:space="preserve">          case  A. O. Smith   :   "AOSmithHP1080"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</row>
    <row r="62" spans="1:1045" s="6" customFormat="1" ht="15" customHeight="1" x14ac:dyDescent="0.25">
      <c r="C62" s="136" t="str">
        <f t="shared" si="6"/>
        <v>A. O. Smith</v>
      </c>
      <c r="D62" s="136" t="str">
        <f t="shared" si="7"/>
        <v>HP1050H45DVDR 130  (50 gal, JA13)</v>
      </c>
      <c r="E62" s="136">
        <f t="shared" si="8"/>
        <v>111513</v>
      </c>
      <c r="F62" s="62">
        <f t="shared" ref="F62:F63" si="19">U62</f>
        <v>50</v>
      </c>
      <c r="G62" s="6" t="str">
        <f t="shared" si="10"/>
        <v>AOSmithHPTU50</v>
      </c>
      <c r="H62" s="64">
        <v>0</v>
      </c>
      <c r="I62" s="62">
        <v>1</v>
      </c>
      <c r="J62" s="63">
        <f t="shared" ref="J62:J63" si="20">IF(H62&gt;0,Z62,0)</f>
        <v>0</v>
      </c>
      <c r="K62" s="114">
        <f t="shared" ref="K62:K63" si="21">IF(I62&gt;0,AB62,0)</f>
        <v>2.9</v>
      </c>
      <c r="L62" s="132">
        <f t="shared" ref="L62:L63" si="22">Y62</f>
        <v>1</v>
      </c>
      <c r="M62" s="99" t="s">
        <v>196</v>
      </c>
      <c r="N62" s="32">
        <v>3</v>
      </c>
      <c r="O62" s="83">
        <f t="shared" ref="O62:O63" si="23">VLOOKUP( P62, $P$2:$Q$21, 2, FALSE )</f>
        <v>11</v>
      </c>
      <c r="P62" s="25" t="s">
        <v>7</v>
      </c>
      <c r="Q62" s="137">
        <v>15</v>
      </c>
      <c r="R62" s="70">
        <f t="shared" si="3"/>
        <v>111513</v>
      </c>
      <c r="S62" s="67" t="str">
        <f>T62 &amp; "  (" &amp; U62 &amp; " gal" &amp; IF(Y62&gt;0, ", JA13)", ")")</f>
        <v>HP1050H45DVDR 130  (50 gal, JA13)</v>
      </c>
      <c r="T62" s="26" t="s">
        <v>368</v>
      </c>
      <c r="U62" s="27">
        <v>50</v>
      </c>
      <c r="V62" s="30" t="s">
        <v>84</v>
      </c>
      <c r="W62" s="88" t="s">
        <v>109</v>
      </c>
      <c r="X62" s="93" t="str">
        <f t="shared" si="5"/>
        <v>AOSmithHPTU50</v>
      </c>
      <c r="Y62" s="133">
        <v>1</v>
      </c>
      <c r="Z62" s="41" t="s">
        <v>10</v>
      </c>
      <c r="AA62" s="47" t="s">
        <v>9</v>
      </c>
      <c r="AB62" s="48">
        <v>2.9</v>
      </c>
      <c r="AC62" s="49">
        <v>44118</v>
      </c>
      <c r="AD62" s="50" t="s">
        <v>83</v>
      </c>
      <c r="AE62" s="143" t="str">
        <f t="shared" si="15"/>
        <v>2,     A. O. Smith,   "HP1050H45DVDR 130  (50 gal, JA13)"</v>
      </c>
      <c r="AF62" s="145" t="str">
        <f t="shared" si="18"/>
        <v>AOSmith</v>
      </c>
      <c r="AG62" s="147" t="s">
        <v>459</v>
      </c>
      <c r="AH62" s="143" t="str">
        <f t="shared" si="16"/>
        <v xml:space="preserve">          case  A. O. Smith   :   "AOSmithHP1050DR"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</row>
    <row r="63" spans="1:1045" s="6" customFormat="1" ht="15" customHeight="1" x14ac:dyDescent="0.25">
      <c r="C63" s="136" t="str">
        <f t="shared" si="6"/>
        <v>A. O. Smith</v>
      </c>
      <c r="D63" s="136" t="str">
        <f t="shared" si="7"/>
        <v>HP1080H45DVDR 130  (80 gal, JA13)</v>
      </c>
      <c r="E63" s="136">
        <f t="shared" si="8"/>
        <v>111615</v>
      </c>
      <c r="F63" s="62">
        <f t="shared" si="19"/>
        <v>80</v>
      </c>
      <c r="G63" s="6" t="str">
        <f t="shared" si="10"/>
        <v>AOSmithHPTU80</v>
      </c>
      <c r="H63" s="64">
        <v>0</v>
      </c>
      <c r="I63" s="62">
        <v>1</v>
      </c>
      <c r="J63" s="63">
        <f t="shared" si="20"/>
        <v>0</v>
      </c>
      <c r="K63" s="114">
        <f t="shared" si="21"/>
        <v>2.9</v>
      </c>
      <c r="L63" s="132">
        <f t="shared" si="22"/>
        <v>1</v>
      </c>
      <c r="M63" s="99" t="s">
        <v>196</v>
      </c>
      <c r="N63" s="32">
        <v>3</v>
      </c>
      <c r="O63" s="83">
        <f t="shared" si="23"/>
        <v>11</v>
      </c>
      <c r="P63" s="25" t="s">
        <v>7</v>
      </c>
      <c r="Q63" s="70">
        <f t="shared" si="17"/>
        <v>16</v>
      </c>
      <c r="R63" s="70">
        <f t="shared" si="3"/>
        <v>111615</v>
      </c>
      <c r="S63" s="67" t="str">
        <f t="shared" ref="S63:S126" si="24">T63 &amp; "  (" &amp; U63 &amp; " gal" &amp; IF(Y63&gt;0, ", JA13)", ")")</f>
        <v>HP1080H45DVDR 130  (80 gal, JA13)</v>
      </c>
      <c r="T63" s="26" t="s">
        <v>369</v>
      </c>
      <c r="U63" s="27">
        <v>80</v>
      </c>
      <c r="V63" s="30" t="s">
        <v>86</v>
      </c>
      <c r="W63" s="88" t="s">
        <v>106</v>
      </c>
      <c r="X63" s="93" t="str">
        <f t="shared" si="5"/>
        <v>AOSmithHPTU80</v>
      </c>
      <c r="Y63" s="133">
        <v>1</v>
      </c>
      <c r="Z63" s="41" t="s">
        <v>10</v>
      </c>
      <c r="AA63" s="47" t="s">
        <v>15</v>
      </c>
      <c r="AB63" s="48">
        <v>2.9</v>
      </c>
      <c r="AC63" s="49">
        <v>44118</v>
      </c>
      <c r="AD63" s="50" t="s">
        <v>83</v>
      </c>
      <c r="AE63" s="143" t="str">
        <f t="shared" si="15"/>
        <v>2,     A. O. Smith,   "HP1080H45DVDR 130  (80 gal, JA13)"</v>
      </c>
      <c r="AF63" s="145" t="str">
        <f t="shared" si="18"/>
        <v>AOSmith</v>
      </c>
      <c r="AG63" s="147" t="s">
        <v>460</v>
      </c>
      <c r="AH63" s="143" t="str">
        <f t="shared" si="16"/>
        <v xml:space="preserve">          case  A. O. Smith   :   "AOSmithHP1080DR"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</row>
    <row r="64" spans="1:1045" s="6" customFormat="1" ht="15" customHeight="1" x14ac:dyDescent="0.25">
      <c r="C64" s="6" t="str">
        <f t="shared" si="6"/>
        <v>A. O. Smith</v>
      </c>
      <c r="D64" s="6" t="str">
        <f t="shared" si="7"/>
        <v>HPTU 50 120  (50 gal)</v>
      </c>
      <c r="E64" s="6">
        <f t="shared" si="8"/>
        <v>110713</v>
      </c>
      <c r="F64" s="62">
        <f t="shared" si="9"/>
        <v>50</v>
      </c>
      <c r="G64" s="6" t="str">
        <f t="shared" si="10"/>
        <v>AOSmithHPTU50</v>
      </c>
      <c r="H64" s="64">
        <v>0</v>
      </c>
      <c r="I64" s="62">
        <v>1</v>
      </c>
      <c r="J64" s="63">
        <f t="shared" si="11"/>
        <v>0</v>
      </c>
      <c r="K64" s="114">
        <f t="shared" si="12"/>
        <v>2.9</v>
      </c>
      <c r="L64" s="132">
        <f t="shared" si="13"/>
        <v>0</v>
      </c>
      <c r="M64" s="99" t="s">
        <v>196</v>
      </c>
      <c r="N64" s="32">
        <v>3</v>
      </c>
      <c r="O64" s="83">
        <f t="shared" si="14"/>
        <v>11</v>
      </c>
      <c r="P64" s="9" t="s">
        <v>7</v>
      </c>
      <c r="Q64" s="138">
        <f>Q61+1</f>
        <v>7</v>
      </c>
      <c r="R64" s="70">
        <f t="shared" si="3"/>
        <v>110713</v>
      </c>
      <c r="S64" s="67" t="str">
        <f t="shared" si="24"/>
        <v>HPTU 50 120  (50 gal)</v>
      </c>
      <c r="T64" s="10" t="s">
        <v>8</v>
      </c>
      <c r="U64" s="11">
        <v>50</v>
      </c>
      <c r="V64" s="30" t="s">
        <v>84</v>
      </c>
      <c r="W64" s="88" t="s">
        <v>109</v>
      </c>
      <c r="X64" s="93" t="str">
        <f t="shared" si="5"/>
        <v>AOSmithHPTU50</v>
      </c>
      <c r="Y64" s="131">
        <v>0</v>
      </c>
      <c r="Z64" s="40" t="s">
        <v>10</v>
      </c>
      <c r="AA64" s="47" t="s">
        <v>9</v>
      </c>
      <c r="AB64" s="48">
        <v>2.9</v>
      </c>
      <c r="AC64" s="49">
        <v>42545</v>
      </c>
      <c r="AD64" s="50" t="s">
        <v>83</v>
      </c>
      <c r="AE64" s="143" t="str">
        <f t="shared" si="15"/>
        <v>2,     A. O. Smith,   "HPTU 50 120  (50 gal)"</v>
      </c>
      <c r="AF64" s="145" t="str">
        <f t="shared" si="18"/>
        <v>AOSmith</v>
      </c>
      <c r="AG64" s="146" t="s">
        <v>182</v>
      </c>
      <c r="AH64" s="143" t="str">
        <f t="shared" si="16"/>
        <v xml:space="preserve">          case  A. O. Smith   :   "AOSmithHPTU50"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</row>
    <row r="65" spans="3:1045" s="6" customFormat="1" ht="15" customHeight="1" x14ac:dyDescent="0.25">
      <c r="C65" s="6" t="str">
        <f t="shared" si="6"/>
        <v>A. O. Smith</v>
      </c>
      <c r="D65" s="6" t="str">
        <f t="shared" si="7"/>
        <v>HPTU 50N 120  (50 gal)</v>
      </c>
      <c r="E65" s="6">
        <f t="shared" si="8"/>
        <v>110813</v>
      </c>
      <c r="F65" s="62">
        <f t="shared" si="9"/>
        <v>50</v>
      </c>
      <c r="G65" s="6" t="str">
        <f t="shared" si="10"/>
        <v>AOSmithHPTU50</v>
      </c>
      <c r="H65" s="64">
        <v>0</v>
      </c>
      <c r="I65" s="62">
        <v>1</v>
      </c>
      <c r="J65" s="63">
        <f t="shared" si="11"/>
        <v>0</v>
      </c>
      <c r="K65" s="114">
        <f t="shared" si="12"/>
        <v>2.9</v>
      </c>
      <c r="L65" s="132">
        <f t="shared" si="13"/>
        <v>0</v>
      </c>
      <c r="M65" s="99" t="s">
        <v>196</v>
      </c>
      <c r="N65" s="32">
        <v>3</v>
      </c>
      <c r="O65" s="83">
        <f t="shared" si="14"/>
        <v>11</v>
      </c>
      <c r="P65" s="9" t="s">
        <v>7</v>
      </c>
      <c r="Q65" s="70">
        <f t="shared" si="17"/>
        <v>8</v>
      </c>
      <c r="R65" s="70">
        <f t="shared" si="3"/>
        <v>110813</v>
      </c>
      <c r="S65" s="67" t="str">
        <f t="shared" si="24"/>
        <v>HPTU 50N 120  (50 gal)</v>
      </c>
      <c r="T65" s="10" t="s">
        <v>11</v>
      </c>
      <c r="U65" s="11">
        <v>50</v>
      </c>
      <c r="V65" s="30" t="s">
        <v>84</v>
      </c>
      <c r="W65" s="88" t="s">
        <v>109</v>
      </c>
      <c r="X65" s="93" t="str">
        <f t="shared" si="5"/>
        <v>AOSmithHPTU50</v>
      </c>
      <c r="Y65" s="131">
        <v>0</v>
      </c>
      <c r="Z65" s="40" t="s">
        <v>10</v>
      </c>
      <c r="AA65" s="47" t="s">
        <v>9</v>
      </c>
      <c r="AB65" s="48">
        <v>2.9</v>
      </c>
      <c r="AC65" s="49">
        <v>42545</v>
      </c>
      <c r="AD65" s="50" t="s">
        <v>83</v>
      </c>
      <c r="AE65" s="143" t="str">
        <f t="shared" si="15"/>
        <v>2,     A. O. Smith,   "HPTU 50N 120  (50 gal)"</v>
      </c>
      <c r="AF65" s="145" t="str">
        <f t="shared" si="18"/>
        <v>AOSmith</v>
      </c>
      <c r="AG65" s="146" t="s">
        <v>456</v>
      </c>
      <c r="AH65" s="143" t="str">
        <f t="shared" si="16"/>
        <v xml:space="preserve">          case  A. O. Smith   :   "AOSmithHPTU50N"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</row>
    <row r="66" spans="3:1045" s="6" customFormat="1" ht="15" customHeight="1" x14ac:dyDescent="0.25">
      <c r="C66" s="136" t="str">
        <f t="shared" si="6"/>
        <v>A. O. Smith</v>
      </c>
      <c r="D66" s="136" t="str">
        <f t="shared" si="7"/>
        <v>HPTU-50DR 130  (50 gal, JA13)</v>
      </c>
      <c r="E66" s="136">
        <f t="shared" si="8"/>
        <v>111713</v>
      </c>
      <c r="F66" s="62">
        <f t="shared" ref="F66" si="25">U66</f>
        <v>50</v>
      </c>
      <c r="G66" s="6" t="str">
        <f t="shared" si="10"/>
        <v>AOSmithHPTU50</v>
      </c>
      <c r="H66" s="64">
        <v>0</v>
      </c>
      <c r="I66" s="62">
        <v>1</v>
      </c>
      <c r="J66" s="63">
        <f t="shared" ref="J66" si="26">IF(H66&gt;0,Z66,0)</f>
        <v>0</v>
      </c>
      <c r="K66" s="114">
        <f t="shared" ref="K66" si="27">IF(I66&gt;0,AB66,0)</f>
        <v>2.9</v>
      </c>
      <c r="L66" s="132">
        <f t="shared" ref="L66" si="28">Y66</f>
        <v>1</v>
      </c>
      <c r="M66" s="99" t="s">
        <v>196</v>
      </c>
      <c r="N66" s="32">
        <v>3</v>
      </c>
      <c r="O66" s="83">
        <f t="shared" ref="O66" si="29">VLOOKUP( P66, $P$2:$Q$21, 2, FALSE )</f>
        <v>11</v>
      </c>
      <c r="P66" s="9" t="s">
        <v>7</v>
      </c>
      <c r="Q66" s="137">
        <v>17</v>
      </c>
      <c r="R66" s="70">
        <f t="shared" ref="R66" si="30" xml:space="preserve"> (O66*10000) + (Q66*100) + VLOOKUP( W66, $T$2:$V$53, 2, FALSE )</f>
        <v>111713</v>
      </c>
      <c r="S66" s="67" t="str">
        <f t="shared" si="24"/>
        <v>HPTU-50DR 130  (50 gal, JA13)</v>
      </c>
      <c r="T66" s="10" t="s">
        <v>370</v>
      </c>
      <c r="U66" s="11">
        <v>50</v>
      </c>
      <c r="V66" s="30" t="s">
        <v>84</v>
      </c>
      <c r="W66" s="88" t="s">
        <v>109</v>
      </c>
      <c r="X66" s="93" t="str">
        <f t="shared" ref="X66" si="31">VLOOKUP( W66, $T$2:$V$53, 3, FALSE )</f>
        <v>AOSmithHPTU50</v>
      </c>
      <c r="Y66" s="133">
        <v>1</v>
      </c>
      <c r="Z66" s="40" t="s">
        <v>10</v>
      </c>
      <c r="AA66" s="47" t="s">
        <v>9</v>
      </c>
      <c r="AB66" s="48">
        <v>2.9</v>
      </c>
      <c r="AC66" s="49">
        <v>44118</v>
      </c>
      <c r="AD66" s="50" t="s">
        <v>83</v>
      </c>
      <c r="AE66" s="143" t="str">
        <f t="shared" si="15"/>
        <v>2,     A. O. Smith,   "HPTU-50DR 130  (50 gal, JA13)"</v>
      </c>
      <c r="AF66" s="145" t="str">
        <f t="shared" si="18"/>
        <v>AOSmith</v>
      </c>
      <c r="AG66" s="147" t="s">
        <v>461</v>
      </c>
      <c r="AH66" s="143" t="str">
        <f t="shared" si="16"/>
        <v xml:space="preserve">          case  A. O. Smith   :   "AOSmithHPTU50DR"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</row>
    <row r="67" spans="3:1045" s="6" customFormat="1" ht="15" customHeight="1" x14ac:dyDescent="0.25">
      <c r="C67" s="6" t="str">
        <f t="shared" si="6"/>
        <v>A. O. Smith</v>
      </c>
      <c r="D67" s="6" t="str">
        <f t="shared" si="7"/>
        <v>HPTU 66 120  (66 gal)</v>
      </c>
      <c r="E67" s="6">
        <f t="shared" si="8"/>
        <v>110914</v>
      </c>
      <c r="F67" s="62">
        <f t="shared" si="9"/>
        <v>66</v>
      </c>
      <c r="G67" s="6" t="str">
        <f t="shared" si="10"/>
        <v>AOSmithHPTU66</v>
      </c>
      <c r="H67" s="64">
        <v>0</v>
      </c>
      <c r="I67" s="62">
        <v>1</v>
      </c>
      <c r="J67" s="63">
        <f t="shared" si="11"/>
        <v>0</v>
      </c>
      <c r="K67" s="114">
        <f t="shared" si="12"/>
        <v>3.1</v>
      </c>
      <c r="L67" s="132">
        <f t="shared" si="13"/>
        <v>0</v>
      </c>
      <c r="M67" s="99" t="s">
        <v>196</v>
      </c>
      <c r="N67" s="32">
        <v>3</v>
      </c>
      <c r="O67" s="83">
        <f t="shared" si="14"/>
        <v>11</v>
      </c>
      <c r="P67" s="9" t="s">
        <v>7</v>
      </c>
      <c r="Q67" s="138">
        <f>Q65+1</f>
        <v>9</v>
      </c>
      <c r="R67" s="70">
        <f xml:space="preserve"> (O67*10000) + (Q67*100) + VLOOKUP( W67, $T$2:$V$53, 2, FALSE )</f>
        <v>110914</v>
      </c>
      <c r="S67" s="67" t="str">
        <f t="shared" si="24"/>
        <v>HPTU 66 120  (66 gal)</v>
      </c>
      <c r="T67" s="10" t="s">
        <v>12</v>
      </c>
      <c r="U67" s="11">
        <v>66</v>
      </c>
      <c r="V67" s="30" t="s">
        <v>85</v>
      </c>
      <c r="W67" s="88" t="s">
        <v>105</v>
      </c>
      <c r="X67" s="93" t="str">
        <f>VLOOKUP( W67, $T$2:$V$53, 3, FALSE )</f>
        <v>AOSmithHPTU66</v>
      </c>
      <c r="Y67" s="131">
        <v>0</v>
      </c>
      <c r="Z67" s="40" t="s">
        <v>10</v>
      </c>
      <c r="AA67" s="47">
        <v>3</v>
      </c>
      <c r="AB67" s="48">
        <v>3.1</v>
      </c>
      <c r="AC67" s="49">
        <v>42545</v>
      </c>
      <c r="AD67" s="50" t="s">
        <v>83</v>
      </c>
      <c r="AE67" s="143" t="str">
        <f t="shared" si="15"/>
        <v>2,     A. O. Smith,   "HPTU 66 120  (66 gal)"</v>
      </c>
      <c r="AF67" s="145" t="str">
        <f t="shared" si="18"/>
        <v>AOSmith</v>
      </c>
      <c r="AG67" s="146" t="s">
        <v>183</v>
      </c>
      <c r="AH67" s="143" t="str">
        <f t="shared" si="16"/>
        <v xml:space="preserve">          case  A. O. Smith   :   "AOSmithHPTU66"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  <c r="AMW67"/>
      <c r="AMX67"/>
      <c r="AMY67"/>
      <c r="AMZ67"/>
      <c r="ANA67"/>
      <c r="ANB67"/>
    </row>
    <row r="68" spans="3:1045" s="6" customFormat="1" ht="15" customHeight="1" x14ac:dyDescent="0.25">
      <c r="C68" s="6" t="str">
        <f t="shared" si="6"/>
        <v>A. O. Smith</v>
      </c>
      <c r="D68" s="6" t="str">
        <f t="shared" si="7"/>
        <v>HPTU 66N 120  (66 gal)</v>
      </c>
      <c r="E68" s="6">
        <f t="shared" si="8"/>
        <v>111014</v>
      </c>
      <c r="F68" s="62">
        <f t="shared" si="9"/>
        <v>66</v>
      </c>
      <c r="G68" s="6" t="str">
        <f t="shared" si="10"/>
        <v>AOSmithHPTU66</v>
      </c>
      <c r="H68" s="64">
        <v>0</v>
      </c>
      <c r="I68" s="62">
        <v>1</v>
      </c>
      <c r="J68" s="63">
        <f t="shared" si="11"/>
        <v>0</v>
      </c>
      <c r="K68" s="114">
        <f t="shared" si="12"/>
        <v>3.1</v>
      </c>
      <c r="L68" s="132">
        <f t="shared" si="13"/>
        <v>0</v>
      </c>
      <c r="M68" s="99" t="s">
        <v>196</v>
      </c>
      <c r="N68" s="32">
        <v>3</v>
      </c>
      <c r="O68" s="83">
        <f t="shared" si="14"/>
        <v>11</v>
      </c>
      <c r="P68" s="9" t="s">
        <v>7</v>
      </c>
      <c r="Q68" s="70">
        <f t="shared" si="17"/>
        <v>10</v>
      </c>
      <c r="R68" s="70">
        <f xml:space="preserve"> (O68*10000) + (Q68*100) + VLOOKUP( W68, $T$2:$V$53, 2, FALSE )</f>
        <v>111014</v>
      </c>
      <c r="S68" s="67" t="str">
        <f t="shared" si="24"/>
        <v>HPTU 66N 120  (66 gal)</v>
      </c>
      <c r="T68" s="10" t="s">
        <v>13</v>
      </c>
      <c r="U68" s="11">
        <v>66</v>
      </c>
      <c r="V68" s="30" t="s">
        <v>85</v>
      </c>
      <c r="W68" s="88" t="s">
        <v>105</v>
      </c>
      <c r="X68" s="93" t="str">
        <f>VLOOKUP( W68, $T$2:$V$53, 3, FALSE )</f>
        <v>AOSmithHPTU66</v>
      </c>
      <c r="Y68" s="131">
        <v>0</v>
      </c>
      <c r="Z68" s="40" t="s">
        <v>10</v>
      </c>
      <c r="AA68" s="47">
        <v>3</v>
      </c>
      <c r="AB68" s="48">
        <v>3.1</v>
      </c>
      <c r="AC68" s="49">
        <v>42545</v>
      </c>
      <c r="AD68" s="50" t="s">
        <v>83</v>
      </c>
      <c r="AE68" s="143" t="str">
        <f t="shared" si="15"/>
        <v>2,     A. O. Smith,   "HPTU 66N 120  (66 gal)"</v>
      </c>
      <c r="AF68" s="145" t="str">
        <f t="shared" si="18"/>
        <v>AOSmith</v>
      </c>
      <c r="AG68" s="146" t="s">
        <v>457</v>
      </c>
      <c r="AH68" s="143" t="str">
        <f t="shared" si="16"/>
        <v xml:space="preserve">          case  A. O. Smith   :   "AOSmithHPTU66N"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</row>
    <row r="69" spans="3:1045" s="6" customFormat="1" ht="15" customHeight="1" x14ac:dyDescent="0.25">
      <c r="C69" s="136" t="str">
        <f t="shared" si="6"/>
        <v>A. O. Smith</v>
      </c>
      <c r="D69" s="136" t="str">
        <f t="shared" si="7"/>
        <v>HPTU-66DR 130  (66 gal, JA13)</v>
      </c>
      <c r="E69" s="136">
        <f t="shared" si="8"/>
        <v>111814</v>
      </c>
      <c r="F69" s="62">
        <f t="shared" ref="F69" si="32">U69</f>
        <v>66</v>
      </c>
      <c r="G69" s="6" t="str">
        <f t="shared" si="10"/>
        <v>AOSmithHPTU66</v>
      </c>
      <c r="H69" s="64">
        <v>0</v>
      </c>
      <c r="I69" s="62">
        <v>1</v>
      </c>
      <c r="J69" s="63">
        <f t="shared" ref="J69" si="33">IF(H69&gt;0,Z69,0)</f>
        <v>0</v>
      </c>
      <c r="K69" s="114">
        <f t="shared" ref="K69" si="34">IF(I69&gt;0,AB69,0)</f>
        <v>3.1</v>
      </c>
      <c r="L69" s="132">
        <f t="shared" ref="L69" si="35">Y69</f>
        <v>1</v>
      </c>
      <c r="M69" s="99" t="s">
        <v>196</v>
      </c>
      <c r="N69" s="32">
        <v>3</v>
      </c>
      <c r="O69" s="83">
        <f t="shared" ref="O69" si="36">VLOOKUP( P69, $P$2:$Q$21, 2, FALSE )</f>
        <v>11</v>
      </c>
      <c r="P69" s="9" t="s">
        <v>7</v>
      </c>
      <c r="Q69" s="137">
        <v>18</v>
      </c>
      <c r="R69" s="70">
        <f t="shared" ref="R69" si="37" xml:space="preserve"> (O69*10000) + (Q69*100) + VLOOKUP( W69, $T$2:$V$53, 2, FALSE )</f>
        <v>111814</v>
      </c>
      <c r="S69" s="67" t="str">
        <f t="shared" si="24"/>
        <v>HPTU-66DR 130  (66 gal, JA13)</v>
      </c>
      <c r="T69" s="10" t="s">
        <v>371</v>
      </c>
      <c r="U69" s="11">
        <v>66</v>
      </c>
      <c r="V69" s="30" t="s">
        <v>85</v>
      </c>
      <c r="W69" s="88" t="s">
        <v>105</v>
      </c>
      <c r="X69" s="93" t="str">
        <f t="shared" ref="X69" si="38">VLOOKUP( W69, $T$2:$V$53, 3, FALSE )</f>
        <v>AOSmithHPTU66</v>
      </c>
      <c r="Y69" s="133">
        <v>1</v>
      </c>
      <c r="Z69" s="40" t="s">
        <v>10</v>
      </c>
      <c r="AA69" s="47">
        <v>3</v>
      </c>
      <c r="AB69" s="48">
        <v>3.1</v>
      </c>
      <c r="AC69" s="49">
        <v>44118</v>
      </c>
      <c r="AD69" s="50" t="s">
        <v>83</v>
      </c>
      <c r="AE69" s="143" t="str">
        <f t="shared" si="15"/>
        <v>2,     A. O. Smith,   "HPTU-66DR 130  (66 gal, JA13)"</v>
      </c>
      <c r="AF69" s="145" t="str">
        <f t="shared" si="18"/>
        <v>AOSmith</v>
      </c>
      <c r="AG69" s="147" t="s">
        <v>462</v>
      </c>
      <c r="AH69" s="143" t="str">
        <f t="shared" si="16"/>
        <v xml:space="preserve">          case  A. O. Smith   :   "AOSmithHPTU66DR"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  <c r="AMZ69"/>
      <c r="ANA69"/>
      <c r="ANB69"/>
    </row>
    <row r="70" spans="3:1045" s="6" customFormat="1" ht="15" customHeight="1" x14ac:dyDescent="0.25">
      <c r="C70" s="6" t="str">
        <f t="shared" si="6"/>
        <v>A. O. Smith</v>
      </c>
      <c r="D70" s="6" t="str">
        <f t="shared" si="7"/>
        <v>HPTU 80 120  (80 gal)</v>
      </c>
      <c r="E70" s="6">
        <f t="shared" si="8"/>
        <v>111115</v>
      </c>
      <c r="F70" s="62">
        <f t="shared" si="9"/>
        <v>80</v>
      </c>
      <c r="G70" s="6" t="str">
        <f t="shared" si="10"/>
        <v>AOSmithHPTU80</v>
      </c>
      <c r="H70" s="64">
        <v>0</v>
      </c>
      <c r="I70" s="62">
        <v>1</v>
      </c>
      <c r="J70" s="63">
        <f t="shared" si="11"/>
        <v>0</v>
      </c>
      <c r="K70" s="114">
        <f t="shared" si="12"/>
        <v>2.9</v>
      </c>
      <c r="L70" s="132">
        <f t="shared" si="13"/>
        <v>0</v>
      </c>
      <c r="M70" s="99" t="s">
        <v>196</v>
      </c>
      <c r="N70" s="32">
        <v>3</v>
      </c>
      <c r="O70" s="83">
        <f t="shared" si="14"/>
        <v>11</v>
      </c>
      <c r="P70" s="9" t="s">
        <v>7</v>
      </c>
      <c r="Q70" s="138">
        <f>Q68+1</f>
        <v>11</v>
      </c>
      <c r="R70" s="70">
        <f xml:space="preserve"> (O70*10000) + (Q70*100) + VLOOKUP( W70, $T$2:$V$53, 2, FALSE )</f>
        <v>111115</v>
      </c>
      <c r="S70" s="67" t="str">
        <f t="shared" si="24"/>
        <v>HPTU 80 120  (80 gal)</v>
      </c>
      <c r="T70" s="10" t="s">
        <v>14</v>
      </c>
      <c r="U70" s="11">
        <v>80</v>
      </c>
      <c r="V70" s="30" t="s">
        <v>86</v>
      </c>
      <c r="W70" s="88" t="s">
        <v>106</v>
      </c>
      <c r="X70" s="93" t="str">
        <f>VLOOKUP( W70, $T$2:$V$53, 3, FALSE )</f>
        <v>AOSmithHPTU80</v>
      </c>
      <c r="Y70" s="131">
        <v>0</v>
      </c>
      <c r="Z70" s="40" t="s">
        <v>10</v>
      </c>
      <c r="AA70" s="47" t="s">
        <v>15</v>
      </c>
      <c r="AB70" s="48">
        <v>2.9</v>
      </c>
      <c r="AC70" s="49">
        <v>42545</v>
      </c>
      <c r="AD70" s="50" t="s">
        <v>83</v>
      </c>
      <c r="AE70" s="143" t="str">
        <f t="shared" si="15"/>
        <v>2,     A. O. Smith,   "HPTU 80 120  (80 gal)"</v>
      </c>
      <c r="AF70" s="145" t="str">
        <f t="shared" si="18"/>
        <v>AOSmith</v>
      </c>
      <c r="AG70" s="146" t="s">
        <v>184</v>
      </c>
      <c r="AH70" s="143" t="str">
        <f t="shared" si="16"/>
        <v xml:space="preserve">          case  A. O. Smith   :   "AOSmithHPTU80"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</row>
    <row r="71" spans="3:1045" s="6" customFormat="1" ht="15" customHeight="1" x14ac:dyDescent="0.25">
      <c r="C71" s="6" t="str">
        <f t="shared" si="6"/>
        <v>A. O. Smith</v>
      </c>
      <c r="D71" s="6" t="str">
        <f t="shared" si="7"/>
        <v>HPTU 80N 120  (80 gal)</v>
      </c>
      <c r="E71" s="6">
        <f t="shared" si="8"/>
        <v>111215</v>
      </c>
      <c r="F71" s="62">
        <f t="shared" si="9"/>
        <v>80</v>
      </c>
      <c r="G71" s="6" t="str">
        <f t="shared" si="10"/>
        <v>AOSmithHPTU80</v>
      </c>
      <c r="H71" s="64">
        <v>0</v>
      </c>
      <c r="I71" s="62">
        <v>1</v>
      </c>
      <c r="J71" s="63">
        <f t="shared" si="11"/>
        <v>0</v>
      </c>
      <c r="K71" s="114">
        <f t="shared" si="12"/>
        <v>2.9</v>
      </c>
      <c r="L71" s="132">
        <f t="shared" si="13"/>
        <v>0</v>
      </c>
      <c r="M71" s="99" t="s">
        <v>196</v>
      </c>
      <c r="N71" s="32">
        <v>3</v>
      </c>
      <c r="O71" s="83">
        <f t="shared" si="14"/>
        <v>11</v>
      </c>
      <c r="P71" s="9" t="s">
        <v>7</v>
      </c>
      <c r="Q71" s="70">
        <f t="shared" si="17"/>
        <v>12</v>
      </c>
      <c r="R71" s="70">
        <f xml:space="preserve"> (O71*10000) + (Q71*100) + VLOOKUP( W71, $T$2:$V$53, 2, FALSE )</f>
        <v>111215</v>
      </c>
      <c r="S71" s="67" t="str">
        <f t="shared" si="24"/>
        <v>HPTU 80N 120  (80 gal)</v>
      </c>
      <c r="T71" s="10" t="s">
        <v>16</v>
      </c>
      <c r="U71" s="11">
        <v>80</v>
      </c>
      <c r="V71" s="30" t="s">
        <v>86</v>
      </c>
      <c r="W71" s="88" t="s">
        <v>106</v>
      </c>
      <c r="X71" s="93" t="str">
        <f>VLOOKUP( W71, $T$2:$V$53, 3, FALSE )</f>
        <v>AOSmithHPTU80</v>
      </c>
      <c r="Y71" s="131">
        <v>0</v>
      </c>
      <c r="Z71" s="40" t="s">
        <v>10</v>
      </c>
      <c r="AA71" s="47" t="s">
        <v>15</v>
      </c>
      <c r="AB71" s="48">
        <v>2.9</v>
      </c>
      <c r="AC71" s="49">
        <v>42545</v>
      </c>
      <c r="AD71" s="50" t="s">
        <v>83</v>
      </c>
      <c r="AE71" s="143" t="str">
        <f t="shared" si="15"/>
        <v>2,     A. O. Smith,   "HPTU 80N 120  (80 gal)"</v>
      </c>
      <c r="AF71" s="145" t="str">
        <f t="shared" si="18"/>
        <v>AOSmith</v>
      </c>
      <c r="AG71" s="146" t="s">
        <v>458</v>
      </c>
      <c r="AH71" s="143" t="str">
        <f t="shared" si="16"/>
        <v xml:space="preserve">          case  A. O. Smith   :   "AOSmithHPTU80N"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  <c r="AMZ71"/>
      <c r="ANA71"/>
      <c r="ANB71"/>
    </row>
    <row r="72" spans="3:1045" s="6" customFormat="1" ht="15" customHeight="1" x14ac:dyDescent="0.25">
      <c r="C72" s="136" t="str">
        <f t="shared" si="6"/>
        <v>A. O. Smith</v>
      </c>
      <c r="D72" s="136" t="str">
        <f t="shared" si="7"/>
        <v>HPTU-80DR 130  (80 gal, JA13)</v>
      </c>
      <c r="E72" s="136">
        <f t="shared" si="8"/>
        <v>111915</v>
      </c>
      <c r="F72" s="62">
        <f t="shared" ref="F72" si="39">U72</f>
        <v>80</v>
      </c>
      <c r="G72" s="6" t="str">
        <f t="shared" si="10"/>
        <v>AOSmithHPTU80</v>
      </c>
      <c r="H72" s="64">
        <v>0</v>
      </c>
      <c r="I72" s="62">
        <v>1</v>
      </c>
      <c r="J72" s="63">
        <f t="shared" ref="J72" si="40">IF(H72&gt;0,Z72,0)</f>
        <v>0</v>
      </c>
      <c r="K72" s="114">
        <f t="shared" ref="K72" si="41">IF(I72&gt;0,AB72,0)</f>
        <v>2.9</v>
      </c>
      <c r="L72" s="132">
        <f t="shared" ref="L72" si="42">Y72</f>
        <v>1</v>
      </c>
      <c r="M72" s="99" t="s">
        <v>196</v>
      </c>
      <c r="N72" s="32">
        <v>3</v>
      </c>
      <c r="O72" s="83">
        <f t="shared" ref="O72" si="43">VLOOKUP( P72, $P$2:$Q$21, 2, FALSE )</f>
        <v>11</v>
      </c>
      <c r="P72" s="9" t="s">
        <v>7</v>
      </c>
      <c r="Q72" s="137">
        <v>19</v>
      </c>
      <c r="R72" s="70">
        <f t="shared" ref="R72" si="44" xml:space="preserve"> (O72*10000) + (Q72*100) + VLOOKUP( W72, $T$2:$V$53, 2, FALSE )</f>
        <v>111915</v>
      </c>
      <c r="S72" s="67" t="str">
        <f t="shared" si="24"/>
        <v>HPTU-80DR 130  (80 gal, JA13)</v>
      </c>
      <c r="T72" s="10" t="s">
        <v>372</v>
      </c>
      <c r="U72" s="11">
        <v>80</v>
      </c>
      <c r="V72" s="30" t="s">
        <v>86</v>
      </c>
      <c r="W72" s="88" t="s">
        <v>106</v>
      </c>
      <c r="X72" s="93" t="str">
        <f t="shared" ref="X72" si="45">VLOOKUP( W72, $T$2:$V$53, 3, FALSE )</f>
        <v>AOSmithHPTU80</v>
      </c>
      <c r="Y72" s="133">
        <v>1</v>
      </c>
      <c r="Z72" s="40" t="s">
        <v>10</v>
      </c>
      <c r="AA72" s="47" t="s">
        <v>15</v>
      </c>
      <c r="AB72" s="48">
        <v>2.9</v>
      </c>
      <c r="AC72" s="49">
        <v>44118</v>
      </c>
      <c r="AD72" s="50" t="s">
        <v>83</v>
      </c>
      <c r="AE72" s="143" t="str">
        <f t="shared" si="15"/>
        <v>2,     A. O. Smith,   "HPTU-80DR 130  (80 gal, JA13)"</v>
      </c>
      <c r="AF72" s="145" t="str">
        <f t="shared" si="18"/>
        <v>AOSmith</v>
      </c>
      <c r="AG72" s="147" t="s">
        <v>185</v>
      </c>
      <c r="AH72" s="143" t="str">
        <f t="shared" si="16"/>
        <v xml:space="preserve">          case  A. O. Smith   :   "AOSmithHPTU80DR"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</row>
    <row r="73" spans="3:1045" s="6" customFormat="1" ht="15" customHeight="1" x14ac:dyDescent="0.25">
      <c r="C73" s="6" t="str">
        <f t="shared" si="6"/>
        <v>A. O. Smith</v>
      </c>
      <c r="D73" s="6" t="str">
        <f t="shared" si="7"/>
        <v>PHPT 60  (60 gal)</v>
      </c>
      <c r="E73" s="6">
        <f t="shared" si="8"/>
        <v>111311</v>
      </c>
      <c r="F73" s="62">
        <f t="shared" si="9"/>
        <v>60</v>
      </c>
      <c r="G73" s="6" t="str">
        <f t="shared" si="10"/>
        <v>AOSmithPHPT60</v>
      </c>
      <c r="H73" s="62">
        <v>1</v>
      </c>
      <c r="I73" s="64">
        <v>0</v>
      </c>
      <c r="J73" s="63">
        <f t="shared" ref="J73:J198" si="46">IF(H73&gt;0,Z73,0)</f>
        <v>2.33</v>
      </c>
      <c r="K73" s="114">
        <f t="shared" ref="K73:K198" si="47">IF(I73&gt;0,AB73,0)</f>
        <v>0</v>
      </c>
      <c r="L73" s="132">
        <f t="shared" si="13"/>
        <v>0</v>
      </c>
      <c r="M73" s="99" t="s">
        <v>196</v>
      </c>
      <c r="N73" s="33"/>
      <c r="O73" s="83">
        <f t="shared" si="14"/>
        <v>11</v>
      </c>
      <c r="P73" s="18" t="s">
        <v>7</v>
      </c>
      <c r="Q73" s="138">
        <f>Q71+1</f>
        <v>13</v>
      </c>
      <c r="R73" s="70">
        <f t="shared" ref="R73:R79" si="48" xml:space="preserve"> (O73*10000) + (Q73*100) + VLOOKUP( W73, $T$2:$V$53, 2, FALSE )</f>
        <v>111311</v>
      </c>
      <c r="S73" s="67" t="str">
        <f t="shared" si="24"/>
        <v>PHPT 60  (60 gal)</v>
      </c>
      <c r="T73" s="19" t="s">
        <v>110</v>
      </c>
      <c r="U73" s="20">
        <v>60</v>
      </c>
      <c r="V73" s="31" t="s">
        <v>107</v>
      </c>
      <c r="W73" s="88" t="s">
        <v>107</v>
      </c>
      <c r="X73" s="93" t="str">
        <f t="shared" ref="X73:X79" si="49">VLOOKUP( W73, $T$2:$V$53, 3, FALSE )</f>
        <v>AOSmithPHPT60</v>
      </c>
      <c r="Y73" s="131">
        <v>0</v>
      </c>
      <c r="Z73" s="34">
        <v>2.33</v>
      </c>
      <c r="AA73" s="51"/>
      <c r="AB73" s="50"/>
      <c r="AC73" s="51"/>
      <c r="AD73" s="50"/>
      <c r="AE73" s="143" t="str">
        <f t="shared" si="15"/>
        <v>2,     A. O. Smith,   "PHPT 60  (60 gal)"</v>
      </c>
      <c r="AF73" s="145" t="str">
        <f t="shared" si="18"/>
        <v>AOSmith</v>
      </c>
      <c r="AG73" s="146" t="s">
        <v>180</v>
      </c>
      <c r="AH73" s="143" t="str">
        <f t="shared" si="16"/>
        <v xml:space="preserve">          case  A. O. Smith   :   "AOSmithPHPT60"</v>
      </c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  <c r="IN73" s="28"/>
      <c r="IO73" s="28"/>
      <c r="IP73" s="28"/>
      <c r="IQ73" s="28"/>
      <c r="IR73" s="28"/>
      <c r="IS73" s="28"/>
      <c r="IT73" s="28"/>
      <c r="IU73" s="28"/>
      <c r="IV73" s="28"/>
      <c r="IW73" s="28"/>
      <c r="IX73" s="28"/>
      <c r="IY73" s="28"/>
      <c r="IZ73" s="28"/>
      <c r="JA73" s="28"/>
      <c r="JB73" s="28"/>
      <c r="JC73" s="28"/>
      <c r="JD73" s="28"/>
      <c r="JE73" s="28"/>
      <c r="JF73" s="28"/>
      <c r="JG73" s="28"/>
      <c r="JH73" s="28"/>
      <c r="JI73" s="28"/>
      <c r="JJ73" s="28"/>
      <c r="JK73" s="28"/>
      <c r="JL73" s="28"/>
      <c r="JM73" s="28"/>
      <c r="JN73" s="28"/>
      <c r="JO73" s="28"/>
      <c r="JP73" s="28"/>
      <c r="JQ73" s="28"/>
      <c r="JR73" s="28"/>
      <c r="JS73" s="28"/>
      <c r="JT73" s="28"/>
      <c r="JU73" s="28"/>
      <c r="JV73" s="28"/>
      <c r="JW73" s="28"/>
      <c r="JX73" s="28"/>
      <c r="JY73" s="28"/>
      <c r="JZ73" s="28"/>
      <c r="KA73" s="28"/>
      <c r="KB73" s="28"/>
      <c r="KC73" s="28"/>
      <c r="KD73" s="28"/>
      <c r="KE73" s="28"/>
      <c r="KF73" s="28"/>
      <c r="KG73" s="28"/>
      <c r="KH73" s="28"/>
      <c r="KI73" s="28"/>
      <c r="KJ73" s="28"/>
      <c r="KK73" s="28"/>
      <c r="KL73" s="28"/>
      <c r="KM73" s="28"/>
      <c r="KN73" s="28"/>
      <c r="KO73" s="28"/>
      <c r="KP73" s="28"/>
      <c r="KQ73" s="28"/>
      <c r="KR73" s="28"/>
      <c r="KS73" s="28"/>
      <c r="KT73" s="28"/>
      <c r="KU73" s="28"/>
      <c r="KV73" s="28"/>
      <c r="KW73" s="28"/>
      <c r="KX73" s="28"/>
      <c r="KY73" s="28"/>
      <c r="KZ73" s="28"/>
      <c r="LA73" s="28"/>
      <c r="LB73" s="28"/>
      <c r="LC73" s="28"/>
      <c r="LD73" s="28"/>
      <c r="LE73" s="28"/>
      <c r="LF73" s="28"/>
      <c r="LG73" s="28"/>
      <c r="LH73" s="28"/>
      <c r="LI73" s="28"/>
      <c r="LJ73" s="28"/>
      <c r="LK73" s="28"/>
      <c r="LL73" s="28"/>
      <c r="LM73" s="28"/>
      <c r="LN73" s="28"/>
      <c r="LO73" s="28"/>
      <c r="LP73" s="28"/>
      <c r="LQ73" s="28"/>
      <c r="LR73" s="28"/>
      <c r="LS73" s="28"/>
      <c r="LT73" s="28"/>
      <c r="LU73" s="28"/>
      <c r="LV73" s="28"/>
      <c r="LW73" s="28"/>
      <c r="LX73" s="28"/>
      <c r="LY73" s="28"/>
      <c r="LZ73" s="28"/>
      <c r="MA73" s="28"/>
      <c r="MB73" s="28"/>
      <c r="MC73" s="28"/>
      <c r="MD73" s="28"/>
      <c r="ME73" s="28"/>
      <c r="MF73" s="28"/>
      <c r="MG73" s="28"/>
      <c r="MH73" s="28"/>
      <c r="MI73" s="28"/>
      <c r="MJ73" s="28"/>
      <c r="MK73" s="28"/>
      <c r="ML73" s="28"/>
      <c r="MM73" s="28"/>
      <c r="MN73" s="28"/>
      <c r="MO73" s="28"/>
      <c r="MP73" s="28"/>
      <c r="MQ73" s="28"/>
      <c r="MR73" s="28"/>
      <c r="MS73" s="28"/>
      <c r="MT73" s="28"/>
      <c r="MU73" s="28"/>
      <c r="MV73" s="28"/>
      <c r="MW73" s="28"/>
      <c r="MX73" s="28"/>
      <c r="MY73" s="28"/>
      <c r="MZ73" s="28"/>
      <c r="NA73" s="28"/>
      <c r="NB73" s="28"/>
      <c r="NC73" s="28"/>
      <c r="ND73" s="28"/>
      <c r="NE73" s="28"/>
      <c r="NF73" s="28"/>
      <c r="NG73" s="28"/>
      <c r="NH73" s="28"/>
      <c r="NI73" s="28"/>
      <c r="NJ73" s="28"/>
      <c r="NK73" s="28"/>
      <c r="NL73" s="28"/>
      <c r="NM73" s="28"/>
      <c r="NN73" s="28"/>
      <c r="NO73" s="28"/>
      <c r="NP73" s="28"/>
      <c r="NQ73" s="28"/>
      <c r="NR73" s="28"/>
      <c r="NS73" s="28"/>
      <c r="NT73" s="28"/>
      <c r="NU73" s="28"/>
      <c r="NV73" s="28"/>
      <c r="NW73" s="28"/>
      <c r="NX73" s="28"/>
      <c r="NY73" s="28"/>
      <c r="NZ73" s="28"/>
      <c r="OA73" s="28"/>
      <c r="OB73" s="28"/>
      <c r="OC73" s="28"/>
      <c r="OD73" s="28"/>
      <c r="OE73" s="28"/>
      <c r="OF73" s="28"/>
      <c r="OG73" s="28"/>
      <c r="OH73" s="28"/>
      <c r="OI73" s="28"/>
      <c r="OJ73" s="28"/>
      <c r="OK73" s="28"/>
      <c r="OL73" s="28"/>
      <c r="OM73" s="28"/>
      <c r="ON73" s="28"/>
      <c r="OO73" s="28"/>
      <c r="OP73" s="28"/>
      <c r="OQ73" s="28"/>
      <c r="OR73" s="28"/>
      <c r="OS73" s="28"/>
      <c r="OT73" s="28"/>
      <c r="OU73" s="28"/>
      <c r="OV73" s="28"/>
      <c r="OW73" s="28"/>
      <c r="OX73" s="28"/>
      <c r="OY73" s="28"/>
      <c r="OZ73" s="28"/>
      <c r="PA73" s="28"/>
      <c r="PB73" s="28"/>
      <c r="PC73" s="28"/>
      <c r="PD73" s="28"/>
      <c r="PE73" s="28"/>
      <c r="PF73" s="28"/>
      <c r="PG73" s="28"/>
      <c r="PH73" s="28"/>
      <c r="PI73" s="28"/>
      <c r="PJ73" s="28"/>
      <c r="PK73" s="28"/>
      <c r="PL73" s="28"/>
      <c r="PM73" s="28"/>
      <c r="PN73" s="28"/>
      <c r="PO73" s="28"/>
      <c r="PP73" s="28"/>
      <c r="PQ73" s="28"/>
      <c r="PR73" s="28"/>
      <c r="PS73" s="28"/>
      <c r="PT73" s="28"/>
      <c r="PU73" s="28"/>
      <c r="PV73" s="28"/>
      <c r="PW73" s="28"/>
      <c r="PX73" s="28"/>
      <c r="PY73" s="28"/>
      <c r="PZ73" s="28"/>
      <c r="QA73" s="28"/>
      <c r="QB73" s="28"/>
      <c r="QC73" s="28"/>
      <c r="QD73" s="28"/>
      <c r="QE73" s="28"/>
      <c r="QF73" s="28"/>
      <c r="QG73" s="28"/>
      <c r="QH73" s="28"/>
      <c r="QI73" s="28"/>
      <c r="QJ73" s="28"/>
      <c r="QK73" s="28"/>
      <c r="QL73" s="28"/>
      <c r="QM73" s="28"/>
      <c r="QN73" s="28"/>
      <c r="QO73" s="28"/>
      <c r="QP73" s="28"/>
      <c r="QQ73" s="28"/>
      <c r="QR73" s="28"/>
      <c r="QS73" s="28"/>
      <c r="QT73" s="28"/>
      <c r="QU73" s="28"/>
      <c r="QV73" s="28"/>
      <c r="QW73" s="28"/>
      <c r="QX73" s="28"/>
      <c r="QY73" s="28"/>
      <c r="QZ73" s="28"/>
      <c r="RA73" s="28"/>
      <c r="RB73" s="28"/>
      <c r="RC73" s="28"/>
      <c r="RD73" s="28"/>
      <c r="RE73" s="28"/>
      <c r="RF73" s="28"/>
      <c r="RG73" s="28"/>
      <c r="RH73" s="28"/>
      <c r="RI73" s="28"/>
      <c r="RJ73" s="28"/>
      <c r="RK73" s="28"/>
      <c r="RL73" s="28"/>
      <c r="RM73" s="28"/>
      <c r="RN73" s="28"/>
      <c r="RO73" s="28"/>
      <c r="RP73" s="28"/>
      <c r="RQ73" s="28"/>
      <c r="RR73" s="28"/>
      <c r="RS73" s="28"/>
      <c r="RT73" s="28"/>
      <c r="RU73" s="28"/>
      <c r="RV73" s="28"/>
      <c r="RW73" s="28"/>
      <c r="RX73" s="28"/>
      <c r="RY73" s="28"/>
      <c r="RZ73" s="28"/>
      <c r="SA73" s="28"/>
      <c r="SB73" s="28"/>
      <c r="SC73" s="28"/>
      <c r="SD73" s="28"/>
      <c r="SE73" s="28"/>
      <c r="SF73" s="28"/>
      <c r="SG73" s="28"/>
      <c r="SH73" s="28"/>
      <c r="SI73" s="28"/>
      <c r="SJ73" s="28"/>
      <c r="SK73" s="28"/>
      <c r="SL73" s="28"/>
      <c r="SM73" s="28"/>
      <c r="SN73" s="28"/>
      <c r="SO73" s="28"/>
      <c r="SP73" s="28"/>
      <c r="SQ73" s="28"/>
      <c r="SR73" s="28"/>
      <c r="SS73" s="28"/>
      <c r="ST73" s="28"/>
      <c r="SU73" s="28"/>
      <c r="SV73" s="28"/>
      <c r="SW73" s="28"/>
      <c r="SX73" s="28"/>
      <c r="SY73" s="28"/>
      <c r="SZ73" s="28"/>
      <c r="TA73" s="28"/>
      <c r="TB73" s="28"/>
      <c r="TC73" s="28"/>
      <c r="TD73" s="28"/>
      <c r="TE73" s="28"/>
      <c r="TF73" s="28"/>
      <c r="TG73" s="28"/>
      <c r="TH73" s="28"/>
      <c r="TI73" s="28"/>
      <c r="TJ73" s="28"/>
      <c r="TK73" s="28"/>
      <c r="TL73" s="28"/>
      <c r="TM73" s="28"/>
      <c r="TN73" s="28"/>
      <c r="TO73" s="28"/>
      <c r="TP73" s="28"/>
      <c r="TQ73" s="28"/>
      <c r="TR73" s="28"/>
      <c r="TS73" s="28"/>
      <c r="TT73" s="28"/>
      <c r="TU73" s="28"/>
      <c r="TV73" s="28"/>
      <c r="TW73" s="28"/>
      <c r="TX73" s="28"/>
      <c r="TY73" s="28"/>
      <c r="TZ73" s="28"/>
      <c r="UA73" s="28"/>
      <c r="UB73" s="28"/>
      <c r="UC73" s="28"/>
      <c r="UD73" s="28"/>
      <c r="UE73" s="28"/>
      <c r="UF73" s="28"/>
      <c r="UG73" s="28"/>
      <c r="UH73" s="28"/>
      <c r="UI73" s="28"/>
      <c r="UJ73" s="28"/>
      <c r="UK73" s="28"/>
      <c r="UL73" s="28"/>
      <c r="UM73" s="28"/>
      <c r="UN73" s="28"/>
      <c r="UO73" s="28"/>
      <c r="UP73" s="28"/>
      <c r="UQ73" s="28"/>
      <c r="UR73" s="28"/>
      <c r="US73" s="28"/>
      <c r="UT73" s="28"/>
      <c r="UU73" s="28"/>
      <c r="UV73" s="28"/>
      <c r="UW73" s="28"/>
      <c r="UX73" s="28"/>
      <c r="UY73" s="28"/>
      <c r="UZ73" s="28"/>
      <c r="VA73" s="28"/>
      <c r="VB73" s="28"/>
      <c r="VC73" s="28"/>
      <c r="VD73" s="28"/>
      <c r="VE73" s="28"/>
      <c r="VF73" s="28"/>
      <c r="VG73" s="28"/>
      <c r="VH73" s="28"/>
      <c r="VI73" s="28"/>
      <c r="VJ73" s="28"/>
      <c r="VK73" s="28"/>
      <c r="VL73" s="28"/>
      <c r="VM73" s="28"/>
      <c r="VN73" s="28"/>
      <c r="VO73" s="28"/>
      <c r="VP73" s="28"/>
      <c r="VQ73" s="28"/>
      <c r="VR73" s="28"/>
      <c r="VS73" s="28"/>
      <c r="VT73" s="28"/>
      <c r="VU73" s="28"/>
      <c r="VV73" s="28"/>
      <c r="VW73" s="28"/>
      <c r="VX73" s="28"/>
      <c r="VY73" s="28"/>
      <c r="VZ73" s="28"/>
      <c r="WA73" s="28"/>
      <c r="WB73" s="28"/>
      <c r="WC73" s="28"/>
      <c r="WD73" s="28"/>
      <c r="WE73" s="28"/>
      <c r="WF73" s="28"/>
      <c r="WG73" s="28"/>
      <c r="WH73" s="28"/>
      <c r="WI73" s="28"/>
      <c r="WJ73" s="28"/>
      <c r="WK73" s="28"/>
      <c r="WL73" s="28"/>
      <c r="WM73" s="28"/>
      <c r="WN73" s="28"/>
      <c r="WO73" s="28"/>
      <c r="WP73" s="28"/>
      <c r="WQ73" s="28"/>
      <c r="WR73" s="28"/>
      <c r="WS73" s="28"/>
      <c r="WT73" s="28"/>
      <c r="WU73" s="28"/>
      <c r="WV73" s="28"/>
      <c r="WW73" s="28"/>
      <c r="WX73" s="28"/>
      <c r="WY73" s="28"/>
      <c r="WZ73" s="28"/>
      <c r="XA73" s="28"/>
      <c r="XB73" s="28"/>
      <c r="XC73" s="28"/>
      <c r="XD73" s="28"/>
      <c r="XE73" s="28"/>
      <c r="XF73" s="28"/>
      <c r="XG73" s="28"/>
      <c r="XH73" s="28"/>
      <c r="XI73" s="28"/>
      <c r="XJ73" s="28"/>
      <c r="XK73" s="28"/>
      <c r="XL73" s="28"/>
      <c r="XM73" s="28"/>
      <c r="XN73" s="28"/>
      <c r="XO73" s="28"/>
      <c r="XP73" s="28"/>
      <c r="XQ73" s="28"/>
      <c r="XR73" s="28"/>
      <c r="XS73" s="28"/>
      <c r="XT73" s="28"/>
      <c r="XU73" s="28"/>
      <c r="XV73" s="28"/>
      <c r="XW73" s="28"/>
      <c r="XX73" s="28"/>
      <c r="XY73" s="28"/>
      <c r="XZ73" s="28"/>
      <c r="YA73" s="28"/>
      <c r="YB73" s="28"/>
      <c r="YC73" s="28"/>
      <c r="YD73" s="28"/>
      <c r="YE73" s="28"/>
      <c r="YF73" s="28"/>
      <c r="YG73" s="28"/>
      <c r="YH73" s="28"/>
      <c r="YI73" s="28"/>
      <c r="YJ73" s="28"/>
      <c r="YK73" s="28"/>
      <c r="YL73" s="28"/>
      <c r="YM73" s="28"/>
      <c r="YN73" s="28"/>
      <c r="YO73" s="28"/>
      <c r="YP73" s="28"/>
      <c r="YQ73" s="28"/>
      <c r="YR73" s="28"/>
      <c r="YS73" s="28"/>
      <c r="YT73" s="28"/>
      <c r="YU73" s="28"/>
      <c r="YV73" s="28"/>
      <c r="YW73" s="28"/>
      <c r="YX73" s="28"/>
      <c r="YY73" s="28"/>
      <c r="YZ73" s="28"/>
      <c r="ZA73" s="28"/>
      <c r="ZB73" s="28"/>
      <c r="ZC73" s="28"/>
      <c r="ZD73" s="28"/>
      <c r="ZE73" s="28"/>
      <c r="ZF73" s="28"/>
      <c r="ZG73" s="28"/>
      <c r="ZH73" s="28"/>
      <c r="ZI73" s="28"/>
      <c r="ZJ73" s="28"/>
      <c r="ZK73" s="28"/>
      <c r="ZL73" s="28"/>
      <c r="ZM73" s="28"/>
      <c r="ZN73" s="28"/>
      <c r="ZO73" s="28"/>
      <c r="ZP73" s="28"/>
      <c r="ZQ73" s="28"/>
      <c r="ZR73" s="28"/>
      <c r="ZS73" s="28"/>
      <c r="ZT73" s="28"/>
      <c r="ZU73" s="28"/>
      <c r="ZV73" s="28"/>
      <c r="ZW73" s="28"/>
      <c r="ZX73" s="28"/>
      <c r="ZY73" s="28"/>
      <c r="ZZ73" s="28"/>
      <c r="AAA73" s="28"/>
      <c r="AAB73" s="28"/>
      <c r="AAC73" s="28"/>
      <c r="AAD73" s="28"/>
      <c r="AAE73" s="28"/>
      <c r="AAF73" s="28"/>
      <c r="AAG73" s="28"/>
      <c r="AAH73" s="28"/>
      <c r="AAI73" s="28"/>
      <c r="AAJ73" s="28"/>
      <c r="AAK73" s="28"/>
      <c r="AAL73" s="28"/>
      <c r="AAM73" s="28"/>
      <c r="AAN73" s="28"/>
      <c r="AAO73" s="28"/>
      <c r="AAP73" s="28"/>
      <c r="AAQ73" s="28"/>
      <c r="AAR73" s="28"/>
      <c r="AAS73" s="28"/>
      <c r="AAT73" s="28"/>
      <c r="AAU73" s="28"/>
      <c r="AAV73" s="28"/>
      <c r="AAW73" s="28"/>
      <c r="AAX73" s="28"/>
      <c r="AAY73" s="28"/>
      <c r="AAZ73" s="28"/>
      <c r="ABA73" s="28"/>
      <c r="ABB73" s="28"/>
      <c r="ABC73" s="28"/>
      <c r="ABD73" s="28"/>
      <c r="ABE73" s="28"/>
      <c r="ABF73" s="28"/>
      <c r="ABG73" s="28"/>
      <c r="ABH73" s="28"/>
      <c r="ABI73" s="28"/>
      <c r="ABJ73" s="28"/>
      <c r="ABK73" s="28"/>
      <c r="ABL73" s="28"/>
      <c r="ABM73" s="28"/>
      <c r="ABN73" s="28"/>
      <c r="ABO73" s="28"/>
      <c r="ABP73" s="28"/>
      <c r="ABQ73" s="28"/>
      <c r="ABR73" s="28"/>
      <c r="ABS73" s="28"/>
      <c r="ABT73" s="28"/>
      <c r="ABU73" s="28"/>
      <c r="ABV73" s="28"/>
      <c r="ABW73" s="28"/>
      <c r="ABX73" s="28"/>
      <c r="ABY73" s="28"/>
      <c r="ABZ73" s="28"/>
      <c r="ACA73" s="28"/>
      <c r="ACB73" s="28"/>
      <c r="ACC73" s="28"/>
      <c r="ACD73" s="28"/>
      <c r="ACE73" s="28"/>
      <c r="ACF73" s="28"/>
      <c r="ACG73" s="28"/>
      <c r="ACH73" s="28"/>
      <c r="ACI73" s="28"/>
      <c r="ACJ73" s="28"/>
      <c r="ACK73" s="28"/>
      <c r="ACL73" s="28"/>
      <c r="ACM73" s="28"/>
      <c r="ACN73" s="28"/>
      <c r="ACO73" s="28"/>
      <c r="ACP73" s="28"/>
      <c r="ACQ73" s="28"/>
      <c r="ACR73" s="28"/>
      <c r="ACS73" s="28"/>
      <c r="ACT73" s="28"/>
      <c r="ACU73" s="28"/>
      <c r="ACV73" s="28"/>
      <c r="ACW73" s="28"/>
      <c r="ACX73" s="28"/>
      <c r="ACY73" s="28"/>
      <c r="ACZ73" s="28"/>
      <c r="ADA73" s="28"/>
      <c r="ADB73" s="28"/>
      <c r="ADC73" s="28"/>
      <c r="ADD73" s="28"/>
      <c r="ADE73" s="28"/>
      <c r="ADF73" s="28"/>
      <c r="ADG73" s="28"/>
      <c r="ADH73" s="28"/>
      <c r="ADI73" s="28"/>
      <c r="ADJ73" s="28"/>
      <c r="ADK73" s="28"/>
      <c r="ADL73" s="28"/>
      <c r="ADM73" s="28"/>
      <c r="ADN73" s="28"/>
      <c r="ADO73" s="28"/>
      <c r="ADP73" s="28"/>
      <c r="ADQ73" s="28"/>
      <c r="ADR73" s="28"/>
      <c r="ADS73" s="28"/>
      <c r="ADT73" s="28"/>
      <c r="ADU73" s="28"/>
      <c r="ADV73" s="28"/>
      <c r="ADW73" s="28"/>
      <c r="ADX73" s="28"/>
      <c r="ADY73" s="28"/>
      <c r="ADZ73" s="28"/>
      <c r="AEA73" s="28"/>
      <c r="AEB73" s="28"/>
      <c r="AEC73" s="28"/>
      <c r="AED73" s="28"/>
      <c r="AEE73" s="28"/>
      <c r="AEF73" s="28"/>
      <c r="AEG73" s="28"/>
      <c r="AEH73" s="28"/>
      <c r="AEI73" s="28"/>
      <c r="AEJ73" s="28"/>
      <c r="AEK73" s="28"/>
      <c r="AEL73" s="28"/>
      <c r="AEM73" s="28"/>
      <c r="AEN73" s="28"/>
      <c r="AEO73" s="28"/>
      <c r="AEP73" s="28"/>
      <c r="AEQ73" s="28"/>
      <c r="AER73" s="28"/>
      <c r="AES73" s="28"/>
      <c r="AET73" s="28"/>
      <c r="AEU73" s="28"/>
      <c r="AEV73" s="28"/>
      <c r="AEW73" s="28"/>
      <c r="AEX73" s="28"/>
      <c r="AEY73" s="28"/>
      <c r="AEZ73" s="28"/>
      <c r="AFA73" s="28"/>
      <c r="AFB73" s="28"/>
      <c r="AFC73" s="28"/>
      <c r="AFD73" s="28"/>
      <c r="AFE73" s="28"/>
      <c r="AFF73" s="28"/>
      <c r="AFG73" s="28"/>
      <c r="AFH73" s="28"/>
      <c r="AFI73" s="28"/>
      <c r="AFJ73" s="28"/>
      <c r="AFK73" s="28"/>
      <c r="AFL73" s="28"/>
      <c r="AFM73" s="28"/>
      <c r="AFN73" s="28"/>
      <c r="AFO73" s="28"/>
      <c r="AFP73" s="28"/>
      <c r="AFQ73" s="28"/>
      <c r="AFR73" s="28"/>
      <c r="AFS73" s="28"/>
      <c r="AFT73" s="28"/>
      <c r="AFU73" s="28"/>
      <c r="AFV73" s="28"/>
      <c r="AFW73" s="28"/>
      <c r="AFX73" s="28"/>
      <c r="AFY73" s="28"/>
      <c r="AFZ73" s="28"/>
      <c r="AGA73" s="28"/>
      <c r="AGB73" s="28"/>
      <c r="AGC73" s="28"/>
      <c r="AGD73" s="28"/>
      <c r="AGE73" s="28"/>
      <c r="AGF73" s="28"/>
      <c r="AGG73" s="28"/>
      <c r="AGH73" s="28"/>
      <c r="AGI73" s="28"/>
      <c r="AGJ73" s="28"/>
      <c r="AGK73" s="28"/>
      <c r="AGL73" s="28"/>
      <c r="AGM73" s="28"/>
      <c r="AGN73" s="28"/>
      <c r="AGO73" s="28"/>
      <c r="AGP73" s="28"/>
      <c r="AGQ73" s="28"/>
      <c r="AGR73" s="28"/>
      <c r="AGS73" s="28"/>
      <c r="AGT73" s="28"/>
      <c r="AGU73" s="28"/>
      <c r="AGV73" s="28"/>
      <c r="AGW73" s="28"/>
      <c r="AGX73" s="28"/>
      <c r="AGY73" s="28"/>
      <c r="AGZ73" s="28"/>
      <c r="AHA73" s="28"/>
      <c r="AHB73" s="28"/>
      <c r="AHC73" s="28"/>
      <c r="AHD73" s="28"/>
      <c r="AHE73" s="28"/>
      <c r="AHF73" s="28"/>
      <c r="AHG73" s="28"/>
      <c r="AHH73" s="28"/>
      <c r="AHI73" s="28"/>
      <c r="AHJ73" s="28"/>
      <c r="AHK73" s="28"/>
      <c r="AHL73" s="28"/>
      <c r="AHM73" s="28"/>
      <c r="AHN73" s="28"/>
      <c r="AHO73" s="28"/>
      <c r="AHP73" s="28"/>
      <c r="AHQ73" s="28"/>
      <c r="AHR73" s="28"/>
      <c r="AHS73" s="28"/>
      <c r="AHT73" s="28"/>
      <c r="AHU73" s="28"/>
      <c r="AHV73" s="28"/>
      <c r="AHW73" s="28"/>
      <c r="AHX73" s="28"/>
      <c r="AHY73" s="28"/>
      <c r="AHZ73" s="28"/>
      <c r="AIA73" s="28"/>
      <c r="AIB73" s="28"/>
      <c r="AIC73" s="28"/>
      <c r="AID73" s="28"/>
      <c r="AIE73" s="28"/>
      <c r="AIF73" s="28"/>
      <c r="AIG73" s="28"/>
      <c r="AIH73" s="28"/>
      <c r="AII73" s="28"/>
      <c r="AIJ73" s="28"/>
      <c r="AIK73" s="28"/>
      <c r="AIL73" s="28"/>
      <c r="AIM73" s="28"/>
      <c r="AIN73" s="28"/>
      <c r="AIO73" s="28"/>
      <c r="AIP73" s="28"/>
      <c r="AIQ73" s="28"/>
      <c r="AIR73" s="28"/>
      <c r="AIS73" s="28"/>
      <c r="AIT73" s="28"/>
      <c r="AIU73" s="28"/>
      <c r="AIV73" s="28"/>
      <c r="AIW73" s="28"/>
      <c r="AIX73" s="28"/>
      <c r="AIY73" s="28"/>
      <c r="AIZ73" s="28"/>
      <c r="AJA73" s="28"/>
      <c r="AJB73" s="28"/>
      <c r="AJC73" s="28"/>
      <c r="AJD73" s="28"/>
      <c r="AJE73" s="28"/>
      <c r="AJF73" s="28"/>
      <c r="AJG73" s="28"/>
      <c r="AJH73" s="28"/>
      <c r="AJI73" s="28"/>
      <c r="AJJ73" s="28"/>
      <c r="AJK73" s="28"/>
      <c r="AJL73" s="28"/>
      <c r="AJM73" s="28"/>
      <c r="AJN73" s="28"/>
      <c r="AJO73" s="28"/>
      <c r="AJP73" s="28"/>
      <c r="AJQ73" s="28"/>
      <c r="AJR73" s="28"/>
      <c r="AJS73" s="28"/>
      <c r="AJT73" s="28"/>
      <c r="AJU73" s="28"/>
      <c r="AJV73" s="28"/>
      <c r="AJW73" s="28"/>
      <c r="AJX73" s="28"/>
      <c r="AJY73" s="28"/>
      <c r="AJZ73" s="28"/>
      <c r="AKA73" s="28"/>
      <c r="AKB73" s="28"/>
      <c r="AKC73" s="28"/>
      <c r="AKD73" s="28"/>
      <c r="AKE73" s="28"/>
      <c r="AKF73" s="28"/>
      <c r="AKG73" s="28"/>
      <c r="AKH73" s="28"/>
      <c r="AKI73" s="28"/>
      <c r="AKJ73" s="28"/>
      <c r="AKK73" s="28"/>
      <c r="AKL73" s="28"/>
      <c r="AKM73" s="28"/>
      <c r="AKN73" s="28"/>
      <c r="AKO73" s="28"/>
      <c r="AKP73" s="28"/>
      <c r="AKQ73" s="28"/>
      <c r="AKR73" s="28"/>
      <c r="AKS73" s="28"/>
      <c r="AKT73" s="28"/>
      <c r="AKU73" s="28"/>
      <c r="AKV73" s="28"/>
      <c r="AKW73" s="28"/>
      <c r="AKX73" s="28"/>
      <c r="AKY73" s="28"/>
      <c r="AKZ73" s="28"/>
      <c r="ALA73" s="28"/>
      <c r="ALB73" s="28"/>
      <c r="ALC73" s="28"/>
      <c r="ALD73" s="28"/>
      <c r="ALE73" s="28"/>
      <c r="ALF73" s="28"/>
      <c r="ALG73" s="28"/>
      <c r="ALH73" s="28"/>
      <c r="ALI73" s="28"/>
      <c r="ALJ73" s="28"/>
      <c r="ALK73" s="28"/>
      <c r="ALL73" s="28"/>
      <c r="ALM73" s="28"/>
      <c r="ALN73" s="28"/>
      <c r="ALO73" s="28"/>
      <c r="ALP73" s="28"/>
      <c r="ALQ73" s="28"/>
      <c r="ALR73" s="28"/>
      <c r="ALS73" s="28"/>
      <c r="ALT73" s="28"/>
      <c r="ALU73" s="28"/>
      <c r="ALV73" s="28"/>
      <c r="ALW73" s="28"/>
      <c r="ALX73" s="28"/>
      <c r="ALY73" s="28"/>
      <c r="ALZ73" s="28"/>
      <c r="AMA73" s="28"/>
      <c r="AMB73" s="28"/>
      <c r="AMC73" s="28"/>
      <c r="AMD73" s="28"/>
      <c r="AME73" s="28"/>
      <c r="AMF73" s="28"/>
      <c r="AMG73" s="28"/>
      <c r="AMH73" s="28"/>
      <c r="AMI73" s="28"/>
      <c r="AMJ73" s="28"/>
      <c r="AMK73" s="28"/>
      <c r="AML73" s="28"/>
      <c r="AMM73" s="28"/>
      <c r="AMN73" s="28"/>
      <c r="AMO73" s="28"/>
      <c r="AMP73" s="28"/>
      <c r="AMQ73" s="28"/>
      <c r="AMR73" s="28"/>
      <c r="AMS73" s="28"/>
      <c r="AMT73" s="28"/>
      <c r="AMU73" s="28"/>
      <c r="AMV73" s="28"/>
      <c r="AMW73" s="28"/>
      <c r="AMX73" s="28"/>
      <c r="AMY73" s="28"/>
      <c r="AMZ73" s="28"/>
      <c r="ANA73" s="28"/>
      <c r="ANB73" s="28"/>
      <c r="ANC73" s="28"/>
      <c r="AND73" s="28"/>
      <c r="ANE73" s="28"/>
    </row>
    <row r="74" spans="3:1045" s="6" customFormat="1" ht="15" customHeight="1" x14ac:dyDescent="0.25">
      <c r="C74" s="6" t="str">
        <f t="shared" si="6"/>
        <v>A. O. Smith</v>
      </c>
      <c r="D74" s="6" t="str">
        <f t="shared" si="7"/>
        <v>PHPT 80  (80 gal)</v>
      </c>
      <c r="E74" s="6">
        <f t="shared" si="8"/>
        <v>111412</v>
      </c>
      <c r="F74" s="62">
        <f t="shared" si="9"/>
        <v>80</v>
      </c>
      <c r="G74" s="6" t="str">
        <f t="shared" si="10"/>
        <v>AOSmithPHPT80</v>
      </c>
      <c r="H74" s="62">
        <v>1</v>
      </c>
      <c r="I74" s="64">
        <v>0</v>
      </c>
      <c r="J74" s="63">
        <f t="shared" si="46"/>
        <v>2.33</v>
      </c>
      <c r="K74" s="114">
        <f t="shared" si="47"/>
        <v>0</v>
      </c>
      <c r="L74" s="132">
        <f t="shared" si="13"/>
        <v>0</v>
      </c>
      <c r="M74" s="99" t="s">
        <v>196</v>
      </c>
      <c r="N74" s="33"/>
      <c r="O74" s="83">
        <f t="shared" si="14"/>
        <v>11</v>
      </c>
      <c r="P74" s="18" t="s">
        <v>7</v>
      </c>
      <c r="Q74" s="70">
        <f t="shared" si="17"/>
        <v>14</v>
      </c>
      <c r="R74" s="70">
        <f t="shared" si="48"/>
        <v>111412</v>
      </c>
      <c r="S74" s="67" t="str">
        <f t="shared" si="24"/>
        <v>PHPT 80  (80 gal)</v>
      </c>
      <c r="T74" s="19" t="s">
        <v>90</v>
      </c>
      <c r="U74" s="20">
        <v>80</v>
      </c>
      <c r="V74" s="31" t="s">
        <v>108</v>
      </c>
      <c r="W74" s="88" t="s">
        <v>108</v>
      </c>
      <c r="X74" s="93" t="str">
        <f t="shared" si="49"/>
        <v>AOSmithPHPT80</v>
      </c>
      <c r="Y74" s="131">
        <v>0</v>
      </c>
      <c r="Z74" s="34">
        <v>2.33</v>
      </c>
      <c r="AA74" s="51"/>
      <c r="AB74" s="50"/>
      <c r="AC74" s="51"/>
      <c r="AD74" s="50"/>
      <c r="AE74" s="143" t="str">
        <f t="shared" si="15"/>
        <v>2,     A. O. Smith,   "PHPT 80  (80 gal)"</v>
      </c>
      <c r="AF74" s="145" t="str">
        <f t="shared" si="18"/>
        <v>AOSmith</v>
      </c>
      <c r="AG74" s="146" t="s">
        <v>181</v>
      </c>
      <c r="AH74" s="143" t="str">
        <f t="shared" si="16"/>
        <v xml:space="preserve">          case  A. O. Smith   :   "AOSmithPHPT80"</v>
      </c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8"/>
      <c r="IK74" s="28"/>
      <c r="IL74" s="28"/>
      <c r="IM74" s="28"/>
      <c r="IN74" s="28"/>
      <c r="IO74" s="28"/>
      <c r="IP74" s="28"/>
      <c r="IQ74" s="28"/>
      <c r="IR74" s="28"/>
      <c r="IS74" s="28"/>
      <c r="IT74" s="28"/>
      <c r="IU74" s="28"/>
      <c r="IV74" s="28"/>
      <c r="IW74" s="28"/>
      <c r="IX74" s="28"/>
      <c r="IY74" s="28"/>
      <c r="IZ74" s="28"/>
      <c r="JA74" s="28"/>
      <c r="JB74" s="28"/>
      <c r="JC74" s="28"/>
      <c r="JD74" s="28"/>
      <c r="JE74" s="28"/>
      <c r="JF74" s="28"/>
      <c r="JG74" s="28"/>
      <c r="JH74" s="28"/>
      <c r="JI74" s="28"/>
      <c r="JJ74" s="28"/>
      <c r="JK74" s="28"/>
      <c r="JL74" s="28"/>
      <c r="JM74" s="28"/>
      <c r="JN74" s="28"/>
      <c r="JO74" s="28"/>
      <c r="JP74" s="28"/>
      <c r="JQ74" s="28"/>
      <c r="JR74" s="28"/>
      <c r="JS74" s="28"/>
      <c r="JT74" s="28"/>
      <c r="JU74" s="28"/>
      <c r="JV74" s="28"/>
      <c r="JW74" s="28"/>
      <c r="JX74" s="28"/>
      <c r="JY74" s="28"/>
      <c r="JZ74" s="28"/>
      <c r="KA74" s="28"/>
      <c r="KB74" s="28"/>
      <c r="KC74" s="28"/>
      <c r="KD74" s="28"/>
      <c r="KE74" s="28"/>
      <c r="KF74" s="28"/>
      <c r="KG74" s="28"/>
      <c r="KH74" s="28"/>
      <c r="KI74" s="28"/>
      <c r="KJ74" s="28"/>
      <c r="KK74" s="28"/>
      <c r="KL74" s="28"/>
      <c r="KM74" s="28"/>
      <c r="KN74" s="28"/>
      <c r="KO74" s="28"/>
      <c r="KP74" s="28"/>
      <c r="KQ74" s="28"/>
      <c r="KR74" s="28"/>
      <c r="KS74" s="28"/>
      <c r="KT74" s="28"/>
      <c r="KU74" s="28"/>
      <c r="KV74" s="28"/>
      <c r="KW74" s="28"/>
      <c r="KX74" s="28"/>
      <c r="KY74" s="28"/>
      <c r="KZ74" s="28"/>
      <c r="LA74" s="28"/>
      <c r="LB74" s="28"/>
      <c r="LC74" s="28"/>
      <c r="LD74" s="28"/>
      <c r="LE74" s="28"/>
      <c r="LF74" s="28"/>
      <c r="LG74" s="28"/>
      <c r="LH74" s="28"/>
      <c r="LI74" s="28"/>
      <c r="LJ74" s="28"/>
      <c r="LK74" s="28"/>
      <c r="LL74" s="28"/>
      <c r="LM74" s="28"/>
      <c r="LN74" s="28"/>
      <c r="LO74" s="28"/>
      <c r="LP74" s="28"/>
      <c r="LQ74" s="28"/>
      <c r="LR74" s="28"/>
      <c r="LS74" s="28"/>
      <c r="LT74" s="28"/>
      <c r="LU74" s="28"/>
      <c r="LV74" s="28"/>
      <c r="LW74" s="28"/>
      <c r="LX74" s="28"/>
      <c r="LY74" s="28"/>
      <c r="LZ74" s="28"/>
      <c r="MA74" s="28"/>
      <c r="MB74" s="28"/>
      <c r="MC74" s="28"/>
      <c r="MD74" s="28"/>
      <c r="ME74" s="28"/>
      <c r="MF74" s="28"/>
      <c r="MG74" s="28"/>
      <c r="MH74" s="28"/>
      <c r="MI74" s="28"/>
      <c r="MJ74" s="28"/>
      <c r="MK74" s="28"/>
      <c r="ML74" s="28"/>
      <c r="MM74" s="28"/>
      <c r="MN74" s="28"/>
      <c r="MO74" s="28"/>
      <c r="MP74" s="28"/>
      <c r="MQ74" s="28"/>
      <c r="MR74" s="28"/>
      <c r="MS74" s="28"/>
      <c r="MT74" s="28"/>
      <c r="MU74" s="28"/>
      <c r="MV74" s="28"/>
      <c r="MW74" s="28"/>
      <c r="MX74" s="28"/>
      <c r="MY74" s="28"/>
      <c r="MZ74" s="28"/>
      <c r="NA74" s="28"/>
      <c r="NB74" s="28"/>
      <c r="NC74" s="28"/>
      <c r="ND74" s="28"/>
      <c r="NE74" s="28"/>
      <c r="NF74" s="28"/>
      <c r="NG74" s="28"/>
      <c r="NH74" s="28"/>
      <c r="NI74" s="28"/>
      <c r="NJ74" s="28"/>
      <c r="NK74" s="28"/>
      <c r="NL74" s="28"/>
      <c r="NM74" s="28"/>
      <c r="NN74" s="28"/>
      <c r="NO74" s="28"/>
      <c r="NP74" s="28"/>
      <c r="NQ74" s="28"/>
      <c r="NR74" s="28"/>
      <c r="NS74" s="28"/>
      <c r="NT74" s="28"/>
      <c r="NU74" s="28"/>
      <c r="NV74" s="28"/>
      <c r="NW74" s="28"/>
      <c r="NX74" s="28"/>
      <c r="NY74" s="28"/>
      <c r="NZ74" s="28"/>
      <c r="OA74" s="28"/>
      <c r="OB74" s="28"/>
      <c r="OC74" s="28"/>
      <c r="OD74" s="28"/>
      <c r="OE74" s="28"/>
      <c r="OF74" s="28"/>
      <c r="OG74" s="28"/>
      <c r="OH74" s="28"/>
      <c r="OI74" s="28"/>
      <c r="OJ74" s="28"/>
      <c r="OK74" s="28"/>
      <c r="OL74" s="28"/>
      <c r="OM74" s="28"/>
      <c r="ON74" s="28"/>
      <c r="OO74" s="28"/>
      <c r="OP74" s="28"/>
      <c r="OQ74" s="28"/>
      <c r="OR74" s="28"/>
      <c r="OS74" s="28"/>
      <c r="OT74" s="28"/>
      <c r="OU74" s="28"/>
      <c r="OV74" s="28"/>
      <c r="OW74" s="28"/>
      <c r="OX74" s="28"/>
      <c r="OY74" s="28"/>
      <c r="OZ74" s="28"/>
      <c r="PA74" s="28"/>
      <c r="PB74" s="28"/>
      <c r="PC74" s="28"/>
      <c r="PD74" s="28"/>
      <c r="PE74" s="28"/>
      <c r="PF74" s="28"/>
      <c r="PG74" s="28"/>
      <c r="PH74" s="28"/>
      <c r="PI74" s="28"/>
      <c r="PJ74" s="28"/>
      <c r="PK74" s="28"/>
      <c r="PL74" s="28"/>
      <c r="PM74" s="28"/>
      <c r="PN74" s="28"/>
      <c r="PO74" s="28"/>
      <c r="PP74" s="28"/>
      <c r="PQ74" s="28"/>
      <c r="PR74" s="28"/>
      <c r="PS74" s="28"/>
      <c r="PT74" s="28"/>
      <c r="PU74" s="28"/>
      <c r="PV74" s="28"/>
      <c r="PW74" s="28"/>
      <c r="PX74" s="28"/>
      <c r="PY74" s="28"/>
      <c r="PZ74" s="28"/>
      <c r="QA74" s="28"/>
      <c r="QB74" s="28"/>
      <c r="QC74" s="28"/>
      <c r="QD74" s="28"/>
      <c r="QE74" s="28"/>
      <c r="QF74" s="28"/>
      <c r="QG74" s="28"/>
      <c r="QH74" s="28"/>
      <c r="QI74" s="28"/>
      <c r="QJ74" s="28"/>
      <c r="QK74" s="28"/>
      <c r="QL74" s="28"/>
      <c r="QM74" s="28"/>
      <c r="QN74" s="28"/>
      <c r="QO74" s="28"/>
      <c r="QP74" s="28"/>
      <c r="QQ74" s="28"/>
      <c r="QR74" s="28"/>
      <c r="QS74" s="28"/>
      <c r="QT74" s="28"/>
      <c r="QU74" s="28"/>
      <c r="QV74" s="28"/>
      <c r="QW74" s="28"/>
      <c r="QX74" s="28"/>
      <c r="QY74" s="28"/>
      <c r="QZ74" s="28"/>
      <c r="RA74" s="28"/>
      <c r="RB74" s="28"/>
      <c r="RC74" s="28"/>
      <c r="RD74" s="28"/>
      <c r="RE74" s="28"/>
      <c r="RF74" s="28"/>
      <c r="RG74" s="28"/>
      <c r="RH74" s="28"/>
      <c r="RI74" s="28"/>
      <c r="RJ74" s="28"/>
      <c r="RK74" s="28"/>
      <c r="RL74" s="28"/>
      <c r="RM74" s="28"/>
      <c r="RN74" s="28"/>
      <c r="RO74" s="28"/>
      <c r="RP74" s="28"/>
      <c r="RQ74" s="28"/>
      <c r="RR74" s="28"/>
      <c r="RS74" s="28"/>
      <c r="RT74" s="28"/>
      <c r="RU74" s="28"/>
      <c r="RV74" s="28"/>
      <c r="RW74" s="28"/>
      <c r="RX74" s="28"/>
      <c r="RY74" s="28"/>
      <c r="RZ74" s="28"/>
      <c r="SA74" s="28"/>
      <c r="SB74" s="28"/>
      <c r="SC74" s="28"/>
      <c r="SD74" s="28"/>
      <c r="SE74" s="28"/>
      <c r="SF74" s="28"/>
      <c r="SG74" s="28"/>
      <c r="SH74" s="28"/>
      <c r="SI74" s="28"/>
      <c r="SJ74" s="28"/>
      <c r="SK74" s="28"/>
      <c r="SL74" s="28"/>
      <c r="SM74" s="28"/>
      <c r="SN74" s="28"/>
      <c r="SO74" s="28"/>
      <c r="SP74" s="28"/>
      <c r="SQ74" s="28"/>
      <c r="SR74" s="28"/>
      <c r="SS74" s="28"/>
      <c r="ST74" s="28"/>
      <c r="SU74" s="28"/>
      <c r="SV74" s="28"/>
      <c r="SW74" s="28"/>
      <c r="SX74" s="28"/>
      <c r="SY74" s="28"/>
      <c r="SZ74" s="28"/>
      <c r="TA74" s="28"/>
      <c r="TB74" s="28"/>
      <c r="TC74" s="28"/>
      <c r="TD74" s="28"/>
      <c r="TE74" s="28"/>
      <c r="TF74" s="28"/>
      <c r="TG74" s="28"/>
      <c r="TH74" s="28"/>
      <c r="TI74" s="28"/>
      <c r="TJ74" s="28"/>
      <c r="TK74" s="28"/>
      <c r="TL74" s="28"/>
      <c r="TM74" s="28"/>
      <c r="TN74" s="28"/>
      <c r="TO74" s="28"/>
      <c r="TP74" s="28"/>
      <c r="TQ74" s="28"/>
      <c r="TR74" s="28"/>
      <c r="TS74" s="28"/>
      <c r="TT74" s="28"/>
      <c r="TU74" s="28"/>
      <c r="TV74" s="28"/>
      <c r="TW74" s="28"/>
      <c r="TX74" s="28"/>
      <c r="TY74" s="28"/>
      <c r="TZ74" s="28"/>
      <c r="UA74" s="28"/>
      <c r="UB74" s="28"/>
      <c r="UC74" s="28"/>
      <c r="UD74" s="28"/>
      <c r="UE74" s="28"/>
      <c r="UF74" s="28"/>
      <c r="UG74" s="28"/>
      <c r="UH74" s="28"/>
      <c r="UI74" s="28"/>
      <c r="UJ74" s="28"/>
      <c r="UK74" s="28"/>
      <c r="UL74" s="28"/>
      <c r="UM74" s="28"/>
      <c r="UN74" s="28"/>
      <c r="UO74" s="28"/>
      <c r="UP74" s="28"/>
      <c r="UQ74" s="28"/>
      <c r="UR74" s="28"/>
      <c r="US74" s="28"/>
      <c r="UT74" s="28"/>
      <c r="UU74" s="28"/>
      <c r="UV74" s="28"/>
      <c r="UW74" s="28"/>
      <c r="UX74" s="28"/>
      <c r="UY74" s="28"/>
      <c r="UZ74" s="28"/>
      <c r="VA74" s="28"/>
      <c r="VB74" s="28"/>
      <c r="VC74" s="28"/>
      <c r="VD74" s="28"/>
      <c r="VE74" s="28"/>
      <c r="VF74" s="28"/>
      <c r="VG74" s="28"/>
      <c r="VH74" s="28"/>
      <c r="VI74" s="28"/>
      <c r="VJ74" s="28"/>
      <c r="VK74" s="28"/>
      <c r="VL74" s="28"/>
      <c r="VM74" s="28"/>
      <c r="VN74" s="28"/>
      <c r="VO74" s="28"/>
      <c r="VP74" s="28"/>
      <c r="VQ74" s="28"/>
      <c r="VR74" s="28"/>
      <c r="VS74" s="28"/>
      <c r="VT74" s="28"/>
      <c r="VU74" s="28"/>
      <c r="VV74" s="28"/>
      <c r="VW74" s="28"/>
      <c r="VX74" s="28"/>
      <c r="VY74" s="28"/>
      <c r="VZ74" s="28"/>
      <c r="WA74" s="28"/>
      <c r="WB74" s="28"/>
      <c r="WC74" s="28"/>
      <c r="WD74" s="28"/>
      <c r="WE74" s="28"/>
      <c r="WF74" s="28"/>
      <c r="WG74" s="28"/>
      <c r="WH74" s="28"/>
      <c r="WI74" s="28"/>
      <c r="WJ74" s="28"/>
      <c r="WK74" s="28"/>
      <c r="WL74" s="28"/>
      <c r="WM74" s="28"/>
      <c r="WN74" s="28"/>
      <c r="WO74" s="28"/>
      <c r="WP74" s="28"/>
      <c r="WQ74" s="28"/>
      <c r="WR74" s="28"/>
      <c r="WS74" s="28"/>
      <c r="WT74" s="28"/>
      <c r="WU74" s="28"/>
      <c r="WV74" s="28"/>
      <c r="WW74" s="28"/>
      <c r="WX74" s="28"/>
      <c r="WY74" s="28"/>
      <c r="WZ74" s="28"/>
      <c r="XA74" s="28"/>
      <c r="XB74" s="28"/>
      <c r="XC74" s="28"/>
      <c r="XD74" s="28"/>
      <c r="XE74" s="28"/>
      <c r="XF74" s="28"/>
      <c r="XG74" s="28"/>
      <c r="XH74" s="28"/>
      <c r="XI74" s="28"/>
      <c r="XJ74" s="28"/>
      <c r="XK74" s="28"/>
      <c r="XL74" s="28"/>
      <c r="XM74" s="28"/>
      <c r="XN74" s="28"/>
      <c r="XO74" s="28"/>
      <c r="XP74" s="28"/>
      <c r="XQ74" s="28"/>
      <c r="XR74" s="28"/>
      <c r="XS74" s="28"/>
      <c r="XT74" s="28"/>
      <c r="XU74" s="28"/>
      <c r="XV74" s="28"/>
      <c r="XW74" s="28"/>
      <c r="XX74" s="28"/>
      <c r="XY74" s="28"/>
      <c r="XZ74" s="28"/>
      <c r="YA74" s="28"/>
      <c r="YB74" s="28"/>
      <c r="YC74" s="28"/>
      <c r="YD74" s="28"/>
      <c r="YE74" s="28"/>
      <c r="YF74" s="28"/>
      <c r="YG74" s="28"/>
      <c r="YH74" s="28"/>
      <c r="YI74" s="28"/>
      <c r="YJ74" s="28"/>
      <c r="YK74" s="28"/>
      <c r="YL74" s="28"/>
      <c r="YM74" s="28"/>
      <c r="YN74" s="28"/>
      <c r="YO74" s="28"/>
      <c r="YP74" s="28"/>
      <c r="YQ74" s="28"/>
      <c r="YR74" s="28"/>
      <c r="YS74" s="28"/>
      <c r="YT74" s="28"/>
      <c r="YU74" s="28"/>
      <c r="YV74" s="28"/>
      <c r="YW74" s="28"/>
      <c r="YX74" s="28"/>
      <c r="YY74" s="28"/>
      <c r="YZ74" s="28"/>
      <c r="ZA74" s="28"/>
      <c r="ZB74" s="28"/>
      <c r="ZC74" s="28"/>
      <c r="ZD74" s="28"/>
      <c r="ZE74" s="28"/>
      <c r="ZF74" s="28"/>
      <c r="ZG74" s="28"/>
      <c r="ZH74" s="28"/>
      <c r="ZI74" s="28"/>
      <c r="ZJ74" s="28"/>
      <c r="ZK74" s="28"/>
      <c r="ZL74" s="28"/>
      <c r="ZM74" s="28"/>
      <c r="ZN74" s="28"/>
      <c r="ZO74" s="28"/>
      <c r="ZP74" s="28"/>
      <c r="ZQ74" s="28"/>
      <c r="ZR74" s="28"/>
      <c r="ZS74" s="28"/>
      <c r="ZT74" s="28"/>
      <c r="ZU74" s="28"/>
      <c r="ZV74" s="28"/>
      <c r="ZW74" s="28"/>
      <c r="ZX74" s="28"/>
      <c r="ZY74" s="28"/>
      <c r="ZZ74" s="28"/>
      <c r="AAA74" s="28"/>
      <c r="AAB74" s="28"/>
      <c r="AAC74" s="28"/>
      <c r="AAD74" s="28"/>
      <c r="AAE74" s="28"/>
      <c r="AAF74" s="28"/>
      <c r="AAG74" s="28"/>
      <c r="AAH74" s="28"/>
      <c r="AAI74" s="28"/>
      <c r="AAJ74" s="28"/>
      <c r="AAK74" s="28"/>
      <c r="AAL74" s="28"/>
      <c r="AAM74" s="28"/>
      <c r="AAN74" s="28"/>
      <c r="AAO74" s="28"/>
      <c r="AAP74" s="28"/>
      <c r="AAQ74" s="28"/>
      <c r="AAR74" s="28"/>
      <c r="AAS74" s="28"/>
      <c r="AAT74" s="28"/>
      <c r="AAU74" s="28"/>
      <c r="AAV74" s="28"/>
      <c r="AAW74" s="28"/>
      <c r="AAX74" s="28"/>
      <c r="AAY74" s="28"/>
      <c r="AAZ74" s="28"/>
      <c r="ABA74" s="28"/>
      <c r="ABB74" s="28"/>
      <c r="ABC74" s="28"/>
      <c r="ABD74" s="28"/>
      <c r="ABE74" s="28"/>
      <c r="ABF74" s="28"/>
      <c r="ABG74" s="28"/>
      <c r="ABH74" s="28"/>
      <c r="ABI74" s="28"/>
      <c r="ABJ74" s="28"/>
      <c r="ABK74" s="28"/>
      <c r="ABL74" s="28"/>
      <c r="ABM74" s="28"/>
      <c r="ABN74" s="28"/>
      <c r="ABO74" s="28"/>
      <c r="ABP74" s="28"/>
      <c r="ABQ74" s="28"/>
      <c r="ABR74" s="28"/>
      <c r="ABS74" s="28"/>
      <c r="ABT74" s="28"/>
      <c r="ABU74" s="28"/>
      <c r="ABV74" s="28"/>
      <c r="ABW74" s="28"/>
      <c r="ABX74" s="28"/>
      <c r="ABY74" s="28"/>
      <c r="ABZ74" s="28"/>
      <c r="ACA74" s="28"/>
      <c r="ACB74" s="28"/>
      <c r="ACC74" s="28"/>
      <c r="ACD74" s="28"/>
      <c r="ACE74" s="28"/>
      <c r="ACF74" s="28"/>
      <c r="ACG74" s="28"/>
      <c r="ACH74" s="28"/>
      <c r="ACI74" s="28"/>
      <c r="ACJ74" s="28"/>
      <c r="ACK74" s="28"/>
      <c r="ACL74" s="28"/>
      <c r="ACM74" s="28"/>
      <c r="ACN74" s="28"/>
      <c r="ACO74" s="28"/>
      <c r="ACP74" s="28"/>
      <c r="ACQ74" s="28"/>
      <c r="ACR74" s="28"/>
      <c r="ACS74" s="28"/>
      <c r="ACT74" s="28"/>
      <c r="ACU74" s="28"/>
      <c r="ACV74" s="28"/>
      <c r="ACW74" s="28"/>
      <c r="ACX74" s="28"/>
      <c r="ACY74" s="28"/>
      <c r="ACZ74" s="28"/>
      <c r="ADA74" s="28"/>
      <c r="ADB74" s="28"/>
      <c r="ADC74" s="28"/>
      <c r="ADD74" s="28"/>
      <c r="ADE74" s="28"/>
      <c r="ADF74" s="28"/>
      <c r="ADG74" s="28"/>
      <c r="ADH74" s="28"/>
      <c r="ADI74" s="28"/>
      <c r="ADJ74" s="28"/>
      <c r="ADK74" s="28"/>
      <c r="ADL74" s="28"/>
      <c r="ADM74" s="28"/>
      <c r="ADN74" s="28"/>
      <c r="ADO74" s="28"/>
      <c r="ADP74" s="28"/>
      <c r="ADQ74" s="28"/>
      <c r="ADR74" s="28"/>
      <c r="ADS74" s="28"/>
      <c r="ADT74" s="28"/>
      <c r="ADU74" s="28"/>
      <c r="ADV74" s="28"/>
      <c r="ADW74" s="28"/>
      <c r="ADX74" s="28"/>
      <c r="ADY74" s="28"/>
      <c r="ADZ74" s="28"/>
      <c r="AEA74" s="28"/>
      <c r="AEB74" s="28"/>
      <c r="AEC74" s="28"/>
      <c r="AED74" s="28"/>
      <c r="AEE74" s="28"/>
      <c r="AEF74" s="28"/>
      <c r="AEG74" s="28"/>
      <c r="AEH74" s="28"/>
      <c r="AEI74" s="28"/>
      <c r="AEJ74" s="28"/>
      <c r="AEK74" s="28"/>
      <c r="AEL74" s="28"/>
      <c r="AEM74" s="28"/>
      <c r="AEN74" s="28"/>
      <c r="AEO74" s="28"/>
      <c r="AEP74" s="28"/>
      <c r="AEQ74" s="28"/>
      <c r="AER74" s="28"/>
      <c r="AES74" s="28"/>
      <c r="AET74" s="28"/>
      <c r="AEU74" s="28"/>
      <c r="AEV74" s="28"/>
      <c r="AEW74" s="28"/>
      <c r="AEX74" s="28"/>
      <c r="AEY74" s="28"/>
      <c r="AEZ74" s="28"/>
      <c r="AFA74" s="28"/>
      <c r="AFB74" s="28"/>
      <c r="AFC74" s="28"/>
      <c r="AFD74" s="28"/>
      <c r="AFE74" s="28"/>
      <c r="AFF74" s="28"/>
      <c r="AFG74" s="28"/>
      <c r="AFH74" s="28"/>
      <c r="AFI74" s="28"/>
      <c r="AFJ74" s="28"/>
      <c r="AFK74" s="28"/>
      <c r="AFL74" s="28"/>
      <c r="AFM74" s="28"/>
      <c r="AFN74" s="28"/>
      <c r="AFO74" s="28"/>
      <c r="AFP74" s="28"/>
      <c r="AFQ74" s="28"/>
      <c r="AFR74" s="28"/>
      <c r="AFS74" s="28"/>
      <c r="AFT74" s="28"/>
      <c r="AFU74" s="28"/>
      <c r="AFV74" s="28"/>
      <c r="AFW74" s="28"/>
      <c r="AFX74" s="28"/>
      <c r="AFY74" s="28"/>
      <c r="AFZ74" s="28"/>
      <c r="AGA74" s="28"/>
      <c r="AGB74" s="28"/>
      <c r="AGC74" s="28"/>
      <c r="AGD74" s="28"/>
      <c r="AGE74" s="28"/>
      <c r="AGF74" s="28"/>
      <c r="AGG74" s="28"/>
      <c r="AGH74" s="28"/>
      <c r="AGI74" s="28"/>
      <c r="AGJ74" s="28"/>
      <c r="AGK74" s="28"/>
      <c r="AGL74" s="28"/>
      <c r="AGM74" s="28"/>
      <c r="AGN74" s="28"/>
      <c r="AGO74" s="28"/>
      <c r="AGP74" s="28"/>
      <c r="AGQ74" s="28"/>
      <c r="AGR74" s="28"/>
      <c r="AGS74" s="28"/>
      <c r="AGT74" s="28"/>
      <c r="AGU74" s="28"/>
      <c r="AGV74" s="28"/>
      <c r="AGW74" s="28"/>
      <c r="AGX74" s="28"/>
      <c r="AGY74" s="28"/>
      <c r="AGZ74" s="28"/>
      <c r="AHA74" s="28"/>
      <c r="AHB74" s="28"/>
      <c r="AHC74" s="28"/>
      <c r="AHD74" s="28"/>
      <c r="AHE74" s="28"/>
      <c r="AHF74" s="28"/>
      <c r="AHG74" s="28"/>
      <c r="AHH74" s="28"/>
      <c r="AHI74" s="28"/>
      <c r="AHJ74" s="28"/>
      <c r="AHK74" s="28"/>
      <c r="AHL74" s="28"/>
      <c r="AHM74" s="28"/>
      <c r="AHN74" s="28"/>
      <c r="AHO74" s="28"/>
      <c r="AHP74" s="28"/>
      <c r="AHQ74" s="28"/>
      <c r="AHR74" s="28"/>
      <c r="AHS74" s="28"/>
      <c r="AHT74" s="28"/>
      <c r="AHU74" s="28"/>
      <c r="AHV74" s="28"/>
      <c r="AHW74" s="28"/>
      <c r="AHX74" s="28"/>
      <c r="AHY74" s="28"/>
      <c r="AHZ74" s="28"/>
      <c r="AIA74" s="28"/>
      <c r="AIB74" s="28"/>
      <c r="AIC74" s="28"/>
      <c r="AID74" s="28"/>
      <c r="AIE74" s="28"/>
      <c r="AIF74" s="28"/>
      <c r="AIG74" s="28"/>
      <c r="AIH74" s="28"/>
      <c r="AII74" s="28"/>
      <c r="AIJ74" s="28"/>
      <c r="AIK74" s="28"/>
      <c r="AIL74" s="28"/>
      <c r="AIM74" s="28"/>
      <c r="AIN74" s="28"/>
      <c r="AIO74" s="28"/>
      <c r="AIP74" s="28"/>
      <c r="AIQ74" s="28"/>
      <c r="AIR74" s="28"/>
      <c r="AIS74" s="28"/>
      <c r="AIT74" s="28"/>
      <c r="AIU74" s="28"/>
      <c r="AIV74" s="28"/>
      <c r="AIW74" s="28"/>
      <c r="AIX74" s="28"/>
      <c r="AIY74" s="28"/>
      <c r="AIZ74" s="28"/>
      <c r="AJA74" s="28"/>
      <c r="AJB74" s="28"/>
      <c r="AJC74" s="28"/>
      <c r="AJD74" s="28"/>
      <c r="AJE74" s="28"/>
      <c r="AJF74" s="28"/>
      <c r="AJG74" s="28"/>
      <c r="AJH74" s="28"/>
      <c r="AJI74" s="28"/>
      <c r="AJJ74" s="28"/>
      <c r="AJK74" s="28"/>
      <c r="AJL74" s="28"/>
      <c r="AJM74" s="28"/>
      <c r="AJN74" s="28"/>
      <c r="AJO74" s="28"/>
      <c r="AJP74" s="28"/>
      <c r="AJQ74" s="28"/>
      <c r="AJR74" s="28"/>
      <c r="AJS74" s="28"/>
      <c r="AJT74" s="28"/>
      <c r="AJU74" s="28"/>
      <c r="AJV74" s="28"/>
      <c r="AJW74" s="28"/>
      <c r="AJX74" s="28"/>
      <c r="AJY74" s="28"/>
      <c r="AJZ74" s="28"/>
      <c r="AKA74" s="28"/>
      <c r="AKB74" s="28"/>
      <c r="AKC74" s="28"/>
      <c r="AKD74" s="28"/>
      <c r="AKE74" s="28"/>
      <c r="AKF74" s="28"/>
      <c r="AKG74" s="28"/>
      <c r="AKH74" s="28"/>
      <c r="AKI74" s="28"/>
      <c r="AKJ74" s="28"/>
      <c r="AKK74" s="28"/>
      <c r="AKL74" s="28"/>
      <c r="AKM74" s="28"/>
      <c r="AKN74" s="28"/>
      <c r="AKO74" s="28"/>
      <c r="AKP74" s="28"/>
      <c r="AKQ74" s="28"/>
      <c r="AKR74" s="28"/>
      <c r="AKS74" s="28"/>
      <c r="AKT74" s="28"/>
      <c r="AKU74" s="28"/>
      <c r="AKV74" s="28"/>
      <c r="AKW74" s="28"/>
      <c r="AKX74" s="28"/>
      <c r="AKY74" s="28"/>
      <c r="AKZ74" s="28"/>
      <c r="ALA74" s="28"/>
      <c r="ALB74" s="28"/>
      <c r="ALC74" s="28"/>
      <c r="ALD74" s="28"/>
      <c r="ALE74" s="28"/>
      <c r="ALF74" s="28"/>
      <c r="ALG74" s="28"/>
      <c r="ALH74" s="28"/>
      <c r="ALI74" s="28"/>
      <c r="ALJ74" s="28"/>
      <c r="ALK74" s="28"/>
      <c r="ALL74" s="28"/>
      <c r="ALM74" s="28"/>
      <c r="ALN74" s="28"/>
      <c r="ALO74" s="28"/>
      <c r="ALP74" s="28"/>
      <c r="ALQ74" s="28"/>
      <c r="ALR74" s="28"/>
      <c r="ALS74" s="28"/>
      <c r="ALT74" s="28"/>
      <c r="ALU74" s="28"/>
      <c r="ALV74" s="28"/>
      <c r="ALW74" s="28"/>
      <c r="ALX74" s="28"/>
      <c r="ALY74" s="28"/>
      <c r="ALZ74" s="28"/>
      <c r="AMA74" s="28"/>
      <c r="AMB74" s="28"/>
      <c r="AMC74" s="28"/>
      <c r="AMD74" s="28"/>
      <c r="AME74" s="28"/>
      <c r="AMF74" s="28"/>
      <c r="AMG74" s="28"/>
      <c r="AMH74" s="28"/>
      <c r="AMI74" s="28"/>
      <c r="AMJ74" s="28"/>
      <c r="AMK74" s="28"/>
      <c r="AML74" s="28"/>
      <c r="AMM74" s="28"/>
      <c r="AMN74" s="28"/>
      <c r="AMO74" s="28"/>
      <c r="AMP74" s="28"/>
      <c r="AMQ74" s="28"/>
      <c r="AMR74" s="28"/>
      <c r="AMS74" s="28"/>
      <c r="AMT74" s="28"/>
      <c r="AMU74" s="28"/>
      <c r="AMV74" s="28"/>
      <c r="AMW74" s="28"/>
      <c r="AMX74" s="28"/>
      <c r="AMY74" s="28"/>
      <c r="AMZ74" s="28"/>
      <c r="ANA74" s="28"/>
      <c r="ANB74" s="28"/>
      <c r="ANC74" s="28"/>
      <c r="AND74" s="28"/>
      <c r="ANE74" s="28"/>
    </row>
    <row r="75" spans="3:1045" s="6" customFormat="1" ht="15" customHeight="1" x14ac:dyDescent="0.25">
      <c r="C75" s="6" t="str">
        <f t="shared" si="6"/>
        <v>American</v>
      </c>
      <c r="D75" s="6" t="str">
        <f t="shared" si="7"/>
        <v>HPE10260H045DV  (60 gal)</v>
      </c>
      <c r="E75" s="6">
        <f t="shared" si="8"/>
        <v>120111</v>
      </c>
      <c r="F75" s="62">
        <f t="shared" si="9"/>
        <v>60</v>
      </c>
      <c r="G75" s="6" t="str">
        <f t="shared" si="10"/>
        <v>AOSmithPHPT60</v>
      </c>
      <c r="H75" s="62">
        <v>1</v>
      </c>
      <c r="I75" s="64">
        <v>0</v>
      </c>
      <c r="J75" s="63">
        <f t="shared" si="46"/>
        <v>2.33</v>
      </c>
      <c r="K75" s="114">
        <f t="shared" si="47"/>
        <v>0</v>
      </c>
      <c r="L75" s="132">
        <f t="shared" si="13"/>
        <v>0</v>
      </c>
      <c r="M75" s="99" t="s">
        <v>196</v>
      </c>
      <c r="N75" s="33"/>
      <c r="O75" s="83">
        <f t="shared" si="14"/>
        <v>12</v>
      </c>
      <c r="P75" s="18" t="s">
        <v>19</v>
      </c>
      <c r="Q75" s="69">
        <v>1</v>
      </c>
      <c r="R75" s="70">
        <f t="shared" si="48"/>
        <v>120111</v>
      </c>
      <c r="S75" s="67" t="str">
        <f t="shared" si="24"/>
        <v>HPE10260H045DV  (60 gal)</v>
      </c>
      <c r="T75" s="19" t="s">
        <v>95</v>
      </c>
      <c r="U75" s="20">
        <v>60</v>
      </c>
      <c r="V75" s="31" t="s">
        <v>107</v>
      </c>
      <c r="W75" s="88" t="s">
        <v>107</v>
      </c>
      <c r="X75" s="93" t="str">
        <f t="shared" si="49"/>
        <v>AOSmithPHPT60</v>
      </c>
      <c r="Y75" s="131">
        <v>0</v>
      </c>
      <c r="Z75" s="34">
        <v>2.33</v>
      </c>
      <c r="AA75" s="51"/>
      <c r="AB75" s="50"/>
      <c r="AC75" s="51"/>
      <c r="AD75" s="50"/>
      <c r="AE75" s="143" t="str">
        <f t="shared" si="15"/>
        <v>2,     American,   "HPE10260H045DV  (60 gal)"</v>
      </c>
      <c r="AF75" s="144" t="s">
        <v>19</v>
      </c>
      <c r="AG75" s="146" t="s">
        <v>463</v>
      </c>
      <c r="AH75" s="143" t="str">
        <f t="shared" si="16"/>
        <v xml:space="preserve">          case  American   :   "AmericanHPE10260"</v>
      </c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8"/>
      <c r="IK75" s="28"/>
      <c r="IL75" s="28"/>
      <c r="IM75" s="28"/>
      <c r="IN75" s="28"/>
      <c r="IO75" s="28"/>
      <c r="IP75" s="28"/>
      <c r="IQ75" s="28"/>
      <c r="IR75" s="28"/>
      <c r="IS75" s="28"/>
      <c r="IT75" s="28"/>
      <c r="IU75" s="28"/>
      <c r="IV75" s="28"/>
      <c r="IW75" s="28"/>
      <c r="IX75" s="28"/>
      <c r="IY75" s="28"/>
      <c r="IZ75" s="28"/>
      <c r="JA75" s="28"/>
      <c r="JB75" s="28"/>
      <c r="JC75" s="28"/>
      <c r="JD75" s="28"/>
      <c r="JE75" s="28"/>
      <c r="JF75" s="28"/>
      <c r="JG75" s="28"/>
      <c r="JH75" s="28"/>
      <c r="JI75" s="28"/>
      <c r="JJ75" s="28"/>
      <c r="JK75" s="28"/>
      <c r="JL75" s="28"/>
      <c r="JM75" s="28"/>
      <c r="JN75" s="28"/>
      <c r="JO75" s="28"/>
      <c r="JP75" s="28"/>
      <c r="JQ75" s="28"/>
      <c r="JR75" s="28"/>
      <c r="JS75" s="28"/>
      <c r="JT75" s="28"/>
      <c r="JU75" s="28"/>
      <c r="JV75" s="28"/>
      <c r="JW75" s="28"/>
      <c r="JX75" s="28"/>
      <c r="JY75" s="28"/>
      <c r="JZ75" s="28"/>
      <c r="KA75" s="28"/>
      <c r="KB75" s="28"/>
      <c r="KC75" s="28"/>
      <c r="KD75" s="28"/>
      <c r="KE75" s="28"/>
      <c r="KF75" s="28"/>
      <c r="KG75" s="28"/>
      <c r="KH75" s="28"/>
      <c r="KI75" s="28"/>
      <c r="KJ75" s="28"/>
      <c r="KK75" s="28"/>
      <c r="KL75" s="28"/>
      <c r="KM75" s="28"/>
      <c r="KN75" s="28"/>
      <c r="KO75" s="28"/>
      <c r="KP75" s="28"/>
      <c r="KQ75" s="28"/>
      <c r="KR75" s="28"/>
      <c r="KS75" s="28"/>
      <c r="KT75" s="28"/>
      <c r="KU75" s="28"/>
      <c r="KV75" s="28"/>
      <c r="KW75" s="28"/>
      <c r="KX75" s="28"/>
      <c r="KY75" s="28"/>
      <c r="KZ75" s="28"/>
      <c r="LA75" s="28"/>
      <c r="LB75" s="28"/>
      <c r="LC75" s="28"/>
      <c r="LD75" s="28"/>
      <c r="LE75" s="28"/>
      <c r="LF75" s="28"/>
      <c r="LG75" s="28"/>
      <c r="LH75" s="28"/>
      <c r="LI75" s="28"/>
      <c r="LJ75" s="28"/>
      <c r="LK75" s="28"/>
      <c r="LL75" s="28"/>
      <c r="LM75" s="28"/>
      <c r="LN75" s="28"/>
      <c r="LO75" s="28"/>
      <c r="LP75" s="28"/>
      <c r="LQ75" s="28"/>
      <c r="LR75" s="28"/>
      <c r="LS75" s="28"/>
      <c r="LT75" s="28"/>
      <c r="LU75" s="28"/>
      <c r="LV75" s="28"/>
      <c r="LW75" s="28"/>
      <c r="LX75" s="28"/>
      <c r="LY75" s="28"/>
      <c r="LZ75" s="28"/>
      <c r="MA75" s="28"/>
      <c r="MB75" s="28"/>
      <c r="MC75" s="28"/>
      <c r="MD75" s="28"/>
      <c r="ME75" s="28"/>
      <c r="MF75" s="28"/>
      <c r="MG75" s="28"/>
      <c r="MH75" s="28"/>
      <c r="MI75" s="28"/>
      <c r="MJ75" s="28"/>
      <c r="MK75" s="28"/>
      <c r="ML75" s="28"/>
      <c r="MM75" s="28"/>
      <c r="MN75" s="28"/>
      <c r="MO75" s="28"/>
      <c r="MP75" s="28"/>
      <c r="MQ75" s="28"/>
      <c r="MR75" s="28"/>
      <c r="MS75" s="28"/>
      <c r="MT75" s="28"/>
      <c r="MU75" s="28"/>
      <c r="MV75" s="28"/>
      <c r="MW75" s="28"/>
      <c r="MX75" s="28"/>
      <c r="MY75" s="28"/>
      <c r="MZ75" s="28"/>
      <c r="NA75" s="28"/>
      <c r="NB75" s="28"/>
      <c r="NC75" s="28"/>
      <c r="ND75" s="28"/>
      <c r="NE75" s="28"/>
      <c r="NF75" s="28"/>
      <c r="NG75" s="28"/>
      <c r="NH75" s="28"/>
      <c r="NI75" s="28"/>
      <c r="NJ75" s="28"/>
      <c r="NK75" s="28"/>
      <c r="NL75" s="28"/>
      <c r="NM75" s="28"/>
      <c r="NN75" s="28"/>
      <c r="NO75" s="28"/>
      <c r="NP75" s="28"/>
      <c r="NQ75" s="28"/>
      <c r="NR75" s="28"/>
      <c r="NS75" s="28"/>
      <c r="NT75" s="28"/>
      <c r="NU75" s="28"/>
      <c r="NV75" s="28"/>
      <c r="NW75" s="28"/>
      <c r="NX75" s="28"/>
      <c r="NY75" s="28"/>
      <c r="NZ75" s="28"/>
      <c r="OA75" s="28"/>
      <c r="OB75" s="28"/>
      <c r="OC75" s="28"/>
      <c r="OD75" s="28"/>
      <c r="OE75" s="28"/>
      <c r="OF75" s="28"/>
      <c r="OG75" s="28"/>
      <c r="OH75" s="28"/>
      <c r="OI75" s="28"/>
      <c r="OJ75" s="28"/>
      <c r="OK75" s="28"/>
      <c r="OL75" s="28"/>
      <c r="OM75" s="28"/>
      <c r="ON75" s="28"/>
      <c r="OO75" s="28"/>
      <c r="OP75" s="28"/>
      <c r="OQ75" s="28"/>
      <c r="OR75" s="28"/>
      <c r="OS75" s="28"/>
      <c r="OT75" s="28"/>
      <c r="OU75" s="28"/>
      <c r="OV75" s="28"/>
      <c r="OW75" s="28"/>
      <c r="OX75" s="28"/>
      <c r="OY75" s="28"/>
      <c r="OZ75" s="28"/>
      <c r="PA75" s="28"/>
      <c r="PB75" s="28"/>
      <c r="PC75" s="28"/>
      <c r="PD75" s="28"/>
      <c r="PE75" s="28"/>
      <c r="PF75" s="28"/>
      <c r="PG75" s="28"/>
      <c r="PH75" s="28"/>
      <c r="PI75" s="28"/>
      <c r="PJ75" s="28"/>
      <c r="PK75" s="28"/>
      <c r="PL75" s="28"/>
      <c r="PM75" s="28"/>
      <c r="PN75" s="28"/>
      <c r="PO75" s="28"/>
      <c r="PP75" s="28"/>
      <c r="PQ75" s="28"/>
      <c r="PR75" s="28"/>
      <c r="PS75" s="28"/>
      <c r="PT75" s="28"/>
      <c r="PU75" s="28"/>
      <c r="PV75" s="28"/>
      <c r="PW75" s="28"/>
      <c r="PX75" s="28"/>
      <c r="PY75" s="28"/>
      <c r="PZ75" s="28"/>
      <c r="QA75" s="28"/>
      <c r="QB75" s="28"/>
      <c r="QC75" s="28"/>
      <c r="QD75" s="28"/>
      <c r="QE75" s="28"/>
      <c r="QF75" s="28"/>
      <c r="QG75" s="28"/>
      <c r="QH75" s="28"/>
      <c r="QI75" s="28"/>
      <c r="QJ75" s="28"/>
      <c r="QK75" s="28"/>
      <c r="QL75" s="28"/>
      <c r="QM75" s="28"/>
      <c r="QN75" s="28"/>
      <c r="QO75" s="28"/>
      <c r="QP75" s="28"/>
      <c r="QQ75" s="28"/>
      <c r="QR75" s="28"/>
      <c r="QS75" s="28"/>
      <c r="QT75" s="28"/>
      <c r="QU75" s="28"/>
      <c r="QV75" s="28"/>
      <c r="QW75" s="28"/>
      <c r="QX75" s="28"/>
      <c r="QY75" s="28"/>
      <c r="QZ75" s="28"/>
      <c r="RA75" s="28"/>
      <c r="RB75" s="28"/>
      <c r="RC75" s="28"/>
      <c r="RD75" s="28"/>
      <c r="RE75" s="28"/>
      <c r="RF75" s="28"/>
      <c r="RG75" s="28"/>
      <c r="RH75" s="28"/>
      <c r="RI75" s="28"/>
      <c r="RJ75" s="28"/>
      <c r="RK75" s="28"/>
      <c r="RL75" s="28"/>
      <c r="RM75" s="28"/>
      <c r="RN75" s="28"/>
      <c r="RO75" s="28"/>
      <c r="RP75" s="28"/>
      <c r="RQ75" s="28"/>
      <c r="RR75" s="28"/>
      <c r="RS75" s="28"/>
      <c r="RT75" s="28"/>
      <c r="RU75" s="28"/>
      <c r="RV75" s="28"/>
      <c r="RW75" s="28"/>
      <c r="RX75" s="28"/>
      <c r="RY75" s="28"/>
      <c r="RZ75" s="28"/>
      <c r="SA75" s="28"/>
      <c r="SB75" s="28"/>
      <c r="SC75" s="28"/>
      <c r="SD75" s="28"/>
      <c r="SE75" s="28"/>
      <c r="SF75" s="28"/>
      <c r="SG75" s="28"/>
      <c r="SH75" s="28"/>
      <c r="SI75" s="28"/>
      <c r="SJ75" s="28"/>
      <c r="SK75" s="28"/>
      <c r="SL75" s="28"/>
      <c r="SM75" s="28"/>
      <c r="SN75" s="28"/>
      <c r="SO75" s="28"/>
      <c r="SP75" s="28"/>
      <c r="SQ75" s="28"/>
      <c r="SR75" s="28"/>
      <c r="SS75" s="28"/>
      <c r="ST75" s="28"/>
      <c r="SU75" s="28"/>
      <c r="SV75" s="28"/>
      <c r="SW75" s="28"/>
      <c r="SX75" s="28"/>
      <c r="SY75" s="28"/>
      <c r="SZ75" s="28"/>
      <c r="TA75" s="28"/>
      <c r="TB75" s="28"/>
      <c r="TC75" s="28"/>
      <c r="TD75" s="28"/>
      <c r="TE75" s="28"/>
      <c r="TF75" s="28"/>
      <c r="TG75" s="28"/>
      <c r="TH75" s="28"/>
      <c r="TI75" s="28"/>
      <c r="TJ75" s="28"/>
      <c r="TK75" s="28"/>
      <c r="TL75" s="28"/>
      <c r="TM75" s="28"/>
      <c r="TN75" s="28"/>
      <c r="TO75" s="28"/>
      <c r="TP75" s="28"/>
      <c r="TQ75" s="28"/>
      <c r="TR75" s="28"/>
      <c r="TS75" s="28"/>
      <c r="TT75" s="28"/>
      <c r="TU75" s="28"/>
      <c r="TV75" s="28"/>
      <c r="TW75" s="28"/>
      <c r="TX75" s="28"/>
      <c r="TY75" s="28"/>
      <c r="TZ75" s="28"/>
      <c r="UA75" s="28"/>
      <c r="UB75" s="28"/>
      <c r="UC75" s="28"/>
      <c r="UD75" s="28"/>
      <c r="UE75" s="28"/>
      <c r="UF75" s="28"/>
      <c r="UG75" s="28"/>
      <c r="UH75" s="28"/>
      <c r="UI75" s="28"/>
      <c r="UJ75" s="28"/>
      <c r="UK75" s="28"/>
      <c r="UL75" s="28"/>
      <c r="UM75" s="28"/>
      <c r="UN75" s="28"/>
      <c r="UO75" s="28"/>
      <c r="UP75" s="28"/>
      <c r="UQ75" s="28"/>
      <c r="UR75" s="28"/>
      <c r="US75" s="28"/>
      <c r="UT75" s="28"/>
      <c r="UU75" s="28"/>
      <c r="UV75" s="28"/>
      <c r="UW75" s="28"/>
      <c r="UX75" s="28"/>
      <c r="UY75" s="28"/>
      <c r="UZ75" s="28"/>
      <c r="VA75" s="28"/>
      <c r="VB75" s="28"/>
      <c r="VC75" s="28"/>
      <c r="VD75" s="28"/>
      <c r="VE75" s="28"/>
      <c r="VF75" s="28"/>
      <c r="VG75" s="28"/>
      <c r="VH75" s="28"/>
      <c r="VI75" s="28"/>
      <c r="VJ75" s="28"/>
      <c r="VK75" s="28"/>
      <c r="VL75" s="28"/>
      <c r="VM75" s="28"/>
      <c r="VN75" s="28"/>
      <c r="VO75" s="28"/>
      <c r="VP75" s="28"/>
      <c r="VQ75" s="28"/>
      <c r="VR75" s="28"/>
      <c r="VS75" s="28"/>
      <c r="VT75" s="28"/>
      <c r="VU75" s="28"/>
      <c r="VV75" s="28"/>
      <c r="VW75" s="28"/>
      <c r="VX75" s="28"/>
      <c r="VY75" s="28"/>
      <c r="VZ75" s="28"/>
      <c r="WA75" s="28"/>
      <c r="WB75" s="28"/>
      <c r="WC75" s="28"/>
      <c r="WD75" s="28"/>
      <c r="WE75" s="28"/>
      <c r="WF75" s="28"/>
      <c r="WG75" s="28"/>
      <c r="WH75" s="28"/>
      <c r="WI75" s="28"/>
      <c r="WJ75" s="28"/>
      <c r="WK75" s="28"/>
      <c r="WL75" s="28"/>
      <c r="WM75" s="28"/>
      <c r="WN75" s="28"/>
      <c r="WO75" s="28"/>
      <c r="WP75" s="28"/>
      <c r="WQ75" s="28"/>
      <c r="WR75" s="28"/>
      <c r="WS75" s="28"/>
      <c r="WT75" s="28"/>
      <c r="WU75" s="28"/>
      <c r="WV75" s="28"/>
      <c r="WW75" s="28"/>
      <c r="WX75" s="28"/>
      <c r="WY75" s="28"/>
      <c r="WZ75" s="28"/>
      <c r="XA75" s="28"/>
      <c r="XB75" s="28"/>
      <c r="XC75" s="28"/>
      <c r="XD75" s="28"/>
      <c r="XE75" s="28"/>
      <c r="XF75" s="28"/>
      <c r="XG75" s="28"/>
      <c r="XH75" s="28"/>
      <c r="XI75" s="28"/>
      <c r="XJ75" s="28"/>
      <c r="XK75" s="28"/>
      <c r="XL75" s="28"/>
      <c r="XM75" s="28"/>
      <c r="XN75" s="28"/>
      <c r="XO75" s="28"/>
      <c r="XP75" s="28"/>
      <c r="XQ75" s="28"/>
      <c r="XR75" s="28"/>
      <c r="XS75" s="28"/>
      <c r="XT75" s="28"/>
      <c r="XU75" s="28"/>
      <c r="XV75" s="28"/>
      <c r="XW75" s="28"/>
      <c r="XX75" s="28"/>
      <c r="XY75" s="28"/>
      <c r="XZ75" s="28"/>
      <c r="YA75" s="28"/>
      <c r="YB75" s="28"/>
      <c r="YC75" s="28"/>
      <c r="YD75" s="28"/>
      <c r="YE75" s="28"/>
      <c r="YF75" s="28"/>
      <c r="YG75" s="28"/>
      <c r="YH75" s="28"/>
      <c r="YI75" s="28"/>
      <c r="YJ75" s="28"/>
      <c r="YK75" s="28"/>
      <c r="YL75" s="28"/>
      <c r="YM75" s="28"/>
      <c r="YN75" s="28"/>
      <c r="YO75" s="28"/>
      <c r="YP75" s="28"/>
      <c r="YQ75" s="28"/>
      <c r="YR75" s="28"/>
      <c r="YS75" s="28"/>
      <c r="YT75" s="28"/>
      <c r="YU75" s="28"/>
      <c r="YV75" s="28"/>
      <c r="YW75" s="28"/>
      <c r="YX75" s="28"/>
      <c r="YY75" s="28"/>
      <c r="YZ75" s="28"/>
      <c r="ZA75" s="28"/>
      <c r="ZB75" s="28"/>
      <c r="ZC75" s="28"/>
      <c r="ZD75" s="28"/>
      <c r="ZE75" s="28"/>
      <c r="ZF75" s="28"/>
      <c r="ZG75" s="28"/>
      <c r="ZH75" s="28"/>
      <c r="ZI75" s="28"/>
      <c r="ZJ75" s="28"/>
      <c r="ZK75" s="28"/>
      <c r="ZL75" s="28"/>
      <c r="ZM75" s="28"/>
      <c r="ZN75" s="28"/>
      <c r="ZO75" s="28"/>
      <c r="ZP75" s="28"/>
      <c r="ZQ75" s="28"/>
      <c r="ZR75" s="28"/>
      <c r="ZS75" s="28"/>
      <c r="ZT75" s="28"/>
      <c r="ZU75" s="28"/>
      <c r="ZV75" s="28"/>
      <c r="ZW75" s="28"/>
      <c r="ZX75" s="28"/>
      <c r="ZY75" s="28"/>
      <c r="ZZ75" s="28"/>
      <c r="AAA75" s="28"/>
      <c r="AAB75" s="28"/>
      <c r="AAC75" s="28"/>
      <c r="AAD75" s="28"/>
      <c r="AAE75" s="28"/>
      <c r="AAF75" s="28"/>
      <c r="AAG75" s="28"/>
      <c r="AAH75" s="28"/>
      <c r="AAI75" s="28"/>
      <c r="AAJ75" s="28"/>
      <c r="AAK75" s="28"/>
      <c r="AAL75" s="28"/>
      <c r="AAM75" s="28"/>
      <c r="AAN75" s="28"/>
      <c r="AAO75" s="28"/>
      <c r="AAP75" s="28"/>
      <c r="AAQ75" s="28"/>
      <c r="AAR75" s="28"/>
      <c r="AAS75" s="28"/>
      <c r="AAT75" s="28"/>
      <c r="AAU75" s="28"/>
      <c r="AAV75" s="28"/>
      <c r="AAW75" s="28"/>
      <c r="AAX75" s="28"/>
      <c r="AAY75" s="28"/>
      <c r="AAZ75" s="28"/>
      <c r="ABA75" s="28"/>
      <c r="ABB75" s="28"/>
      <c r="ABC75" s="28"/>
      <c r="ABD75" s="28"/>
      <c r="ABE75" s="28"/>
      <c r="ABF75" s="28"/>
      <c r="ABG75" s="28"/>
      <c r="ABH75" s="28"/>
      <c r="ABI75" s="28"/>
      <c r="ABJ75" s="28"/>
      <c r="ABK75" s="28"/>
      <c r="ABL75" s="28"/>
      <c r="ABM75" s="28"/>
      <c r="ABN75" s="28"/>
      <c r="ABO75" s="28"/>
      <c r="ABP75" s="28"/>
      <c r="ABQ75" s="28"/>
      <c r="ABR75" s="28"/>
      <c r="ABS75" s="28"/>
      <c r="ABT75" s="28"/>
      <c r="ABU75" s="28"/>
      <c r="ABV75" s="28"/>
      <c r="ABW75" s="28"/>
      <c r="ABX75" s="28"/>
      <c r="ABY75" s="28"/>
      <c r="ABZ75" s="28"/>
      <c r="ACA75" s="28"/>
      <c r="ACB75" s="28"/>
      <c r="ACC75" s="28"/>
      <c r="ACD75" s="28"/>
      <c r="ACE75" s="28"/>
      <c r="ACF75" s="28"/>
      <c r="ACG75" s="28"/>
      <c r="ACH75" s="28"/>
      <c r="ACI75" s="28"/>
      <c r="ACJ75" s="28"/>
      <c r="ACK75" s="28"/>
      <c r="ACL75" s="28"/>
      <c r="ACM75" s="28"/>
      <c r="ACN75" s="28"/>
      <c r="ACO75" s="28"/>
      <c r="ACP75" s="28"/>
      <c r="ACQ75" s="28"/>
      <c r="ACR75" s="28"/>
      <c r="ACS75" s="28"/>
      <c r="ACT75" s="28"/>
      <c r="ACU75" s="28"/>
      <c r="ACV75" s="28"/>
      <c r="ACW75" s="28"/>
      <c r="ACX75" s="28"/>
      <c r="ACY75" s="28"/>
      <c r="ACZ75" s="28"/>
      <c r="ADA75" s="28"/>
      <c r="ADB75" s="28"/>
      <c r="ADC75" s="28"/>
      <c r="ADD75" s="28"/>
      <c r="ADE75" s="28"/>
      <c r="ADF75" s="28"/>
      <c r="ADG75" s="28"/>
      <c r="ADH75" s="28"/>
      <c r="ADI75" s="28"/>
      <c r="ADJ75" s="28"/>
      <c r="ADK75" s="28"/>
      <c r="ADL75" s="28"/>
      <c r="ADM75" s="28"/>
      <c r="ADN75" s="28"/>
      <c r="ADO75" s="28"/>
      <c r="ADP75" s="28"/>
      <c r="ADQ75" s="28"/>
      <c r="ADR75" s="28"/>
      <c r="ADS75" s="28"/>
      <c r="ADT75" s="28"/>
      <c r="ADU75" s="28"/>
      <c r="ADV75" s="28"/>
      <c r="ADW75" s="28"/>
      <c r="ADX75" s="28"/>
      <c r="ADY75" s="28"/>
      <c r="ADZ75" s="28"/>
      <c r="AEA75" s="28"/>
      <c r="AEB75" s="28"/>
      <c r="AEC75" s="28"/>
      <c r="AED75" s="28"/>
      <c r="AEE75" s="28"/>
      <c r="AEF75" s="28"/>
      <c r="AEG75" s="28"/>
      <c r="AEH75" s="28"/>
      <c r="AEI75" s="28"/>
      <c r="AEJ75" s="28"/>
      <c r="AEK75" s="28"/>
      <c r="AEL75" s="28"/>
      <c r="AEM75" s="28"/>
      <c r="AEN75" s="28"/>
      <c r="AEO75" s="28"/>
      <c r="AEP75" s="28"/>
      <c r="AEQ75" s="28"/>
      <c r="AER75" s="28"/>
      <c r="AES75" s="28"/>
      <c r="AET75" s="28"/>
      <c r="AEU75" s="28"/>
      <c r="AEV75" s="28"/>
      <c r="AEW75" s="28"/>
      <c r="AEX75" s="28"/>
      <c r="AEY75" s="28"/>
      <c r="AEZ75" s="28"/>
      <c r="AFA75" s="28"/>
      <c r="AFB75" s="28"/>
      <c r="AFC75" s="28"/>
      <c r="AFD75" s="28"/>
      <c r="AFE75" s="28"/>
      <c r="AFF75" s="28"/>
      <c r="AFG75" s="28"/>
      <c r="AFH75" s="28"/>
      <c r="AFI75" s="28"/>
      <c r="AFJ75" s="28"/>
      <c r="AFK75" s="28"/>
      <c r="AFL75" s="28"/>
      <c r="AFM75" s="28"/>
      <c r="AFN75" s="28"/>
      <c r="AFO75" s="28"/>
      <c r="AFP75" s="28"/>
      <c r="AFQ75" s="28"/>
      <c r="AFR75" s="28"/>
      <c r="AFS75" s="28"/>
      <c r="AFT75" s="28"/>
      <c r="AFU75" s="28"/>
      <c r="AFV75" s="28"/>
      <c r="AFW75" s="28"/>
      <c r="AFX75" s="28"/>
      <c r="AFY75" s="28"/>
      <c r="AFZ75" s="28"/>
      <c r="AGA75" s="28"/>
      <c r="AGB75" s="28"/>
      <c r="AGC75" s="28"/>
      <c r="AGD75" s="28"/>
      <c r="AGE75" s="28"/>
      <c r="AGF75" s="28"/>
      <c r="AGG75" s="28"/>
      <c r="AGH75" s="28"/>
      <c r="AGI75" s="28"/>
      <c r="AGJ75" s="28"/>
      <c r="AGK75" s="28"/>
      <c r="AGL75" s="28"/>
      <c r="AGM75" s="28"/>
      <c r="AGN75" s="28"/>
      <c r="AGO75" s="28"/>
      <c r="AGP75" s="28"/>
      <c r="AGQ75" s="28"/>
      <c r="AGR75" s="28"/>
      <c r="AGS75" s="28"/>
      <c r="AGT75" s="28"/>
      <c r="AGU75" s="28"/>
      <c r="AGV75" s="28"/>
      <c r="AGW75" s="28"/>
      <c r="AGX75" s="28"/>
      <c r="AGY75" s="28"/>
      <c r="AGZ75" s="28"/>
      <c r="AHA75" s="28"/>
      <c r="AHB75" s="28"/>
      <c r="AHC75" s="28"/>
      <c r="AHD75" s="28"/>
      <c r="AHE75" s="28"/>
      <c r="AHF75" s="28"/>
      <c r="AHG75" s="28"/>
      <c r="AHH75" s="28"/>
      <c r="AHI75" s="28"/>
      <c r="AHJ75" s="28"/>
      <c r="AHK75" s="28"/>
      <c r="AHL75" s="28"/>
      <c r="AHM75" s="28"/>
      <c r="AHN75" s="28"/>
      <c r="AHO75" s="28"/>
      <c r="AHP75" s="28"/>
      <c r="AHQ75" s="28"/>
      <c r="AHR75" s="28"/>
      <c r="AHS75" s="28"/>
      <c r="AHT75" s="28"/>
      <c r="AHU75" s="28"/>
      <c r="AHV75" s="28"/>
      <c r="AHW75" s="28"/>
      <c r="AHX75" s="28"/>
      <c r="AHY75" s="28"/>
      <c r="AHZ75" s="28"/>
      <c r="AIA75" s="28"/>
      <c r="AIB75" s="28"/>
      <c r="AIC75" s="28"/>
      <c r="AID75" s="28"/>
      <c r="AIE75" s="28"/>
      <c r="AIF75" s="28"/>
      <c r="AIG75" s="28"/>
      <c r="AIH75" s="28"/>
      <c r="AII75" s="28"/>
      <c r="AIJ75" s="28"/>
      <c r="AIK75" s="28"/>
      <c r="AIL75" s="28"/>
      <c r="AIM75" s="28"/>
      <c r="AIN75" s="28"/>
      <c r="AIO75" s="28"/>
      <c r="AIP75" s="28"/>
      <c r="AIQ75" s="28"/>
      <c r="AIR75" s="28"/>
      <c r="AIS75" s="28"/>
      <c r="AIT75" s="28"/>
      <c r="AIU75" s="28"/>
      <c r="AIV75" s="28"/>
      <c r="AIW75" s="28"/>
      <c r="AIX75" s="28"/>
      <c r="AIY75" s="28"/>
      <c r="AIZ75" s="28"/>
      <c r="AJA75" s="28"/>
      <c r="AJB75" s="28"/>
      <c r="AJC75" s="28"/>
      <c r="AJD75" s="28"/>
      <c r="AJE75" s="28"/>
      <c r="AJF75" s="28"/>
      <c r="AJG75" s="28"/>
      <c r="AJH75" s="28"/>
      <c r="AJI75" s="28"/>
      <c r="AJJ75" s="28"/>
      <c r="AJK75" s="28"/>
      <c r="AJL75" s="28"/>
      <c r="AJM75" s="28"/>
      <c r="AJN75" s="28"/>
      <c r="AJO75" s="28"/>
      <c r="AJP75" s="28"/>
      <c r="AJQ75" s="28"/>
      <c r="AJR75" s="28"/>
      <c r="AJS75" s="28"/>
      <c r="AJT75" s="28"/>
      <c r="AJU75" s="28"/>
      <c r="AJV75" s="28"/>
      <c r="AJW75" s="28"/>
      <c r="AJX75" s="28"/>
      <c r="AJY75" s="28"/>
      <c r="AJZ75" s="28"/>
      <c r="AKA75" s="28"/>
      <c r="AKB75" s="28"/>
      <c r="AKC75" s="28"/>
      <c r="AKD75" s="28"/>
      <c r="AKE75" s="28"/>
      <c r="AKF75" s="28"/>
      <c r="AKG75" s="28"/>
      <c r="AKH75" s="28"/>
      <c r="AKI75" s="28"/>
      <c r="AKJ75" s="28"/>
      <c r="AKK75" s="28"/>
      <c r="AKL75" s="28"/>
      <c r="AKM75" s="28"/>
      <c r="AKN75" s="28"/>
      <c r="AKO75" s="28"/>
      <c r="AKP75" s="28"/>
      <c r="AKQ75" s="28"/>
      <c r="AKR75" s="28"/>
      <c r="AKS75" s="28"/>
      <c r="AKT75" s="28"/>
      <c r="AKU75" s="28"/>
      <c r="AKV75" s="28"/>
      <c r="AKW75" s="28"/>
      <c r="AKX75" s="28"/>
      <c r="AKY75" s="28"/>
      <c r="AKZ75" s="28"/>
      <c r="ALA75" s="28"/>
      <c r="ALB75" s="28"/>
      <c r="ALC75" s="28"/>
      <c r="ALD75" s="28"/>
      <c r="ALE75" s="28"/>
      <c r="ALF75" s="28"/>
      <c r="ALG75" s="28"/>
      <c r="ALH75" s="28"/>
      <c r="ALI75" s="28"/>
      <c r="ALJ75" s="28"/>
      <c r="ALK75" s="28"/>
      <c r="ALL75" s="28"/>
      <c r="ALM75" s="28"/>
      <c r="ALN75" s="28"/>
      <c r="ALO75" s="28"/>
      <c r="ALP75" s="28"/>
      <c r="ALQ75" s="28"/>
      <c r="ALR75" s="28"/>
      <c r="ALS75" s="28"/>
      <c r="ALT75" s="28"/>
      <c r="ALU75" s="28"/>
      <c r="ALV75" s="28"/>
      <c r="ALW75" s="28"/>
      <c r="ALX75" s="28"/>
      <c r="ALY75" s="28"/>
      <c r="ALZ75" s="28"/>
      <c r="AMA75" s="28"/>
      <c r="AMB75" s="28"/>
      <c r="AMC75" s="28"/>
      <c r="AMD75" s="28"/>
      <c r="AME75" s="28"/>
      <c r="AMF75" s="28"/>
      <c r="AMG75" s="28"/>
      <c r="AMH75" s="28"/>
      <c r="AMI75" s="28"/>
      <c r="AMJ75" s="28"/>
      <c r="AMK75" s="28"/>
      <c r="AML75" s="28"/>
      <c r="AMM75" s="28"/>
      <c r="AMN75" s="28"/>
      <c r="AMO75" s="28"/>
      <c r="AMP75" s="28"/>
      <c r="AMQ75" s="28"/>
      <c r="AMR75" s="28"/>
      <c r="AMS75" s="28"/>
      <c r="AMT75" s="28"/>
      <c r="AMU75" s="28"/>
      <c r="AMV75" s="28"/>
      <c r="AMW75" s="28"/>
      <c r="AMX75" s="28"/>
      <c r="AMY75" s="28"/>
      <c r="AMZ75" s="28"/>
      <c r="ANA75" s="28"/>
      <c r="ANB75" s="28"/>
      <c r="ANC75" s="28"/>
      <c r="AND75" s="28"/>
      <c r="ANE75" s="28"/>
    </row>
    <row r="76" spans="3:1045" s="6" customFormat="1" ht="15" customHeight="1" x14ac:dyDescent="0.25">
      <c r="C76" s="6" t="str">
        <f t="shared" si="6"/>
        <v>American</v>
      </c>
      <c r="D76" s="6" t="str">
        <f t="shared" si="7"/>
        <v>HPE10280H045DV  (80 gal)</v>
      </c>
      <c r="E76" s="6">
        <f t="shared" si="8"/>
        <v>120212</v>
      </c>
      <c r="F76" s="62">
        <f t="shared" si="9"/>
        <v>80</v>
      </c>
      <c r="G76" s="6" t="str">
        <f t="shared" si="10"/>
        <v>AOSmithPHPT80</v>
      </c>
      <c r="H76" s="62">
        <v>1</v>
      </c>
      <c r="I76" s="64">
        <v>0</v>
      </c>
      <c r="J76" s="63">
        <f t="shared" si="46"/>
        <v>2.33</v>
      </c>
      <c r="K76" s="114">
        <f t="shared" si="47"/>
        <v>0</v>
      </c>
      <c r="L76" s="132">
        <f t="shared" si="13"/>
        <v>0</v>
      </c>
      <c r="M76" s="99" t="s">
        <v>196</v>
      </c>
      <c r="N76" s="33"/>
      <c r="O76" s="83">
        <f t="shared" si="14"/>
        <v>12</v>
      </c>
      <c r="P76" s="18" t="s">
        <v>19</v>
      </c>
      <c r="Q76" s="70">
        <f t="shared" ref="Q76:Q90" si="50">Q75+1</f>
        <v>2</v>
      </c>
      <c r="R76" s="70">
        <f t="shared" si="48"/>
        <v>120212</v>
      </c>
      <c r="S76" s="67" t="str">
        <f t="shared" si="24"/>
        <v>HPE10280H045DV  (80 gal)</v>
      </c>
      <c r="T76" s="19" t="s">
        <v>114</v>
      </c>
      <c r="U76" s="20">
        <v>80</v>
      </c>
      <c r="V76" s="31" t="s">
        <v>108</v>
      </c>
      <c r="W76" s="88" t="s">
        <v>108</v>
      </c>
      <c r="X76" s="93" t="str">
        <f t="shared" si="49"/>
        <v>AOSmithPHPT80</v>
      </c>
      <c r="Y76" s="131">
        <v>0</v>
      </c>
      <c r="Z76" s="34">
        <v>2.33</v>
      </c>
      <c r="AA76" s="51"/>
      <c r="AB76" s="50"/>
      <c r="AC76" s="51"/>
      <c r="AD76" s="50"/>
      <c r="AE76" s="143" t="str">
        <f t="shared" si="15"/>
        <v>2,     American,   "HPE10280H045DV  (80 gal)"</v>
      </c>
      <c r="AF76" s="145" t="str">
        <f>AF75</f>
        <v>American</v>
      </c>
      <c r="AG76" s="146" t="s">
        <v>464</v>
      </c>
      <c r="AH76" s="143" t="str">
        <f t="shared" si="16"/>
        <v xml:space="preserve">          case  American   :   "AmericanHPE10280"</v>
      </c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8"/>
      <c r="IK76" s="28"/>
      <c r="IL76" s="28"/>
      <c r="IM76" s="28"/>
      <c r="IN76" s="28"/>
      <c r="IO76" s="28"/>
      <c r="IP76" s="28"/>
      <c r="IQ76" s="28"/>
      <c r="IR76" s="28"/>
      <c r="IS76" s="28"/>
      <c r="IT76" s="28"/>
      <c r="IU76" s="28"/>
      <c r="IV76" s="28"/>
      <c r="IW76" s="28"/>
      <c r="IX76" s="28"/>
      <c r="IY76" s="28"/>
      <c r="IZ76" s="28"/>
      <c r="JA76" s="28"/>
      <c r="JB76" s="28"/>
      <c r="JC76" s="28"/>
      <c r="JD76" s="28"/>
      <c r="JE76" s="28"/>
      <c r="JF76" s="28"/>
      <c r="JG76" s="28"/>
      <c r="JH76" s="28"/>
      <c r="JI76" s="28"/>
      <c r="JJ76" s="28"/>
      <c r="JK76" s="28"/>
      <c r="JL76" s="28"/>
      <c r="JM76" s="28"/>
      <c r="JN76" s="28"/>
      <c r="JO76" s="28"/>
      <c r="JP76" s="28"/>
      <c r="JQ76" s="28"/>
      <c r="JR76" s="28"/>
      <c r="JS76" s="28"/>
      <c r="JT76" s="28"/>
      <c r="JU76" s="28"/>
      <c r="JV76" s="28"/>
      <c r="JW76" s="28"/>
      <c r="JX76" s="28"/>
      <c r="JY76" s="28"/>
      <c r="JZ76" s="28"/>
      <c r="KA76" s="28"/>
      <c r="KB76" s="28"/>
      <c r="KC76" s="28"/>
      <c r="KD76" s="28"/>
      <c r="KE76" s="28"/>
      <c r="KF76" s="28"/>
      <c r="KG76" s="28"/>
      <c r="KH76" s="28"/>
      <c r="KI76" s="28"/>
      <c r="KJ76" s="28"/>
      <c r="KK76" s="28"/>
      <c r="KL76" s="28"/>
      <c r="KM76" s="28"/>
      <c r="KN76" s="28"/>
      <c r="KO76" s="28"/>
      <c r="KP76" s="28"/>
      <c r="KQ76" s="28"/>
      <c r="KR76" s="28"/>
      <c r="KS76" s="28"/>
      <c r="KT76" s="28"/>
      <c r="KU76" s="28"/>
      <c r="KV76" s="28"/>
      <c r="KW76" s="28"/>
      <c r="KX76" s="28"/>
      <c r="KY76" s="28"/>
      <c r="KZ76" s="28"/>
      <c r="LA76" s="28"/>
      <c r="LB76" s="28"/>
      <c r="LC76" s="28"/>
      <c r="LD76" s="28"/>
      <c r="LE76" s="28"/>
      <c r="LF76" s="28"/>
      <c r="LG76" s="28"/>
      <c r="LH76" s="28"/>
      <c r="LI76" s="28"/>
      <c r="LJ76" s="28"/>
      <c r="LK76" s="28"/>
      <c r="LL76" s="28"/>
      <c r="LM76" s="28"/>
      <c r="LN76" s="28"/>
      <c r="LO76" s="28"/>
      <c r="LP76" s="28"/>
      <c r="LQ76" s="28"/>
      <c r="LR76" s="28"/>
      <c r="LS76" s="28"/>
      <c r="LT76" s="28"/>
      <c r="LU76" s="28"/>
      <c r="LV76" s="28"/>
      <c r="LW76" s="28"/>
      <c r="LX76" s="28"/>
      <c r="LY76" s="28"/>
      <c r="LZ76" s="28"/>
      <c r="MA76" s="28"/>
      <c r="MB76" s="28"/>
      <c r="MC76" s="28"/>
      <c r="MD76" s="28"/>
      <c r="ME76" s="28"/>
      <c r="MF76" s="28"/>
      <c r="MG76" s="28"/>
      <c r="MH76" s="28"/>
      <c r="MI76" s="28"/>
      <c r="MJ76" s="28"/>
      <c r="MK76" s="28"/>
      <c r="ML76" s="28"/>
      <c r="MM76" s="28"/>
      <c r="MN76" s="28"/>
      <c r="MO76" s="28"/>
      <c r="MP76" s="28"/>
      <c r="MQ76" s="28"/>
      <c r="MR76" s="28"/>
      <c r="MS76" s="28"/>
      <c r="MT76" s="28"/>
      <c r="MU76" s="28"/>
      <c r="MV76" s="28"/>
      <c r="MW76" s="28"/>
      <c r="MX76" s="28"/>
      <c r="MY76" s="28"/>
      <c r="MZ76" s="28"/>
      <c r="NA76" s="28"/>
      <c r="NB76" s="28"/>
      <c r="NC76" s="28"/>
      <c r="ND76" s="28"/>
      <c r="NE76" s="28"/>
      <c r="NF76" s="28"/>
      <c r="NG76" s="28"/>
      <c r="NH76" s="28"/>
      <c r="NI76" s="28"/>
      <c r="NJ76" s="28"/>
      <c r="NK76" s="28"/>
      <c r="NL76" s="28"/>
      <c r="NM76" s="28"/>
      <c r="NN76" s="28"/>
      <c r="NO76" s="28"/>
      <c r="NP76" s="28"/>
      <c r="NQ76" s="28"/>
      <c r="NR76" s="28"/>
      <c r="NS76" s="28"/>
      <c r="NT76" s="28"/>
      <c r="NU76" s="28"/>
      <c r="NV76" s="28"/>
      <c r="NW76" s="28"/>
      <c r="NX76" s="28"/>
      <c r="NY76" s="28"/>
      <c r="NZ76" s="28"/>
      <c r="OA76" s="28"/>
      <c r="OB76" s="28"/>
      <c r="OC76" s="28"/>
      <c r="OD76" s="28"/>
      <c r="OE76" s="28"/>
      <c r="OF76" s="28"/>
      <c r="OG76" s="28"/>
      <c r="OH76" s="28"/>
      <c r="OI76" s="28"/>
      <c r="OJ76" s="28"/>
      <c r="OK76" s="28"/>
      <c r="OL76" s="28"/>
      <c r="OM76" s="28"/>
      <c r="ON76" s="28"/>
      <c r="OO76" s="28"/>
      <c r="OP76" s="28"/>
      <c r="OQ76" s="28"/>
      <c r="OR76" s="28"/>
      <c r="OS76" s="28"/>
      <c r="OT76" s="28"/>
      <c r="OU76" s="28"/>
      <c r="OV76" s="28"/>
      <c r="OW76" s="28"/>
      <c r="OX76" s="28"/>
      <c r="OY76" s="28"/>
      <c r="OZ76" s="28"/>
      <c r="PA76" s="28"/>
      <c r="PB76" s="28"/>
      <c r="PC76" s="28"/>
      <c r="PD76" s="28"/>
      <c r="PE76" s="28"/>
      <c r="PF76" s="28"/>
      <c r="PG76" s="28"/>
      <c r="PH76" s="28"/>
      <c r="PI76" s="28"/>
      <c r="PJ76" s="28"/>
      <c r="PK76" s="28"/>
      <c r="PL76" s="28"/>
      <c r="PM76" s="28"/>
      <c r="PN76" s="28"/>
      <c r="PO76" s="28"/>
      <c r="PP76" s="28"/>
      <c r="PQ76" s="28"/>
      <c r="PR76" s="28"/>
      <c r="PS76" s="28"/>
      <c r="PT76" s="28"/>
      <c r="PU76" s="28"/>
      <c r="PV76" s="28"/>
      <c r="PW76" s="28"/>
      <c r="PX76" s="28"/>
      <c r="PY76" s="28"/>
      <c r="PZ76" s="28"/>
      <c r="QA76" s="28"/>
      <c r="QB76" s="28"/>
      <c r="QC76" s="28"/>
      <c r="QD76" s="28"/>
      <c r="QE76" s="28"/>
      <c r="QF76" s="28"/>
      <c r="QG76" s="28"/>
      <c r="QH76" s="28"/>
      <c r="QI76" s="28"/>
      <c r="QJ76" s="28"/>
      <c r="QK76" s="28"/>
      <c r="QL76" s="28"/>
      <c r="QM76" s="28"/>
      <c r="QN76" s="28"/>
      <c r="QO76" s="28"/>
      <c r="QP76" s="28"/>
      <c r="QQ76" s="28"/>
      <c r="QR76" s="28"/>
      <c r="QS76" s="28"/>
      <c r="QT76" s="28"/>
      <c r="QU76" s="28"/>
      <c r="QV76" s="28"/>
      <c r="QW76" s="28"/>
      <c r="QX76" s="28"/>
      <c r="QY76" s="28"/>
      <c r="QZ76" s="28"/>
      <c r="RA76" s="28"/>
      <c r="RB76" s="28"/>
      <c r="RC76" s="28"/>
      <c r="RD76" s="28"/>
      <c r="RE76" s="28"/>
      <c r="RF76" s="28"/>
      <c r="RG76" s="28"/>
      <c r="RH76" s="28"/>
      <c r="RI76" s="28"/>
      <c r="RJ76" s="28"/>
      <c r="RK76" s="28"/>
      <c r="RL76" s="28"/>
      <c r="RM76" s="28"/>
      <c r="RN76" s="28"/>
      <c r="RO76" s="28"/>
      <c r="RP76" s="28"/>
      <c r="RQ76" s="28"/>
      <c r="RR76" s="28"/>
      <c r="RS76" s="28"/>
      <c r="RT76" s="28"/>
      <c r="RU76" s="28"/>
      <c r="RV76" s="28"/>
      <c r="RW76" s="28"/>
      <c r="RX76" s="28"/>
      <c r="RY76" s="28"/>
      <c r="RZ76" s="28"/>
      <c r="SA76" s="28"/>
      <c r="SB76" s="28"/>
      <c r="SC76" s="28"/>
      <c r="SD76" s="28"/>
      <c r="SE76" s="28"/>
      <c r="SF76" s="28"/>
      <c r="SG76" s="28"/>
      <c r="SH76" s="28"/>
      <c r="SI76" s="28"/>
      <c r="SJ76" s="28"/>
      <c r="SK76" s="28"/>
      <c r="SL76" s="28"/>
      <c r="SM76" s="28"/>
      <c r="SN76" s="28"/>
      <c r="SO76" s="28"/>
      <c r="SP76" s="28"/>
      <c r="SQ76" s="28"/>
      <c r="SR76" s="28"/>
      <c r="SS76" s="28"/>
      <c r="ST76" s="28"/>
      <c r="SU76" s="28"/>
      <c r="SV76" s="28"/>
      <c r="SW76" s="28"/>
      <c r="SX76" s="28"/>
      <c r="SY76" s="28"/>
      <c r="SZ76" s="28"/>
      <c r="TA76" s="28"/>
      <c r="TB76" s="28"/>
      <c r="TC76" s="28"/>
      <c r="TD76" s="28"/>
      <c r="TE76" s="28"/>
      <c r="TF76" s="28"/>
      <c r="TG76" s="28"/>
      <c r="TH76" s="28"/>
      <c r="TI76" s="28"/>
      <c r="TJ76" s="28"/>
      <c r="TK76" s="28"/>
      <c r="TL76" s="28"/>
      <c r="TM76" s="28"/>
      <c r="TN76" s="28"/>
      <c r="TO76" s="28"/>
      <c r="TP76" s="28"/>
      <c r="TQ76" s="28"/>
      <c r="TR76" s="28"/>
      <c r="TS76" s="28"/>
      <c r="TT76" s="28"/>
      <c r="TU76" s="28"/>
      <c r="TV76" s="28"/>
      <c r="TW76" s="28"/>
      <c r="TX76" s="28"/>
      <c r="TY76" s="28"/>
      <c r="TZ76" s="28"/>
      <c r="UA76" s="28"/>
      <c r="UB76" s="28"/>
      <c r="UC76" s="28"/>
      <c r="UD76" s="28"/>
      <c r="UE76" s="28"/>
      <c r="UF76" s="28"/>
      <c r="UG76" s="28"/>
      <c r="UH76" s="28"/>
      <c r="UI76" s="28"/>
      <c r="UJ76" s="28"/>
      <c r="UK76" s="28"/>
      <c r="UL76" s="28"/>
      <c r="UM76" s="28"/>
      <c r="UN76" s="28"/>
      <c r="UO76" s="28"/>
      <c r="UP76" s="28"/>
      <c r="UQ76" s="28"/>
      <c r="UR76" s="28"/>
      <c r="US76" s="28"/>
      <c r="UT76" s="28"/>
      <c r="UU76" s="28"/>
      <c r="UV76" s="28"/>
      <c r="UW76" s="28"/>
      <c r="UX76" s="28"/>
      <c r="UY76" s="28"/>
      <c r="UZ76" s="28"/>
      <c r="VA76" s="28"/>
      <c r="VB76" s="28"/>
      <c r="VC76" s="28"/>
      <c r="VD76" s="28"/>
      <c r="VE76" s="28"/>
      <c r="VF76" s="28"/>
      <c r="VG76" s="28"/>
      <c r="VH76" s="28"/>
      <c r="VI76" s="28"/>
      <c r="VJ76" s="28"/>
      <c r="VK76" s="28"/>
      <c r="VL76" s="28"/>
      <c r="VM76" s="28"/>
      <c r="VN76" s="28"/>
      <c r="VO76" s="28"/>
      <c r="VP76" s="28"/>
      <c r="VQ76" s="28"/>
      <c r="VR76" s="28"/>
      <c r="VS76" s="28"/>
      <c r="VT76" s="28"/>
      <c r="VU76" s="28"/>
      <c r="VV76" s="28"/>
      <c r="VW76" s="28"/>
      <c r="VX76" s="28"/>
      <c r="VY76" s="28"/>
      <c r="VZ76" s="28"/>
      <c r="WA76" s="28"/>
      <c r="WB76" s="28"/>
      <c r="WC76" s="28"/>
      <c r="WD76" s="28"/>
      <c r="WE76" s="28"/>
      <c r="WF76" s="28"/>
      <c r="WG76" s="28"/>
      <c r="WH76" s="28"/>
      <c r="WI76" s="28"/>
      <c r="WJ76" s="28"/>
      <c r="WK76" s="28"/>
      <c r="WL76" s="28"/>
      <c r="WM76" s="28"/>
      <c r="WN76" s="28"/>
      <c r="WO76" s="28"/>
      <c r="WP76" s="28"/>
      <c r="WQ76" s="28"/>
      <c r="WR76" s="28"/>
      <c r="WS76" s="28"/>
      <c r="WT76" s="28"/>
      <c r="WU76" s="28"/>
      <c r="WV76" s="28"/>
      <c r="WW76" s="28"/>
      <c r="WX76" s="28"/>
      <c r="WY76" s="28"/>
      <c r="WZ76" s="28"/>
      <c r="XA76" s="28"/>
      <c r="XB76" s="28"/>
      <c r="XC76" s="28"/>
      <c r="XD76" s="28"/>
      <c r="XE76" s="28"/>
      <c r="XF76" s="28"/>
      <c r="XG76" s="28"/>
      <c r="XH76" s="28"/>
      <c r="XI76" s="28"/>
      <c r="XJ76" s="28"/>
      <c r="XK76" s="28"/>
      <c r="XL76" s="28"/>
      <c r="XM76" s="28"/>
      <c r="XN76" s="28"/>
      <c r="XO76" s="28"/>
      <c r="XP76" s="28"/>
      <c r="XQ76" s="28"/>
      <c r="XR76" s="28"/>
      <c r="XS76" s="28"/>
      <c r="XT76" s="28"/>
      <c r="XU76" s="28"/>
      <c r="XV76" s="28"/>
      <c r="XW76" s="28"/>
      <c r="XX76" s="28"/>
      <c r="XY76" s="28"/>
      <c r="XZ76" s="28"/>
      <c r="YA76" s="28"/>
      <c r="YB76" s="28"/>
      <c r="YC76" s="28"/>
      <c r="YD76" s="28"/>
      <c r="YE76" s="28"/>
      <c r="YF76" s="28"/>
      <c r="YG76" s="28"/>
      <c r="YH76" s="28"/>
      <c r="YI76" s="28"/>
      <c r="YJ76" s="28"/>
      <c r="YK76" s="28"/>
      <c r="YL76" s="28"/>
      <c r="YM76" s="28"/>
      <c r="YN76" s="28"/>
      <c r="YO76" s="28"/>
      <c r="YP76" s="28"/>
      <c r="YQ76" s="28"/>
      <c r="YR76" s="28"/>
      <c r="YS76" s="28"/>
      <c r="YT76" s="28"/>
      <c r="YU76" s="28"/>
      <c r="YV76" s="28"/>
      <c r="YW76" s="28"/>
      <c r="YX76" s="28"/>
      <c r="YY76" s="28"/>
      <c r="YZ76" s="28"/>
      <c r="ZA76" s="28"/>
      <c r="ZB76" s="28"/>
      <c r="ZC76" s="28"/>
      <c r="ZD76" s="28"/>
      <c r="ZE76" s="28"/>
      <c r="ZF76" s="28"/>
      <c r="ZG76" s="28"/>
      <c r="ZH76" s="28"/>
      <c r="ZI76" s="28"/>
      <c r="ZJ76" s="28"/>
      <c r="ZK76" s="28"/>
      <c r="ZL76" s="28"/>
      <c r="ZM76" s="28"/>
      <c r="ZN76" s="28"/>
      <c r="ZO76" s="28"/>
      <c r="ZP76" s="28"/>
      <c r="ZQ76" s="28"/>
      <c r="ZR76" s="28"/>
      <c r="ZS76" s="28"/>
      <c r="ZT76" s="28"/>
      <c r="ZU76" s="28"/>
      <c r="ZV76" s="28"/>
      <c r="ZW76" s="28"/>
      <c r="ZX76" s="28"/>
      <c r="ZY76" s="28"/>
      <c r="ZZ76" s="28"/>
      <c r="AAA76" s="28"/>
      <c r="AAB76" s="28"/>
      <c r="AAC76" s="28"/>
      <c r="AAD76" s="28"/>
      <c r="AAE76" s="28"/>
      <c r="AAF76" s="28"/>
      <c r="AAG76" s="28"/>
      <c r="AAH76" s="28"/>
      <c r="AAI76" s="28"/>
      <c r="AAJ76" s="28"/>
      <c r="AAK76" s="28"/>
      <c r="AAL76" s="28"/>
      <c r="AAM76" s="28"/>
      <c r="AAN76" s="28"/>
      <c r="AAO76" s="28"/>
      <c r="AAP76" s="28"/>
      <c r="AAQ76" s="28"/>
      <c r="AAR76" s="28"/>
      <c r="AAS76" s="28"/>
      <c r="AAT76" s="28"/>
      <c r="AAU76" s="28"/>
      <c r="AAV76" s="28"/>
      <c r="AAW76" s="28"/>
      <c r="AAX76" s="28"/>
      <c r="AAY76" s="28"/>
      <c r="AAZ76" s="28"/>
      <c r="ABA76" s="28"/>
      <c r="ABB76" s="28"/>
      <c r="ABC76" s="28"/>
      <c r="ABD76" s="28"/>
      <c r="ABE76" s="28"/>
      <c r="ABF76" s="28"/>
      <c r="ABG76" s="28"/>
      <c r="ABH76" s="28"/>
      <c r="ABI76" s="28"/>
      <c r="ABJ76" s="28"/>
      <c r="ABK76" s="28"/>
      <c r="ABL76" s="28"/>
      <c r="ABM76" s="28"/>
      <c r="ABN76" s="28"/>
      <c r="ABO76" s="28"/>
      <c r="ABP76" s="28"/>
      <c r="ABQ76" s="28"/>
      <c r="ABR76" s="28"/>
      <c r="ABS76" s="28"/>
      <c r="ABT76" s="28"/>
      <c r="ABU76" s="28"/>
      <c r="ABV76" s="28"/>
      <c r="ABW76" s="28"/>
      <c r="ABX76" s="28"/>
      <c r="ABY76" s="28"/>
      <c r="ABZ76" s="28"/>
      <c r="ACA76" s="28"/>
      <c r="ACB76" s="28"/>
      <c r="ACC76" s="28"/>
      <c r="ACD76" s="28"/>
      <c r="ACE76" s="28"/>
      <c r="ACF76" s="28"/>
      <c r="ACG76" s="28"/>
      <c r="ACH76" s="28"/>
      <c r="ACI76" s="28"/>
      <c r="ACJ76" s="28"/>
      <c r="ACK76" s="28"/>
      <c r="ACL76" s="28"/>
      <c r="ACM76" s="28"/>
      <c r="ACN76" s="28"/>
      <c r="ACO76" s="28"/>
      <c r="ACP76" s="28"/>
      <c r="ACQ76" s="28"/>
      <c r="ACR76" s="28"/>
      <c r="ACS76" s="28"/>
      <c r="ACT76" s="28"/>
      <c r="ACU76" s="28"/>
      <c r="ACV76" s="28"/>
      <c r="ACW76" s="28"/>
      <c r="ACX76" s="28"/>
      <c r="ACY76" s="28"/>
      <c r="ACZ76" s="28"/>
      <c r="ADA76" s="28"/>
      <c r="ADB76" s="28"/>
      <c r="ADC76" s="28"/>
      <c r="ADD76" s="28"/>
      <c r="ADE76" s="28"/>
      <c r="ADF76" s="28"/>
      <c r="ADG76" s="28"/>
      <c r="ADH76" s="28"/>
      <c r="ADI76" s="28"/>
      <c r="ADJ76" s="28"/>
      <c r="ADK76" s="28"/>
      <c r="ADL76" s="28"/>
      <c r="ADM76" s="28"/>
      <c r="ADN76" s="28"/>
      <c r="ADO76" s="28"/>
      <c r="ADP76" s="28"/>
      <c r="ADQ76" s="28"/>
      <c r="ADR76" s="28"/>
      <c r="ADS76" s="28"/>
      <c r="ADT76" s="28"/>
      <c r="ADU76" s="28"/>
      <c r="ADV76" s="28"/>
      <c r="ADW76" s="28"/>
      <c r="ADX76" s="28"/>
      <c r="ADY76" s="28"/>
      <c r="ADZ76" s="28"/>
      <c r="AEA76" s="28"/>
      <c r="AEB76" s="28"/>
      <c r="AEC76" s="28"/>
      <c r="AED76" s="28"/>
      <c r="AEE76" s="28"/>
      <c r="AEF76" s="28"/>
      <c r="AEG76" s="28"/>
      <c r="AEH76" s="28"/>
      <c r="AEI76" s="28"/>
      <c r="AEJ76" s="28"/>
      <c r="AEK76" s="28"/>
      <c r="AEL76" s="28"/>
      <c r="AEM76" s="28"/>
      <c r="AEN76" s="28"/>
      <c r="AEO76" s="28"/>
      <c r="AEP76" s="28"/>
      <c r="AEQ76" s="28"/>
      <c r="AER76" s="28"/>
      <c r="AES76" s="28"/>
      <c r="AET76" s="28"/>
      <c r="AEU76" s="28"/>
      <c r="AEV76" s="28"/>
      <c r="AEW76" s="28"/>
      <c r="AEX76" s="28"/>
      <c r="AEY76" s="28"/>
      <c r="AEZ76" s="28"/>
      <c r="AFA76" s="28"/>
      <c r="AFB76" s="28"/>
      <c r="AFC76" s="28"/>
      <c r="AFD76" s="28"/>
      <c r="AFE76" s="28"/>
      <c r="AFF76" s="28"/>
      <c r="AFG76" s="28"/>
      <c r="AFH76" s="28"/>
      <c r="AFI76" s="28"/>
      <c r="AFJ76" s="28"/>
      <c r="AFK76" s="28"/>
      <c r="AFL76" s="28"/>
      <c r="AFM76" s="28"/>
      <c r="AFN76" s="28"/>
      <c r="AFO76" s="28"/>
      <c r="AFP76" s="28"/>
      <c r="AFQ76" s="28"/>
      <c r="AFR76" s="28"/>
      <c r="AFS76" s="28"/>
      <c r="AFT76" s="28"/>
      <c r="AFU76" s="28"/>
      <c r="AFV76" s="28"/>
      <c r="AFW76" s="28"/>
      <c r="AFX76" s="28"/>
      <c r="AFY76" s="28"/>
      <c r="AFZ76" s="28"/>
      <c r="AGA76" s="28"/>
      <c r="AGB76" s="28"/>
      <c r="AGC76" s="28"/>
      <c r="AGD76" s="28"/>
      <c r="AGE76" s="28"/>
      <c r="AGF76" s="28"/>
      <c r="AGG76" s="28"/>
      <c r="AGH76" s="28"/>
      <c r="AGI76" s="28"/>
      <c r="AGJ76" s="28"/>
      <c r="AGK76" s="28"/>
      <c r="AGL76" s="28"/>
      <c r="AGM76" s="28"/>
      <c r="AGN76" s="28"/>
      <c r="AGO76" s="28"/>
      <c r="AGP76" s="28"/>
      <c r="AGQ76" s="28"/>
      <c r="AGR76" s="28"/>
      <c r="AGS76" s="28"/>
      <c r="AGT76" s="28"/>
      <c r="AGU76" s="28"/>
      <c r="AGV76" s="28"/>
      <c r="AGW76" s="28"/>
      <c r="AGX76" s="28"/>
      <c r="AGY76" s="28"/>
      <c r="AGZ76" s="28"/>
      <c r="AHA76" s="28"/>
      <c r="AHB76" s="28"/>
      <c r="AHC76" s="28"/>
      <c r="AHD76" s="28"/>
      <c r="AHE76" s="28"/>
      <c r="AHF76" s="28"/>
      <c r="AHG76" s="28"/>
      <c r="AHH76" s="28"/>
      <c r="AHI76" s="28"/>
      <c r="AHJ76" s="28"/>
      <c r="AHK76" s="28"/>
      <c r="AHL76" s="28"/>
      <c r="AHM76" s="28"/>
      <c r="AHN76" s="28"/>
      <c r="AHO76" s="28"/>
      <c r="AHP76" s="28"/>
      <c r="AHQ76" s="28"/>
      <c r="AHR76" s="28"/>
      <c r="AHS76" s="28"/>
      <c r="AHT76" s="28"/>
      <c r="AHU76" s="28"/>
      <c r="AHV76" s="28"/>
      <c r="AHW76" s="28"/>
      <c r="AHX76" s="28"/>
      <c r="AHY76" s="28"/>
      <c r="AHZ76" s="28"/>
      <c r="AIA76" s="28"/>
      <c r="AIB76" s="28"/>
      <c r="AIC76" s="28"/>
      <c r="AID76" s="28"/>
      <c r="AIE76" s="28"/>
      <c r="AIF76" s="28"/>
      <c r="AIG76" s="28"/>
      <c r="AIH76" s="28"/>
      <c r="AII76" s="28"/>
      <c r="AIJ76" s="28"/>
      <c r="AIK76" s="28"/>
      <c r="AIL76" s="28"/>
      <c r="AIM76" s="28"/>
      <c r="AIN76" s="28"/>
      <c r="AIO76" s="28"/>
      <c r="AIP76" s="28"/>
      <c r="AIQ76" s="28"/>
      <c r="AIR76" s="28"/>
      <c r="AIS76" s="28"/>
      <c r="AIT76" s="28"/>
      <c r="AIU76" s="28"/>
      <c r="AIV76" s="28"/>
      <c r="AIW76" s="28"/>
      <c r="AIX76" s="28"/>
      <c r="AIY76" s="28"/>
      <c r="AIZ76" s="28"/>
      <c r="AJA76" s="28"/>
      <c r="AJB76" s="28"/>
      <c r="AJC76" s="28"/>
      <c r="AJD76" s="28"/>
      <c r="AJE76" s="28"/>
      <c r="AJF76" s="28"/>
      <c r="AJG76" s="28"/>
      <c r="AJH76" s="28"/>
      <c r="AJI76" s="28"/>
      <c r="AJJ76" s="28"/>
      <c r="AJK76" s="28"/>
      <c r="AJL76" s="28"/>
      <c r="AJM76" s="28"/>
      <c r="AJN76" s="28"/>
      <c r="AJO76" s="28"/>
      <c r="AJP76" s="28"/>
      <c r="AJQ76" s="28"/>
      <c r="AJR76" s="28"/>
      <c r="AJS76" s="28"/>
      <c r="AJT76" s="28"/>
      <c r="AJU76" s="28"/>
      <c r="AJV76" s="28"/>
      <c r="AJW76" s="28"/>
      <c r="AJX76" s="28"/>
      <c r="AJY76" s="28"/>
      <c r="AJZ76" s="28"/>
      <c r="AKA76" s="28"/>
      <c r="AKB76" s="28"/>
      <c r="AKC76" s="28"/>
      <c r="AKD76" s="28"/>
      <c r="AKE76" s="28"/>
      <c r="AKF76" s="28"/>
      <c r="AKG76" s="28"/>
      <c r="AKH76" s="28"/>
      <c r="AKI76" s="28"/>
      <c r="AKJ76" s="28"/>
      <c r="AKK76" s="28"/>
      <c r="AKL76" s="28"/>
      <c r="AKM76" s="28"/>
      <c r="AKN76" s="28"/>
      <c r="AKO76" s="28"/>
      <c r="AKP76" s="28"/>
      <c r="AKQ76" s="28"/>
      <c r="AKR76" s="28"/>
      <c r="AKS76" s="28"/>
      <c r="AKT76" s="28"/>
      <c r="AKU76" s="28"/>
      <c r="AKV76" s="28"/>
      <c r="AKW76" s="28"/>
      <c r="AKX76" s="28"/>
      <c r="AKY76" s="28"/>
      <c r="AKZ76" s="28"/>
      <c r="ALA76" s="28"/>
      <c r="ALB76" s="28"/>
      <c r="ALC76" s="28"/>
      <c r="ALD76" s="28"/>
      <c r="ALE76" s="28"/>
      <c r="ALF76" s="28"/>
      <c r="ALG76" s="28"/>
      <c r="ALH76" s="28"/>
      <c r="ALI76" s="28"/>
      <c r="ALJ76" s="28"/>
      <c r="ALK76" s="28"/>
      <c r="ALL76" s="28"/>
      <c r="ALM76" s="28"/>
      <c r="ALN76" s="28"/>
      <c r="ALO76" s="28"/>
      <c r="ALP76" s="28"/>
      <c r="ALQ76" s="28"/>
      <c r="ALR76" s="28"/>
      <c r="ALS76" s="28"/>
      <c r="ALT76" s="28"/>
      <c r="ALU76" s="28"/>
      <c r="ALV76" s="28"/>
      <c r="ALW76" s="28"/>
      <c r="ALX76" s="28"/>
      <c r="ALY76" s="28"/>
      <c r="ALZ76" s="28"/>
      <c r="AMA76" s="28"/>
      <c r="AMB76" s="28"/>
      <c r="AMC76" s="28"/>
      <c r="AMD76" s="28"/>
      <c r="AME76" s="28"/>
      <c r="AMF76" s="28"/>
      <c r="AMG76" s="28"/>
      <c r="AMH76" s="28"/>
      <c r="AMI76" s="28"/>
      <c r="AMJ76" s="28"/>
      <c r="AMK76" s="28"/>
      <c r="AML76" s="28"/>
      <c r="AMM76" s="28"/>
      <c r="AMN76" s="28"/>
      <c r="AMO76" s="28"/>
      <c r="AMP76" s="28"/>
      <c r="AMQ76" s="28"/>
      <c r="AMR76" s="28"/>
      <c r="AMS76" s="28"/>
      <c r="AMT76" s="28"/>
      <c r="AMU76" s="28"/>
      <c r="AMV76" s="28"/>
      <c r="AMW76" s="28"/>
      <c r="AMX76" s="28"/>
      <c r="AMY76" s="28"/>
      <c r="AMZ76" s="28"/>
      <c r="ANA76" s="28"/>
      <c r="ANB76" s="28"/>
      <c r="ANC76" s="28"/>
      <c r="AND76" s="28"/>
      <c r="ANE76" s="28"/>
    </row>
    <row r="77" spans="3:1045" s="6" customFormat="1" ht="15" customHeight="1" x14ac:dyDescent="0.25">
      <c r="C77" s="6" t="str">
        <f t="shared" si="6"/>
        <v>American</v>
      </c>
      <c r="D77" s="6" t="str">
        <f t="shared" si="7"/>
        <v>HPE6280H045DV 102  (80 gal)</v>
      </c>
      <c r="E77" s="6">
        <f t="shared" si="8"/>
        <v>120312</v>
      </c>
      <c r="F77" s="62">
        <f t="shared" si="9"/>
        <v>80</v>
      </c>
      <c r="G77" s="6" t="str">
        <f t="shared" si="10"/>
        <v>AOSmithPHPT80</v>
      </c>
      <c r="H77" s="62">
        <v>1</v>
      </c>
      <c r="I77" s="64">
        <v>0</v>
      </c>
      <c r="J77" s="63">
        <f t="shared" si="46"/>
        <v>1.8</v>
      </c>
      <c r="K77" s="114">
        <f t="shared" si="47"/>
        <v>0</v>
      </c>
      <c r="L77" s="132">
        <f t="shared" si="13"/>
        <v>0</v>
      </c>
      <c r="M77" s="99" t="s">
        <v>196</v>
      </c>
      <c r="N77" s="32">
        <v>1</v>
      </c>
      <c r="O77" s="83">
        <f t="shared" si="14"/>
        <v>12</v>
      </c>
      <c r="P77" s="9" t="s">
        <v>19</v>
      </c>
      <c r="Q77" s="70">
        <f t="shared" si="50"/>
        <v>3</v>
      </c>
      <c r="R77" s="70">
        <f t="shared" si="48"/>
        <v>120312</v>
      </c>
      <c r="S77" s="67" t="str">
        <f t="shared" si="24"/>
        <v>HPE6280H045DV 102  (80 gal)</v>
      </c>
      <c r="T77" s="10" t="s">
        <v>65</v>
      </c>
      <c r="U77" s="11">
        <v>80</v>
      </c>
      <c r="V77" s="30" t="s">
        <v>90</v>
      </c>
      <c r="W77" s="88" t="s">
        <v>108</v>
      </c>
      <c r="X77" s="93" t="str">
        <f t="shared" si="49"/>
        <v>AOSmithPHPT80</v>
      </c>
      <c r="Y77" s="131">
        <v>0</v>
      </c>
      <c r="Z77" s="40">
        <v>1.8</v>
      </c>
      <c r="AA77" s="47" t="s">
        <v>15</v>
      </c>
      <c r="AB77" s="48" t="s">
        <v>10</v>
      </c>
      <c r="AC77" s="49">
        <v>42591</v>
      </c>
      <c r="AD77" s="50" t="s">
        <v>83</v>
      </c>
      <c r="AE77" s="143" t="str">
        <f t="shared" si="15"/>
        <v>2,     American,   "HPE6280H045DV 102  (80 gal)"</v>
      </c>
      <c r="AF77" s="145" t="str">
        <f t="shared" ref="AF77:AF90" si="51">AF76</f>
        <v>American</v>
      </c>
      <c r="AG77" s="146" t="s">
        <v>465</v>
      </c>
      <c r="AH77" s="143" t="str">
        <f t="shared" si="16"/>
        <v xml:space="preserve">          case  American   :   "AmericanHPE6280"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3:1045" s="6" customFormat="1" ht="15" customHeight="1" x14ac:dyDescent="0.25">
      <c r="C78" s="6" t="str">
        <f t="shared" si="6"/>
        <v>American</v>
      </c>
      <c r="D78" s="6" t="str">
        <f t="shared" si="7"/>
        <v>HPHE10250H045DV 120  (50 gal)</v>
      </c>
      <c r="E78" s="6">
        <f t="shared" si="8"/>
        <v>120413</v>
      </c>
      <c r="F78" s="62">
        <f t="shared" si="9"/>
        <v>50</v>
      </c>
      <c r="G78" s="6" t="str">
        <f t="shared" si="10"/>
        <v>AOSmithHPTU50</v>
      </c>
      <c r="H78" s="64">
        <v>0</v>
      </c>
      <c r="I78" s="62">
        <v>1</v>
      </c>
      <c r="J78" s="63">
        <f t="shared" si="46"/>
        <v>0</v>
      </c>
      <c r="K78" s="114">
        <f t="shared" si="47"/>
        <v>2.9</v>
      </c>
      <c r="L78" s="132">
        <f t="shared" si="13"/>
        <v>0</v>
      </c>
      <c r="M78" s="99" t="s">
        <v>196</v>
      </c>
      <c r="N78" s="32">
        <v>3</v>
      </c>
      <c r="O78" s="83">
        <f t="shared" si="14"/>
        <v>12</v>
      </c>
      <c r="P78" s="9" t="s">
        <v>19</v>
      </c>
      <c r="Q78" s="70">
        <f t="shared" si="50"/>
        <v>4</v>
      </c>
      <c r="R78" s="70">
        <f t="shared" si="48"/>
        <v>120413</v>
      </c>
      <c r="S78" s="67" t="str">
        <f t="shared" si="24"/>
        <v>HPHE10250H045DV 120  (50 gal)</v>
      </c>
      <c r="T78" s="10" t="s">
        <v>20</v>
      </c>
      <c r="U78" s="11">
        <v>50</v>
      </c>
      <c r="V78" s="30" t="s">
        <v>84</v>
      </c>
      <c r="W78" s="88" t="s">
        <v>109</v>
      </c>
      <c r="X78" s="93" t="str">
        <f t="shared" si="49"/>
        <v>AOSmithHPTU50</v>
      </c>
      <c r="Y78" s="131">
        <v>0</v>
      </c>
      <c r="Z78" s="40" t="s">
        <v>10</v>
      </c>
      <c r="AA78" s="47" t="s">
        <v>9</v>
      </c>
      <c r="AB78" s="48">
        <v>2.9</v>
      </c>
      <c r="AC78" s="49">
        <v>42545</v>
      </c>
      <c r="AD78" s="50" t="s">
        <v>83</v>
      </c>
      <c r="AE78" s="143" t="str">
        <f t="shared" si="15"/>
        <v>2,     American,   "HPHE10250H045DV 120  (50 gal)"</v>
      </c>
      <c r="AF78" s="145" t="str">
        <f t="shared" si="51"/>
        <v>American</v>
      </c>
      <c r="AG78" s="146" t="s">
        <v>466</v>
      </c>
      <c r="AH78" s="143" t="str">
        <f t="shared" si="16"/>
        <v xml:space="preserve">          case  American   :   "AmericanHPHE10250"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</row>
    <row r="79" spans="3:1045" s="6" customFormat="1" ht="15" customHeight="1" x14ac:dyDescent="0.25">
      <c r="C79" s="6" t="str">
        <f t="shared" si="6"/>
        <v>American</v>
      </c>
      <c r="D79" s="6" t="str">
        <f t="shared" si="7"/>
        <v>HPHE10250H045DVN 120  (50 gal)</v>
      </c>
      <c r="E79" s="6">
        <f t="shared" si="8"/>
        <v>120513</v>
      </c>
      <c r="F79" s="62">
        <f t="shared" si="9"/>
        <v>50</v>
      </c>
      <c r="G79" s="6" t="str">
        <f t="shared" si="10"/>
        <v>AOSmithHPTU50</v>
      </c>
      <c r="H79" s="64">
        <v>0</v>
      </c>
      <c r="I79" s="62">
        <v>1</v>
      </c>
      <c r="J79" s="63">
        <f t="shared" si="46"/>
        <v>0</v>
      </c>
      <c r="K79" s="114">
        <f t="shared" si="47"/>
        <v>2.9</v>
      </c>
      <c r="L79" s="132">
        <f t="shared" si="13"/>
        <v>0</v>
      </c>
      <c r="M79" s="99" t="s">
        <v>196</v>
      </c>
      <c r="N79" s="32">
        <v>3</v>
      </c>
      <c r="O79" s="83">
        <f t="shared" si="14"/>
        <v>12</v>
      </c>
      <c r="P79" s="9" t="s">
        <v>19</v>
      </c>
      <c r="Q79" s="70">
        <f t="shared" si="50"/>
        <v>5</v>
      </c>
      <c r="R79" s="70">
        <f t="shared" si="48"/>
        <v>120513</v>
      </c>
      <c r="S79" s="67" t="str">
        <f t="shared" si="24"/>
        <v>HPHE10250H045DVN 120  (50 gal)</v>
      </c>
      <c r="T79" s="10" t="s">
        <v>21</v>
      </c>
      <c r="U79" s="11">
        <v>50</v>
      </c>
      <c r="V79" s="30" t="s">
        <v>84</v>
      </c>
      <c r="W79" s="88" t="s">
        <v>109</v>
      </c>
      <c r="X79" s="93" t="str">
        <f t="shared" si="49"/>
        <v>AOSmithHPTU50</v>
      </c>
      <c r="Y79" s="131">
        <v>0</v>
      </c>
      <c r="Z79" s="40" t="s">
        <v>10</v>
      </c>
      <c r="AA79" s="47" t="s">
        <v>9</v>
      </c>
      <c r="AB79" s="48">
        <v>2.9</v>
      </c>
      <c r="AC79" s="49">
        <v>42545</v>
      </c>
      <c r="AD79" s="50" t="s">
        <v>83</v>
      </c>
      <c r="AE79" s="143" t="str">
        <f t="shared" si="15"/>
        <v>2,     American,   "HPHE10250H045DVN 120  (50 gal)"</v>
      </c>
      <c r="AF79" s="145" t="str">
        <f t="shared" si="51"/>
        <v>American</v>
      </c>
      <c r="AG79" s="146" t="s">
        <v>467</v>
      </c>
      <c r="AH79" s="143" t="str">
        <f t="shared" si="16"/>
        <v xml:space="preserve">          case  American   :   "AmericanHPHE10250N"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</row>
    <row r="80" spans="3:1045" s="6" customFormat="1" ht="15" customHeight="1" x14ac:dyDescent="0.25">
      <c r="C80" s="136" t="str">
        <f t="shared" si="6"/>
        <v>American</v>
      </c>
      <c r="D80" s="136" t="str">
        <f t="shared" si="7"/>
        <v>HPHE10250H045DVDR 130  (50 gal, JA13)</v>
      </c>
      <c r="E80" s="136">
        <f t="shared" si="8"/>
        <v>121413</v>
      </c>
      <c r="F80" s="62">
        <f t="shared" ref="F80" si="52">U80</f>
        <v>50</v>
      </c>
      <c r="G80" s="6" t="str">
        <f t="shared" si="10"/>
        <v>AOSmithHPTU50</v>
      </c>
      <c r="H80" s="64">
        <v>0</v>
      </c>
      <c r="I80" s="62">
        <v>1</v>
      </c>
      <c r="J80" s="63">
        <f t="shared" ref="J80" si="53">IF(H80&gt;0,Z80,0)</f>
        <v>0</v>
      </c>
      <c r="K80" s="114">
        <f t="shared" ref="K80" si="54">IF(I80&gt;0,AB80,0)</f>
        <v>2.9</v>
      </c>
      <c r="L80" s="132">
        <f t="shared" ref="L80" si="55">Y80</f>
        <v>1</v>
      </c>
      <c r="M80" s="99" t="s">
        <v>196</v>
      </c>
      <c r="N80" s="32">
        <v>3</v>
      </c>
      <c r="O80" s="83">
        <f t="shared" ref="O80" si="56">VLOOKUP( P80, $P$2:$Q$21, 2, FALSE )</f>
        <v>12</v>
      </c>
      <c r="P80" s="9" t="s">
        <v>19</v>
      </c>
      <c r="Q80" s="137">
        <v>14</v>
      </c>
      <c r="R80" s="70">
        <f t="shared" ref="R80" si="57" xml:space="preserve"> (O80*10000) + (Q80*100) + VLOOKUP( W80, $T$2:$V$53, 2, FALSE )</f>
        <v>121413</v>
      </c>
      <c r="S80" s="67" t="str">
        <f t="shared" si="24"/>
        <v>HPHE10250H045DVDR 130  (50 gal, JA13)</v>
      </c>
      <c r="T80" s="10" t="s">
        <v>439</v>
      </c>
      <c r="U80" s="11">
        <v>50</v>
      </c>
      <c r="V80" s="30" t="s">
        <v>84</v>
      </c>
      <c r="W80" s="88" t="s">
        <v>109</v>
      </c>
      <c r="X80" s="93" t="str">
        <f t="shared" ref="X80" si="58">VLOOKUP( W80, $T$2:$V$53, 3, FALSE )</f>
        <v>AOSmithHPTU50</v>
      </c>
      <c r="Y80" s="133">
        <v>1</v>
      </c>
      <c r="Z80" s="40" t="s">
        <v>10</v>
      </c>
      <c r="AA80" s="47" t="s">
        <v>9</v>
      </c>
      <c r="AB80" s="48">
        <v>2.9</v>
      </c>
      <c r="AC80" s="49">
        <v>44118</v>
      </c>
      <c r="AD80" s="50" t="s">
        <v>83</v>
      </c>
      <c r="AE80" s="143" t="str">
        <f t="shared" si="15"/>
        <v>2,     American,   "HPHE10250H045DVDR 130  (50 gal, JA13)"</v>
      </c>
      <c r="AF80" s="145" t="str">
        <f t="shared" si="51"/>
        <v>American</v>
      </c>
      <c r="AG80" s="147" t="s">
        <v>476</v>
      </c>
      <c r="AH80" s="143" t="str">
        <f t="shared" si="16"/>
        <v xml:space="preserve">          case  American   :   "AmericanHPHE10250DR"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</row>
    <row r="81" spans="3:1045" s="6" customFormat="1" ht="15" customHeight="1" x14ac:dyDescent="0.25">
      <c r="C81" s="6" t="str">
        <f t="shared" si="6"/>
        <v>American</v>
      </c>
      <c r="D81" s="6" t="str">
        <f t="shared" si="7"/>
        <v>HPHE10266H045DV 120  (66 gal)</v>
      </c>
      <c r="E81" s="6">
        <f t="shared" si="8"/>
        <v>120614</v>
      </c>
      <c r="F81" s="62">
        <f t="shared" si="9"/>
        <v>66</v>
      </c>
      <c r="G81" s="6" t="str">
        <f t="shared" si="10"/>
        <v>AOSmithHPTU66</v>
      </c>
      <c r="H81" s="64">
        <v>0</v>
      </c>
      <c r="I81" s="62">
        <v>1</v>
      </c>
      <c r="J81" s="63">
        <f t="shared" si="46"/>
        <v>0</v>
      </c>
      <c r="K81" s="114">
        <f t="shared" si="47"/>
        <v>3.1</v>
      </c>
      <c r="L81" s="132">
        <f t="shared" si="13"/>
        <v>0</v>
      </c>
      <c r="M81" s="99" t="s">
        <v>196</v>
      </c>
      <c r="N81" s="32">
        <v>3</v>
      </c>
      <c r="O81" s="83">
        <f t="shared" si="14"/>
        <v>12</v>
      </c>
      <c r="P81" s="9" t="s">
        <v>19</v>
      </c>
      <c r="Q81" s="138">
        <f>Q79+1</f>
        <v>6</v>
      </c>
      <c r="R81" s="70">
        <f xml:space="preserve"> (O81*10000) + (Q81*100) + VLOOKUP( W81, $T$2:$V$53, 2, FALSE )</f>
        <v>120614</v>
      </c>
      <c r="S81" s="67" t="str">
        <f t="shared" si="24"/>
        <v>HPHE10266H045DV 120  (66 gal)</v>
      </c>
      <c r="T81" s="10" t="s">
        <v>22</v>
      </c>
      <c r="U81" s="11">
        <v>66</v>
      </c>
      <c r="V81" s="30" t="s">
        <v>85</v>
      </c>
      <c r="W81" s="88" t="s">
        <v>105</v>
      </c>
      <c r="X81" s="93" t="str">
        <f>VLOOKUP( W81, $T$2:$V$53, 3, FALSE )</f>
        <v>AOSmithHPTU66</v>
      </c>
      <c r="Y81" s="131">
        <v>0</v>
      </c>
      <c r="Z81" s="40" t="s">
        <v>10</v>
      </c>
      <c r="AA81" s="47">
        <v>3</v>
      </c>
      <c r="AB81" s="48">
        <v>3.1</v>
      </c>
      <c r="AC81" s="49">
        <v>42545</v>
      </c>
      <c r="AD81" s="50" t="s">
        <v>83</v>
      </c>
      <c r="AE81" s="143" t="str">
        <f t="shared" si="15"/>
        <v>2,     American,   "HPHE10266H045DV 120  (66 gal)"</v>
      </c>
      <c r="AF81" s="145" t="str">
        <f t="shared" si="51"/>
        <v>American</v>
      </c>
      <c r="AG81" s="146" t="s">
        <v>468</v>
      </c>
      <c r="AH81" s="143" t="str">
        <f t="shared" si="16"/>
        <v xml:space="preserve">          case  American   :   "AmericanHPHE10266Res"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</row>
    <row r="82" spans="3:1045" s="6" customFormat="1" ht="15" customHeight="1" x14ac:dyDescent="0.25">
      <c r="C82" s="6" t="str">
        <f t="shared" si="6"/>
        <v>American</v>
      </c>
      <c r="D82" s="6" t="str">
        <f t="shared" si="7"/>
        <v>HPHE10266H045DVN 120  (66 gal)</v>
      </c>
      <c r="E82" s="6">
        <f t="shared" si="8"/>
        <v>120714</v>
      </c>
      <c r="F82" s="62">
        <f t="shared" si="9"/>
        <v>66</v>
      </c>
      <c r="G82" s="6" t="str">
        <f t="shared" si="10"/>
        <v>AOSmithHPTU66</v>
      </c>
      <c r="H82" s="64">
        <v>0</v>
      </c>
      <c r="I82" s="62">
        <v>1</v>
      </c>
      <c r="J82" s="63">
        <f t="shared" si="46"/>
        <v>0</v>
      </c>
      <c r="K82" s="114">
        <f t="shared" si="47"/>
        <v>3.1</v>
      </c>
      <c r="L82" s="132">
        <f t="shared" si="13"/>
        <v>0</v>
      </c>
      <c r="M82" s="99" t="s">
        <v>196</v>
      </c>
      <c r="N82" s="32">
        <v>3</v>
      </c>
      <c r="O82" s="83">
        <f t="shared" si="14"/>
        <v>12</v>
      </c>
      <c r="P82" s="9" t="s">
        <v>19</v>
      </c>
      <c r="Q82" s="70">
        <f t="shared" si="50"/>
        <v>7</v>
      </c>
      <c r="R82" s="70">
        <f xml:space="preserve"> (O82*10000) + (Q82*100) + VLOOKUP( W82, $T$2:$V$53, 2, FALSE )</f>
        <v>120714</v>
      </c>
      <c r="S82" s="67" t="str">
        <f t="shared" si="24"/>
        <v>HPHE10266H045DVN 120  (66 gal)</v>
      </c>
      <c r="T82" s="10" t="s">
        <v>23</v>
      </c>
      <c r="U82" s="11">
        <v>66</v>
      </c>
      <c r="V82" s="30" t="s">
        <v>85</v>
      </c>
      <c r="W82" s="88" t="s">
        <v>105</v>
      </c>
      <c r="X82" s="93" t="str">
        <f>VLOOKUP( W82, $T$2:$V$53, 3, FALSE )</f>
        <v>AOSmithHPTU66</v>
      </c>
      <c r="Y82" s="131">
        <v>0</v>
      </c>
      <c r="Z82" s="40" t="s">
        <v>10</v>
      </c>
      <c r="AA82" s="47">
        <v>3</v>
      </c>
      <c r="AB82" s="48">
        <v>3.1</v>
      </c>
      <c r="AC82" s="49">
        <v>42545</v>
      </c>
      <c r="AD82" s="50" t="s">
        <v>83</v>
      </c>
      <c r="AE82" s="143" t="str">
        <f t="shared" si="15"/>
        <v>2,     American,   "HPHE10266H045DVN 120  (66 gal)"</v>
      </c>
      <c r="AF82" s="145" t="str">
        <f t="shared" si="51"/>
        <v>American</v>
      </c>
      <c r="AG82" s="146" t="s">
        <v>469</v>
      </c>
      <c r="AH82" s="143" t="str">
        <f t="shared" si="16"/>
        <v xml:space="preserve">          case  American   :   "AmericanHPHE10266NRes"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</row>
    <row r="83" spans="3:1045" s="6" customFormat="1" ht="15" customHeight="1" x14ac:dyDescent="0.25">
      <c r="C83" s="136" t="str">
        <f t="shared" si="6"/>
        <v>American</v>
      </c>
      <c r="D83" s="136" t="str">
        <f t="shared" si="7"/>
        <v>HPHE10266H045DVDR 130  (66 gal, JA13)</v>
      </c>
      <c r="E83" s="136">
        <f t="shared" si="8"/>
        <v>121514</v>
      </c>
      <c r="F83" s="62">
        <f t="shared" ref="F83" si="59">U83</f>
        <v>66</v>
      </c>
      <c r="G83" s="6" t="str">
        <f t="shared" si="10"/>
        <v>AOSmithHPTU66</v>
      </c>
      <c r="H83" s="64">
        <v>0</v>
      </c>
      <c r="I83" s="62">
        <v>1</v>
      </c>
      <c r="J83" s="63">
        <f t="shared" ref="J83" si="60">IF(H83&gt;0,Z83,0)</f>
        <v>0</v>
      </c>
      <c r="K83" s="114">
        <f t="shared" ref="K83" si="61">IF(I83&gt;0,AB83,0)</f>
        <v>3.1</v>
      </c>
      <c r="L83" s="132">
        <f t="shared" ref="L83" si="62">Y83</f>
        <v>1</v>
      </c>
      <c r="M83" s="99" t="s">
        <v>196</v>
      </c>
      <c r="N83" s="32">
        <v>3</v>
      </c>
      <c r="O83" s="83">
        <f t="shared" ref="O83" si="63">VLOOKUP( P83, $P$2:$Q$21, 2, FALSE )</f>
        <v>12</v>
      </c>
      <c r="P83" s="9" t="s">
        <v>19</v>
      </c>
      <c r="Q83" s="137">
        <v>15</v>
      </c>
      <c r="R83" s="70">
        <f t="shared" ref="R83" si="64" xml:space="preserve"> (O83*10000) + (Q83*100) + VLOOKUP( W83, $T$2:$V$53, 2, FALSE )</f>
        <v>121514</v>
      </c>
      <c r="S83" s="67" t="str">
        <f t="shared" si="24"/>
        <v>HPHE10266H045DVDR 130  (66 gal, JA13)</v>
      </c>
      <c r="T83" s="10" t="s">
        <v>440</v>
      </c>
      <c r="U83" s="11">
        <v>66</v>
      </c>
      <c r="V83" s="30" t="s">
        <v>85</v>
      </c>
      <c r="W83" s="88" t="s">
        <v>105</v>
      </c>
      <c r="X83" s="93" t="str">
        <f t="shared" ref="X83" si="65">VLOOKUP( W83, $T$2:$V$53, 3, FALSE )</f>
        <v>AOSmithHPTU66</v>
      </c>
      <c r="Y83" s="133">
        <v>1</v>
      </c>
      <c r="Z83" s="40" t="s">
        <v>10</v>
      </c>
      <c r="AA83" s="47">
        <v>3</v>
      </c>
      <c r="AB83" s="48">
        <v>3.1</v>
      </c>
      <c r="AC83" s="49">
        <v>44118</v>
      </c>
      <c r="AD83" s="50" t="s">
        <v>83</v>
      </c>
      <c r="AE83" s="143" t="str">
        <f t="shared" si="15"/>
        <v>2,     American,   "HPHE10266H045DVDR 130  (66 gal, JA13)"</v>
      </c>
      <c r="AF83" s="145" t="str">
        <f t="shared" si="51"/>
        <v>American</v>
      </c>
      <c r="AG83" s="147" t="s">
        <v>477</v>
      </c>
      <c r="AH83" s="143" t="str">
        <f t="shared" si="16"/>
        <v xml:space="preserve">          case  American   :   "AmericanHPHE10266DR"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</row>
    <row r="84" spans="3:1045" s="6" customFormat="1" ht="15" customHeight="1" x14ac:dyDescent="0.25">
      <c r="C84" s="6" t="str">
        <f t="shared" si="6"/>
        <v>American</v>
      </c>
      <c r="D84" s="6" t="str">
        <f t="shared" si="7"/>
        <v>HPHE10280H045DV 120  (80 gal)</v>
      </c>
      <c r="E84" s="6">
        <f t="shared" si="8"/>
        <v>120815</v>
      </c>
      <c r="F84" s="62">
        <f t="shared" si="9"/>
        <v>80</v>
      </c>
      <c r="G84" s="6" t="str">
        <f t="shared" si="10"/>
        <v>AOSmithHPTU80</v>
      </c>
      <c r="H84" s="64">
        <v>0</v>
      </c>
      <c r="I84" s="62">
        <v>1</v>
      </c>
      <c r="J84" s="63">
        <f t="shared" si="46"/>
        <v>0</v>
      </c>
      <c r="K84" s="114">
        <f t="shared" si="47"/>
        <v>2.9</v>
      </c>
      <c r="L84" s="132">
        <f t="shared" si="13"/>
        <v>0</v>
      </c>
      <c r="M84" s="99" t="s">
        <v>196</v>
      </c>
      <c r="N84" s="32">
        <v>3</v>
      </c>
      <c r="O84" s="83">
        <f t="shared" si="14"/>
        <v>12</v>
      </c>
      <c r="P84" s="9" t="s">
        <v>19</v>
      </c>
      <c r="Q84" s="138">
        <f>Q82+1</f>
        <v>8</v>
      </c>
      <c r="R84" s="70">
        <f xml:space="preserve"> (O84*10000) + (Q84*100) + VLOOKUP( W84, $T$2:$V$53, 2, FALSE )</f>
        <v>120815</v>
      </c>
      <c r="S84" s="67" t="str">
        <f t="shared" si="24"/>
        <v>HPHE10280H045DV 120  (80 gal)</v>
      </c>
      <c r="T84" s="10" t="s">
        <v>24</v>
      </c>
      <c r="U84" s="11">
        <v>80</v>
      </c>
      <c r="V84" s="30" t="s">
        <v>86</v>
      </c>
      <c r="W84" s="88" t="s">
        <v>106</v>
      </c>
      <c r="X84" s="93" t="str">
        <f>VLOOKUP( W84, $T$2:$V$53, 3, FALSE )</f>
        <v>AOSmithHPTU80</v>
      </c>
      <c r="Y84" s="131">
        <v>0</v>
      </c>
      <c r="Z84" s="40" t="s">
        <v>10</v>
      </c>
      <c r="AA84" s="47" t="s">
        <v>15</v>
      </c>
      <c r="AB84" s="48">
        <v>2.9</v>
      </c>
      <c r="AC84" s="49">
        <v>42545</v>
      </c>
      <c r="AD84" s="50" t="s">
        <v>83</v>
      </c>
      <c r="AE84" s="143" t="str">
        <f t="shared" si="15"/>
        <v>2,     American,   "HPHE10280H045DV 120  (80 gal)"</v>
      </c>
      <c r="AF84" s="145" t="str">
        <f t="shared" si="51"/>
        <v>American</v>
      </c>
      <c r="AG84" s="146" t="s">
        <v>470</v>
      </c>
      <c r="AH84" s="143" t="str">
        <f t="shared" si="16"/>
        <v xml:space="preserve">          case  American   :   "AmericanHPHE10280Res"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</row>
    <row r="85" spans="3:1045" s="6" customFormat="1" ht="15" customHeight="1" x14ac:dyDescent="0.25">
      <c r="C85" s="6" t="str">
        <f t="shared" si="6"/>
        <v>American</v>
      </c>
      <c r="D85" s="6" t="str">
        <f t="shared" si="7"/>
        <v>HPHE10280H045DVN 120  (80 gal)</v>
      </c>
      <c r="E85" s="6">
        <f t="shared" si="8"/>
        <v>120915</v>
      </c>
      <c r="F85" s="62">
        <f t="shared" si="9"/>
        <v>80</v>
      </c>
      <c r="G85" s="6" t="str">
        <f t="shared" si="10"/>
        <v>AOSmithHPTU80</v>
      </c>
      <c r="H85" s="64">
        <v>0</v>
      </c>
      <c r="I85" s="62">
        <v>1</v>
      </c>
      <c r="J85" s="63">
        <f t="shared" si="46"/>
        <v>0</v>
      </c>
      <c r="K85" s="114">
        <f t="shared" si="47"/>
        <v>2.9</v>
      </c>
      <c r="L85" s="132">
        <f t="shared" si="13"/>
        <v>0</v>
      </c>
      <c r="M85" s="99" t="s">
        <v>196</v>
      </c>
      <c r="N85" s="32">
        <v>3</v>
      </c>
      <c r="O85" s="83">
        <f t="shared" si="14"/>
        <v>12</v>
      </c>
      <c r="P85" s="9" t="s">
        <v>19</v>
      </c>
      <c r="Q85" s="70">
        <f t="shared" si="50"/>
        <v>9</v>
      </c>
      <c r="R85" s="70">
        <f xml:space="preserve"> (O85*10000) + (Q85*100) + VLOOKUP( W85, $T$2:$V$53, 2, FALSE )</f>
        <v>120915</v>
      </c>
      <c r="S85" s="67" t="str">
        <f t="shared" si="24"/>
        <v>HPHE10280H045DVN 120  (80 gal)</v>
      </c>
      <c r="T85" s="10" t="s">
        <v>25</v>
      </c>
      <c r="U85" s="11">
        <v>80</v>
      </c>
      <c r="V85" s="30" t="s">
        <v>86</v>
      </c>
      <c r="W85" s="88" t="s">
        <v>106</v>
      </c>
      <c r="X85" s="93" t="str">
        <f>VLOOKUP( W85, $T$2:$V$53, 3, FALSE )</f>
        <v>AOSmithHPTU80</v>
      </c>
      <c r="Y85" s="131">
        <v>0</v>
      </c>
      <c r="Z85" s="40" t="s">
        <v>10</v>
      </c>
      <c r="AA85" s="47" t="s">
        <v>15</v>
      </c>
      <c r="AB85" s="48">
        <v>2.9</v>
      </c>
      <c r="AC85" s="49">
        <v>42545</v>
      </c>
      <c r="AD85" s="50" t="s">
        <v>83</v>
      </c>
      <c r="AE85" s="143" t="str">
        <f t="shared" si="15"/>
        <v>2,     American,   "HPHE10280H045DVN 120  (80 gal)"</v>
      </c>
      <c r="AF85" s="145" t="str">
        <f t="shared" si="51"/>
        <v>American</v>
      </c>
      <c r="AG85" s="146" t="s">
        <v>471</v>
      </c>
      <c r="AH85" s="143" t="str">
        <f t="shared" si="16"/>
        <v xml:space="preserve">          case  American   :   "AmericanHPHE10280NRes"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  <c r="AMZ85"/>
      <c r="ANA85"/>
      <c r="ANB85"/>
    </row>
    <row r="86" spans="3:1045" s="6" customFormat="1" ht="15" customHeight="1" x14ac:dyDescent="0.25">
      <c r="C86" s="136" t="str">
        <f t="shared" si="6"/>
        <v>American</v>
      </c>
      <c r="D86" s="136" t="str">
        <f t="shared" si="7"/>
        <v>HPHE10280H045DVDR 130  (80 gal, JA13)</v>
      </c>
      <c r="E86" s="136">
        <f t="shared" si="8"/>
        <v>121615</v>
      </c>
      <c r="F86" s="62">
        <f t="shared" ref="F86" si="66">U86</f>
        <v>80</v>
      </c>
      <c r="G86" s="6" t="str">
        <f t="shared" si="10"/>
        <v>AOSmithHPTU80</v>
      </c>
      <c r="H86" s="64">
        <v>0</v>
      </c>
      <c r="I86" s="62">
        <v>1</v>
      </c>
      <c r="J86" s="63">
        <f t="shared" ref="J86" si="67">IF(H86&gt;0,Z86,0)</f>
        <v>0</v>
      </c>
      <c r="K86" s="114">
        <f t="shared" ref="K86" si="68">IF(I86&gt;0,AB86,0)</f>
        <v>2.9</v>
      </c>
      <c r="L86" s="132">
        <f t="shared" ref="L86" si="69">Y86</f>
        <v>1</v>
      </c>
      <c r="M86" s="99" t="s">
        <v>196</v>
      </c>
      <c r="N86" s="32">
        <v>3</v>
      </c>
      <c r="O86" s="83">
        <f t="shared" ref="O86" si="70">VLOOKUP( P86, $P$2:$Q$21, 2, FALSE )</f>
        <v>12</v>
      </c>
      <c r="P86" s="9" t="s">
        <v>19</v>
      </c>
      <c r="Q86" s="137">
        <v>16</v>
      </c>
      <c r="R86" s="70">
        <f t="shared" ref="R86" si="71" xml:space="preserve"> (O86*10000) + (Q86*100) + VLOOKUP( W86, $T$2:$V$53, 2, FALSE )</f>
        <v>121615</v>
      </c>
      <c r="S86" s="67" t="str">
        <f t="shared" si="24"/>
        <v>HPHE10280H045DVDR 130  (80 gal, JA13)</v>
      </c>
      <c r="T86" s="10" t="s">
        <v>441</v>
      </c>
      <c r="U86" s="11">
        <v>80</v>
      </c>
      <c r="V86" s="30" t="s">
        <v>86</v>
      </c>
      <c r="W86" s="88" t="s">
        <v>106</v>
      </c>
      <c r="X86" s="93" t="str">
        <f t="shared" ref="X86" si="72">VLOOKUP( W86, $T$2:$V$53, 3, FALSE )</f>
        <v>AOSmithHPTU80</v>
      </c>
      <c r="Y86" s="133">
        <v>1</v>
      </c>
      <c r="Z86" s="40" t="s">
        <v>10</v>
      </c>
      <c r="AA86" s="47" t="s">
        <v>15</v>
      </c>
      <c r="AB86" s="48">
        <v>2.9</v>
      </c>
      <c r="AC86" s="49">
        <v>44118</v>
      </c>
      <c r="AD86" s="50" t="s">
        <v>83</v>
      </c>
      <c r="AE86" s="143" t="str">
        <f t="shared" si="15"/>
        <v>2,     American,   "HPHE10280H045DVDR 130  (80 gal, JA13)"</v>
      </c>
      <c r="AF86" s="145" t="str">
        <f t="shared" si="51"/>
        <v>American</v>
      </c>
      <c r="AG86" s="147" t="s">
        <v>478</v>
      </c>
      <c r="AH86" s="143" t="str">
        <f t="shared" si="16"/>
        <v xml:space="preserve">          case  American   :   "AmericanHPHE10280DR"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  <c r="AMZ86"/>
      <c r="ANA86"/>
      <c r="ANB86"/>
    </row>
    <row r="87" spans="3:1045" s="6" customFormat="1" ht="15" customHeight="1" x14ac:dyDescent="0.25">
      <c r="C87" s="6" t="str">
        <f t="shared" si="6"/>
        <v>American</v>
      </c>
      <c r="D87" s="6" t="str">
        <f t="shared" si="7"/>
        <v>HPHE6250H045DV  (50 gal)</v>
      </c>
      <c r="E87" s="6">
        <f t="shared" si="8"/>
        <v>121013</v>
      </c>
      <c r="F87" s="62">
        <f t="shared" si="9"/>
        <v>50</v>
      </c>
      <c r="G87" s="6" t="str">
        <f t="shared" si="10"/>
        <v>AOSmithHPTU50</v>
      </c>
      <c r="H87" s="62">
        <v>1</v>
      </c>
      <c r="I87" s="64">
        <v>0</v>
      </c>
      <c r="J87" s="63">
        <f t="shared" si="46"/>
        <v>3.07</v>
      </c>
      <c r="K87" s="114">
        <f t="shared" si="47"/>
        <v>0</v>
      </c>
      <c r="L87" s="132">
        <f t="shared" si="13"/>
        <v>0</v>
      </c>
      <c r="M87" s="99" t="s">
        <v>196</v>
      </c>
      <c r="N87" s="34"/>
      <c r="O87" s="83">
        <f t="shared" si="14"/>
        <v>12</v>
      </c>
      <c r="P87" s="18" t="s">
        <v>19</v>
      </c>
      <c r="Q87" s="138">
        <f>Q85+1</f>
        <v>10</v>
      </c>
      <c r="R87" s="70">
        <f t="shared" ref="R87:R118" si="73" xml:space="preserve"> (O87*10000) + (Q87*100) + VLOOKUP( W87, $T$2:$V$53, 2, FALSE )</f>
        <v>121013</v>
      </c>
      <c r="S87" s="67" t="str">
        <f t="shared" si="24"/>
        <v>HPHE6250H045DV  (50 gal)</v>
      </c>
      <c r="T87" s="19" t="s">
        <v>161</v>
      </c>
      <c r="U87" s="20">
        <v>50</v>
      </c>
      <c r="V87" s="31" t="s">
        <v>109</v>
      </c>
      <c r="W87" s="88" t="s">
        <v>109</v>
      </c>
      <c r="X87" s="93" t="str">
        <f t="shared" ref="X87:X118" si="74">VLOOKUP( W87, $T$2:$V$53, 3, FALSE )</f>
        <v>AOSmithHPTU50</v>
      </c>
      <c r="Y87" s="131">
        <v>0</v>
      </c>
      <c r="Z87" s="34">
        <v>3.07</v>
      </c>
      <c r="AA87" s="51"/>
      <c r="AB87" s="50"/>
      <c r="AC87" s="51"/>
      <c r="AD87" s="50"/>
      <c r="AE87" s="143" t="str">
        <f t="shared" si="15"/>
        <v>2,     American,   "HPHE6250H045DV  (50 gal)"</v>
      </c>
      <c r="AF87" s="145" t="str">
        <f t="shared" si="51"/>
        <v>American</v>
      </c>
      <c r="AG87" s="146" t="s">
        <v>472</v>
      </c>
      <c r="AH87" s="143" t="str">
        <f t="shared" si="16"/>
        <v xml:space="preserve">          case  American   :   "AmericanHPHE6250"</v>
      </c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  <c r="IY87" s="18"/>
      <c r="IZ87" s="18"/>
      <c r="JA87" s="18"/>
      <c r="JB87" s="18"/>
      <c r="JC87" s="18"/>
      <c r="JD87" s="18"/>
      <c r="JE87" s="18"/>
      <c r="JF87" s="18"/>
      <c r="JG87" s="18"/>
      <c r="JH87" s="18"/>
      <c r="JI87" s="18"/>
      <c r="JJ87" s="18"/>
      <c r="JK87" s="18"/>
      <c r="JL87" s="18"/>
      <c r="JM87" s="18"/>
      <c r="JN87" s="18"/>
      <c r="JO87" s="18"/>
      <c r="JP87" s="18"/>
      <c r="JQ87" s="18"/>
      <c r="JR87" s="18"/>
      <c r="JS87" s="18"/>
      <c r="JT87" s="18"/>
      <c r="JU87" s="18"/>
      <c r="JV87" s="18"/>
      <c r="JW87" s="18"/>
      <c r="JX87" s="18"/>
      <c r="JY87" s="18"/>
      <c r="JZ87" s="18"/>
      <c r="KA87" s="18"/>
      <c r="KB87" s="18"/>
      <c r="KC87" s="18"/>
      <c r="KD87" s="18"/>
      <c r="KE87" s="18"/>
      <c r="KF87" s="18"/>
      <c r="KG87" s="18"/>
      <c r="KH87" s="18"/>
      <c r="KI87" s="18"/>
      <c r="KJ87" s="18"/>
      <c r="KK87" s="18"/>
      <c r="KL87" s="18"/>
      <c r="KM87" s="18"/>
      <c r="KN87" s="18"/>
      <c r="KO87" s="18"/>
      <c r="KP87" s="18"/>
      <c r="KQ87" s="18"/>
      <c r="KR87" s="18"/>
      <c r="KS87" s="18"/>
      <c r="KT87" s="18"/>
      <c r="KU87" s="18"/>
      <c r="KV87" s="18"/>
      <c r="KW87" s="18"/>
      <c r="KX87" s="18"/>
      <c r="KY87" s="18"/>
      <c r="KZ87" s="18"/>
      <c r="LA87" s="18"/>
      <c r="LB87" s="18"/>
      <c r="LC87" s="18"/>
      <c r="LD87" s="18"/>
      <c r="LE87" s="18"/>
      <c r="LF87" s="18"/>
      <c r="LG87" s="18"/>
      <c r="LH87" s="18"/>
      <c r="LI87" s="18"/>
      <c r="LJ87" s="18"/>
      <c r="LK87" s="18"/>
      <c r="LL87" s="18"/>
      <c r="LM87" s="18"/>
      <c r="LN87" s="18"/>
      <c r="LO87" s="18"/>
      <c r="LP87" s="18"/>
      <c r="LQ87" s="18"/>
      <c r="LR87" s="18"/>
      <c r="LS87" s="18"/>
      <c r="LT87" s="18"/>
      <c r="LU87" s="18"/>
      <c r="LV87" s="18"/>
      <c r="LW87" s="18"/>
      <c r="LX87" s="18"/>
      <c r="LY87" s="18"/>
      <c r="LZ87" s="18"/>
      <c r="MA87" s="18"/>
      <c r="MB87" s="18"/>
      <c r="MC87" s="18"/>
      <c r="MD87" s="18"/>
      <c r="ME87" s="18"/>
      <c r="MF87" s="18"/>
      <c r="MG87" s="18"/>
      <c r="MH87" s="18"/>
      <c r="MI87" s="18"/>
      <c r="MJ87" s="18"/>
      <c r="MK87" s="18"/>
      <c r="ML87" s="18"/>
      <c r="MM87" s="18"/>
      <c r="MN87" s="18"/>
      <c r="MO87" s="18"/>
      <c r="MP87" s="18"/>
      <c r="MQ87" s="18"/>
      <c r="MR87" s="18"/>
      <c r="MS87" s="18"/>
      <c r="MT87" s="18"/>
      <c r="MU87" s="18"/>
      <c r="MV87" s="18"/>
      <c r="MW87" s="18"/>
      <c r="MX87" s="18"/>
      <c r="MY87" s="18"/>
      <c r="MZ87" s="18"/>
      <c r="NA87" s="18"/>
      <c r="NB87" s="18"/>
      <c r="NC87" s="18"/>
      <c r="ND87" s="18"/>
      <c r="NE87" s="18"/>
      <c r="NF87" s="18"/>
      <c r="NG87" s="18"/>
      <c r="NH87" s="18"/>
      <c r="NI87" s="18"/>
      <c r="NJ87" s="18"/>
      <c r="NK87" s="18"/>
      <c r="NL87" s="18"/>
      <c r="NM87" s="18"/>
      <c r="NN87" s="18"/>
      <c r="NO87" s="18"/>
      <c r="NP87" s="18"/>
      <c r="NQ87" s="18"/>
      <c r="NR87" s="18"/>
      <c r="NS87" s="18"/>
      <c r="NT87" s="18"/>
      <c r="NU87" s="18"/>
      <c r="NV87" s="18"/>
      <c r="NW87" s="18"/>
      <c r="NX87" s="18"/>
      <c r="NY87" s="18"/>
      <c r="NZ87" s="18"/>
      <c r="OA87" s="18"/>
      <c r="OB87" s="18"/>
      <c r="OC87" s="18"/>
      <c r="OD87" s="18"/>
      <c r="OE87" s="18"/>
      <c r="OF87" s="18"/>
      <c r="OG87" s="18"/>
      <c r="OH87" s="18"/>
      <c r="OI87" s="18"/>
      <c r="OJ87" s="18"/>
      <c r="OK87" s="18"/>
      <c r="OL87" s="18"/>
      <c r="OM87" s="18"/>
      <c r="ON87" s="18"/>
      <c r="OO87" s="18"/>
      <c r="OP87" s="18"/>
      <c r="OQ87" s="18"/>
      <c r="OR87" s="18"/>
      <c r="OS87" s="18"/>
      <c r="OT87" s="18"/>
      <c r="OU87" s="18"/>
      <c r="OV87" s="18"/>
      <c r="OW87" s="18"/>
      <c r="OX87" s="18"/>
      <c r="OY87" s="18"/>
      <c r="OZ87" s="18"/>
      <c r="PA87" s="18"/>
      <c r="PB87" s="18"/>
      <c r="PC87" s="18"/>
      <c r="PD87" s="18"/>
      <c r="PE87" s="18"/>
      <c r="PF87" s="18"/>
      <c r="PG87" s="18"/>
      <c r="PH87" s="18"/>
      <c r="PI87" s="18"/>
      <c r="PJ87" s="18"/>
      <c r="PK87" s="18"/>
      <c r="PL87" s="18"/>
      <c r="PM87" s="18"/>
      <c r="PN87" s="18"/>
      <c r="PO87" s="18"/>
      <c r="PP87" s="18"/>
      <c r="PQ87" s="18"/>
      <c r="PR87" s="18"/>
      <c r="PS87" s="18"/>
      <c r="PT87" s="18"/>
      <c r="PU87" s="18"/>
      <c r="PV87" s="18"/>
      <c r="PW87" s="18"/>
      <c r="PX87" s="18"/>
      <c r="PY87" s="18"/>
      <c r="PZ87" s="18"/>
      <c r="QA87" s="18"/>
      <c r="QB87" s="18"/>
      <c r="QC87" s="18"/>
      <c r="QD87" s="18"/>
      <c r="QE87" s="18"/>
      <c r="QF87" s="18"/>
      <c r="QG87" s="18"/>
      <c r="QH87" s="18"/>
      <c r="QI87" s="18"/>
      <c r="QJ87" s="18"/>
      <c r="QK87" s="18"/>
      <c r="QL87" s="18"/>
      <c r="QM87" s="18"/>
      <c r="QN87" s="18"/>
      <c r="QO87" s="18"/>
      <c r="QP87" s="18"/>
      <c r="QQ87" s="18"/>
      <c r="QR87" s="18"/>
      <c r="QS87" s="18"/>
      <c r="QT87" s="18"/>
      <c r="QU87" s="18"/>
      <c r="QV87" s="18"/>
      <c r="QW87" s="18"/>
      <c r="QX87" s="18"/>
      <c r="QY87" s="18"/>
      <c r="QZ87" s="18"/>
      <c r="RA87" s="18"/>
      <c r="RB87" s="18"/>
      <c r="RC87" s="18"/>
      <c r="RD87" s="18"/>
      <c r="RE87" s="18"/>
      <c r="RF87" s="18"/>
      <c r="RG87" s="18"/>
      <c r="RH87" s="18"/>
      <c r="RI87" s="18"/>
      <c r="RJ87" s="18"/>
      <c r="RK87" s="18"/>
      <c r="RL87" s="18"/>
      <c r="RM87" s="18"/>
      <c r="RN87" s="18"/>
      <c r="RO87" s="18"/>
      <c r="RP87" s="18"/>
      <c r="RQ87" s="18"/>
      <c r="RR87" s="18"/>
      <c r="RS87" s="18"/>
      <c r="RT87" s="18"/>
      <c r="RU87" s="18"/>
      <c r="RV87" s="18"/>
      <c r="RW87" s="18"/>
      <c r="RX87" s="18"/>
      <c r="RY87" s="18"/>
      <c r="RZ87" s="18"/>
      <c r="SA87" s="18"/>
      <c r="SB87" s="18"/>
      <c r="SC87" s="18"/>
      <c r="SD87" s="18"/>
      <c r="SE87" s="18"/>
      <c r="SF87" s="18"/>
      <c r="SG87" s="18"/>
      <c r="SH87" s="18"/>
      <c r="SI87" s="18"/>
      <c r="SJ87" s="18"/>
      <c r="SK87" s="18"/>
      <c r="SL87" s="18"/>
      <c r="SM87" s="18"/>
      <c r="SN87" s="18"/>
      <c r="SO87" s="18"/>
      <c r="SP87" s="18"/>
      <c r="SQ87" s="18"/>
      <c r="SR87" s="18"/>
      <c r="SS87" s="18"/>
      <c r="ST87" s="18"/>
      <c r="SU87" s="18"/>
      <c r="SV87" s="18"/>
      <c r="SW87" s="18"/>
      <c r="SX87" s="18"/>
      <c r="SY87" s="18"/>
      <c r="SZ87" s="18"/>
      <c r="TA87" s="18"/>
      <c r="TB87" s="18"/>
      <c r="TC87" s="18"/>
      <c r="TD87" s="18"/>
      <c r="TE87" s="18"/>
      <c r="TF87" s="18"/>
      <c r="TG87" s="18"/>
      <c r="TH87" s="18"/>
      <c r="TI87" s="18"/>
      <c r="TJ87" s="18"/>
      <c r="TK87" s="18"/>
      <c r="TL87" s="18"/>
      <c r="TM87" s="18"/>
      <c r="TN87" s="18"/>
      <c r="TO87" s="18"/>
      <c r="TP87" s="18"/>
      <c r="TQ87" s="18"/>
      <c r="TR87" s="18"/>
      <c r="TS87" s="18"/>
      <c r="TT87" s="18"/>
      <c r="TU87" s="18"/>
      <c r="TV87" s="18"/>
      <c r="TW87" s="18"/>
      <c r="TX87" s="18"/>
      <c r="TY87" s="18"/>
      <c r="TZ87" s="18"/>
      <c r="UA87" s="18"/>
      <c r="UB87" s="18"/>
      <c r="UC87" s="18"/>
      <c r="UD87" s="18"/>
      <c r="UE87" s="18"/>
      <c r="UF87" s="18"/>
      <c r="UG87" s="18"/>
      <c r="UH87" s="18"/>
      <c r="UI87" s="18"/>
      <c r="UJ87" s="18"/>
      <c r="UK87" s="18"/>
      <c r="UL87" s="18"/>
      <c r="UM87" s="18"/>
      <c r="UN87" s="18"/>
      <c r="UO87" s="18"/>
      <c r="UP87" s="18"/>
      <c r="UQ87" s="18"/>
      <c r="UR87" s="18"/>
      <c r="US87" s="18"/>
      <c r="UT87" s="18"/>
      <c r="UU87" s="18"/>
      <c r="UV87" s="18"/>
      <c r="UW87" s="18"/>
      <c r="UX87" s="18"/>
      <c r="UY87" s="18"/>
      <c r="UZ87" s="18"/>
      <c r="VA87" s="18"/>
      <c r="VB87" s="18"/>
      <c r="VC87" s="18"/>
      <c r="VD87" s="18"/>
      <c r="VE87" s="18"/>
      <c r="VF87" s="18"/>
      <c r="VG87" s="18"/>
      <c r="VH87" s="18"/>
      <c r="VI87" s="18"/>
      <c r="VJ87" s="18"/>
      <c r="VK87" s="18"/>
      <c r="VL87" s="18"/>
      <c r="VM87" s="18"/>
      <c r="VN87" s="18"/>
      <c r="VO87" s="18"/>
      <c r="VP87" s="18"/>
      <c r="VQ87" s="18"/>
      <c r="VR87" s="18"/>
      <c r="VS87" s="18"/>
      <c r="VT87" s="18"/>
      <c r="VU87" s="18"/>
      <c r="VV87" s="18"/>
      <c r="VW87" s="18"/>
      <c r="VX87" s="18"/>
      <c r="VY87" s="18"/>
      <c r="VZ87" s="18"/>
      <c r="WA87" s="18"/>
      <c r="WB87" s="18"/>
      <c r="WC87" s="18"/>
      <c r="WD87" s="18"/>
      <c r="WE87" s="18"/>
      <c r="WF87" s="18"/>
      <c r="WG87" s="18"/>
      <c r="WH87" s="18"/>
      <c r="WI87" s="18"/>
      <c r="WJ87" s="18"/>
      <c r="WK87" s="18"/>
      <c r="WL87" s="18"/>
      <c r="WM87" s="18"/>
      <c r="WN87" s="18"/>
      <c r="WO87" s="18"/>
      <c r="WP87" s="18"/>
      <c r="WQ87" s="18"/>
      <c r="WR87" s="18"/>
      <c r="WS87" s="18"/>
      <c r="WT87" s="18"/>
      <c r="WU87" s="18"/>
      <c r="WV87" s="18"/>
      <c r="WW87" s="18"/>
      <c r="WX87" s="18"/>
      <c r="WY87" s="18"/>
      <c r="WZ87" s="18"/>
      <c r="XA87" s="18"/>
      <c r="XB87" s="18"/>
      <c r="XC87" s="18"/>
      <c r="XD87" s="18"/>
      <c r="XE87" s="18"/>
      <c r="XF87" s="18"/>
      <c r="XG87" s="18"/>
      <c r="XH87" s="18"/>
      <c r="XI87" s="18"/>
      <c r="XJ87" s="18"/>
      <c r="XK87" s="18"/>
      <c r="XL87" s="18"/>
      <c r="XM87" s="18"/>
      <c r="XN87" s="18"/>
      <c r="XO87" s="18"/>
      <c r="XP87" s="18"/>
      <c r="XQ87" s="18"/>
      <c r="XR87" s="18"/>
      <c r="XS87" s="18"/>
      <c r="XT87" s="18"/>
      <c r="XU87" s="18"/>
      <c r="XV87" s="18"/>
      <c r="XW87" s="18"/>
      <c r="XX87" s="18"/>
      <c r="XY87" s="18"/>
      <c r="XZ87" s="18"/>
      <c r="YA87" s="18"/>
      <c r="YB87" s="18"/>
      <c r="YC87" s="18"/>
      <c r="YD87" s="18"/>
      <c r="YE87" s="18"/>
      <c r="YF87" s="18"/>
      <c r="YG87" s="18"/>
      <c r="YH87" s="18"/>
      <c r="YI87" s="18"/>
      <c r="YJ87" s="18"/>
      <c r="YK87" s="18"/>
      <c r="YL87" s="18"/>
      <c r="YM87" s="18"/>
      <c r="YN87" s="18"/>
      <c r="YO87" s="18"/>
      <c r="YP87" s="18"/>
      <c r="YQ87" s="18"/>
      <c r="YR87" s="18"/>
      <c r="YS87" s="18"/>
      <c r="YT87" s="18"/>
      <c r="YU87" s="18"/>
      <c r="YV87" s="18"/>
      <c r="YW87" s="18"/>
      <c r="YX87" s="18"/>
      <c r="YY87" s="18"/>
      <c r="YZ87" s="18"/>
      <c r="ZA87" s="18"/>
      <c r="ZB87" s="18"/>
      <c r="ZC87" s="18"/>
      <c r="ZD87" s="18"/>
      <c r="ZE87" s="18"/>
      <c r="ZF87" s="18"/>
      <c r="ZG87" s="18"/>
      <c r="ZH87" s="18"/>
      <c r="ZI87" s="18"/>
      <c r="ZJ87" s="18"/>
      <c r="ZK87" s="18"/>
      <c r="ZL87" s="18"/>
      <c r="ZM87" s="18"/>
      <c r="ZN87" s="18"/>
      <c r="ZO87" s="18"/>
      <c r="ZP87" s="18"/>
      <c r="ZQ87" s="18"/>
      <c r="ZR87" s="18"/>
      <c r="ZS87" s="18"/>
      <c r="ZT87" s="18"/>
      <c r="ZU87" s="18"/>
      <c r="ZV87" s="18"/>
      <c r="ZW87" s="18"/>
      <c r="ZX87" s="18"/>
      <c r="ZY87" s="18"/>
      <c r="ZZ87" s="18"/>
      <c r="AAA87" s="18"/>
      <c r="AAB87" s="18"/>
      <c r="AAC87" s="18"/>
      <c r="AAD87" s="18"/>
      <c r="AAE87" s="18"/>
      <c r="AAF87" s="18"/>
      <c r="AAG87" s="18"/>
      <c r="AAH87" s="18"/>
      <c r="AAI87" s="18"/>
      <c r="AAJ87" s="18"/>
      <c r="AAK87" s="18"/>
      <c r="AAL87" s="18"/>
      <c r="AAM87" s="18"/>
      <c r="AAN87" s="18"/>
      <c r="AAO87" s="18"/>
      <c r="AAP87" s="18"/>
      <c r="AAQ87" s="18"/>
      <c r="AAR87" s="18"/>
      <c r="AAS87" s="18"/>
      <c r="AAT87" s="18"/>
      <c r="AAU87" s="18"/>
      <c r="AAV87" s="18"/>
      <c r="AAW87" s="18"/>
      <c r="AAX87" s="18"/>
      <c r="AAY87" s="18"/>
      <c r="AAZ87" s="18"/>
      <c r="ABA87" s="18"/>
      <c r="ABB87" s="18"/>
      <c r="ABC87" s="18"/>
      <c r="ABD87" s="18"/>
      <c r="ABE87" s="18"/>
      <c r="ABF87" s="18"/>
      <c r="ABG87" s="18"/>
      <c r="ABH87" s="18"/>
      <c r="ABI87" s="18"/>
      <c r="ABJ87" s="18"/>
      <c r="ABK87" s="18"/>
      <c r="ABL87" s="18"/>
      <c r="ABM87" s="18"/>
      <c r="ABN87" s="18"/>
      <c r="ABO87" s="18"/>
      <c r="ABP87" s="18"/>
      <c r="ABQ87" s="18"/>
      <c r="ABR87" s="18"/>
      <c r="ABS87" s="18"/>
      <c r="ABT87" s="18"/>
      <c r="ABU87" s="18"/>
      <c r="ABV87" s="18"/>
      <c r="ABW87" s="18"/>
      <c r="ABX87" s="18"/>
      <c r="ABY87" s="18"/>
      <c r="ABZ87" s="18"/>
      <c r="ACA87" s="18"/>
      <c r="ACB87" s="18"/>
      <c r="ACC87" s="18"/>
      <c r="ACD87" s="18"/>
      <c r="ACE87" s="18"/>
      <c r="ACF87" s="18"/>
      <c r="ACG87" s="18"/>
      <c r="ACH87" s="18"/>
      <c r="ACI87" s="18"/>
      <c r="ACJ87" s="18"/>
      <c r="ACK87" s="18"/>
      <c r="ACL87" s="18"/>
      <c r="ACM87" s="18"/>
      <c r="ACN87" s="18"/>
      <c r="ACO87" s="18"/>
      <c r="ACP87" s="18"/>
      <c r="ACQ87" s="18"/>
      <c r="ACR87" s="18"/>
      <c r="ACS87" s="18"/>
      <c r="ACT87" s="18"/>
      <c r="ACU87" s="18"/>
      <c r="ACV87" s="18"/>
      <c r="ACW87" s="18"/>
      <c r="ACX87" s="18"/>
      <c r="ACY87" s="18"/>
      <c r="ACZ87" s="18"/>
      <c r="ADA87" s="18"/>
      <c r="ADB87" s="18"/>
      <c r="ADC87" s="18"/>
      <c r="ADD87" s="18"/>
      <c r="ADE87" s="18"/>
      <c r="ADF87" s="18"/>
      <c r="ADG87" s="18"/>
      <c r="ADH87" s="18"/>
      <c r="ADI87" s="18"/>
      <c r="ADJ87" s="18"/>
      <c r="ADK87" s="18"/>
      <c r="ADL87" s="18"/>
      <c r="ADM87" s="18"/>
      <c r="ADN87" s="18"/>
      <c r="ADO87" s="18"/>
      <c r="ADP87" s="18"/>
      <c r="ADQ87" s="18"/>
      <c r="ADR87" s="18"/>
      <c r="ADS87" s="18"/>
      <c r="ADT87" s="18"/>
      <c r="ADU87" s="18"/>
      <c r="ADV87" s="18"/>
      <c r="ADW87" s="18"/>
      <c r="ADX87" s="18"/>
      <c r="ADY87" s="18"/>
      <c r="ADZ87" s="18"/>
      <c r="AEA87" s="18"/>
      <c r="AEB87" s="18"/>
      <c r="AEC87" s="18"/>
      <c r="AED87" s="18"/>
      <c r="AEE87" s="18"/>
      <c r="AEF87" s="18"/>
      <c r="AEG87" s="18"/>
      <c r="AEH87" s="18"/>
      <c r="AEI87" s="18"/>
      <c r="AEJ87" s="18"/>
      <c r="AEK87" s="18"/>
      <c r="AEL87" s="18"/>
      <c r="AEM87" s="18"/>
      <c r="AEN87" s="18"/>
      <c r="AEO87" s="18"/>
      <c r="AEP87" s="18"/>
      <c r="AEQ87" s="18"/>
      <c r="AER87" s="18"/>
      <c r="AES87" s="18"/>
      <c r="AET87" s="18"/>
      <c r="AEU87" s="18"/>
      <c r="AEV87" s="18"/>
      <c r="AEW87" s="18"/>
      <c r="AEX87" s="18"/>
      <c r="AEY87" s="18"/>
      <c r="AEZ87" s="18"/>
      <c r="AFA87" s="18"/>
      <c r="AFB87" s="18"/>
      <c r="AFC87" s="18"/>
      <c r="AFD87" s="18"/>
      <c r="AFE87" s="18"/>
      <c r="AFF87" s="18"/>
      <c r="AFG87" s="18"/>
      <c r="AFH87" s="18"/>
      <c r="AFI87" s="18"/>
      <c r="AFJ87" s="18"/>
      <c r="AFK87" s="18"/>
      <c r="AFL87" s="18"/>
      <c r="AFM87" s="18"/>
      <c r="AFN87" s="18"/>
      <c r="AFO87" s="18"/>
      <c r="AFP87" s="18"/>
      <c r="AFQ87" s="18"/>
      <c r="AFR87" s="18"/>
      <c r="AFS87" s="18"/>
      <c r="AFT87" s="18"/>
      <c r="AFU87" s="18"/>
      <c r="AFV87" s="18"/>
      <c r="AFW87" s="18"/>
      <c r="AFX87" s="18"/>
      <c r="AFY87" s="18"/>
      <c r="AFZ87" s="18"/>
      <c r="AGA87" s="18"/>
      <c r="AGB87" s="18"/>
      <c r="AGC87" s="18"/>
      <c r="AGD87" s="18"/>
      <c r="AGE87" s="18"/>
      <c r="AGF87" s="18"/>
      <c r="AGG87" s="18"/>
      <c r="AGH87" s="18"/>
      <c r="AGI87" s="18"/>
      <c r="AGJ87" s="18"/>
      <c r="AGK87" s="18"/>
      <c r="AGL87" s="18"/>
      <c r="AGM87" s="18"/>
      <c r="AGN87" s="18"/>
      <c r="AGO87" s="18"/>
      <c r="AGP87" s="18"/>
      <c r="AGQ87" s="18"/>
      <c r="AGR87" s="18"/>
      <c r="AGS87" s="18"/>
      <c r="AGT87" s="18"/>
      <c r="AGU87" s="18"/>
      <c r="AGV87" s="18"/>
      <c r="AGW87" s="18"/>
      <c r="AGX87" s="18"/>
      <c r="AGY87" s="18"/>
      <c r="AGZ87" s="18"/>
      <c r="AHA87" s="18"/>
      <c r="AHB87" s="18"/>
      <c r="AHC87" s="18"/>
      <c r="AHD87" s="18"/>
      <c r="AHE87" s="18"/>
      <c r="AHF87" s="18"/>
      <c r="AHG87" s="18"/>
      <c r="AHH87" s="18"/>
      <c r="AHI87" s="18"/>
      <c r="AHJ87" s="18"/>
      <c r="AHK87" s="18"/>
      <c r="AHL87" s="18"/>
      <c r="AHM87" s="18"/>
      <c r="AHN87" s="18"/>
      <c r="AHO87" s="18"/>
      <c r="AHP87" s="18"/>
      <c r="AHQ87" s="18"/>
      <c r="AHR87" s="18"/>
      <c r="AHS87" s="18"/>
      <c r="AHT87" s="18"/>
      <c r="AHU87" s="18"/>
      <c r="AHV87" s="18"/>
      <c r="AHW87" s="18"/>
      <c r="AHX87" s="18"/>
      <c r="AHY87" s="18"/>
      <c r="AHZ87" s="18"/>
      <c r="AIA87" s="18"/>
      <c r="AIB87" s="18"/>
      <c r="AIC87" s="18"/>
      <c r="AID87" s="18"/>
      <c r="AIE87" s="18"/>
      <c r="AIF87" s="18"/>
      <c r="AIG87" s="18"/>
      <c r="AIH87" s="18"/>
      <c r="AII87" s="18"/>
      <c r="AIJ87" s="18"/>
      <c r="AIK87" s="18"/>
      <c r="AIL87" s="18"/>
      <c r="AIM87" s="18"/>
      <c r="AIN87" s="18"/>
      <c r="AIO87" s="18"/>
      <c r="AIP87" s="18"/>
      <c r="AIQ87" s="18"/>
      <c r="AIR87" s="18"/>
      <c r="AIS87" s="18"/>
      <c r="AIT87" s="18"/>
      <c r="AIU87" s="18"/>
      <c r="AIV87" s="18"/>
      <c r="AIW87" s="18"/>
      <c r="AIX87" s="18"/>
      <c r="AIY87" s="18"/>
      <c r="AIZ87" s="18"/>
      <c r="AJA87" s="18"/>
      <c r="AJB87" s="18"/>
      <c r="AJC87" s="18"/>
      <c r="AJD87" s="18"/>
      <c r="AJE87" s="18"/>
      <c r="AJF87" s="18"/>
      <c r="AJG87" s="18"/>
      <c r="AJH87" s="18"/>
      <c r="AJI87" s="18"/>
      <c r="AJJ87" s="18"/>
      <c r="AJK87" s="18"/>
      <c r="AJL87" s="18"/>
      <c r="AJM87" s="18"/>
      <c r="AJN87" s="18"/>
      <c r="AJO87" s="18"/>
      <c r="AJP87" s="18"/>
      <c r="AJQ87" s="18"/>
      <c r="AJR87" s="18"/>
      <c r="AJS87" s="18"/>
      <c r="AJT87" s="18"/>
      <c r="AJU87" s="18"/>
      <c r="AJV87" s="18"/>
      <c r="AJW87" s="18"/>
      <c r="AJX87" s="18"/>
      <c r="AJY87" s="18"/>
      <c r="AJZ87" s="18"/>
      <c r="AKA87" s="18"/>
      <c r="AKB87" s="18"/>
      <c r="AKC87" s="18"/>
      <c r="AKD87" s="18"/>
      <c r="AKE87" s="18"/>
      <c r="AKF87" s="18"/>
      <c r="AKG87" s="18"/>
      <c r="AKH87" s="18"/>
      <c r="AKI87" s="18"/>
      <c r="AKJ87" s="18"/>
      <c r="AKK87" s="18"/>
      <c r="AKL87" s="18"/>
      <c r="AKM87" s="18"/>
      <c r="AKN87" s="18"/>
      <c r="AKO87" s="18"/>
      <c r="AKP87" s="18"/>
      <c r="AKQ87" s="18"/>
      <c r="AKR87" s="18"/>
      <c r="AKS87" s="18"/>
      <c r="AKT87" s="18"/>
      <c r="AKU87" s="18"/>
      <c r="AKV87" s="18"/>
      <c r="AKW87" s="18"/>
      <c r="AKX87" s="18"/>
      <c r="AKY87" s="18"/>
      <c r="AKZ87" s="18"/>
      <c r="ALA87" s="18"/>
      <c r="ALB87" s="18"/>
      <c r="ALC87" s="18"/>
      <c r="ALD87" s="18"/>
      <c r="ALE87" s="18"/>
      <c r="ALF87" s="18"/>
      <c r="ALG87" s="18"/>
      <c r="ALH87" s="18"/>
      <c r="ALI87" s="18"/>
      <c r="ALJ87" s="18"/>
      <c r="ALK87" s="18"/>
      <c r="ALL87" s="18"/>
      <c r="ALM87" s="18"/>
      <c r="ALN87" s="18"/>
      <c r="ALO87" s="18"/>
      <c r="ALP87" s="18"/>
      <c r="ALQ87" s="18"/>
      <c r="ALR87" s="18"/>
      <c r="ALS87" s="18"/>
      <c r="ALT87" s="18"/>
      <c r="ALU87" s="18"/>
      <c r="ALV87" s="18"/>
      <c r="ALW87" s="18"/>
      <c r="ALX87" s="18"/>
      <c r="ALY87" s="18"/>
      <c r="ALZ87" s="18"/>
      <c r="AMA87" s="18"/>
      <c r="AMB87" s="18"/>
      <c r="AMC87" s="18"/>
      <c r="AMD87" s="18"/>
      <c r="AME87" s="18"/>
      <c r="AMF87" s="18"/>
      <c r="AMG87" s="18"/>
      <c r="AMH87" s="18"/>
      <c r="AMI87" s="18"/>
      <c r="AMJ87" s="18"/>
      <c r="AMK87" s="18"/>
      <c r="AML87" s="18"/>
      <c r="AMM87" s="18"/>
      <c r="AMN87" s="18"/>
      <c r="AMO87" s="18"/>
      <c r="AMP87" s="18"/>
      <c r="AMQ87" s="18"/>
      <c r="AMR87" s="18"/>
      <c r="AMS87" s="18"/>
      <c r="AMT87" s="18"/>
      <c r="AMU87" s="18"/>
      <c r="AMV87" s="18"/>
      <c r="AMW87" s="18"/>
      <c r="AMX87" s="18"/>
      <c r="AMY87" s="18"/>
      <c r="AMZ87" s="18"/>
      <c r="ANA87" s="18"/>
      <c r="ANB87" s="18"/>
      <c r="ANC87" s="18"/>
      <c r="AND87" s="18"/>
      <c r="ANE87" s="18"/>
    </row>
    <row r="88" spans="3:1045" s="6" customFormat="1" ht="15" customHeight="1" x14ac:dyDescent="0.25">
      <c r="C88" s="6" t="str">
        <f t="shared" si="6"/>
        <v>American</v>
      </c>
      <c r="D88" s="6" t="str">
        <f t="shared" si="7"/>
        <v>HPHE6266H045DV 120  (66 gal)</v>
      </c>
      <c r="E88" s="6">
        <f t="shared" si="8"/>
        <v>121114</v>
      </c>
      <c r="F88" s="62">
        <f t="shared" si="9"/>
        <v>66</v>
      </c>
      <c r="G88" s="6" t="str">
        <f t="shared" si="10"/>
        <v>AOSmithHPTU66</v>
      </c>
      <c r="H88" s="62">
        <v>1</v>
      </c>
      <c r="I88" s="64">
        <v>0</v>
      </c>
      <c r="J88" s="63">
        <f t="shared" si="46"/>
        <v>2.56</v>
      </c>
      <c r="K88" s="114">
        <f t="shared" si="47"/>
        <v>0</v>
      </c>
      <c r="L88" s="132">
        <f t="shared" si="13"/>
        <v>0</v>
      </c>
      <c r="M88" s="99" t="s">
        <v>196</v>
      </c>
      <c r="N88" s="32">
        <v>1</v>
      </c>
      <c r="O88" s="83">
        <f t="shared" si="14"/>
        <v>12</v>
      </c>
      <c r="P88" s="9" t="s">
        <v>19</v>
      </c>
      <c r="Q88" s="70">
        <f t="shared" si="50"/>
        <v>11</v>
      </c>
      <c r="R88" s="70">
        <f t="shared" si="73"/>
        <v>121114</v>
      </c>
      <c r="S88" s="67" t="str">
        <f t="shared" si="24"/>
        <v>HPHE6266H045DV 120  (66 gal)</v>
      </c>
      <c r="T88" s="10" t="s">
        <v>66</v>
      </c>
      <c r="U88" s="11">
        <v>66</v>
      </c>
      <c r="V88" s="30" t="s">
        <v>85</v>
      </c>
      <c r="W88" s="88" t="s">
        <v>105</v>
      </c>
      <c r="X88" s="93" t="str">
        <f t="shared" si="74"/>
        <v>AOSmithHPTU66</v>
      </c>
      <c r="Y88" s="131">
        <v>0</v>
      </c>
      <c r="Z88" s="40">
        <v>2.56</v>
      </c>
      <c r="AA88" s="47">
        <v>3</v>
      </c>
      <c r="AB88" s="48" t="s">
        <v>10</v>
      </c>
      <c r="AC88" s="49">
        <v>42591</v>
      </c>
      <c r="AD88" s="50" t="s">
        <v>83</v>
      </c>
      <c r="AE88" s="143" t="str">
        <f t="shared" si="15"/>
        <v>2,     American,   "HPHE6266H045DV 120  (66 gal)"</v>
      </c>
      <c r="AF88" s="145" t="str">
        <f t="shared" si="51"/>
        <v>American</v>
      </c>
      <c r="AG88" s="146" t="s">
        <v>473</v>
      </c>
      <c r="AH88" s="143" t="str">
        <f t="shared" si="16"/>
        <v xml:space="preserve">          case  American   :   "AmericanHPHE6266Res"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</row>
    <row r="89" spans="3:1045" s="6" customFormat="1" ht="15" customHeight="1" x14ac:dyDescent="0.25">
      <c r="C89" s="6" t="str">
        <f t="shared" si="6"/>
        <v>American</v>
      </c>
      <c r="D89" s="6" t="str">
        <f t="shared" si="7"/>
        <v>HPHE6280H045DV 120  (80 gal)</v>
      </c>
      <c r="E89" s="6">
        <f t="shared" si="8"/>
        <v>121215</v>
      </c>
      <c r="F89" s="62">
        <f t="shared" si="9"/>
        <v>80</v>
      </c>
      <c r="G89" s="6" t="str">
        <f t="shared" si="10"/>
        <v>AOSmithHPTU80</v>
      </c>
      <c r="H89" s="62">
        <v>1</v>
      </c>
      <c r="I89" s="64">
        <v>0</v>
      </c>
      <c r="J89" s="63">
        <f t="shared" si="46"/>
        <v>2.7</v>
      </c>
      <c r="K89" s="114">
        <f t="shared" si="47"/>
        <v>0</v>
      </c>
      <c r="L89" s="132">
        <f t="shared" si="13"/>
        <v>0</v>
      </c>
      <c r="M89" s="99" t="s">
        <v>196</v>
      </c>
      <c r="N89" s="32">
        <v>1</v>
      </c>
      <c r="O89" s="83">
        <f t="shared" si="14"/>
        <v>12</v>
      </c>
      <c r="P89" s="9" t="s">
        <v>19</v>
      </c>
      <c r="Q89" s="70">
        <f t="shared" si="50"/>
        <v>12</v>
      </c>
      <c r="R89" s="70">
        <f t="shared" si="73"/>
        <v>121215</v>
      </c>
      <c r="S89" s="67" t="str">
        <f t="shared" si="24"/>
        <v>HPHE6280H045DV 120  (80 gal)</v>
      </c>
      <c r="T89" s="10" t="s">
        <v>67</v>
      </c>
      <c r="U89" s="11">
        <v>80</v>
      </c>
      <c r="V89" s="30" t="s">
        <v>86</v>
      </c>
      <c r="W89" s="88" t="s">
        <v>106</v>
      </c>
      <c r="X89" s="93" t="str">
        <f t="shared" si="74"/>
        <v>AOSmithHPTU80</v>
      </c>
      <c r="Y89" s="131">
        <v>0</v>
      </c>
      <c r="Z89" s="40">
        <v>2.7</v>
      </c>
      <c r="AA89" s="47" t="s">
        <v>15</v>
      </c>
      <c r="AB89" s="48" t="s">
        <v>10</v>
      </c>
      <c r="AC89" s="49">
        <v>42591</v>
      </c>
      <c r="AD89" s="50" t="s">
        <v>83</v>
      </c>
      <c r="AE89" s="143" t="str">
        <f t="shared" si="15"/>
        <v>2,     American,   "HPHE6280H045DV 120  (80 gal)"</v>
      </c>
      <c r="AF89" s="145" t="str">
        <f t="shared" si="51"/>
        <v>American</v>
      </c>
      <c r="AG89" s="146" t="s">
        <v>474</v>
      </c>
      <c r="AH89" s="143" t="str">
        <f t="shared" si="16"/>
        <v xml:space="preserve">          case  American   :   "AmericanHPHE6280Res"</v>
      </c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</row>
    <row r="90" spans="3:1045" s="6" customFormat="1" ht="15" customHeight="1" x14ac:dyDescent="0.25">
      <c r="C90" s="6" t="str">
        <f t="shared" si="6"/>
        <v>American</v>
      </c>
      <c r="D90" s="6" t="str">
        <f t="shared" si="7"/>
        <v>HPHE650H045DV 120  (50 gal)</v>
      </c>
      <c r="E90" s="6">
        <f t="shared" si="8"/>
        <v>121313</v>
      </c>
      <c r="F90" s="62">
        <f t="shared" si="9"/>
        <v>50</v>
      </c>
      <c r="G90" s="6" t="str">
        <f t="shared" si="10"/>
        <v>AOSmithHPTU50</v>
      </c>
      <c r="H90" s="62">
        <v>1</v>
      </c>
      <c r="I90" s="64">
        <v>0</v>
      </c>
      <c r="J90" s="63">
        <f t="shared" si="46"/>
        <v>2.4</v>
      </c>
      <c r="K90" s="114">
        <f t="shared" si="47"/>
        <v>0</v>
      </c>
      <c r="L90" s="132">
        <f t="shared" si="13"/>
        <v>0</v>
      </c>
      <c r="M90" s="99" t="s">
        <v>196</v>
      </c>
      <c r="N90" s="32">
        <v>1</v>
      </c>
      <c r="O90" s="83">
        <f t="shared" si="14"/>
        <v>12</v>
      </c>
      <c r="P90" s="9" t="s">
        <v>19</v>
      </c>
      <c r="Q90" s="70">
        <f t="shared" si="50"/>
        <v>13</v>
      </c>
      <c r="R90" s="70">
        <f t="shared" si="73"/>
        <v>121313</v>
      </c>
      <c r="S90" s="67" t="str">
        <f t="shared" si="24"/>
        <v>HPHE650H045DV 120  (50 gal)</v>
      </c>
      <c r="T90" s="10" t="s">
        <v>68</v>
      </c>
      <c r="U90" s="11">
        <v>50</v>
      </c>
      <c r="V90" s="30" t="s">
        <v>84</v>
      </c>
      <c r="W90" s="88" t="s">
        <v>109</v>
      </c>
      <c r="X90" s="93" t="str">
        <f t="shared" si="74"/>
        <v>AOSmithHPTU50</v>
      </c>
      <c r="Y90" s="131">
        <v>0</v>
      </c>
      <c r="Z90" s="40">
        <v>2.4</v>
      </c>
      <c r="AA90" s="47" t="s">
        <v>9</v>
      </c>
      <c r="AB90" s="48" t="s">
        <v>10</v>
      </c>
      <c r="AC90" s="49">
        <v>42591</v>
      </c>
      <c r="AD90" s="50" t="s">
        <v>83</v>
      </c>
      <c r="AE90" s="143" t="str">
        <f t="shared" si="15"/>
        <v>2,     American,   "HPHE650H045DV 120  (50 gal)"</v>
      </c>
      <c r="AF90" s="145" t="str">
        <f t="shared" si="51"/>
        <v>American</v>
      </c>
      <c r="AG90" s="146" t="s">
        <v>475</v>
      </c>
      <c r="AH90" s="143" t="str">
        <f t="shared" si="16"/>
        <v xml:space="preserve">          case  American   :   "AmericanHPHE650Res"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</row>
    <row r="91" spans="3:1045" s="6" customFormat="1" ht="15" customHeight="1" x14ac:dyDescent="0.25">
      <c r="C91" s="6" t="str">
        <f t="shared" si="6"/>
        <v>Bradford White</v>
      </c>
      <c r="D91" s="6" t="str">
        <f t="shared" si="7"/>
        <v>RE2H50R10B-1NCWT  (50 gal)</v>
      </c>
      <c r="E91" s="6">
        <f t="shared" si="8"/>
        <v>130119</v>
      </c>
      <c r="F91" s="62">
        <f t="shared" si="9"/>
        <v>50</v>
      </c>
      <c r="G91" s="6" t="str">
        <f t="shared" si="10"/>
        <v>GE2014</v>
      </c>
      <c r="H91" s="64">
        <v>0</v>
      </c>
      <c r="I91" s="62">
        <v>1</v>
      </c>
      <c r="J91" s="63">
        <f t="shared" si="46"/>
        <v>0</v>
      </c>
      <c r="K91" s="114">
        <f t="shared" si="47"/>
        <v>2.8</v>
      </c>
      <c r="L91" s="132">
        <f t="shared" si="13"/>
        <v>0</v>
      </c>
      <c r="M91" s="99" t="s">
        <v>196</v>
      </c>
      <c r="N91" s="32">
        <v>3</v>
      </c>
      <c r="O91" s="83">
        <f t="shared" si="14"/>
        <v>13</v>
      </c>
      <c r="P91" s="12" t="s">
        <v>96</v>
      </c>
      <c r="Q91" s="69">
        <v>1</v>
      </c>
      <c r="R91" s="70">
        <f t="shared" si="73"/>
        <v>130119</v>
      </c>
      <c r="S91" s="67" t="str">
        <f t="shared" si="24"/>
        <v>RE2H50R10B-1NCWT  (50 gal)</v>
      </c>
      <c r="T91" s="13" t="s">
        <v>119</v>
      </c>
      <c r="U91" s="14">
        <v>50</v>
      </c>
      <c r="V91" s="30" t="s">
        <v>236</v>
      </c>
      <c r="W91" s="88" t="s">
        <v>176</v>
      </c>
      <c r="X91" s="93" t="str">
        <f t="shared" si="74"/>
        <v>GE2014</v>
      </c>
      <c r="Y91" s="131">
        <v>0</v>
      </c>
      <c r="Z91" s="42" t="str">
        <f>[1]ESTAR_to_AWHS!K18</f>
        <v>--</v>
      </c>
      <c r="AA91" s="52" t="str">
        <f>[1]ESTAR_to_AWHS!I18</f>
        <v>2-3</v>
      </c>
      <c r="AB91" s="53">
        <f>[1]ESTAR_to_AWHS!L18</f>
        <v>2.8</v>
      </c>
      <c r="AC91" s="54">
        <f>[1]ESTAR_to_AWHS!J18</f>
        <v>42775</v>
      </c>
      <c r="AD91" s="50" t="s">
        <v>87</v>
      </c>
      <c r="AE91" s="143" t="str">
        <f t="shared" si="15"/>
        <v>2,     Bradford White,   "RE2H50R10B-1NCWT  (50 gal)"</v>
      </c>
      <c r="AF91" s="144" t="s">
        <v>449</v>
      </c>
      <c r="AG91" s="146" t="s">
        <v>479</v>
      </c>
      <c r="AH91" s="143" t="str">
        <f t="shared" si="16"/>
        <v xml:space="preserve">          case  Bradford White   :   "BradfordWhiteRE2H50"</v>
      </c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</row>
    <row r="92" spans="3:1045" s="6" customFormat="1" ht="15" customHeight="1" x14ac:dyDescent="0.25">
      <c r="C92" s="119" t="str">
        <f t="shared" si="6"/>
        <v>Bradford White</v>
      </c>
      <c r="D92" s="119" t="str">
        <f t="shared" si="7"/>
        <v>RE2H65T10-1NCWT  (65 gal)</v>
      </c>
      <c r="E92" s="119">
        <f t="shared" si="8"/>
        <v>130358</v>
      </c>
      <c r="F92" s="62">
        <f t="shared" ref="F92" si="75">U92</f>
        <v>65</v>
      </c>
      <c r="G92" s="6" t="str">
        <f t="shared" si="10"/>
        <v>BWC202065</v>
      </c>
      <c r="H92" s="64">
        <v>0</v>
      </c>
      <c r="I92" s="62">
        <v>1</v>
      </c>
      <c r="J92" s="63">
        <f t="shared" ref="J92" si="76">IF(H92&gt;0,Z92,0)</f>
        <v>0</v>
      </c>
      <c r="K92" s="114">
        <f t="shared" ref="K92" si="77">IF(I92&gt;0,AB92,0)</f>
        <v>3</v>
      </c>
      <c r="L92" s="132">
        <f t="shared" si="13"/>
        <v>0</v>
      </c>
      <c r="M92" s="99" t="s">
        <v>196</v>
      </c>
      <c r="N92" s="32">
        <v>3</v>
      </c>
      <c r="O92" s="83">
        <f t="shared" si="14"/>
        <v>13</v>
      </c>
      <c r="P92" s="12" t="s">
        <v>96</v>
      </c>
      <c r="Q92" s="125">
        <v>3</v>
      </c>
      <c r="R92" s="70">
        <f t="shared" si="73"/>
        <v>130358</v>
      </c>
      <c r="S92" s="67" t="str">
        <f t="shared" si="24"/>
        <v>RE2H65T10-1NCWT  (65 gal)</v>
      </c>
      <c r="T92" s="13" t="s">
        <v>333</v>
      </c>
      <c r="U92" s="14">
        <v>65</v>
      </c>
      <c r="V92" s="30"/>
      <c r="W92" s="88" t="s">
        <v>299</v>
      </c>
      <c r="X92" s="93" t="str">
        <f t="shared" si="74"/>
        <v>BWC202065</v>
      </c>
      <c r="Y92" s="131">
        <v>0</v>
      </c>
      <c r="Z92" s="42"/>
      <c r="AA92" s="52">
        <v>3</v>
      </c>
      <c r="AB92" s="53">
        <v>3</v>
      </c>
      <c r="AC92" s="54">
        <v>43916</v>
      </c>
      <c r="AD92" s="50"/>
      <c r="AE92" s="143" t="str">
        <f t="shared" si="15"/>
        <v>2,     Bradford White,   "RE2H65T10-1NCWT  (65 gal)"</v>
      </c>
      <c r="AF92" s="145" t="str">
        <f>AF91</f>
        <v>BradfordWhite</v>
      </c>
      <c r="AG92" t="s">
        <v>482</v>
      </c>
      <c r="AH92" s="143" t="str">
        <f t="shared" si="16"/>
        <v xml:space="preserve">          case  Bradford White   :   "BradfordWhiteRE2H65T101NCWT"</v>
      </c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</row>
    <row r="93" spans="3:1045" s="6" customFormat="1" ht="15" customHeight="1" x14ac:dyDescent="0.25">
      <c r="C93" s="6" t="str">
        <f t="shared" si="6"/>
        <v>Bradford White</v>
      </c>
      <c r="D93" s="6" t="str">
        <f t="shared" si="7"/>
        <v>RE2H80R10B-1NCWT  (80 gal)</v>
      </c>
      <c r="E93" s="6">
        <f t="shared" si="8"/>
        <v>130223</v>
      </c>
      <c r="F93" s="62">
        <f t="shared" si="9"/>
        <v>80</v>
      </c>
      <c r="G93" s="6" t="str">
        <f t="shared" si="10"/>
        <v>GE2014_80</v>
      </c>
      <c r="H93" s="64">
        <v>0</v>
      </c>
      <c r="I93" s="62">
        <v>1</v>
      </c>
      <c r="J93" s="63">
        <f t="shared" si="46"/>
        <v>0</v>
      </c>
      <c r="K93" s="114">
        <f t="shared" si="47"/>
        <v>3.1</v>
      </c>
      <c r="L93" s="132">
        <f t="shared" si="13"/>
        <v>0</v>
      </c>
      <c r="M93" s="99" t="s">
        <v>196</v>
      </c>
      <c r="N93" s="32">
        <v>3</v>
      </c>
      <c r="O93" s="83">
        <f t="shared" si="14"/>
        <v>13</v>
      </c>
      <c r="P93" s="12" t="s">
        <v>96</v>
      </c>
      <c r="Q93" s="70">
        <f>Q91+1</f>
        <v>2</v>
      </c>
      <c r="R93" s="70">
        <f t="shared" si="73"/>
        <v>130223</v>
      </c>
      <c r="S93" s="67" t="str">
        <f t="shared" si="24"/>
        <v>RE2H80R10B-1NCWT  (80 gal)</v>
      </c>
      <c r="T93" s="13" t="s">
        <v>120</v>
      </c>
      <c r="U93" s="14">
        <v>80</v>
      </c>
      <c r="V93" s="30" t="s">
        <v>237</v>
      </c>
      <c r="W93" s="88" t="s">
        <v>238</v>
      </c>
      <c r="X93" s="93" t="str">
        <f t="shared" si="74"/>
        <v>GE2014_80</v>
      </c>
      <c r="Y93" s="131">
        <v>0</v>
      </c>
      <c r="Z93" s="42" t="str">
        <f>[1]ESTAR_to_AWHS!K19</f>
        <v>--</v>
      </c>
      <c r="AA93" s="52" t="str">
        <f>[1]ESTAR_to_AWHS!I19</f>
        <v>4+</v>
      </c>
      <c r="AB93" s="53">
        <f>[1]ESTAR_to_AWHS!L19</f>
        <v>3.1</v>
      </c>
      <c r="AC93" s="54">
        <f>[1]ESTAR_to_AWHS!J19</f>
        <v>42775</v>
      </c>
      <c r="AD93" s="50" t="s">
        <v>87</v>
      </c>
      <c r="AE93" s="143" t="str">
        <f t="shared" si="15"/>
        <v>2,     Bradford White,   "RE2H80R10B-1NCWT  (80 gal)"</v>
      </c>
      <c r="AF93" s="145" t="str">
        <f t="shared" ref="AF93:AF156" si="78">AF92</f>
        <v>BradfordWhite</v>
      </c>
      <c r="AG93" s="146" t="s">
        <v>480</v>
      </c>
      <c r="AH93" s="143" t="str">
        <f t="shared" si="16"/>
        <v xml:space="preserve">          case  Bradford White   :   "BradfordWhiteRE2H80"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</row>
    <row r="94" spans="3:1045" s="6" customFormat="1" ht="15" customHeight="1" x14ac:dyDescent="0.25">
      <c r="C94" s="119" t="str">
        <f t="shared" si="6"/>
        <v>Bradford White</v>
      </c>
      <c r="D94" s="119" t="str">
        <f t="shared" si="7"/>
        <v>RE2H50S6-1NCWT  (50 gal)</v>
      </c>
      <c r="E94" s="119">
        <f t="shared" si="8"/>
        <v>130419</v>
      </c>
      <c r="F94" s="62">
        <f t="shared" si="9"/>
        <v>50</v>
      </c>
      <c r="G94" s="6" t="str">
        <f t="shared" si="10"/>
        <v>GE2014</v>
      </c>
      <c r="H94" s="64">
        <v>0</v>
      </c>
      <c r="I94" s="62">
        <v>1</v>
      </c>
      <c r="J94" s="63">
        <f t="shared" si="46"/>
        <v>0</v>
      </c>
      <c r="K94" s="114">
        <f t="shared" si="47"/>
        <v>2.8</v>
      </c>
      <c r="L94" s="132">
        <f t="shared" si="13"/>
        <v>0</v>
      </c>
      <c r="M94" s="99" t="s">
        <v>196</v>
      </c>
      <c r="N94" s="32">
        <v>1</v>
      </c>
      <c r="O94" s="83">
        <f t="shared" si="14"/>
        <v>13</v>
      </c>
      <c r="P94" s="12" t="s">
        <v>96</v>
      </c>
      <c r="Q94" s="69">
        <v>4</v>
      </c>
      <c r="R94" s="70">
        <f t="shared" si="73"/>
        <v>130419</v>
      </c>
      <c r="S94" s="67" t="str">
        <f t="shared" si="24"/>
        <v>RE2H50S6-1NCWT  (50 gal)</v>
      </c>
      <c r="T94" s="13" t="s">
        <v>334</v>
      </c>
      <c r="U94" s="14">
        <v>50</v>
      </c>
      <c r="V94" s="30"/>
      <c r="W94" s="88" t="s">
        <v>176</v>
      </c>
      <c r="X94" s="93" t="str">
        <f t="shared" si="74"/>
        <v>GE2014</v>
      </c>
      <c r="Y94" s="131">
        <v>0</v>
      </c>
      <c r="Z94" s="42"/>
      <c r="AA94" s="52" t="s">
        <v>9</v>
      </c>
      <c r="AB94" s="53">
        <v>2.8</v>
      </c>
      <c r="AC94" s="54">
        <v>43944</v>
      </c>
      <c r="AD94" s="50"/>
      <c r="AE94" s="143" t="str">
        <f t="shared" si="15"/>
        <v>2,     Bradford White,   "RE2H50S6-1NCWT  (50 gal)"</v>
      </c>
      <c r="AF94" s="145" t="str">
        <f t="shared" si="78"/>
        <v>BradfordWhite</v>
      </c>
      <c r="AG94" t="s">
        <v>481</v>
      </c>
      <c r="AH94" s="143" t="str">
        <f t="shared" si="16"/>
        <v xml:space="preserve">          case  Bradford White   :   "BradfordWhiteRE2H50S61NCWT"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</row>
    <row r="95" spans="3:1045" s="6" customFormat="1" ht="15" customHeight="1" x14ac:dyDescent="0.25">
      <c r="C95" s="119" t="str">
        <f t="shared" si="6"/>
        <v>Bradford White</v>
      </c>
      <c r="D95" s="119" t="str">
        <f t="shared" si="7"/>
        <v>RE2H65T6-1NCWT  (65 gal)</v>
      </c>
      <c r="E95" s="119">
        <f t="shared" si="8"/>
        <v>130558</v>
      </c>
      <c r="F95" s="62">
        <f t="shared" si="9"/>
        <v>65</v>
      </c>
      <c r="G95" s="6" t="str">
        <f t="shared" si="10"/>
        <v>BWC202065</v>
      </c>
      <c r="H95" s="64">
        <v>0</v>
      </c>
      <c r="I95" s="62">
        <v>1</v>
      </c>
      <c r="J95" s="63">
        <f t="shared" si="46"/>
        <v>0</v>
      </c>
      <c r="K95" s="114">
        <f t="shared" si="47"/>
        <v>3</v>
      </c>
      <c r="L95" s="132">
        <f t="shared" si="13"/>
        <v>0</v>
      </c>
      <c r="M95" s="99" t="s">
        <v>196</v>
      </c>
      <c r="N95" s="32">
        <v>1</v>
      </c>
      <c r="O95" s="83">
        <f t="shared" si="14"/>
        <v>13</v>
      </c>
      <c r="P95" s="12" t="s">
        <v>96</v>
      </c>
      <c r="Q95" s="70">
        <f t="shared" ref="Q95:Q96" si="79">Q94+1</f>
        <v>5</v>
      </c>
      <c r="R95" s="70">
        <f t="shared" si="73"/>
        <v>130558</v>
      </c>
      <c r="S95" s="67" t="str">
        <f t="shared" si="24"/>
        <v>RE2H65T6-1NCWT  (65 gal)</v>
      </c>
      <c r="T95" s="13" t="s">
        <v>335</v>
      </c>
      <c r="U95" s="14">
        <v>65</v>
      </c>
      <c r="V95" s="30"/>
      <c r="W95" s="88" t="s">
        <v>299</v>
      </c>
      <c r="X95" s="93" t="str">
        <f t="shared" si="74"/>
        <v>BWC202065</v>
      </c>
      <c r="Y95" s="131">
        <v>0</v>
      </c>
      <c r="Z95" s="42"/>
      <c r="AA95" s="52">
        <v>3</v>
      </c>
      <c r="AB95" s="53">
        <v>3</v>
      </c>
      <c r="AC95" s="54">
        <v>43944</v>
      </c>
      <c r="AD95" s="50"/>
      <c r="AE95" s="143" t="str">
        <f t="shared" si="15"/>
        <v>2,     Bradford White,   "RE2H65T6-1NCWT  (65 gal)"</v>
      </c>
      <c r="AF95" s="145" t="str">
        <f t="shared" si="78"/>
        <v>BradfordWhite</v>
      </c>
      <c r="AG95" t="s">
        <v>483</v>
      </c>
      <c r="AH95" s="143" t="str">
        <f t="shared" si="16"/>
        <v xml:space="preserve">          case  Bradford White   :   "BradfordWhiteRE2H65T61NCWT"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</row>
    <row r="96" spans="3:1045" s="6" customFormat="1" ht="15" customHeight="1" x14ac:dyDescent="0.25">
      <c r="C96" s="119" t="str">
        <f t="shared" si="6"/>
        <v>Bradford White</v>
      </c>
      <c r="D96" s="119" t="str">
        <f t="shared" si="7"/>
        <v>RE2H80T6-1NCWT  (80 gal)</v>
      </c>
      <c r="E96" s="119">
        <f t="shared" si="8"/>
        <v>130623</v>
      </c>
      <c r="F96" s="62">
        <f t="shared" ref="F96:F112" si="80">U96</f>
        <v>80</v>
      </c>
      <c r="G96" s="6" t="str">
        <f t="shared" si="10"/>
        <v>GE2014_80</v>
      </c>
      <c r="H96" s="64">
        <v>0</v>
      </c>
      <c r="I96" s="62">
        <v>1</v>
      </c>
      <c r="J96" s="63">
        <f t="shared" ref="J96:J112" si="81">IF(H96&gt;0,Z96,0)</f>
        <v>0</v>
      </c>
      <c r="K96" s="114">
        <f t="shared" ref="K96:K112" si="82">IF(I96&gt;0,AB96,0)</f>
        <v>3.1</v>
      </c>
      <c r="L96" s="132">
        <f t="shared" si="13"/>
        <v>0</v>
      </c>
      <c r="M96" s="99" t="s">
        <v>196</v>
      </c>
      <c r="N96" s="32">
        <v>1</v>
      </c>
      <c r="O96" s="83">
        <f t="shared" si="14"/>
        <v>13</v>
      </c>
      <c r="P96" s="12" t="s">
        <v>96</v>
      </c>
      <c r="Q96" s="70">
        <f t="shared" si="79"/>
        <v>6</v>
      </c>
      <c r="R96" s="70">
        <f t="shared" si="73"/>
        <v>130623</v>
      </c>
      <c r="S96" s="67" t="str">
        <f t="shared" si="24"/>
        <v>RE2H80T6-1NCWT  (80 gal)</v>
      </c>
      <c r="T96" s="13" t="s">
        <v>336</v>
      </c>
      <c r="U96" s="14">
        <v>80</v>
      </c>
      <c r="V96" s="30"/>
      <c r="W96" s="88" t="s">
        <v>178</v>
      </c>
      <c r="X96" s="93" t="str">
        <f t="shared" si="74"/>
        <v>GE2014_80</v>
      </c>
      <c r="Y96" s="131">
        <v>0</v>
      </c>
      <c r="Z96" s="42"/>
      <c r="AA96" s="52" t="s">
        <v>15</v>
      </c>
      <c r="AB96" s="53">
        <v>3.1</v>
      </c>
      <c r="AC96" s="54">
        <v>43944</v>
      </c>
      <c r="AD96" s="50"/>
      <c r="AE96" s="143" t="str">
        <f t="shared" si="15"/>
        <v>2,     Bradford White,   "RE2H80T6-1NCWT  (80 gal)"</v>
      </c>
      <c r="AF96" s="145" t="str">
        <f t="shared" si="78"/>
        <v>BradfordWhite</v>
      </c>
      <c r="AG96" t="s">
        <v>484</v>
      </c>
      <c r="AH96" s="143" t="str">
        <f t="shared" si="16"/>
        <v xml:space="preserve">          case  Bradford White   :   "BradfordWhiteRE2H80T61NCWT"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  <c r="AMZ96"/>
      <c r="ANA96"/>
      <c r="ANB96"/>
    </row>
    <row r="97" spans="3:51" s="6" customFormat="1" ht="15" customHeight="1" x14ac:dyDescent="0.25">
      <c r="C97" s="136" t="str">
        <f t="shared" si="6"/>
        <v>Direct Energy</v>
      </c>
      <c r="D97" s="136" t="str">
        <f t="shared" si="7"/>
        <v>ECEPH40 T2 RH375-15  (40 gal)</v>
      </c>
      <c r="E97" s="136">
        <f t="shared" si="8"/>
        <v>270159</v>
      </c>
      <c r="F97" s="62">
        <f t="shared" si="80"/>
        <v>40</v>
      </c>
      <c r="G97" s="6" t="str">
        <f t="shared" si="10"/>
        <v>Rheem2020Prem40</v>
      </c>
      <c r="H97" s="64">
        <v>0</v>
      </c>
      <c r="I97" s="62">
        <v>1</v>
      </c>
      <c r="J97" s="63">
        <f t="shared" si="81"/>
        <v>0</v>
      </c>
      <c r="K97" s="114">
        <f t="shared" si="82"/>
        <v>3.1</v>
      </c>
      <c r="L97" s="132">
        <f t="shared" si="13"/>
        <v>0</v>
      </c>
      <c r="M97" s="99" t="s">
        <v>196</v>
      </c>
      <c r="N97" s="32">
        <v>4</v>
      </c>
      <c r="O97" s="83">
        <f t="shared" si="14"/>
        <v>27</v>
      </c>
      <c r="P97" s="12" t="s">
        <v>364</v>
      </c>
      <c r="Q97" s="69">
        <v>1</v>
      </c>
      <c r="R97" s="70">
        <f t="shared" si="73"/>
        <v>270159</v>
      </c>
      <c r="S97" s="67" t="str">
        <f t="shared" si="24"/>
        <v>ECEPH40 T2 RH375-15  (40 gal)</v>
      </c>
      <c r="T97" s="13" t="s">
        <v>417</v>
      </c>
      <c r="U97" s="14">
        <v>40</v>
      </c>
      <c r="V97" s="107"/>
      <c r="W97" s="88" t="s">
        <v>291</v>
      </c>
      <c r="X97" s="93" t="str">
        <f t="shared" si="74"/>
        <v>Rheem2020Prem40</v>
      </c>
      <c r="Y97" s="131">
        <v>0</v>
      </c>
      <c r="Z97" s="120"/>
      <c r="AA97" s="121">
        <v>2</v>
      </c>
      <c r="AB97" s="122">
        <v>3.1</v>
      </c>
      <c r="AC97" s="123">
        <v>44127</v>
      </c>
      <c r="AD97" s="124"/>
      <c r="AE97" s="143" t="str">
        <f t="shared" si="15"/>
        <v>2,     Direct Energy,   "ECEPH40 T2 RH375-15  (40 gal)"</v>
      </c>
      <c r="AF97" s="144" t="s">
        <v>448</v>
      </c>
      <c r="AG97" s="147" t="s">
        <v>486</v>
      </c>
      <c r="AH97" s="143" t="str">
        <f t="shared" si="16"/>
        <v xml:space="preserve">          case  Direct Energy   :   "DirectEnergyECEPH4015"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</row>
    <row r="98" spans="3:51" s="6" customFormat="1" ht="15" customHeight="1" x14ac:dyDescent="0.25">
      <c r="C98" s="136" t="str">
        <f t="shared" si="6"/>
        <v>Direct Energy</v>
      </c>
      <c r="D98" s="136" t="str">
        <f t="shared" si="7"/>
        <v>ECEPH50 T2 RH375-15  (50 gal)</v>
      </c>
      <c r="E98" s="136">
        <f t="shared" si="8"/>
        <v>270260</v>
      </c>
      <c r="F98" s="62">
        <f t="shared" si="80"/>
        <v>50</v>
      </c>
      <c r="G98" s="6" t="str">
        <f t="shared" si="10"/>
        <v>Rheem2020Prem50</v>
      </c>
      <c r="H98" s="64">
        <v>0</v>
      </c>
      <c r="I98" s="62">
        <v>1</v>
      </c>
      <c r="J98" s="63">
        <f t="shared" si="81"/>
        <v>0</v>
      </c>
      <c r="K98" s="114">
        <f t="shared" si="82"/>
        <v>3.2</v>
      </c>
      <c r="L98" s="132">
        <f t="shared" si="13"/>
        <v>0</v>
      </c>
      <c r="M98" s="99" t="s">
        <v>196</v>
      </c>
      <c r="N98" s="32">
        <v>4</v>
      </c>
      <c r="O98" s="83">
        <f t="shared" si="14"/>
        <v>27</v>
      </c>
      <c r="P98" s="12" t="s">
        <v>364</v>
      </c>
      <c r="Q98" s="70">
        <f t="shared" ref="Q98:Q112" si="83">Q97+1</f>
        <v>2</v>
      </c>
      <c r="R98" s="70">
        <f t="shared" si="73"/>
        <v>270260</v>
      </c>
      <c r="S98" s="67" t="str">
        <f t="shared" si="24"/>
        <v>ECEPH50 T2 RH375-15  (50 gal)</v>
      </c>
      <c r="T98" s="13" t="s">
        <v>418</v>
      </c>
      <c r="U98" s="14">
        <v>50</v>
      </c>
      <c r="V98" s="107"/>
      <c r="W98" s="88" t="s">
        <v>292</v>
      </c>
      <c r="X98" s="93" t="str">
        <f t="shared" si="74"/>
        <v>Rheem2020Prem50</v>
      </c>
      <c r="Y98" s="131">
        <v>0</v>
      </c>
      <c r="Z98" s="42"/>
      <c r="AA98" s="52" t="s">
        <v>9</v>
      </c>
      <c r="AB98" s="53">
        <v>3.2</v>
      </c>
      <c r="AC98" s="54">
        <v>44127</v>
      </c>
      <c r="AD98" s="50"/>
      <c r="AE98" s="143" t="str">
        <f t="shared" si="15"/>
        <v>2,     Direct Energy,   "ECEPH50 T2 RH375-15  (50 gal)"</v>
      </c>
      <c r="AF98" s="145" t="str">
        <f t="shared" si="78"/>
        <v>DirectEnergy</v>
      </c>
      <c r="AG98" s="147" t="s">
        <v>487</v>
      </c>
      <c r="AH98" s="143" t="str">
        <f t="shared" si="16"/>
        <v xml:space="preserve">          case  Direct Energy   :   "DirectEnergyECEPH5015"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</row>
    <row r="99" spans="3:51" s="6" customFormat="1" ht="15" customHeight="1" x14ac:dyDescent="0.25">
      <c r="C99" s="136" t="str">
        <f t="shared" si="6"/>
        <v>Direct Energy</v>
      </c>
      <c r="D99" s="136" t="str">
        <f t="shared" si="7"/>
        <v>ECEPH65 T2 RH375-15  (65 gal)</v>
      </c>
      <c r="E99" s="136">
        <f t="shared" si="8"/>
        <v>270361</v>
      </c>
      <c r="F99" s="62">
        <f t="shared" si="80"/>
        <v>65</v>
      </c>
      <c r="G99" s="6" t="str">
        <f t="shared" si="10"/>
        <v>Rheem2020Prem65</v>
      </c>
      <c r="H99" s="64">
        <v>0</v>
      </c>
      <c r="I99" s="62">
        <v>1</v>
      </c>
      <c r="J99" s="63">
        <f t="shared" si="81"/>
        <v>0</v>
      </c>
      <c r="K99" s="114">
        <f t="shared" si="82"/>
        <v>3.2</v>
      </c>
      <c r="L99" s="132">
        <f t="shared" si="13"/>
        <v>0</v>
      </c>
      <c r="M99" s="99" t="s">
        <v>196</v>
      </c>
      <c r="N99" s="32">
        <v>4</v>
      </c>
      <c r="O99" s="83">
        <f t="shared" si="14"/>
        <v>27</v>
      </c>
      <c r="P99" s="12" t="s">
        <v>364</v>
      </c>
      <c r="Q99" s="70">
        <f t="shared" si="83"/>
        <v>3</v>
      </c>
      <c r="R99" s="70">
        <f t="shared" si="73"/>
        <v>270361</v>
      </c>
      <c r="S99" s="67" t="str">
        <f t="shared" si="24"/>
        <v>ECEPH65 T2 RH375-15  (65 gal)</v>
      </c>
      <c r="T99" s="13" t="s">
        <v>419</v>
      </c>
      <c r="U99" s="14">
        <v>65</v>
      </c>
      <c r="V99" s="107"/>
      <c r="W99" s="88" t="s">
        <v>293</v>
      </c>
      <c r="X99" s="93" t="str">
        <f t="shared" si="74"/>
        <v>Rheem2020Prem65</v>
      </c>
      <c r="Y99" s="131">
        <v>0</v>
      </c>
      <c r="Z99" s="42"/>
      <c r="AA99" s="52" t="s">
        <v>9</v>
      </c>
      <c r="AB99" s="53">
        <v>3.2</v>
      </c>
      <c r="AC99" s="54">
        <v>44127</v>
      </c>
      <c r="AD99" s="50"/>
      <c r="AE99" s="143" t="str">
        <f t="shared" si="15"/>
        <v>2,     Direct Energy,   "ECEPH65 T2 RH375-15  (65 gal)"</v>
      </c>
      <c r="AF99" s="145" t="str">
        <f t="shared" si="78"/>
        <v>DirectEnergy</v>
      </c>
      <c r="AG99" s="147" t="s">
        <v>488</v>
      </c>
      <c r="AH99" s="143" t="str">
        <f t="shared" si="16"/>
        <v xml:space="preserve">          case  Direct Energy   :   "DirectEnergyECEPH6515"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</row>
    <row r="100" spans="3:51" s="6" customFormat="1" ht="15" customHeight="1" x14ac:dyDescent="0.25">
      <c r="C100" s="136" t="str">
        <f t="shared" si="6"/>
        <v>Direct Energy</v>
      </c>
      <c r="D100" s="136" t="str">
        <f t="shared" si="7"/>
        <v>ECEPH80 T2 RH375-15  (80 gal)</v>
      </c>
      <c r="E100" s="136">
        <f t="shared" si="8"/>
        <v>270462</v>
      </c>
      <c r="F100" s="62">
        <f t="shared" si="80"/>
        <v>80</v>
      </c>
      <c r="G100" s="6" t="str">
        <f t="shared" si="10"/>
        <v>Rheem2020Prem80</v>
      </c>
      <c r="H100" s="64">
        <v>0</v>
      </c>
      <c r="I100" s="62">
        <v>1</v>
      </c>
      <c r="J100" s="63">
        <f t="shared" si="81"/>
        <v>0</v>
      </c>
      <c r="K100" s="114">
        <f t="shared" si="82"/>
        <v>3.2</v>
      </c>
      <c r="L100" s="132">
        <f t="shared" si="13"/>
        <v>0</v>
      </c>
      <c r="M100" s="99" t="s">
        <v>196</v>
      </c>
      <c r="N100" s="32">
        <v>4</v>
      </c>
      <c r="O100" s="83">
        <f t="shared" si="14"/>
        <v>27</v>
      </c>
      <c r="P100" s="12" t="s">
        <v>364</v>
      </c>
      <c r="Q100" s="70">
        <f t="shared" si="83"/>
        <v>4</v>
      </c>
      <c r="R100" s="70">
        <f t="shared" si="73"/>
        <v>270462</v>
      </c>
      <c r="S100" s="67" t="str">
        <f t="shared" si="24"/>
        <v>ECEPH80 T2 RH375-15  (80 gal)</v>
      </c>
      <c r="T100" s="13" t="s">
        <v>420</v>
      </c>
      <c r="U100" s="14">
        <v>80</v>
      </c>
      <c r="V100" s="107"/>
      <c r="W100" s="88" t="s">
        <v>294</v>
      </c>
      <c r="X100" s="93" t="str">
        <f t="shared" si="74"/>
        <v>Rheem2020Prem80</v>
      </c>
      <c r="Y100" s="131">
        <v>0</v>
      </c>
      <c r="Z100" s="42"/>
      <c r="AA100" s="52">
        <v>4</v>
      </c>
      <c r="AB100" s="53">
        <v>3.2</v>
      </c>
      <c r="AC100" s="54">
        <v>44127</v>
      </c>
      <c r="AD100" s="50"/>
      <c r="AE100" s="143" t="str">
        <f t="shared" si="15"/>
        <v>2,     Direct Energy,   "ECEPH80 T2 RH375-15  (80 gal)"</v>
      </c>
      <c r="AF100" s="145" t="str">
        <f t="shared" si="78"/>
        <v>DirectEnergy</v>
      </c>
      <c r="AG100" s="147" t="s">
        <v>489</v>
      </c>
      <c r="AH100" s="143" t="str">
        <f t="shared" si="16"/>
        <v xml:space="preserve">          case  Direct Energy   :   "DirectEnergyECEPH8015"</v>
      </c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</row>
    <row r="101" spans="3:51" s="6" customFormat="1" ht="15" customHeight="1" x14ac:dyDescent="0.25">
      <c r="C101" s="136" t="str">
        <f t="shared" si="6"/>
        <v>Direct Energy</v>
      </c>
      <c r="D101" s="136" t="str">
        <f t="shared" si="7"/>
        <v>ECEPH40 T2 RH375-30  (40 gal)</v>
      </c>
      <c r="E101" s="136">
        <f t="shared" si="8"/>
        <v>270559</v>
      </c>
      <c r="F101" s="62">
        <f t="shared" si="80"/>
        <v>40</v>
      </c>
      <c r="G101" s="6" t="str">
        <f t="shared" si="10"/>
        <v>Rheem2020Prem40</v>
      </c>
      <c r="H101" s="64">
        <v>0</v>
      </c>
      <c r="I101" s="62">
        <v>1</v>
      </c>
      <c r="J101" s="63">
        <f t="shared" si="81"/>
        <v>0</v>
      </c>
      <c r="K101" s="114">
        <f t="shared" si="82"/>
        <v>3.1</v>
      </c>
      <c r="L101" s="132">
        <f t="shared" si="13"/>
        <v>0</v>
      </c>
      <c r="M101" s="99" t="s">
        <v>196</v>
      </c>
      <c r="N101" s="32">
        <v>4</v>
      </c>
      <c r="O101" s="83">
        <f t="shared" si="14"/>
        <v>27</v>
      </c>
      <c r="P101" s="12" t="s">
        <v>364</v>
      </c>
      <c r="Q101" s="70">
        <f t="shared" si="83"/>
        <v>5</v>
      </c>
      <c r="R101" s="70">
        <f t="shared" si="73"/>
        <v>270559</v>
      </c>
      <c r="S101" s="67" t="str">
        <f t="shared" si="24"/>
        <v>ECEPH40 T2 RH375-30  (40 gal)</v>
      </c>
      <c r="T101" s="13" t="s">
        <v>421</v>
      </c>
      <c r="U101" s="14">
        <v>40</v>
      </c>
      <c r="V101" s="107"/>
      <c r="W101" s="88" t="s">
        <v>291</v>
      </c>
      <c r="X101" s="93" t="str">
        <f t="shared" si="74"/>
        <v>Rheem2020Prem40</v>
      </c>
      <c r="Y101" s="131">
        <v>0</v>
      </c>
      <c r="Z101" s="42"/>
      <c r="AA101" s="52">
        <v>2</v>
      </c>
      <c r="AB101" s="53">
        <v>3.1</v>
      </c>
      <c r="AC101" s="54">
        <v>44127</v>
      </c>
      <c r="AD101" s="50"/>
      <c r="AE101" s="143" t="str">
        <f t="shared" si="15"/>
        <v>2,     Direct Energy,   "ECEPH40 T2 RH375-30  (40 gal)"</v>
      </c>
      <c r="AF101" s="145" t="str">
        <f t="shared" si="78"/>
        <v>DirectEnergy</v>
      </c>
      <c r="AG101" s="147" t="s">
        <v>490</v>
      </c>
      <c r="AH101" s="143" t="str">
        <f t="shared" si="16"/>
        <v xml:space="preserve">          case  Direct Energy   :   "DirectEnergyECEPH4030"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3:51" s="6" customFormat="1" ht="15" customHeight="1" x14ac:dyDescent="0.25">
      <c r="C102" s="136" t="str">
        <f t="shared" si="6"/>
        <v>Direct Energy</v>
      </c>
      <c r="D102" s="136" t="str">
        <f t="shared" si="7"/>
        <v>ECEPH50 T2 RH375-30  (50 gal)</v>
      </c>
      <c r="E102" s="136">
        <f t="shared" si="8"/>
        <v>270660</v>
      </c>
      <c r="F102" s="62">
        <f t="shared" si="80"/>
        <v>50</v>
      </c>
      <c r="G102" s="6" t="str">
        <f t="shared" si="10"/>
        <v>Rheem2020Prem50</v>
      </c>
      <c r="H102" s="64">
        <v>0</v>
      </c>
      <c r="I102" s="62">
        <v>1</v>
      </c>
      <c r="J102" s="63">
        <f t="shared" si="81"/>
        <v>0</v>
      </c>
      <c r="K102" s="114">
        <f t="shared" si="82"/>
        <v>3.2</v>
      </c>
      <c r="L102" s="132">
        <f t="shared" si="13"/>
        <v>0</v>
      </c>
      <c r="M102" s="99" t="s">
        <v>196</v>
      </c>
      <c r="N102" s="32">
        <v>4</v>
      </c>
      <c r="O102" s="83">
        <f t="shared" si="14"/>
        <v>27</v>
      </c>
      <c r="P102" s="12" t="s">
        <v>364</v>
      </c>
      <c r="Q102" s="70">
        <f t="shared" si="83"/>
        <v>6</v>
      </c>
      <c r="R102" s="70">
        <f t="shared" si="73"/>
        <v>270660</v>
      </c>
      <c r="S102" s="67" t="str">
        <f t="shared" si="24"/>
        <v>ECEPH50 T2 RH375-30  (50 gal)</v>
      </c>
      <c r="T102" s="13" t="s">
        <v>422</v>
      </c>
      <c r="U102" s="14">
        <v>50</v>
      </c>
      <c r="V102" s="107"/>
      <c r="W102" s="88" t="s">
        <v>292</v>
      </c>
      <c r="X102" s="93" t="str">
        <f t="shared" si="74"/>
        <v>Rheem2020Prem50</v>
      </c>
      <c r="Y102" s="131">
        <v>0</v>
      </c>
      <c r="Z102" s="42"/>
      <c r="AA102" s="52" t="s">
        <v>9</v>
      </c>
      <c r="AB102" s="53">
        <v>3.2</v>
      </c>
      <c r="AC102" s="54">
        <v>44127</v>
      </c>
      <c r="AD102" s="50"/>
      <c r="AE102" s="143" t="str">
        <f t="shared" si="15"/>
        <v>2,     Direct Energy,   "ECEPH50 T2 RH375-30  (50 gal)"</v>
      </c>
      <c r="AF102" s="145" t="str">
        <f t="shared" si="78"/>
        <v>DirectEnergy</v>
      </c>
      <c r="AG102" s="147" t="s">
        <v>491</v>
      </c>
      <c r="AH102" s="143" t="str">
        <f t="shared" si="16"/>
        <v xml:space="preserve">          case  Direct Energy   :   "DirectEnergyECEPH5030"</v>
      </c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</row>
    <row r="103" spans="3:51" s="6" customFormat="1" ht="15" customHeight="1" x14ac:dyDescent="0.25">
      <c r="C103" s="136" t="str">
        <f t="shared" si="6"/>
        <v>Direct Energy</v>
      </c>
      <c r="D103" s="136" t="str">
        <f t="shared" si="7"/>
        <v>ECEPH65 T2 RH375-30  (65 gal)</v>
      </c>
      <c r="E103" s="136">
        <f t="shared" si="8"/>
        <v>270761</v>
      </c>
      <c r="F103" s="62">
        <f t="shared" si="80"/>
        <v>65</v>
      </c>
      <c r="G103" s="6" t="str">
        <f t="shared" si="10"/>
        <v>Rheem2020Prem65</v>
      </c>
      <c r="H103" s="64">
        <v>0</v>
      </c>
      <c r="I103" s="62">
        <v>1</v>
      </c>
      <c r="J103" s="63">
        <f t="shared" si="81"/>
        <v>0</v>
      </c>
      <c r="K103" s="114">
        <f t="shared" si="82"/>
        <v>3.2</v>
      </c>
      <c r="L103" s="132">
        <f t="shared" si="13"/>
        <v>0</v>
      </c>
      <c r="M103" s="99" t="s">
        <v>196</v>
      </c>
      <c r="N103" s="32">
        <v>4</v>
      </c>
      <c r="O103" s="83">
        <f t="shared" si="14"/>
        <v>27</v>
      </c>
      <c r="P103" s="12" t="s">
        <v>364</v>
      </c>
      <c r="Q103" s="70">
        <f t="shared" si="83"/>
        <v>7</v>
      </c>
      <c r="R103" s="70">
        <f t="shared" si="73"/>
        <v>270761</v>
      </c>
      <c r="S103" s="67" t="str">
        <f t="shared" si="24"/>
        <v>ECEPH65 T2 RH375-30  (65 gal)</v>
      </c>
      <c r="T103" s="13" t="s">
        <v>423</v>
      </c>
      <c r="U103" s="14">
        <v>65</v>
      </c>
      <c r="V103" s="107"/>
      <c r="W103" s="88" t="s">
        <v>293</v>
      </c>
      <c r="X103" s="93" t="str">
        <f t="shared" si="74"/>
        <v>Rheem2020Prem65</v>
      </c>
      <c r="Y103" s="131">
        <v>0</v>
      </c>
      <c r="Z103" s="42"/>
      <c r="AA103" s="52" t="s">
        <v>9</v>
      </c>
      <c r="AB103" s="53">
        <v>3.2</v>
      </c>
      <c r="AC103" s="54">
        <v>44127</v>
      </c>
      <c r="AD103" s="50"/>
      <c r="AE103" s="143" t="str">
        <f t="shared" si="15"/>
        <v>2,     Direct Energy,   "ECEPH65 T2 RH375-30  (65 gal)"</v>
      </c>
      <c r="AF103" s="145" t="str">
        <f t="shared" si="78"/>
        <v>DirectEnergy</v>
      </c>
      <c r="AG103" s="147" t="s">
        <v>492</v>
      </c>
      <c r="AH103" s="143" t="str">
        <f t="shared" si="16"/>
        <v xml:space="preserve">          case  Direct Energy   :   "DirectEnergyECEPH6530"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  <row r="104" spans="3:51" s="6" customFormat="1" ht="15" customHeight="1" x14ac:dyDescent="0.25">
      <c r="C104" s="136" t="str">
        <f t="shared" si="6"/>
        <v>Direct Energy</v>
      </c>
      <c r="D104" s="136" t="str">
        <f t="shared" si="7"/>
        <v>ECEPH80 T2 RH375-30  (80 gal)</v>
      </c>
      <c r="E104" s="136">
        <f t="shared" si="8"/>
        <v>270862</v>
      </c>
      <c r="F104" s="62">
        <f t="shared" si="80"/>
        <v>80</v>
      </c>
      <c r="G104" s="6" t="str">
        <f t="shared" si="10"/>
        <v>Rheem2020Prem80</v>
      </c>
      <c r="H104" s="64">
        <v>0</v>
      </c>
      <c r="I104" s="62">
        <v>1</v>
      </c>
      <c r="J104" s="63">
        <f t="shared" si="81"/>
        <v>0</v>
      </c>
      <c r="K104" s="114">
        <f t="shared" si="82"/>
        <v>3.2</v>
      </c>
      <c r="L104" s="132">
        <f t="shared" si="13"/>
        <v>0</v>
      </c>
      <c r="M104" s="99" t="s">
        <v>196</v>
      </c>
      <c r="N104" s="32">
        <v>4</v>
      </c>
      <c r="O104" s="83">
        <f t="shared" si="14"/>
        <v>27</v>
      </c>
      <c r="P104" s="12" t="s">
        <v>364</v>
      </c>
      <c r="Q104" s="70">
        <f t="shared" si="83"/>
        <v>8</v>
      </c>
      <c r="R104" s="70">
        <f t="shared" si="73"/>
        <v>270862</v>
      </c>
      <c r="S104" s="67" t="str">
        <f t="shared" si="24"/>
        <v>ECEPH80 T2 RH375-30  (80 gal)</v>
      </c>
      <c r="T104" s="13" t="s">
        <v>424</v>
      </c>
      <c r="U104" s="14">
        <v>80</v>
      </c>
      <c r="V104" s="107"/>
      <c r="W104" s="88" t="s">
        <v>294</v>
      </c>
      <c r="X104" s="93" t="str">
        <f t="shared" si="74"/>
        <v>Rheem2020Prem80</v>
      </c>
      <c r="Y104" s="131">
        <v>0</v>
      </c>
      <c r="Z104" s="42"/>
      <c r="AA104" s="52">
        <v>4</v>
      </c>
      <c r="AB104" s="53">
        <v>3.2</v>
      </c>
      <c r="AC104" s="54">
        <v>44127</v>
      </c>
      <c r="AD104" s="50"/>
      <c r="AE104" s="143" t="str">
        <f t="shared" si="15"/>
        <v>2,     Direct Energy,   "ECEPH80 T2 RH375-30  (80 gal)"</v>
      </c>
      <c r="AF104" s="145" t="str">
        <f t="shared" si="78"/>
        <v>DirectEnergy</v>
      </c>
      <c r="AG104" s="147" t="s">
        <v>493</v>
      </c>
      <c r="AH104" s="143" t="str">
        <f t="shared" si="16"/>
        <v xml:space="preserve">          case  Direct Energy   :   "DirectEnergyECEPH8030"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</row>
    <row r="105" spans="3:51" s="6" customFormat="1" ht="15" customHeight="1" x14ac:dyDescent="0.25">
      <c r="C105" s="136" t="str">
        <f t="shared" si="6"/>
        <v>Direct Energy</v>
      </c>
      <c r="D105" s="136" t="str">
        <f t="shared" si="7"/>
        <v>ECEPH40 T2 RH375-SO  (40 gal)</v>
      </c>
      <c r="E105" s="136">
        <f t="shared" si="8"/>
        <v>270959</v>
      </c>
      <c r="F105" s="62">
        <f t="shared" si="80"/>
        <v>40</v>
      </c>
      <c r="G105" s="6" t="str">
        <f t="shared" si="10"/>
        <v>Rheem2020Prem40</v>
      </c>
      <c r="H105" s="64">
        <v>0</v>
      </c>
      <c r="I105" s="62">
        <v>1</v>
      </c>
      <c r="J105" s="63">
        <f t="shared" si="81"/>
        <v>0</v>
      </c>
      <c r="K105" s="114">
        <f t="shared" si="82"/>
        <v>3.1</v>
      </c>
      <c r="L105" s="132">
        <f t="shared" si="13"/>
        <v>0</v>
      </c>
      <c r="M105" s="99" t="s">
        <v>196</v>
      </c>
      <c r="N105" s="32">
        <v>4</v>
      </c>
      <c r="O105" s="83">
        <f t="shared" si="14"/>
        <v>27</v>
      </c>
      <c r="P105" s="12" t="s">
        <v>364</v>
      </c>
      <c r="Q105" s="70">
        <f t="shared" si="83"/>
        <v>9</v>
      </c>
      <c r="R105" s="70">
        <f t="shared" si="73"/>
        <v>270959</v>
      </c>
      <c r="S105" s="67" t="str">
        <f t="shared" si="24"/>
        <v>ECEPH40 T2 RH375-SO  (40 gal)</v>
      </c>
      <c r="T105" s="13" t="s">
        <v>425</v>
      </c>
      <c r="U105" s="14">
        <v>40</v>
      </c>
      <c r="V105" s="107"/>
      <c r="W105" s="88" t="s">
        <v>291</v>
      </c>
      <c r="X105" s="93" t="str">
        <f t="shared" si="74"/>
        <v>Rheem2020Prem40</v>
      </c>
      <c r="Y105" s="131">
        <v>0</v>
      </c>
      <c r="Z105" s="42"/>
      <c r="AA105" s="52">
        <v>2</v>
      </c>
      <c r="AB105" s="53">
        <v>3.1</v>
      </c>
      <c r="AC105" s="54">
        <v>44127</v>
      </c>
      <c r="AD105" s="50"/>
      <c r="AE105" s="143" t="str">
        <f t="shared" si="15"/>
        <v>2,     Direct Energy,   "ECEPH40 T2 RH375-SO  (40 gal)"</v>
      </c>
      <c r="AF105" s="145" t="str">
        <f t="shared" si="78"/>
        <v>DirectEnergy</v>
      </c>
      <c r="AG105" s="147" t="s">
        <v>494</v>
      </c>
      <c r="AH105" s="143" t="str">
        <f t="shared" si="16"/>
        <v xml:space="preserve">          case  Direct Energy   :   "DirectEnergyECEPH40SO"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spans="3:51" s="6" customFormat="1" ht="15" customHeight="1" x14ac:dyDescent="0.25">
      <c r="C106" s="136" t="str">
        <f t="shared" si="6"/>
        <v>Direct Energy</v>
      </c>
      <c r="D106" s="136" t="str">
        <f t="shared" si="7"/>
        <v>ECEPH50 T2 RH375-SO  (50 gal)</v>
      </c>
      <c r="E106" s="136">
        <f t="shared" si="8"/>
        <v>271060</v>
      </c>
      <c r="F106" s="62">
        <f t="shared" si="80"/>
        <v>50</v>
      </c>
      <c r="G106" s="6" t="str">
        <f t="shared" si="10"/>
        <v>Rheem2020Prem50</v>
      </c>
      <c r="H106" s="64">
        <v>0</v>
      </c>
      <c r="I106" s="62">
        <v>1</v>
      </c>
      <c r="J106" s="63">
        <f t="shared" si="81"/>
        <v>0</v>
      </c>
      <c r="K106" s="114">
        <f t="shared" si="82"/>
        <v>3.2</v>
      </c>
      <c r="L106" s="132">
        <f t="shared" si="13"/>
        <v>0</v>
      </c>
      <c r="M106" s="99" t="s">
        <v>196</v>
      </c>
      <c r="N106" s="32">
        <v>4</v>
      </c>
      <c r="O106" s="83">
        <f t="shared" si="14"/>
        <v>27</v>
      </c>
      <c r="P106" s="12" t="s">
        <v>364</v>
      </c>
      <c r="Q106" s="70">
        <f t="shared" si="83"/>
        <v>10</v>
      </c>
      <c r="R106" s="70">
        <f t="shared" si="73"/>
        <v>271060</v>
      </c>
      <c r="S106" s="67" t="str">
        <f t="shared" si="24"/>
        <v>ECEPH50 T2 RH375-SO  (50 gal)</v>
      </c>
      <c r="T106" s="13" t="s">
        <v>426</v>
      </c>
      <c r="U106" s="14">
        <v>50</v>
      </c>
      <c r="V106" s="107"/>
      <c r="W106" s="88" t="s">
        <v>292</v>
      </c>
      <c r="X106" s="93" t="str">
        <f t="shared" si="74"/>
        <v>Rheem2020Prem50</v>
      </c>
      <c r="Y106" s="131">
        <v>0</v>
      </c>
      <c r="Z106" s="42"/>
      <c r="AA106" s="52" t="s">
        <v>9</v>
      </c>
      <c r="AB106" s="53">
        <v>3.2</v>
      </c>
      <c r="AC106" s="54">
        <v>44127</v>
      </c>
      <c r="AD106" s="50"/>
      <c r="AE106" s="143" t="str">
        <f t="shared" si="15"/>
        <v>2,     Direct Energy,   "ECEPH50 T2 RH375-SO  (50 gal)"</v>
      </c>
      <c r="AF106" s="145" t="str">
        <f t="shared" si="78"/>
        <v>DirectEnergy</v>
      </c>
      <c r="AG106" s="147" t="s">
        <v>495</v>
      </c>
      <c r="AH106" s="143" t="str">
        <f t="shared" si="16"/>
        <v xml:space="preserve">          case  Direct Energy   :   "DirectEnergyECEPH50SO"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</row>
    <row r="107" spans="3:51" s="6" customFormat="1" ht="15" customHeight="1" x14ac:dyDescent="0.25">
      <c r="C107" s="136" t="str">
        <f t="shared" si="6"/>
        <v>Direct Energy</v>
      </c>
      <c r="D107" s="136" t="str">
        <f t="shared" si="7"/>
        <v>ECEPH65 T2 RH375-SO  (65 gal)</v>
      </c>
      <c r="E107" s="136">
        <f t="shared" si="8"/>
        <v>271161</v>
      </c>
      <c r="F107" s="62">
        <f t="shared" si="80"/>
        <v>65</v>
      </c>
      <c r="G107" s="6" t="str">
        <f t="shared" si="10"/>
        <v>Rheem2020Prem65</v>
      </c>
      <c r="H107" s="64">
        <v>0</v>
      </c>
      <c r="I107" s="62">
        <v>1</v>
      </c>
      <c r="J107" s="63">
        <f t="shared" si="81"/>
        <v>0</v>
      </c>
      <c r="K107" s="114">
        <f t="shared" si="82"/>
        <v>3.2</v>
      </c>
      <c r="L107" s="132">
        <f t="shared" si="13"/>
        <v>0</v>
      </c>
      <c r="M107" s="99" t="s">
        <v>196</v>
      </c>
      <c r="N107" s="32">
        <v>4</v>
      </c>
      <c r="O107" s="83">
        <f t="shared" si="14"/>
        <v>27</v>
      </c>
      <c r="P107" s="12" t="s">
        <v>364</v>
      </c>
      <c r="Q107" s="70">
        <f t="shared" si="83"/>
        <v>11</v>
      </c>
      <c r="R107" s="70">
        <f t="shared" si="73"/>
        <v>271161</v>
      </c>
      <c r="S107" s="67" t="str">
        <f t="shared" si="24"/>
        <v>ECEPH65 T2 RH375-SO  (65 gal)</v>
      </c>
      <c r="T107" s="13" t="s">
        <v>427</v>
      </c>
      <c r="U107" s="14">
        <v>65</v>
      </c>
      <c r="V107" s="107"/>
      <c r="W107" s="88" t="s">
        <v>293</v>
      </c>
      <c r="X107" s="93" t="str">
        <f t="shared" si="74"/>
        <v>Rheem2020Prem65</v>
      </c>
      <c r="Y107" s="131">
        <v>0</v>
      </c>
      <c r="Z107" s="42"/>
      <c r="AA107" s="52" t="s">
        <v>9</v>
      </c>
      <c r="AB107" s="53">
        <v>3.2</v>
      </c>
      <c r="AC107" s="54">
        <v>44127</v>
      </c>
      <c r="AD107" s="50"/>
      <c r="AE107" s="143" t="str">
        <f t="shared" si="15"/>
        <v>2,     Direct Energy,   "ECEPH65 T2 RH375-SO  (65 gal)"</v>
      </c>
      <c r="AF107" s="145" t="str">
        <f t="shared" si="78"/>
        <v>DirectEnergy</v>
      </c>
      <c r="AG107" s="147" t="s">
        <v>496</v>
      </c>
      <c r="AH107" s="143" t="str">
        <f t="shared" si="16"/>
        <v xml:space="preserve">          case  Direct Energy   :   "DirectEnergyECEPH65SO"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</row>
    <row r="108" spans="3:51" s="6" customFormat="1" ht="15" customHeight="1" x14ac:dyDescent="0.25">
      <c r="C108" s="136" t="str">
        <f t="shared" si="6"/>
        <v>Direct Energy</v>
      </c>
      <c r="D108" s="136" t="str">
        <f t="shared" si="7"/>
        <v>ECEPH80 T2 RH375-SO  (80 gal)</v>
      </c>
      <c r="E108" s="136">
        <f t="shared" si="8"/>
        <v>271262</v>
      </c>
      <c r="F108" s="62">
        <f t="shared" si="80"/>
        <v>80</v>
      </c>
      <c r="G108" s="6" t="str">
        <f t="shared" si="10"/>
        <v>Rheem2020Prem80</v>
      </c>
      <c r="H108" s="64">
        <v>0</v>
      </c>
      <c r="I108" s="62">
        <v>1</v>
      </c>
      <c r="J108" s="63">
        <f t="shared" si="81"/>
        <v>0</v>
      </c>
      <c r="K108" s="114">
        <f t="shared" si="82"/>
        <v>3.2</v>
      </c>
      <c r="L108" s="132">
        <f t="shared" si="13"/>
        <v>0</v>
      </c>
      <c r="M108" s="99" t="s">
        <v>196</v>
      </c>
      <c r="N108" s="32">
        <v>4</v>
      </c>
      <c r="O108" s="83">
        <f t="shared" si="14"/>
        <v>27</v>
      </c>
      <c r="P108" s="12" t="s">
        <v>364</v>
      </c>
      <c r="Q108" s="70">
        <f t="shared" si="83"/>
        <v>12</v>
      </c>
      <c r="R108" s="70">
        <f t="shared" si="73"/>
        <v>271262</v>
      </c>
      <c r="S108" s="67" t="str">
        <f t="shared" si="24"/>
        <v>ECEPH80 T2 RH375-SO  (80 gal)</v>
      </c>
      <c r="T108" s="13" t="s">
        <v>428</v>
      </c>
      <c r="U108" s="14">
        <v>80</v>
      </c>
      <c r="V108" s="107"/>
      <c r="W108" s="88" t="s">
        <v>294</v>
      </c>
      <c r="X108" s="93" t="str">
        <f t="shared" si="74"/>
        <v>Rheem2020Prem80</v>
      </c>
      <c r="Y108" s="131">
        <v>0</v>
      </c>
      <c r="Z108" s="42"/>
      <c r="AA108" s="52">
        <v>4</v>
      </c>
      <c r="AB108" s="53">
        <v>3.2</v>
      </c>
      <c r="AC108" s="54">
        <v>44127</v>
      </c>
      <c r="AD108" s="50"/>
      <c r="AE108" s="143" t="str">
        <f t="shared" si="15"/>
        <v>2,     Direct Energy,   "ECEPH80 T2 RH375-SO  (80 gal)"</v>
      </c>
      <c r="AF108" s="145" t="str">
        <f t="shared" si="78"/>
        <v>DirectEnergy</v>
      </c>
      <c r="AG108" s="147" t="s">
        <v>497</v>
      </c>
      <c r="AH108" s="143" t="str">
        <f t="shared" si="16"/>
        <v xml:space="preserve">          case  Direct Energy   :   "DirectEnergyECEPH80SO"</v>
      </c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</row>
    <row r="109" spans="3:51" s="6" customFormat="1" ht="15" customHeight="1" x14ac:dyDescent="0.25">
      <c r="C109" s="136" t="str">
        <f t="shared" si="6"/>
        <v>Direct Energy</v>
      </c>
      <c r="D109" s="136" t="str">
        <f t="shared" si="7"/>
        <v>ECE H40 T2 RH310BM  (40 gal)</v>
      </c>
      <c r="E109" s="136">
        <f t="shared" si="8"/>
        <v>271363</v>
      </c>
      <c r="F109" s="62">
        <f t="shared" si="80"/>
        <v>40</v>
      </c>
      <c r="G109" s="6" t="str">
        <f t="shared" si="10"/>
        <v>Rheem2020Build40</v>
      </c>
      <c r="H109" s="64">
        <v>0</v>
      </c>
      <c r="I109" s="62">
        <v>1</v>
      </c>
      <c r="J109" s="63">
        <f t="shared" si="81"/>
        <v>0</v>
      </c>
      <c r="K109" s="114">
        <f t="shared" si="82"/>
        <v>2.9</v>
      </c>
      <c r="L109" s="132">
        <f t="shared" si="13"/>
        <v>0</v>
      </c>
      <c r="M109" s="99" t="s">
        <v>196</v>
      </c>
      <c r="N109" s="32">
        <v>3</v>
      </c>
      <c r="O109" s="83">
        <f t="shared" si="14"/>
        <v>27</v>
      </c>
      <c r="P109" s="12" t="s">
        <v>364</v>
      </c>
      <c r="Q109" s="70">
        <f t="shared" si="83"/>
        <v>13</v>
      </c>
      <c r="R109" s="70">
        <f t="shared" si="73"/>
        <v>271363</v>
      </c>
      <c r="S109" s="67" t="str">
        <f t="shared" si="24"/>
        <v>ECE H40 T2 RH310BM  (40 gal)</v>
      </c>
      <c r="T109" s="10" t="s">
        <v>429</v>
      </c>
      <c r="U109" s="11">
        <v>40</v>
      </c>
      <c r="V109" s="30"/>
      <c r="W109" s="88" t="s">
        <v>295</v>
      </c>
      <c r="X109" s="93" t="str">
        <f t="shared" si="74"/>
        <v>Rheem2020Build40</v>
      </c>
      <c r="Y109" s="131">
        <v>0</v>
      </c>
      <c r="Z109" s="40"/>
      <c r="AA109" s="47">
        <v>2</v>
      </c>
      <c r="AB109" s="48">
        <v>2.9</v>
      </c>
      <c r="AC109" s="49">
        <v>44127</v>
      </c>
      <c r="AD109" s="50"/>
      <c r="AE109" s="143" t="str">
        <f t="shared" si="15"/>
        <v>2,     Direct Energy,   "ECE H40 T2 RH310BM  (40 gal)"</v>
      </c>
      <c r="AF109" s="145" t="str">
        <f t="shared" si="78"/>
        <v>DirectEnergy</v>
      </c>
      <c r="AG109" s="147" t="s">
        <v>498</v>
      </c>
      <c r="AH109" s="143" t="str">
        <f t="shared" si="16"/>
        <v xml:space="preserve">          case  Direct Energy   :   "DirectEnergyECEH40"</v>
      </c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3:51" s="6" customFormat="1" ht="15" customHeight="1" x14ac:dyDescent="0.25">
      <c r="C110" s="136" t="str">
        <f t="shared" si="6"/>
        <v>Direct Energy</v>
      </c>
      <c r="D110" s="136" t="str">
        <f t="shared" si="7"/>
        <v>ECE H50 T2 RH310BM  (50 gal)</v>
      </c>
      <c r="E110" s="136">
        <f t="shared" si="8"/>
        <v>271464</v>
      </c>
      <c r="F110" s="62">
        <f t="shared" si="80"/>
        <v>50</v>
      </c>
      <c r="G110" s="6" t="str">
        <f t="shared" si="10"/>
        <v>Rheem2020Build50</v>
      </c>
      <c r="H110" s="64">
        <v>0</v>
      </c>
      <c r="I110" s="62">
        <v>1</v>
      </c>
      <c r="J110" s="63">
        <f t="shared" si="81"/>
        <v>0</v>
      </c>
      <c r="K110" s="114">
        <f t="shared" si="82"/>
        <v>2.9</v>
      </c>
      <c r="L110" s="132">
        <f t="shared" si="13"/>
        <v>0</v>
      </c>
      <c r="M110" s="99" t="s">
        <v>196</v>
      </c>
      <c r="N110" s="32">
        <v>3</v>
      </c>
      <c r="O110" s="83">
        <f t="shared" si="14"/>
        <v>27</v>
      </c>
      <c r="P110" s="12" t="s">
        <v>364</v>
      </c>
      <c r="Q110" s="70">
        <f t="shared" si="83"/>
        <v>14</v>
      </c>
      <c r="R110" s="70">
        <f t="shared" si="73"/>
        <v>271464</v>
      </c>
      <c r="S110" s="67" t="str">
        <f t="shared" si="24"/>
        <v>ECE H50 T2 RH310BM  (50 gal)</v>
      </c>
      <c r="T110" s="10" t="s">
        <v>373</v>
      </c>
      <c r="U110" s="11">
        <v>50</v>
      </c>
      <c r="V110" s="30"/>
      <c r="W110" s="88" t="s">
        <v>296</v>
      </c>
      <c r="X110" s="93" t="str">
        <f t="shared" si="74"/>
        <v>Rheem2020Build50</v>
      </c>
      <c r="Y110" s="131">
        <v>0</v>
      </c>
      <c r="Z110" s="40"/>
      <c r="AA110" s="47" t="s">
        <v>9</v>
      </c>
      <c r="AB110" s="48">
        <v>2.9</v>
      </c>
      <c r="AC110" s="49">
        <v>44127</v>
      </c>
      <c r="AD110" s="50"/>
      <c r="AE110" s="143" t="str">
        <f t="shared" si="15"/>
        <v>2,     Direct Energy,   "ECE H50 T2 RH310BM  (50 gal)"</v>
      </c>
      <c r="AF110" s="145" t="str">
        <f t="shared" si="78"/>
        <v>DirectEnergy</v>
      </c>
      <c r="AG110" s="147" t="s">
        <v>499</v>
      </c>
      <c r="AH110" s="143" t="str">
        <f t="shared" si="16"/>
        <v xml:space="preserve">          case  Direct Energy   :   "DirectEnergyECEH50"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3:51" s="6" customFormat="1" ht="15" customHeight="1" x14ac:dyDescent="0.25">
      <c r="C111" s="136" t="str">
        <f t="shared" si="6"/>
        <v>Direct Energy</v>
      </c>
      <c r="D111" s="136" t="str">
        <f t="shared" si="7"/>
        <v>ECE H65 T2 RH310BM  (65 gal)</v>
      </c>
      <c r="E111" s="136">
        <f t="shared" si="8"/>
        <v>271565</v>
      </c>
      <c r="F111" s="62">
        <f t="shared" si="80"/>
        <v>65</v>
      </c>
      <c r="G111" s="6" t="str">
        <f t="shared" si="10"/>
        <v>Rheem2020Build65</v>
      </c>
      <c r="H111" s="64">
        <v>0</v>
      </c>
      <c r="I111" s="62">
        <v>1</v>
      </c>
      <c r="J111" s="63">
        <f t="shared" si="81"/>
        <v>0</v>
      </c>
      <c r="K111" s="114">
        <f t="shared" si="82"/>
        <v>2.9</v>
      </c>
      <c r="L111" s="132">
        <f t="shared" si="13"/>
        <v>0</v>
      </c>
      <c r="M111" s="99" t="s">
        <v>196</v>
      </c>
      <c r="N111" s="32">
        <v>3</v>
      </c>
      <c r="O111" s="83">
        <f t="shared" si="14"/>
        <v>27</v>
      </c>
      <c r="P111" s="12" t="s">
        <v>364</v>
      </c>
      <c r="Q111" s="70">
        <f t="shared" si="83"/>
        <v>15</v>
      </c>
      <c r="R111" s="70">
        <f t="shared" si="73"/>
        <v>271565</v>
      </c>
      <c r="S111" s="67" t="str">
        <f t="shared" si="24"/>
        <v>ECE H65 T2 RH310BM  (65 gal)</v>
      </c>
      <c r="T111" s="10" t="s">
        <v>374</v>
      </c>
      <c r="U111" s="11">
        <v>65</v>
      </c>
      <c r="V111" s="30"/>
      <c r="W111" s="88" t="s">
        <v>297</v>
      </c>
      <c r="X111" s="93" t="str">
        <f t="shared" si="74"/>
        <v>Rheem2020Build65</v>
      </c>
      <c r="Y111" s="131">
        <v>0</v>
      </c>
      <c r="Z111" s="40"/>
      <c r="AA111" s="47" t="s">
        <v>9</v>
      </c>
      <c r="AB111" s="48">
        <v>2.9</v>
      </c>
      <c r="AC111" s="49">
        <v>44127</v>
      </c>
      <c r="AD111" s="50"/>
      <c r="AE111" s="143" t="str">
        <f t="shared" si="15"/>
        <v>2,     Direct Energy,   "ECE H65 T2 RH310BM  (65 gal)"</v>
      </c>
      <c r="AF111" s="145" t="str">
        <f t="shared" si="78"/>
        <v>DirectEnergy</v>
      </c>
      <c r="AG111" s="147" t="s">
        <v>500</v>
      </c>
      <c r="AH111" s="143" t="str">
        <f t="shared" si="16"/>
        <v xml:space="preserve">          case  Direct Energy   :   "DirectEnergyECEH65"</v>
      </c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3:51" s="6" customFormat="1" ht="15" customHeight="1" x14ac:dyDescent="0.25">
      <c r="C112" s="136" t="str">
        <f t="shared" si="6"/>
        <v>Direct Energy</v>
      </c>
      <c r="D112" s="136" t="str">
        <f t="shared" si="7"/>
        <v>ECE H80 T2 RH310BM  (80 gal)</v>
      </c>
      <c r="E112" s="136">
        <f t="shared" si="8"/>
        <v>271666</v>
      </c>
      <c r="F112" s="62">
        <f t="shared" si="80"/>
        <v>80</v>
      </c>
      <c r="G112" s="6" t="str">
        <f t="shared" si="10"/>
        <v>Rheem2020Build80</v>
      </c>
      <c r="H112" s="64">
        <v>0</v>
      </c>
      <c r="I112" s="62">
        <v>1</v>
      </c>
      <c r="J112" s="63">
        <f t="shared" si="81"/>
        <v>0</v>
      </c>
      <c r="K112" s="114">
        <f t="shared" si="82"/>
        <v>2.9</v>
      </c>
      <c r="L112" s="132">
        <f t="shared" si="13"/>
        <v>0</v>
      </c>
      <c r="M112" s="99" t="s">
        <v>196</v>
      </c>
      <c r="N112" s="32">
        <v>3</v>
      </c>
      <c r="O112" s="83">
        <f t="shared" si="14"/>
        <v>27</v>
      </c>
      <c r="P112" s="12" t="s">
        <v>364</v>
      </c>
      <c r="Q112" s="70">
        <f t="shared" si="83"/>
        <v>16</v>
      </c>
      <c r="R112" s="70">
        <f t="shared" si="73"/>
        <v>271666</v>
      </c>
      <c r="S112" s="67" t="str">
        <f t="shared" si="24"/>
        <v>ECE H80 T2 RH310BM  (80 gal)</v>
      </c>
      <c r="T112" s="10" t="s">
        <v>430</v>
      </c>
      <c r="U112" s="11">
        <v>80</v>
      </c>
      <c r="V112" s="30"/>
      <c r="W112" s="88" t="s">
        <v>298</v>
      </c>
      <c r="X112" s="93" t="str">
        <f t="shared" si="74"/>
        <v>Rheem2020Build80</v>
      </c>
      <c r="Y112" s="131">
        <v>0</v>
      </c>
      <c r="Z112" s="40"/>
      <c r="AA112" s="47" t="s">
        <v>15</v>
      </c>
      <c r="AB112" s="48">
        <v>2.9</v>
      </c>
      <c r="AC112" s="49">
        <v>44127</v>
      </c>
      <c r="AD112" s="50"/>
      <c r="AE112" s="143" t="str">
        <f t="shared" si="15"/>
        <v>2,     Direct Energy,   "ECE H80 T2 RH310BM  (80 gal)"</v>
      </c>
      <c r="AF112" s="145" t="str">
        <f t="shared" si="78"/>
        <v>DirectEnergy</v>
      </c>
      <c r="AG112" s="147" t="s">
        <v>501</v>
      </c>
      <c r="AH112" s="143" t="str">
        <f t="shared" si="16"/>
        <v xml:space="preserve">          case  Direct Energy   :   "DirectEnergyECEH80"</v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3:1045" s="6" customFormat="1" ht="15" customHeight="1" x14ac:dyDescent="0.25">
      <c r="C113" s="6" t="str">
        <f t="shared" si="6"/>
        <v>EcoSense</v>
      </c>
      <c r="D113" s="6" t="str">
        <f t="shared" si="7"/>
        <v>HB50ES  (50 gal)</v>
      </c>
      <c r="E113" s="6">
        <f t="shared" si="8"/>
        <v>140121</v>
      </c>
      <c r="F113" s="62">
        <f t="shared" si="9"/>
        <v>50</v>
      </c>
      <c r="G113" s="6" t="str">
        <f t="shared" si="10"/>
        <v>RheemHB50</v>
      </c>
      <c r="H113" s="62">
        <v>1</v>
      </c>
      <c r="I113" s="64">
        <v>0</v>
      </c>
      <c r="J113" s="63">
        <f t="shared" si="46"/>
        <v>2.1</v>
      </c>
      <c r="K113" s="114">
        <f t="shared" si="47"/>
        <v>0</v>
      </c>
      <c r="L113" s="132">
        <f t="shared" si="13"/>
        <v>0</v>
      </c>
      <c r="M113" s="99" t="s">
        <v>196</v>
      </c>
      <c r="N113" s="32">
        <v>1</v>
      </c>
      <c r="O113" s="83">
        <f t="shared" si="14"/>
        <v>14</v>
      </c>
      <c r="P113" s="12" t="s">
        <v>101</v>
      </c>
      <c r="Q113" s="69">
        <v>1</v>
      </c>
      <c r="R113" s="70">
        <f t="shared" si="73"/>
        <v>140121</v>
      </c>
      <c r="S113" s="67" t="str">
        <f t="shared" si="24"/>
        <v>HB50ES  (50 gal)</v>
      </c>
      <c r="T113" s="13" t="s">
        <v>141</v>
      </c>
      <c r="U113" s="14">
        <v>50</v>
      </c>
      <c r="V113" s="30" t="s">
        <v>94</v>
      </c>
      <c r="W113" s="88" t="s">
        <v>94</v>
      </c>
      <c r="X113" s="93" t="str">
        <f t="shared" si="74"/>
        <v>RheemHB50</v>
      </c>
      <c r="Y113" s="131">
        <v>0</v>
      </c>
      <c r="Z113" s="42">
        <f>[1]ESTAR_to_AWHS!K117</f>
        <v>2.1</v>
      </c>
      <c r="AA113" s="52" t="str">
        <f>[1]ESTAR_to_AWHS!I117</f>
        <v>4+</v>
      </c>
      <c r="AB113" s="53" t="str">
        <f>[1]ESTAR_to_AWHS!L117</f>
        <v>--</v>
      </c>
      <c r="AC113" s="54">
        <f>[1]ESTAR_to_AWHS!J117</f>
        <v>42591</v>
      </c>
      <c r="AD113" s="50" t="s">
        <v>91</v>
      </c>
      <c r="AE113" s="143" t="str">
        <f t="shared" si="15"/>
        <v>2,     EcoSense,   "HB50ES  (50 gal)"</v>
      </c>
      <c r="AF113" s="144" t="s">
        <v>101</v>
      </c>
      <c r="AG113" s="146" t="s">
        <v>502</v>
      </c>
      <c r="AH113" s="143" t="str">
        <f t="shared" si="16"/>
        <v xml:space="preserve">          case  EcoSense   :   "EcoSenseHB50ES"</v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3:1045" s="6" customFormat="1" ht="15" customHeight="1" x14ac:dyDescent="0.25">
      <c r="C114" s="6" t="str">
        <f t="shared" si="6"/>
        <v>GE</v>
      </c>
      <c r="D114" s="6" t="str">
        <f t="shared" si="7"/>
        <v>BEH50DCEJSB  (50 gal)</v>
      </c>
      <c r="E114" s="6">
        <f t="shared" si="8"/>
        <v>150119</v>
      </c>
      <c r="F114" s="62">
        <f t="shared" si="9"/>
        <v>50</v>
      </c>
      <c r="G114" s="6" t="str">
        <f t="shared" si="10"/>
        <v>GE2014</v>
      </c>
      <c r="H114" s="62">
        <v>1</v>
      </c>
      <c r="I114" s="64">
        <v>0</v>
      </c>
      <c r="J114" s="63">
        <f t="shared" si="46"/>
        <v>2.8</v>
      </c>
      <c r="K114" s="114">
        <f t="shared" si="47"/>
        <v>0</v>
      </c>
      <c r="L114" s="132">
        <f t="shared" si="13"/>
        <v>0</v>
      </c>
      <c r="M114" s="99" t="s">
        <v>196</v>
      </c>
      <c r="N114" s="32">
        <v>3</v>
      </c>
      <c r="O114" s="83">
        <f t="shared" si="14"/>
        <v>15</v>
      </c>
      <c r="P114" s="12" t="s">
        <v>97</v>
      </c>
      <c r="Q114" s="69">
        <v>1</v>
      </c>
      <c r="R114" s="70">
        <f t="shared" si="73"/>
        <v>150119</v>
      </c>
      <c r="S114" s="67" t="str">
        <f t="shared" si="24"/>
        <v>BEH50DCEJSB  (50 gal)</v>
      </c>
      <c r="T114" s="13" t="s">
        <v>121</v>
      </c>
      <c r="U114" s="14">
        <v>50</v>
      </c>
      <c r="V114" s="30" t="s">
        <v>236</v>
      </c>
      <c r="W114" s="88" t="s">
        <v>176</v>
      </c>
      <c r="X114" s="93" t="str">
        <f t="shared" si="74"/>
        <v>GE2014</v>
      </c>
      <c r="Y114" s="131">
        <v>0</v>
      </c>
      <c r="Z114" s="42">
        <f>[1]ESTAR_to_AWHS!K20</f>
        <v>2.8</v>
      </c>
      <c r="AA114" s="52" t="str">
        <f>[1]ESTAR_to_AWHS!I20</f>
        <v>2-3</v>
      </c>
      <c r="AB114" s="53" t="str">
        <f>[1]ESTAR_to_AWHS!L20</f>
        <v>--</v>
      </c>
      <c r="AC114" s="54">
        <f>[1]ESTAR_to_AWHS!J20</f>
        <v>42621</v>
      </c>
      <c r="AD114" s="50" t="s">
        <v>87</v>
      </c>
      <c r="AE114" s="143" t="str">
        <f t="shared" si="15"/>
        <v>2,     GE,   "BEH50DCEJSB  (50 gal)"</v>
      </c>
      <c r="AF114" s="144" t="str">
        <f>P114</f>
        <v>GE</v>
      </c>
      <c r="AG114" s="146" t="s">
        <v>121</v>
      </c>
      <c r="AH114" s="143" t="str">
        <f t="shared" si="16"/>
        <v xml:space="preserve">          case  GE   :   "BEH50DCEJSB"</v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  <c r="AMZ114"/>
      <c r="ANA114"/>
      <c r="ANB114"/>
    </row>
    <row r="115" spans="3:1045" s="6" customFormat="1" ht="15" customHeight="1" x14ac:dyDescent="0.25">
      <c r="C115" s="6" t="str">
        <f t="shared" si="6"/>
        <v>GE</v>
      </c>
      <c r="D115" s="6" t="str">
        <f t="shared" si="7"/>
        <v>BEH80DCEJSB  (80 gal)</v>
      </c>
      <c r="E115" s="6">
        <f t="shared" si="8"/>
        <v>150223</v>
      </c>
      <c r="F115" s="62">
        <f t="shared" si="9"/>
        <v>80</v>
      </c>
      <c r="G115" s="6" t="str">
        <f t="shared" si="10"/>
        <v>GE2014_80</v>
      </c>
      <c r="H115" s="62">
        <v>1</v>
      </c>
      <c r="I115" s="64">
        <v>0</v>
      </c>
      <c r="J115" s="63">
        <f t="shared" si="46"/>
        <v>3.1</v>
      </c>
      <c r="K115" s="114">
        <f t="shared" si="47"/>
        <v>0</v>
      </c>
      <c r="L115" s="132">
        <f t="shared" si="13"/>
        <v>0</v>
      </c>
      <c r="M115" s="99" t="s">
        <v>196</v>
      </c>
      <c r="N115" s="32">
        <v>3</v>
      </c>
      <c r="O115" s="83">
        <f t="shared" si="14"/>
        <v>15</v>
      </c>
      <c r="P115" s="12" t="s">
        <v>97</v>
      </c>
      <c r="Q115" s="70">
        <f t="shared" ref="Q115:Q122" si="84">Q114+1</f>
        <v>2</v>
      </c>
      <c r="R115" s="70">
        <f t="shared" si="73"/>
        <v>150223</v>
      </c>
      <c r="S115" s="67" t="str">
        <f t="shared" si="24"/>
        <v>BEH80DCEJSB  (80 gal)</v>
      </c>
      <c r="T115" s="13" t="s">
        <v>122</v>
      </c>
      <c r="U115" s="14">
        <v>80</v>
      </c>
      <c r="V115" s="30" t="s">
        <v>237</v>
      </c>
      <c r="W115" s="88" t="s">
        <v>238</v>
      </c>
      <c r="X115" s="93" t="str">
        <f t="shared" si="74"/>
        <v>GE2014_80</v>
      </c>
      <c r="Y115" s="131">
        <v>0</v>
      </c>
      <c r="Z115" s="42">
        <f>[1]ESTAR_to_AWHS!K21</f>
        <v>3.1</v>
      </c>
      <c r="AA115" s="52" t="str">
        <f>[1]ESTAR_to_AWHS!I21</f>
        <v>4+</v>
      </c>
      <c r="AB115" s="53" t="str">
        <f>[1]ESTAR_to_AWHS!L21</f>
        <v>--</v>
      </c>
      <c r="AC115" s="54">
        <f>[1]ESTAR_to_AWHS!J21</f>
        <v>42621</v>
      </c>
      <c r="AD115" s="50" t="s">
        <v>87</v>
      </c>
      <c r="AE115" s="143" t="str">
        <f t="shared" si="15"/>
        <v>2,     GE,   "BEH80DCEJSB  (80 gal)"</v>
      </c>
      <c r="AF115" s="145" t="str">
        <f t="shared" si="78"/>
        <v>GE</v>
      </c>
      <c r="AG115" s="146" t="s">
        <v>122</v>
      </c>
      <c r="AH115" s="143" t="str">
        <f t="shared" si="16"/>
        <v xml:space="preserve">          case  GE   :   "BEH80DCEJSB"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  <c r="AMM115"/>
      <c r="AMN115"/>
      <c r="AMO115"/>
      <c r="AMP115"/>
      <c r="AMQ115"/>
      <c r="AMR115"/>
      <c r="AMS115"/>
      <c r="AMT115"/>
      <c r="AMU115"/>
      <c r="AMV115"/>
      <c r="AMW115"/>
      <c r="AMX115"/>
      <c r="AMY115"/>
      <c r="AMZ115"/>
      <c r="ANA115"/>
      <c r="ANB115"/>
    </row>
    <row r="116" spans="3:1045" s="6" customFormat="1" ht="15" customHeight="1" x14ac:dyDescent="0.25">
      <c r="C116" s="6" t="str">
        <f t="shared" si="6"/>
        <v>GE</v>
      </c>
      <c r="D116" s="6" t="str">
        <f t="shared" si="7"/>
        <v>GEH50DEEJSC  (50 gal)</v>
      </c>
      <c r="E116" s="6">
        <f t="shared" si="8"/>
        <v>150319</v>
      </c>
      <c r="F116" s="62">
        <f t="shared" si="9"/>
        <v>50</v>
      </c>
      <c r="G116" s="6" t="str">
        <f t="shared" si="10"/>
        <v>GE2014</v>
      </c>
      <c r="H116" s="62">
        <v>1</v>
      </c>
      <c r="I116" s="64">
        <v>0</v>
      </c>
      <c r="J116" s="63">
        <f t="shared" si="46"/>
        <v>2.8</v>
      </c>
      <c r="K116" s="114">
        <f t="shared" si="47"/>
        <v>0</v>
      </c>
      <c r="L116" s="132">
        <f t="shared" si="13"/>
        <v>0</v>
      </c>
      <c r="M116" s="99" t="s">
        <v>196</v>
      </c>
      <c r="N116" s="32">
        <v>3</v>
      </c>
      <c r="O116" s="83">
        <f t="shared" si="14"/>
        <v>15</v>
      </c>
      <c r="P116" s="12" t="s">
        <v>97</v>
      </c>
      <c r="Q116" s="70">
        <f t="shared" si="84"/>
        <v>3</v>
      </c>
      <c r="R116" s="70">
        <f t="shared" si="73"/>
        <v>150319</v>
      </c>
      <c r="S116" s="67" t="str">
        <f t="shared" si="24"/>
        <v>GEH50DEEJSC  (50 gal)</v>
      </c>
      <c r="T116" s="13" t="s">
        <v>123</v>
      </c>
      <c r="U116" s="14">
        <v>50</v>
      </c>
      <c r="V116" s="30" t="s">
        <v>236</v>
      </c>
      <c r="W116" s="88" t="s">
        <v>176</v>
      </c>
      <c r="X116" s="93" t="str">
        <f t="shared" si="74"/>
        <v>GE2014</v>
      </c>
      <c r="Y116" s="131">
        <v>0</v>
      </c>
      <c r="Z116" s="42">
        <f>[1]ESTAR_to_AWHS!K22</f>
        <v>2.8</v>
      </c>
      <c r="AA116" s="52" t="str">
        <f>[1]ESTAR_to_AWHS!I22</f>
        <v>2-3</v>
      </c>
      <c r="AB116" s="53" t="str">
        <f>[1]ESTAR_to_AWHS!L22</f>
        <v>--</v>
      </c>
      <c r="AC116" s="54">
        <f>[1]ESTAR_to_AWHS!J22</f>
        <v>42621</v>
      </c>
      <c r="AD116" s="50" t="s">
        <v>87</v>
      </c>
      <c r="AE116" s="143" t="str">
        <f t="shared" si="15"/>
        <v>2,     GE,   "GEH50DEEJSC  (50 gal)"</v>
      </c>
      <c r="AF116" s="145" t="str">
        <f t="shared" si="78"/>
        <v>GE</v>
      </c>
      <c r="AG116" s="146" t="s">
        <v>123</v>
      </c>
      <c r="AH116" s="143" t="str">
        <f t="shared" si="16"/>
        <v xml:space="preserve">          case  GE   :   "GEH50DEEJSC"</v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  <c r="AMM116"/>
      <c r="AMN116"/>
      <c r="AMO116"/>
      <c r="AMP116"/>
      <c r="AMQ116"/>
      <c r="AMR116"/>
      <c r="AMS116"/>
      <c r="AMT116"/>
      <c r="AMU116"/>
      <c r="AMV116"/>
      <c r="AMW116"/>
      <c r="AMX116"/>
      <c r="AMY116"/>
      <c r="AMZ116"/>
      <c r="ANA116"/>
      <c r="ANB116"/>
    </row>
    <row r="117" spans="3:1045" s="6" customFormat="1" ht="15" customHeight="1" x14ac:dyDescent="0.25">
      <c r="C117" s="6" t="str">
        <f t="shared" si="6"/>
        <v>GE</v>
      </c>
      <c r="D117" s="6" t="str">
        <f t="shared" si="7"/>
        <v>GEH50DEEJXXX  (50 gal)</v>
      </c>
      <c r="E117" s="6">
        <f t="shared" si="8"/>
        <v>150419</v>
      </c>
      <c r="F117" s="62">
        <f t="shared" si="9"/>
        <v>50</v>
      </c>
      <c r="G117" s="6" t="str">
        <f t="shared" si="10"/>
        <v>GE2014</v>
      </c>
      <c r="H117" s="62">
        <v>1</v>
      </c>
      <c r="I117" s="64">
        <v>0</v>
      </c>
      <c r="J117" s="63">
        <f t="shared" si="46"/>
        <v>3.39</v>
      </c>
      <c r="K117" s="114">
        <f t="shared" si="47"/>
        <v>0</v>
      </c>
      <c r="L117" s="132">
        <f t="shared" si="13"/>
        <v>0</v>
      </c>
      <c r="M117" s="99" t="s">
        <v>196</v>
      </c>
      <c r="N117" s="34"/>
      <c r="O117" s="83">
        <f t="shared" si="14"/>
        <v>15</v>
      </c>
      <c r="P117" s="18" t="s">
        <v>97</v>
      </c>
      <c r="Q117" s="70">
        <f t="shared" si="84"/>
        <v>4</v>
      </c>
      <c r="R117" s="70">
        <f t="shared" si="73"/>
        <v>150419</v>
      </c>
      <c r="S117" s="67" t="str">
        <f t="shared" si="24"/>
        <v>GEH50DEEJXXX  (50 gal)</v>
      </c>
      <c r="T117" s="19" t="s">
        <v>162</v>
      </c>
      <c r="U117" s="20">
        <v>50</v>
      </c>
      <c r="V117" s="31" t="s">
        <v>236</v>
      </c>
      <c r="W117" s="88" t="s">
        <v>176</v>
      </c>
      <c r="X117" s="93" t="str">
        <f t="shared" si="74"/>
        <v>GE2014</v>
      </c>
      <c r="Y117" s="131">
        <v>0</v>
      </c>
      <c r="Z117" s="34">
        <v>3.39</v>
      </c>
      <c r="AA117" s="51"/>
      <c r="AB117" s="50"/>
      <c r="AC117" s="51"/>
      <c r="AD117" s="50"/>
      <c r="AE117" s="143" t="str">
        <f t="shared" si="15"/>
        <v>2,     GE,   "GEH50DEEJXXX  (50 gal)"</v>
      </c>
      <c r="AF117" s="145" t="str">
        <f t="shared" si="78"/>
        <v>GE</v>
      </c>
      <c r="AG117" s="146" t="s">
        <v>162</v>
      </c>
      <c r="AH117" s="143" t="str">
        <f t="shared" si="16"/>
        <v xml:space="preserve">          case  GE   :   "GEH50DEEJXXX"</v>
      </c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  <c r="IW117" s="18"/>
      <c r="IX117" s="18"/>
      <c r="IY117" s="18"/>
      <c r="IZ117" s="18"/>
      <c r="JA117" s="18"/>
      <c r="JB117" s="18"/>
      <c r="JC117" s="18"/>
      <c r="JD117" s="18"/>
      <c r="JE117" s="18"/>
      <c r="JF117" s="18"/>
      <c r="JG117" s="18"/>
      <c r="JH117" s="18"/>
      <c r="JI117" s="18"/>
      <c r="JJ117" s="18"/>
      <c r="JK117" s="18"/>
      <c r="JL117" s="18"/>
      <c r="JM117" s="18"/>
      <c r="JN117" s="18"/>
      <c r="JO117" s="18"/>
      <c r="JP117" s="18"/>
      <c r="JQ117" s="18"/>
      <c r="JR117" s="18"/>
      <c r="JS117" s="18"/>
      <c r="JT117" s="18"/>
      <c r="JU117" s="18"/>
      <c r="JV117" s="18"/>
      <c r="JW117" s="18"/>
      <c r="JX117" s="18"/>
      <c r="JY117" s="18"/>
      <c r="JZ117" s="18"/>
      <c r="KA117" s="18"/>
      <c r="KB117" s="18"/>
      <c r="KC117" s="18"/>
      <c r="KD117" s="18"/>
      <c r="KE117" s="18"/>
      <c r="KF117" s="18"/>
      <c r="KG117" s="18"/>
      <c r="KH117" s="18"/>
      <c r="KI117" s="18"/>
      <c r="KJ117" s="18"/>
      <c r="KK117" s="18"/>
      <c r="KL117" s="18"/>
      <c r="KM117" s="18"/>
      <c r="KN117" s="18"/>
      <c r="KO117" s="18"/>
      <c r="KP117" s="18"/>
      <c r="KQ117" s="18"/>
      <c r="KR117" s="18"/>
      <c r="KS117" s="18"/>
      <c r="KT117" s="18"/>
      <c r="KU117" s="18"/>
      <c r="KV117" s="18"/>
      <c r="KW117" s="18"/>
      <c r="KX117" s="18"/>
      <c r="KY117" s="18"/>
      <c r="KZ117" s="18"/>
      <c r="LA117" s="18"/>
      <c r="LB117" s="18"/>
      <c r="LC117" s="18"/>
      <c r="LD117" s="18"/>
      <c r="LE117" s="18"/>
      <c r="LF117" s="18"/>
      <c r="LG117" s="18"/>
      <c r="LH117" s="18"/>
      <c r="LI117" s="18"/>
      <c r="LJ117" s="18"/>
      <c r="LK117" s="18"/>
      <c r="LL117" s="18"/>
      <c r="LM117" s="18"/>
      <c r="LN117" s="18"/>
      <c r="LO117" s="18"/>
      <c r="LP117" s="18"/>
      <c r="LQ117" s="18"/>
      <c r="LR117" s="18"/>
      <c r="LS117" s="18"/>
      <c r="LT117" s="18"/>
      <c r="LU117" s="18"/>
      <c r="LV117" s="18"/>
      <c r="LW117" s="18"/>
      <c r="LX117" s="18"/>
      <c r="LY117" s="18"/>
      <c r="LZ117" s="18"/>
      <c r="MA117" s="18"/>
      <c r="MB117" s="18"/>
      <c r="MC117" s="18"/>
      <c r="MD117" s="18"/>
      <c r="ME117" s="18"/>
      <c r="MF117" s="18"/>
      <c r="MG117" s="18"/>
      <c r="MH117" s="18"/>
      <c r="MI117" s="18"/>
      <c r="MJ117" s="18"/>
      <c r="MK117" s="18"/>
      <c r="ML117" s="18"/>
      <c r="MM117" s="18"/>
      <c r="MN117" s="18"/>
      <c r="MO117" s="18"/>
      <c r="MP117" s="18"/>
      <c r="MQ117" s="18"/>
      <c r="MR117" s="18"/>
      <c r="MS117" s="18"/>
      <c r="MT117" s="18"/>
      <c r="MU117" s="18"/>
      <c r="MV117" s="18"/>
      <c r="MW117" s="18"/>
      <c r="MX117" s="18"/>
      <c r="MY117" s="18"/>
      <c r="MZ117" s="18"/>
      <c r="NA117" s="18"/>
      <c r="NB117" s="18"/>
      <c r="NC117" s="18"/>
      <c r="ND117" s="18"/>
      <c r="NE117" s="18"/>
      <c r="NF117" s="18"/>
      <c r="NG117" s="18"/>
      <c r="NH117" s="18"/>
      <c r="NI117" s="18"/>
      <c r="NJ117" s="18"/>
      <c r="NK117" s="18"/>
      <c r="NL117" s="18"/>
      <c r="NM117" s="18"/>
      <c r="NN117" s="18"/>
      <c r="NO117" s="18"/>
      <c r="NP117" s="18"/>
      <c r="NQ117" s="18"/>
      <c r="NR117" s="18"/>
      <c r="NS117" s="18"/>
      <c r="NT117" s="18"/>
      <c r="NU117" s="18"/>
      <c r="NV117" s="18"/>
      <c r="NW117" s="18"/>
      <c r="NX117" s="18"/>
      <c r="NY117" s="18"/>
      <c r="NZ117" s="18"/>
      <c r="OA117" s="18"/>
      <c r="OB117" s="18"/>
      <c r="OC117" s="18"/>
      <c r="OD117" s="18"/>
      <c r="OE117" s="18"/>
      <c r="OF117" s="18"/>
      <c r="OG117" s="18"/>
      <c r="OH117" s="18"/>
      <c r="OI117" s="18"/>
      <c r="OJ117" s="18"/>
      <c r="OK117" s="18"/>
      <c r="OL117" s="18"/>
      <c r="OM117" s="18"/>
      <c r="ON117" s="18"/>
      <c r="OO117" s="18"/>
      <c r="OP117" s="18"/>
      <c r="OQ117" s="18"/>
      <c r="OR117" s="18"/>
      <c r="OS117" s="18"/>
      <c r="OT117" s="18"/>
      <c r="OU117" s="18"/>
      <c r="OV117" s="18"/>
      <c r="OW117" s="18"/>
      <c r="OX117" s="18"/>
      <c r="OY117" s="18"/>
      <c r="OZ117" s="18"/>
      <c r="PA117" s="18"/>
      <c r="PB117" s="18"/>
      <c r="PC117" s="18"/>
      <c r="PD117" s="18"/>
      <c r="PE117" s="18"/>
      <c r="PF117" s="18"/>
      <c r="PG117" s="18"/>
      <c r="PH117" s="18"/>
      <c r="PI117" s="18"/>
      <c r="PJ117" s="18"/>
      <c r="PK117" s="18"/>
      <c r="PL117" s="18"/>
      <c r="PM117" s="18"/>
      <c r="PN117" s="18"/>
      <c r="PO117" s="18"/>
      <c r="PP117" s="18"/>
      <c r="PQ117" s="18"/>
      <c r="PR117" s="18"/>
      <c r="PS117" s="18"/>
      <c r="PT117" s="18"/>
      <c r="PU117" s="18"/>
      <c r="PV117" s="18"/>
      <c r="PW117" s="18"/>
      <c r="PX117" s="18"/>
      <c r="PY117" s="18"/>
      <c r="PZ117" s="18"/>
      <c r="QA117" s="18"/>
      <c r="QB117" s="18"/>
      <c r="QC117" s="18"/>
      <c r="QD117" s="18"/>
      <c r="QE117" s="18"/>
      <c r="QF117" s="18"/>
      <c r="QG117" s="18"/>
      <c r="QH117" s="18"/>
      <c r="QI117" s="18"/>
      <c r="QJ117" s="18"/>
      <c r="QK117" s="18"/>
      <c r="QL117" s="18"/>
      <c r="QM117" s="18"/>
      <c r="QN117" s="18"/>
      <c r="QO117" s="18"/>
      <c r="QP117" s="18"/>
      <c r="QQ117" s="18"/>
      <c r="QR117" s="18"/>
      <c r="QS117" s="18"/>
      <c r="QT117" s="18"/>
      <c r="QU117" s="18"/>
      <c r="QV117" s="18"/>
      <c r="QW117" s="18"/>
      <c r="QX117" s="18"/>
      <c r="QY117" s="18"/>
      <c r="QZ117" s="18"/>
      <c r="RA117" s="18"/>
      <c r="RB117" s="18"/>
      <c r="RC117" s="18"/>
      <c r="RD117" s="18"/>
      <c r="RE117" s="18"/>
      <c r="RF117" s="18"/>
      <c r="RG117" s="18"/>
      <c r="RH117" s="18"/>
      <c r="RI117" s="18"/>
      <c r="RJ117" s="18"/>
      <c r="RK117" s="18"/>
      <c r="RL117" s="18"/>
      <c r="RM117" s="18"/>
      <c r="RN117" s="18"/>
      <c r="RO117" s="18"/>
      <c r="RP117" s="18"/>
      <c r="RQ117" s="18"/>
      <c r="RR117" s="18"/>
      <c r="RS117" s="18"/>
      <c r="RT117" s="18"/>
      <c r="RU117" s="18"/>
      <c r="RV117" s="18"/>
      <c r="RW117" s="18"/>
      <c r="RX117" s="18"/>
      <c r="RY117" s="18"/>
      <c r="RZ117" s="18"/>
      <c r="SA117" s="18"/>
      <c r="SB117" s="18"/>
      <c r="SC117" s="18"/>
      <c r="SD117" s="18"/>
      <c r="SE117" s="18"/>
      <c r="SF117" s="18"/>
      <c r="SG117" s="18"/>
      <c r="SH117" s="18"/>
      <c r="SI117" s="18"/>
      <c r="SJ117" s="18"/>
      <c r="SK117" s="18"/>
      <c r="SL117" s="18"/>
      <c r="SM117" s="18"/>
      <c r="SN117" s="18"/>
      <c r="SO117" s="18"/>
      <c r="SP117" s="18"/>
      <c r="SQ117" s="18"/>
      <c r="SR117" s="18"/>
      <c r="SS117" s="18"/>
      <c r="ST117" s="18"/>
      <c r="SU117" s="18"/>
      <c r="SV117" s="18"/>
      <c r="SW117" s="18"/>
      <c r="SX117" s="18"/>
      <c r="SY117" s="18"/>
      <c r="SZ117" s="18"/>
      <c r="TA117" s="18"/>
      <c r="TB117" s="18"/>
      <c r="TC117" s="18"/>
      <c r="TD117" s="18"/>
      <c r="TE117" s="18"/>
      <c r="TF117" s="18"/>
      <c r="TG117" s="18"/>
      <c r="TH117" s="18"/>
      <c r="TI117" s="18"/>
      <c r="TJ117" s="18"/>
      <c r="TK117" s="18"/>
      <c r="TL117" s="18"/>
      <c r="TM117" s="18"/>
      <c r="TN117" s="18"/>
      <c r="TO117" s="18"/>
      <c r="TP117" s="18"/>
      <c r="TQ117" s="18"/>
      <c r="TR117" s="18"/>
      <c r="TS117" s="18"/>
      <c r="TT117" s="18"/>
      <c r="TU117" s="18"/>
      <c r="TV117" s="18"/>
      <c r="TW117" s="18"/>
      <c r="TX117" s="18"/>
      <c r="TY117" s="18"/>
      <c r="TZ117" s="18"/>
      <c r="UA117" s="18"/>
      <c r="UB117" s="18"/>
      <c r="UC117" s="18"/>
      <c r="UD117" s="18"/>
      <c r="UE117" s="18"/>
      <c r="UF117" s="18"/>
      <c r="UG117" s="18"/>
      <c r="UH117" s="18"/>
      <c r="UI117" s="18"/>
      <c r="UJ117" s="18"/>
      <c r="UK117" s="18"/>
      <c r="UL117" s="18"/>
      <c r="UM117" s="18"/>
      <c r="UN117" s="18"/>
      <c r="UO117" s="18"/>
      <c r="UP117" s="18"/>
      <c r="UQ117" s="18"/>
      <c r="UR117" s="18"/>
      <c r="US117" s="18"/>
      <c r="UT117" s="18"/>
      <c r="UU117" s="18"/>
      <c r="UV117" s="18"/>
      <c r="UW117" s="18"/>
      <c r="UX117" s="18"/>
      <c r="UY117" s="18"/>
      <c r="UZ117" s="18"/>
      <c r="VA117" s="18"/>
      <c r="VB117" s="18"/>
      <c r="VC117" s="18"/>
      <c r="VD117" s="18"/>
      <c r="VE117" s="18"/>
      <c r="VF117" s="18"/>
      <c r="VG117" s="18"/>
      <c r="VH117" s="18"/>
      <c r="VI117" s="18"/>
      <c r="VJ117" s="18"/>
      <c r="VK117" s="18"/>
      <c r="VL117" s="18"/>
      <c r="VM117" s="18"/>
      <c r="VN117" s="18"/>
      <c r="VO117" s="18"/>
      <c r="VP117" s="18"/>
      <c r="VQ117" s="18"/>
      <c r="VR117" s="18"/>
      <c r="VS117" s="18"/>
      <c r="VT117" s="18"/>
      <c r="VU117" s="18"/>
      <c r="VV117" s="18"/>
      <c r="VW117" s="18"/>
      <c r="VX117" s="18"/>
      <c r="VY117" s="18"/>
      <c r="VZ117" s="18"/>
      <c r="WA117" s="18"/>
      <c r="WB117" s="18"/>
      <c r="WC117" s="18"/>
      <c r="WD117" s="18"/>
      <c r="WE117" s="18"/>
      <c r="WF117" s="18"/>
      <c r="WG117" s="18"/>
      <c r="WH117" s="18"/>
      <c r="WI117" s="18"/>
      <c r="WJ117" s="18"/>
      <c r="WK117" s="18"/>
      <c r="WL117" s="18"/>
      <c r="WM117" s="18"/>
      <c r="WN117" s="18"/>
      <c r="WO117" s="18"/>
      <c r="WP117" s="18"/>
      <c r="WQ117" s="18"/>
      <c r="WR117" s="18"/>
      <c r="WS117" s="18"/>
      <c r="WT117" s="18"/>
      <c r="WU117" s="18"/>
      <c r="WV117" s="18"/>
      <c r="WW117" s="18"/>
      <c r="WX117" s="18"/>
      <c r="WY117" s="18"/>
      <c r="WZ117" s="18"/>
      <c r="XA117" s="18"/>
      <c r="XB117" s="18"/>
      <c r="XC117" s="18"/>
      <c r="XD117" s="18"/>
      <c r="XE117" s="18"/>
      <c r="XF117" s="18"/>
      <c r="XG117" s="18"/>
      <c r="XH117" s="18"/>
      <c r="XI117" s="18"/>
      <c r="XJ117" s="18"/>
      <c r="XK117" s="18"/>
      <c r="XL117" s="18"/>
      <c r="XM117" s="18"/>
      <c r="XN117" s="18"/>
      <c r="XO117" s="18"/>
      <c r="XP117" s="18"/>
      <c r="XQ117" s="18"/>
      <c r="XR117" s="18"/>
      <c r="XS117" s="18"/>
      <c r="XT117" s="18"/>
      <c r="XU117" s="18"/>
      <c r="XV117" s="18"/>
      <c r="XW117" s="18"/>
      <c r="XX117" s="18"/>
      <c r="XY117" s="18"/>
      <c r="XZ117" s="18"/>
      <c r="YA117" s="18"/>
      <c r="YB117" s="18"/>
      <c r="YC117" s="18"/>
      <c r="YD117" s="18"/>
      <c r="YE117" s="18"/>
      <c r="YF117" s="18"/>
      <c r="YG117" s="18"/>
      <c r="YH117" s="18"/>
      <c r="YI117" s="18"/>
      <c r="YJ117" s="18"/>
      <c r="YK117" s="18"/>
      <c r="YL117" s="18"/>
      <c r="YM117" s="18"/>
      <c r="YN117" s="18"/>
      <c r="YO117" s="18"/>
      <c r="YP117" s="18"/>
      <c r="YQ117" s="18"/>
      <c r="YR117" s="18"/>
      <c r="YS117" s="18"/>
      <c r="YT117" s="18"/>
      <c r="YU117" s="18"/>
      <c r="YV117" s="18"/>
      <c r="YW117" s="18"/>
      <c r="YX117" s="18"/>
      <c r="YY117" s="18"/>
      <c r="YZ117" s="18"/>
      <c r="ZA117" s="18"/>
      <c r="ZB117" s="18"/>
      <c r="ZC117" s="18"/>
      <c r="ZD117" s="18"/>
      <c r="ZE117" s="18"/>
      <c r="ZF117" s="18"/>
      <c r="ZG117" s="18"/>
      <c r="ZH117" s="18"/>
      <c r="ZI117" s="18"/>
      <c r="ZJ117" s="18"/>
      <c r="ZK117" s="18"/>
      <c r="ZL117" s="18"/>
      <c r="ZM117" s="18"/>
      <c r="ZN117" s="18"/>
      <c r="ZO117" s="18"/>
      <c r="ZP117" s="18"/>
      <c r="ZQ117" s="18"/>
      <c r="ZR117" s="18"/>
      <c r="ZS117" s="18"/>
      <c r="ZT117" s="18"/>
      <c r="ZU117" s="18"/>
      <c r="ZV117" s="18"/>
      <c r="ZW117" s="18"/>
      <c r="ZX117" s="18"/>
      <c r="ZY117" s="18"/>
      <c r="ZZ117" s="18"/>
      <c r="AAA117" s="18"/>
      <c r="AAB117" s="18"/>
      <c r="AAC117" s="18"/>
      <c r="AAD117" s="18"/>
      <c r="AAE117" s="18"/>
      <c r="AAF117" s="18"/>
      <c r="AAG117" s="18"/>
      <c r="AAH117" s="18"/>
      <c r="AAI117" s="18"/>
      <c r="AAJ117" s="18"/>
      <c r="AAK117" s="18"/>
      <c r="AAL117" s="18"/>
      <c r="AAM117" s="18"/>
      <c r="AAN117" s="18"/>
      <c r="AAO117" s="18"/>
      <c r="AAP117" s="18"/>
      <c r="AAQ117" s="18"/>
      <c r="AAR117" s="18"/>
      <c r="AAS117" s="18"/>
      <c r="AAT117" s="18"/>
      <c r="AAU117" s="18"/>
      <c r="AAV117" s="18"/>
      <c r="AAW117" s="18"/>
      <c r="AAX117" s="18"/>
      <c r="AAY117" s="18"/>
      <c r="AAZ117" s="18"/>
      <c r="ABA117" s="18"/>
      <c r="ABB117" s="18"/>
      <c r="ABC117" s="18"/>
      <c r="ABD117" s="18"/>
      <c r="ABE117" s="18"/>
      <c r="ABF117" s="18"/>
      <c r="ABG117" s="18"/>
      <c r="ABH117" s="18"/>
      <c r="ABI117" s="18"/>
      <c r="ABJ117" s="18"/>
      <c r="ABK117" s="18"/>
      <c r="ABL117" s="18"/>
      <c r="ABM117" s="18"/>
      <c r="ABN117" s="18"/>
      <c r="ABO117" s="18"/>
      <c r="ABP117" s="18"/>
      <c r="ABQ117" s="18"/>
      <c r="ABR117" s="18"/>
      <c r="ABS117" s="18"/>
      <c r="ABT117" s="18"/>
      <c r="ABU117" s="18"/>
      <c r="ABV117" s="18"/>
      <c r="ABW117" s="18"/>
      <c r="ABX117" s="18"/>
      <c r="ABY117" s="18"/>
      <c r="ABZ117" s="18"/>
      <c r="ACA117" s="18"/>
      <c r="ACB117" s="18"/>
      <c r="ACC117" s="18"/>
      <c r="ACD117" s="18"/>
      <c r="ACE117" s="18"/>
      <c r="ACF117" s="18"/>
      <c r="ACG117" s="18"/>
      <c r="ACH117" s="18"/>
      <c r="ACI117" s="18"/>
      <c r="ACJ117" s="18"/>
      <c r="ACK117" s="18"/>
      <c r="ACL117" s="18"/>
      <c r="ACM117" s="18"/>
      <c r="ACN117" s="18"/>
      <c r="ACO117" s="18"/>
      <c r="ACP117" s="18"/>
      <c r="ACQ117" s="18"/>
      <c r="ACR117" s="18"/>
      <c r="ACS117" s="18"/>
      <c r="ACT117" s="18"/>
      <c r="ACU117" s="18"/>
      <c r="ACV117" s="18"/>
      <c r="ACW117" s="18"/>
      <c r="ACX117" s="18"/>
      <c r="ACY117" s="18"/>
      <c r="ACZ117" s="18"/>
      <c r="ADA117" s="18"/>
      <c r="ADB117" s="18"/>
      <c r="ADC117" s="18"/>
      <c r="ADD117" s="18"/>
      <c r="ADE117" s="18"/>
      <c r="ADF117" s="18"/>
      <c r="ADG117" s="18"/>
      <c r="ADH117" s="18"/>
      <c r="ADI117" s="18"/>
      <c r="ADJ117" s="18"/>
      <c r="ADK117" s="18"/>
      <c r="ADL117" s="18"/>
      <c r="ADM117" s="18"/>
      <c r="ADN117" s="18"/>
      <c r="ADO117" s="18"/>
      <c r="ADP117" s="18"/>
      <c r="ADQ117" s="18"/>
      <c r="ADR117" s="18"/>
      <c r="ADS117" s="18"/>
      <c r="ADT117" s="18"/>
      <c r="ADU117" s="18"/>
      <c r="ADV117" s="18"/>
      <c r="ADW117" s="18"/>
      <c r="ADX117" s="18"/>
      <c r="ADY117" s="18"/>
      <c r="ADZ117" s="18"/>
      <c r="AEA117" s="18"/>
      <c r="AEB117" s="18"/>
      <c r="AEC117" s="18"/>
      <c r="AED117" s="18"/>
      <c r="AEE117" s="18"/>
      <c r="AEF117" s="18"/>
      <c r="AEG117" s="18"/>
      <c r="AEH117" s="18"/>
      <c r="AEI117" s="18"/>
      <c r="AEJ117" s="18"/>
      <c r="AEK117" s="18"/>
      <c r="AEL117" s="18"/>
      <c r="AEM117" s="18"/>
      <c r="AEN117" s="18"/>
      <c r="AEO117" s="18"/>
      <c r="AEP117" s="18"/>
      <c r="AEQ117" s="18"/>
      <c r="AER117" s="18"/>
      <c r="AES117" s="18"/>
      <c r="AET117" s="18"/>
      <c r="AEU117" s="18"/>
      <c r="AEV117" s="18"/>
      <c r="AEW117" s="18"/>
      <c r="AEX117" s="18"/>
      <c r="AEY117" s="18"/>
      <c r="AEZ117" s="18"/>
      <c r="AFA117" s="18"/>
      <c r="AFB117" s="18"/>
      <c r="AFC117" s="18"/>
      <c r="AFD117" s="18"/>
      <c r="AFE117" s="18"/>
      <c r="AFF117" s="18"/>
      <c r="AFG117" s="18"/>
      <c r="AFH117" s="18"/>
      <c r="AFI117" s="18"/>
      <c r="AFJ117" s="18"/>
      <c r="AFK117" s="18"/>
      <c r="AFL117" s="18"/>
      <c r="AFM117" s="18"/>
      <c r="AFN117" s="18"/>
      <c r="AFO117" s="18"/>
      <c r="AFP117" s="18"/>
      <c r="AFQ117" s="18"/>
      <c r="AFR117" s="18"/>
      <c r="AFS117" s="18"/>
      <c r="AFT117" s="18"/>
      <c r="AFU117" s="18"/>
      <c r="AFV117" s="18"/>
      <c r="AFW117" s="18"/>
      <c r="AFX117" s="18"/>
      <c r="AFY117" s="18"/>
      <c r="AFZ117" s="18"/>
      <c r="AGA117" s="18"/>
      <c r="AGB117" s="18"/>
      <c r="AGC117" s="18"/>
      <c r="AGD117" s="18"/>
      <c r="AGE117" s="18"/>
      <c r="AGF117" s="18"/>
      <c r="AGG117" s="18"/>
      <c r="AGH117" s="18"/>
      <c r="AGI117" s="18"/>
      <c r="AGJ117" s="18"/>
      <c r="AGK117" s="18"/>
      <c r="AGL117" s="18"/>
      <c r="AGM117" s="18"/>
      <c r="AGN117" s="18"/>
      <c r="AGO117" s="18"/>
      <c r="AGP117" s="18"/>
      <c r="AGQ117" s="18"/>
      <c r="AGR117" s="18"/>
      <c r="AGS117" s="18"/>
      <c r="AGT117" s="18"/>
      <c r="AGU117" s="18"/>
      <c r="AGV117" s="18"/>
      <c r="AGW117" s="18"/>
      <c r="AGX117" s="18"/>
      <c r="AGY117" s="18"/>
      <c r="AGZ117" s="18"/>
      <c r="AHA117" s="18"/>
      <c r="AHB117" s="18"/>
      <c r="AHC117" s="18"/>
      <c r="AHD117" s="18"/>
      <c r="AHE117" s="18"/>
      <c r="AHF117" s="18"/>
      <c r="AHG117" s="18"/>
      <c r="AHH117" s="18"/>
      <c r="AHI117" s="18"/>
      <c r="AHJ117" s="18"/>
      <c r="AHK117" s="18"/>
      <c r="AHL117" s="18"/>
      <c r="AHM117" s="18"/>
      <c r="AHN117" s="18"/>
      <c r="AHO117" s="18"/>
      <c r="AHP117" s="18"/>
      <c r="AHQ117" s="18"/>
      <c r="AHR117" s="18"/>
      <c r="AHS117" s="18"/>
      <c r="AHT117" s="18"/>
      <c r="AHU117" s="18"/>
      <c r="AHV117" s="18"/>
      <c r="AHW117" s="18"/>
      <c r="AHX117" s="18"/>
      <c r="AHY117" s="18"/>
      <c r="AHZ117" s="18"/>
      <c r="AIA117" s="18"/>
      <c r="AIB117" s="18"/>
      <c r="AIC117" s="18"/>
      <c r="AID117" s="18"/>
      <c r="AIE117" s="18"/>
      <c r="AIF117" s="18"/>
      <c r="AIG117" s="18"/>
      <c r="AIH117" s="18"/>
      <c r="AII117" s="18"/>
      <c r="AIJ117" s="18"/>
      <c r="AIK117" s="18"/>
      <c r="AIL117" s="18"/>
      <c r="AIM117" s="18"/>
      <c r="AIN117" s="18"/>
      <c r="AIO117" s="18"/>
      <c r="AIP117" s="18"/>
      <c r="AIQ117" s="18"/>
      <c r="AIR117" s="18"/>
      <c r="AIS117" s="18"/>
      <c r="AIT117" s="18"/>
      <c r="AIU117" s="18"/>
      <c r="AIV117" s="18"/>
      <c r="AIW117" s="18"/>
      <c r="AIX117" s="18"/>
      <c r="AIY117" s="18"/>
      <c r="AIZ117" s="18"/>
      <c r="AJA117" s="18"/>
      <c r="AJB117" s="18"/>
      <c r="AJC117" s="18"/>
      <c r="AJD117" s="18"/>
      <c r="AJE117" s="18"/>
      <c r="AJF117" s="18"/>
      <c r="AJG117" s="18"/>
      <c r="AJH117" s="18"/>
      <c r="AJI117" s="18"/>
      <c r="AJJ117" s="18"/>
      <c r="AJK117" s="18"/>
      <c r="AJL117" s="18"/>
      <c r="AJM117" s="18"/>
      <c r="AJN117" s="18"/>
      <c r="AJO117" s="18"/>
      <c r="AJP117" s="18"/>
      <c r="AJQ117" s="18"/>
      <c r="AJR117" s="18"/>
      <c r="AJS117" s="18"/>
      <c r="AJT117" s="18"/>
      <c r="AJU117" s="18"/>
      <c r="AJV117" s="18"/>
      <c r="AJW117" s="18"/>
      <c r="AJX117" s="18"/>
      <c r="AJY117" s="18"/>
      <c r="AJZ117" s="18"/>
      <c r="AKA117" s="18"/>
      <c r="AKB117" s="18"/>
      <c r="AKC117" s="18"/>
      <c r="AKD117" s="18"/>
      <c r="AKE117" s="18"/>
      <c r="AKF117" s="18"/>
      <c r="AKG117" s="18"/>
      <c r="AKH117" s="18"/>
      <c r="AKI117" s="18"/>
      <c r="AKJ117" s="18"/>
      <c r="AKK117" s="18"/>
      <c r="AKL117" s="18"/>
      <c r="AKM117" s="18"/>
      <c r="AKN117" s="18"/>
      <c r="AKO117" s="18"/>
      <c r="AKP117" s="18"/>
      <c r="AKQ117" s="18"/>
      <c r="AKR117" s="18"/>
      <c r="AKS117" s="18"/>
      <c r="AKT117" s="18"/>
      <c r="AKU117" s="18"/>
      <c r="AKV117" s="18"/>
      <c r="AKW117" s="18"/>
      <c r="AKX117" s="18"/>
      <c r="AKY117" s="18"/>
      <c r="AKZ117" s="18"/>
      <c r="ALA117" s="18"/>
      <c r="ALB117" s="18"/>
      <c r="ALC117" s="18"/>
      <c r="ALD117" s="18"/>
      <c r="ALE117" s="18"/>
      <c r="ALF117" s="18"/>
      <c r="ALG117" s="18"/>
      <c r="ALH117" s="18"/>
      <c r="ALI117" s="18"/>
      <c r="ALJ117" s="18"/>
      <c r="ALK117" s="18"/>
      <c r="ALL117" s="18"/>
      <c r="ALM117" s="18"/>
      <c r="ALN117" s="18"/>
      <c r="ALO117" s="18"/>
      <c r="ALP117" s="18"/>
      <c r="ALQ117" s="18"/>
      <c r="ALR117" s="18"/>
      <c r="ALS117" s="18"/>
      <c r="ALT117" s="18"/>
      <c r="ALU117" s="18"/>
      <c r="ALV117" s="18"/>
      <c r="ALW117" s="18"/>
      <c r="ALX117" s="18"/>
      <c r="ALY117" s="18"/>
      <c r="ALZ117" s="18"/>
      <c r="AMA117" s="18"/>
      <c r="AMB117" s="18"/>
      <c r="AMC117" s="18"/>
      <c r="AMD117" s="18"/>
      <c r="AME117" s="18"/>
      <c r="AMF117" s="18"/>
      <c r="AMG117" s="18"/>
      <c r="AMH117" s="18"/>
      <c r="AMI117" s="18"/>
      <c r="AMJ117" s="18"/>
      <c r="AMK117" s="18"/>
      <c r="AML117" s="18"/>
      <c r="AMM117" s="18"/>
      <c r="AMN117" s="18"/>
      <c r="AMO117" s="18"/>
      <c r="AMP117" s="18"/>
      <c r="AMQ117" s="18"/>
      <c r="AMR117" s="18"/>
      <c r="AMS117" s="18"/>
      <c r="AMT117" s="18"/>
      <c r="AMU117" s="18"/>
      <c r="AMV117" s="18"/>
      <c r="AMW117" s="18"/>
      <c r="AMX117" s="18"/>
      <c r="AMY117" s="18"/>
      <c r="AMZ117" s="18"/>
      <c r="ANA117" s="18"/>
      <c r="ANB117" s="18"/>
      <c r="ANC117" s="18"/>
      <c r="AND117" s="18"/>
      <c r="ANE117" s="18"/>
    </row>
    <row r="118" spans="3:1045" s="6" customFormat="1" ht="15" customHeight="1" x14ac:dyDescent="0.25">
      <c r="C118" s="6" t="str">
        <f t="shared" si="6"/>
        <v>GE</v>
      </c>
      <c r="D118" s="6" t="str">
        <f t="shared" si="7"/>
        <v>GEH50DFEJSR  (50 gal)</v>
      </c>
      <c r="E118" s="6">
        <f t="shared" si="8"/>
        <v>150519</v>
      </c>
      <c r="F118" s="62">
        <f t="shared" si="9"/>
        <v>50</v>
      </c>
      <c r="G118" s="6" t="str">
        <f t="shared" si="10"/>
        <v>GE2014</v>
      </c>
      <c r="H118" s="62">
        <v>1</v>
      </c>
      <c r="I118" s="64">
        <v>0</v>
      </c>
      <c r="J118" s="63">
        <f t="shared" si="46"/>
        <v>2.8</v>
      </c>
      <c r="K118" s="114">
        <f t="shared" si="47"/>
        <v>0</v>
      </c>
      <c r="L118" s="132">
        <f t="shared" si="13"/>
        <v>0</v>
      </c>
      <c r="M118" s="99" t="s">
        <v>196</v>
      </c>
      <c r="N118" s="32">
        <v>3</v>
      </c>
      <c r="O118" s="83">
        <f t="shared" si="14"/>
        <v>15</v>
      </c>
      <c r="P118" s="12" t="s">
        <v>97</v>
      </c>
      <c r="Q118" s="70">
        <f t="shared" si="84"/>
        <v>5</v>
      </c>
      <c r="R118" s="70">
        <f t="shared" si="73"/>
        <v>150519</v>
      </c>
      <c r="S118" s="67" t="str">
        <f t="shared" si="24"/>
        <v>GEH50DFEJSR  (50 gal)</v>
      </c>
      <c r="T118" s="13" t="s">
        <v>124</v>
      </c>
      <c r="U118" s="14">
        <v>50</v>
      </c>
      <c r="V118" s="30" t="s">
        <v>236</v>
      </c>
      <c r="W118" s="88" t="s">
        <v>176</v>
      </c>
      <c r="X118" s="93" t="str">
        <f t="shared" si="74"/>
        <v>GE2014</v>
      </c>
      <c r="Y118" s="131">
        <v>0</v>
      </c>
      <c r="Z118" s="42">
        <f>[1]ESTAR_to_AWHS!K23</f>
        <v>2.8</v>
      </c>
      <c r="AA118" s="52" t="str">
        <f>[1]ESTAR_to_AWHS!I23</f>
        <v>2-3</v>
      </c>
      <c r="AB118" s="53" t="str">
        <f>[1]ESTAR_to_AWHS!L23</f>
        <v>--</v>
      </c>
      <c r="AC118" s="54">
        <f>[1]ESTAR_to_AWHS!J23</f>
        <v>42621</v>
      </c>
      <c r="AD118" s="50" t="s">
        <v>87</v>
      </c>
      <c r="AE118" s="143" t="str">
        <f t="shared" si="15"/>
        <v>2,     GE,   "GEH50DFEJSR  (50 gal)"</v>
      </c>
      <c r="AF118" s="145" t="str">
        <f t="shared" si="78"/>
        <v>GE</v>
      </c>
      <c r="AG118" s="146" t="s">
        <v>124</v>
      </c>
      <c r="AH118" s="143" t="str">
        <f t="shared" si="16"/>
        <v xml:space="preserve">          case  GE   :   "GEH50DFEJSR"</v>
      </c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  <c r="AMM118"/>
      <c r="AMN118"/>
      <c r="AMO118"/>
      <c r="AMP118"/>
      <c r="AMQ118"/>
      <c r="AMR118"/>
      <c r="AMS118"/>
      <c r="AMT118"/>
      <c r="AMU118"/>
      <c r="AMV118"/>
      <c r="AMW118"/>
      <c r="AMX118"/>
      <c r="AMY118"/>
      <c r="AMZ118"/>
      <c r="ANA118"/>
      <c r="ANB118"/>
    </row>
    <row r="119" spans="3:1045" s="6" customFormat="1" ht="15" customHeight="1" x14ac:dyDescent="0.25">
      <c r="C119" s="6" t="str">
        <f t="shared" si="6"/>
        <v>GE</v>
      </c>
      <c r="D119" s="6" t="str">
        <f t="shared" si="7"/>
        <v>GEH50DHEKSC  (50 gal)</v>
      </c>
      <c r="E119" s="6">
        <f t="shared" si="8"/>
        <v>150619</v>
      </c>
      <c r="F119" s="62">
        <f t="shared" si="9"/>
        <v>50</v>
      </c>
      <c r="G119" s="6" t="str">
        <f t="shared" si="10"/>
        <v>GE2014</v>
      </c>
      <c r="H119" s="62">
        <v>1</v>
      </c>
      <c r="I119" s="64">
        <v>0</v>
      </c>
      <c r="J119" s="63">
        <f t="shared" si="46"/>
        <v>2.8</v>
      </c>
      <c r="K119" s="114">
        <f t="shared" si="47"/>
        <v>0</v>
      </c>
      <c r="L119" s="132">
        <f t="shared" si="13"/>
        <v>0</v>
      </c>
      <c r="M119" s="99" t="s">
        <v>196</v>
      </c>
      <c r="N119" s="32">
        <v>3</v>
      </c>
      <c r="O119" s="83">
        <f t="shared" si="14"/>
        <v>15</v>
      </c>
      <c r="P119" s="12" t="s">
        <v>97</v>
      </c>
      <c r="Q119" s="70">
        <f t="shared" si="84"/>
        <v>6</v>
      </c>
      <c r="R119" s="70">
        <f t="shared" ref="R119:R150" si="85" xml:space="preserve"> (O119*10000) + (Q119*100) + VLOOKUP( W119, $T$2:$V$53, 2, FALSE )</f>
        <v>150619</v>
      </c>
      <c r="S119" s="67" t="str">
        <f t="shared" si="24"/>
        <v>GEH50DHEKSC  (50 gal)</v>
      </c>
      <c r="T119" s="13" t="s">
        <v>125</v>
      </c>
      <c r="U119" s="14">
        <v>50</v>
      </c>
      <c r="V119" s="30" t="s">
        <v>236</v>
      </c>
      <c r="W119" s="88" t="s">
        <v>176</v>
      </c>
      <c r="X119" s="93" t="str">
        <f t="shared" ref="X119:X150" si="86">VLOOKUP( W119, $T$2:$V$53, 3, FALSE )</f>
        <v>GE2014</v>
      </c>
      <c r="Y119" s="131">
        <v>0</v>
      </c>
      <c r="Z119" s="42">
        <f>[1]ESTAR_to_AWHS!K24</f>
        <v>2.8</v>
      </c>
      <c r="AA119" s="52" t="str">
        <f>[1]ESTAR_to_AWHS!I24</f>
        <v>2-3</v>
      </c>
      <c r="AB119" s="53" t="str">
        <f>[1]ESTAR_to_AWHS!L24</f>
        <v>--</v>
      </c>
      <c r="AC119" s="54">
        <f>[1]ESTAR_to_AWHS!J24</f>
        <v>42621</v>
      </c>
      <c r="AD119" s="50" t="s">
        <v>87</v>
      </c>
      <c r="AE119" s="143" t="str">
        <f t="shared" si="15"/>
        <v>2,     GE,   "GEH50DHEKSC  (50 gal)"</v>
      </c>
      <c r="AF119" s="145" t="str">
        <f t="shared" si="78"/>
        <v>GE</v>
      </c>
      <c r="AG119" s="146" t="s">
        <v>125</v>
      </c>
      <c r="AH119" s="143" t="str">
        <f t="shared" si="16"/>
        <v xml:space="preserve">          case  GE   :   "GEH50DHEKSC"</v>
      </c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  <c r="AMM119"/>
      <c r="AMN119"/>
      <c r="AMO119"/>
      <c r="AMP119"/>
      <c r="AMQ119"/>
      <c r="AMR119"/>
      <c r="AMS119"/>
      <c r="AMT119"/>
      <c r="AMU119"/>
      <c r="AMV119"/>
      <c r="AMW119"/>
      <c r="AMX119"/>
      <c r="AMY119"/>
      <c r="AMZ119"/>
      <c r="ANA119"/>
      <c r="ANB119"/>
    </row>
    <row r="120" spans="3:1045" s="6" customFormat="1" ht="15" customHeight="1" x14ac:dyDescent="0.25">
      <c r="C120" s="6" t="str">
        <f t="shared" si="6"/>
        <v>GE</v>
      </c>
      <c r="D120" s="6" t="str">
        <f t="shared" si="7"/>
        <v>GEH80DEEJSC  (80 gal)</v>
      </c>
      <c r="E120" s="6">
        <f t="shared" si="8"/>
        <v>150723</v>
      </c>
      <c r="F120" s="62">
        <f t="shared" si="9"/>
        <v>80</v>
      </c>
      <c r="G120" s="6" t="str">
        <f t="shared" si="10"/>
        <v>GE2014_80</v>
      </c>
      <c r="H120" s="62">
        <v>1</v>
      </c>
      <c r="I120" s="64">
        <v>0</v>
      </c>
      <c r="J120" s="63">
        <f t="shared" si="46"/>
        <v>3.1</v>
      </c>
      <c r="K120" s="114">
        <f t="shared" si="47"/>
        <v>0</v>
      </c>
      <c r="L120" s="132">
        <f t="shared" si="13"/>
        <v>0</v>
      </c>
      <c r="M120" s="99" t="s">
        <v>196</v>
      </c>
      <c r="N120" s="32">
        <v>3</v>
      </c>
      <c r="O120" s="83">
        <f t="shared" si="14"/>
        <v>15</v>
      </c>
      <c r="P120" s="12" t="s">
        <v>97</v>
      </c>
      <c r="Q120" s="70">
        <f t="shared" si="84"/>
        <v>7</v>
      </c>
      <c r="R120" s="70">
        <f t="shared" si="85"/>
        <v>150723</v>
      </c>
      <c r="S120" s="67" t="str">
        <f t="shared" si="24"/>
        <v>GEH80DEEJSC  (80 gal)</v>
      </c>
      <c r="T120" s="13" t="s">
        <v>126</v>
      </c>
      <c r="U120" s="14">
        <v>80</v>
      </c>
      <c r="V120" s="30" t="s">
        <v>237</v>
      </c>
      <c r="W120" s="88" t="s">
        <v>238</v>
      </c>
      <c r="X120" s="93" t="str">
        <f t="shared" si="86"/>
        <v>GE2014_80</v>
      </c>
      <c r="Y120" s="131">
        <v>0</v>
      </c>
      <c r="Z120" s="42">
        <f>[1]ESTAR_to_AWHS!K25</f>
        <v>3.1</v>
      </c>
      <c r="AA120" s="52" t="str">
        <f>[1]ESTAR_to_AWHS!I25</f>
        <v>4+</v>
      </c>
      <c r="AB120" s="53" t="str">
        <f>[1]ESTAR_to_AWHS!L25</f>
        <v>--</v>
      </c>
      <c r="AC120" s="54">
        <f>[1]ESTAR_to_AWHS!J25</f>
        <v>42621</v>
      </c>
      <c r="AD120" s="50" t="s">
        <v>87</v>
      </c>
      <c r="AE120" s="143" t="str">
        <f t="shared" si="15"/>
        <v>2,     GE,   "GEH80DEEJSC  (80 gal)"</v>
      </c>
      <c r="AF120" s="145" t="str">
        <f t="shared" si="78"/>
        <v>GE</v>
      </c>
      <c r="AG120" s="146" t="s">
        <v>126</v>
      </c>
      <c r="AH120" s="143" t="str">
        <f t="shared" si="16"/>
        <v xml:space="preserve">          case  GE   :   "GEH80DEEJSC"</v>
      </c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  <c r="AMM120"/>
      <c r="AMN120"/>
      <c r="AMO120"/>
      <c r="AMP120"/>
      <c r="AMQ120"/>
      <c r="AMR120"/>
      <c r="AMS120"/>
      <c r="AMT120"/>
      <c r="AMU120"/>
      <c r="AMV120"/>
      <c r="AMW120"/>
      <c r="AMX120"/>
      <c r="AMY120"/>
      <c r="AMZ120"/>
      <c r="ANA120"/>
      <c r="ANB120"/>
    </row>
    <row r="121" spans="3:1045" s="6" customFormat="1" ht="15" customHeight="1" x14ac:dyDescent="0.25">
      <c r="C121" s="6" t="str">
        <f t="shared" ref="C121:C184" si="87">P121</f>
        <v>GE</v>
      </c>
      <c r="D121" s="6" t="str">
        <f t="shared" ref="D121:D184" si="88">S121</f>
        <v>GEH80DFEJSR  (80 gal)</v>
      </c>
      <c r="E121" s="6">
        <f t="shared" ref="E121:E184" si="89">R121</f>
        <v>150823</v>
      </c>
      <c r="F121" s="62">
        <f t="shared" si="9"/>
        <v>80</v>
      </c>
      <c r="G121" s="6" t="str">
        <f t="shared" ref="G121:G184" si="90">X121</f>
        <v>GE2014_80</v>
      </c>
      <c r="H121" s="62">
        <v>1</v>
      </c>
      <c r="I121" s="64">
        <v>0</v>
      </c>
      <c r="J121" s="63">
        <f t="shared" si="46"/>
        <v>2.9</v>
      </c>
      <c r="K121" s="114">
        <f t="shared" si="47"/>
        <v>0</v>
      </c>
      <c r="L121" s="132">
        <f t="shared" si="13"/>
        <v>0</v>
      </c>
      <c r="M121" s="99" t="s">
        <v>196</v>
      </c>
      <c r="N121" s="32">
        <v>3</v>
      </c>
      <c r="O121" s="83">
        <f t="shared" si="14"/>
        <v>15</v>
      </c>
      <c r="P121" s="12" t="s">
        <v>97</v>
      </c>
      <c r="Q121" s="70">
        <f t="shared" si="84"/>
        <v>8</v>
      </c>
      <c r="R121" s="70">
        <f t="shared" si="85"/>
        <v>150823</v>
      </c>
      <c r="S121" s="67" t="str">
        <f t="shared" si="24"/>
        <v>GEH80DFEJSR  (80 gal)</v>
      </c>
      <c r="T121" s="13" t="s">
        <v>127</v>
      </c>
      <c r="U121" s="14">
        <v>80</v>
      </c>
      <c r="V121" s="30" t="s">
        <v>237</v>
      </c>
      <c r="W121" s="88" t="s">
        <v>238</v>
      </c>
      <c r="X121" s="93" t="str">
        <f t="shared" si="86"/>
        <v>GE2014_80</v>
      </c>
      <c r="Y121" s="131">
        <v>0</v>
      </c>
      <c r="Z121" s="42">
        <f>[1]ESTAR_to_AWHS!K26</f>
        <v>2.9</v>
      </c>
      <c r="AA121" s="52" t="str">
        <f>[1]ESTAR_to_AWHS!I26</f>
        <v>4+</v>
      </c>
      <c r="AB121" s="53" t="str">
        <f>[1]ESTAR_to_AWHS!L26</f>
        <v>--</v>
      </c>
      <c r="AC121" s="54">
        <f>[1]ESTAR_to_AWHS!J26</f>
        <v>42621</v>
      </c>
      <c r="AD121" s="50" t="s">
        <v>87</v>
      </c>
      <c r="AE121" s="143" t="str">
        <f t="shared" ref="AE121:AE184" si="91">"2,     "&amp;C121&amp;",   """&amp;S121&amp;""""</f>
        <v>2,     GE,   "GEH80DFEJSR  (80 gal)"</v>
      </c>
      <c r="AF121" s="145" t="str">
        <f t="shared" si="78"/>
        <v>GE</v>
      </c>
      <c r="AG121" s="146" t="s">
        <v>127</v>
      </c>
      <c r="AH121" s="143" t="str">
        <f t="shared" ref="AH121:AH184" si="92">"          case  "&amp;C121&amp;"   :   """&amp;AG121&amp;""""</f>
        <v xml:space="preserve">          case  GE   :   "GEH80DFEJSR"</v>
      </c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  <c r="AMM121"/>
      <c r="AMN121"/>
      <c r="AMO121"/>
      <c r="AMP121"/>
      <c r="AMQ121"/>
      <c r="AMR121"/>
      <c r="AMS121"/>
      <c r="AMT121"/>
      <c r="AMU121"/>
      <c r="AMV121"/>
      <c r="AMW121"/>
      <c r="AMX121"/>
      <c r="AMY121"/>
      <c r="AMZ121"/>
      <c r="ANA121"/>
      <c r="ANB121"/>
    </row>
    <row r="122" spans="3:1045" s="6" customFormat="1" ht="15" customHeight="1" x14ac:dyDescent="0.25">
      <c r="C122" s="6" t="str">
        <f t="shared" si="87"/>
        <v>GE</v>
      </c>
      <c r="D122" s="6" t="str">
        <f t="shared" si="88"/>
        <v>GEH80DHEKSC  (80 gal)</v>
      </c>
      <c r="E122" s="6">
        <f t="shared" si="89"/>
        <v>150923</v>
      </c>
      <c r="F122" s="62">
        <f t="shared" si="9"/>
        <v>80</v>
      </c>
      <c r="G122" s="6" t="str">
        <f t="shared" si="90"/>
        <v>GE2014_80</v>
      </c>
      <c r="H122" s="62">
        <v>1</v>
      </c>
      <c r="I122" s="64">
        <v>0</v>
      </c>
      <c r="J122" s="63">
        <f t="shared" si="46"/>
        <v>3.1</v>
      </c>
      <c r="K122" s="114">
        <f t="shared" si="47"/>
        <v>0</v>
      </c>
      <c r="L122" s="132">
        <f t="shared" si="13"/>
        <v>0</v>
      </c>
      <c r="M122" s="99" t="s">
        <v>196</v>
      </c>
      <c r="N122" s="32">
        <v>3</v>
      </c>
      <c r="O122" s="83">
        <f t="shared" si="14"/>
        <v>15</v>
      </c>
      <c r="P122" s="12" t="s">
        <v>97</v>
      </c>
      <c r="Q122" s="70">
        <f t="shared" si="84"/>
        <v>9</v>
      </c>
      <c r="R122" s="70">
        <f t="shared" si="85"/>
        <v>150923</v>
      </c>
      <c r="S122" s="67" t="str">
        <f t="shared" si="24"/>
        <v>GEH80DHEKSC  (80 gal)</v>
      </c>
      <c r="T122" s="13" t="s">
        <v>128</v>
      </c>
      <c r="U122" s="14">
        <v>80</v>
      </c>
      <c r="V122" s="30" t="s">
        <v>237</v>
      </c>
      <c r="W122" s="88" t="s">
        <v>238</v>
      </c>
      <c r="X122" s="93" t="str">
        <f t="shared" si="86"/>
        <v>GE2014_80</v>
      </c>
      <c r="Y122" s="131">
        <v>0</v>
      </c>
      <c r="Z122" s="42">
        <f>[1]ESTAR_to_AWHS!K27</f>
        <v>3.1</v>
      </c>
      <c r="AA122" s="52" t="str">
        <f>[1]ESTAR_to_AWHS!I27</f>
        <v>4+</v>
      </c>
      <c r="AB122" s="53" t="str">
        <f>[1]ESTAR_to_AWHS!L27</f>
        <v>--</v>
      </c>
      <c r="AC122" s="54">
        <f>[1]ESTAR_to_AWHS!J27</f>
        <v>42621</v>
      </c>
      <c r="AD122" s="50" t="s">
        <v>87</v>
      </c>
      <c r="AE122" s="143" t="str">
        <f t="shared" si="91"/>
        <v>2,     GE,   "GEH80DHEKSC  (80 gal)"</v>
      </c>
      <c r="AF122" s="145" t="str">
        <f t="shared" si="78"/>
        <v>GE</v>
      </c>
      <c r="AG122" s="146" t="s">
        <v>128</v>
      </c>
      <c r="AH122" s="143" t="str">
        <f t="shared" si="92"/>
        <v xml:space="preserve">          case  GE   :   "GEH80DHEKSC"</v>
      </c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  <c r="AMM122"/>
      <c r="AMN122"/>
      <c r="AMO122"/>
      <c r="AMP122"/>
      <c r="AMQ122"/>
      <c r="AMR122"/>
      <c r="AMS122"/>
      <c r="AMT122"/>
      <c r="AMU122"/>
      <c r="AMV122"/>
      <c r="AMW122"/>
      <c r="AMX122"/>
      <c r="AMY122"/>
      <c r="AMZ122"/>
      <c r="ANA122"/>
      <c r="ANB122"/>
    </row>
    <row r="123" spans="3:1045" s="6" customFormat="1" ht="15" customHeight="1" x14ac:dyDescent="0.25">
      <c r="C123" s="6" t="str">
        <f t="shared" si="87"/>
        <v>Kenmore</v>
      </c>
      <c r="D123" s="6" t="str">
        <f t="shared" si="88"/>
        <v>153.32116  (60 gal)</v>
      </c>
      <c r="E123" s="6">
        <f t="shared" si="89"/>
        <v>160111</v>
      </c>
      <c r="F123" s="62">
        <f t="shared" si="9"/>
        <v>60</v>
      </c>
      <c r="G123" s="6" t="str">
        <f t="shared" si="90"/>
        <v>AOSmithPHPT60</v>
      </c>
      <c r="H123" s="62">
        <v>1</v>
      </c>
      <c r="I123" s="64">
        <v>0</v>
      </c>
      <c r="J123" s="63">
        <f t="shared" si="46"/>
        <v>2.33</v>
      </c>
      <c r="K123" s="114">
        <f t="shared" si="47"/>
        <v>0</v>
      </c>
      <c r="L123" s="132">
        <f t="shared" si="13"/>
        <v>0</v>
      </c>
      <c r="M123" s="99" t="s">
        <v>196</v>
      </c>
      <c r="N123" s="33"/>
      <c r="O123" s="83">
        <f t="shared" si="14"/>
        <v>16</v>
      </c>
      <c r="P123" s="18" t="s">
        <v>26</v>
      </c>
      <c r="Q123" s="69">
        <v>1</v>
      </c>
      <c r="R123" s="70">
        <f t="shared" si="85"/>
        <v>160111</v>
      </c>
      <c r="S123" s="67" t="str">
        <f t="shared" si="24"/>
        <v>153.32116  (60 gal)</v>
      </c>
      <c r="T123" s="19">
        <v>153.32115999999999</v>
      </c>
      <c r="U123" s="20">
        <v>60</v>
      </c>
      <c r="V123" s="31" t="s">
        <v>107</v>
      </c>
      <c r="W123" s="88" t="s">
        <v>107</v>
      </c>
      <c r="X123" s="93" t="str">
        <f t="shared" si="86"/>
        <v>AOSmithPHPT60</v>
      </c>
      <c r="Y123" s="131">
        <v>0</v>
      </c>
      <c r="Z123" s="34">
        <v>2.33</v>
      </c>
      <c r="AA123" s="51"/>
      <c r="AB123" s="50"/>
      <c r="AC123" s="51"/>
      <c r="AD123" s="50"/>
      <c r="AE123" s="143" t="str">
        <f t="shared" si="91"/>
        <v>2,     Kenmore,   "153.32116  (60 gal)"</v>
      </c>
      <c r="AF123" s="144" t="str">
        <f>P123</f>
        <v>Kenmore</v>
      </c>
      <c r="AG123" s="146" t="s">
        <v>503</v>
      </c>
      <c r="AH123" s="143" t="str">
        <f t="shared" si="92"/>
        <v xml:space="preserve">          case  Kenmore   :   "Kenmore153_32116"</v>
      </c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28"/>
      <c r="HP123" s="28"/>
      <c r="HQ123" s="28"/>
      <c r="HR123" s="28"/>
      <c r="HS123" s="28"/>
      <c r="HT123" s="28"/>
      <c r="HU123" s="28"/>
      <c r="HV123" s="28"/>
      <c r="HW123" s="28"/>
      <c r="HX123" s="28"/>
      <c r="HY123" s="28"/>
      <c r="HZ123" s="28"/>
      <c r="IA123" s="28"/>
      <c r="IB123" s="28"/>
      <c r="IC123" s="28"/>
      <c r="ID123" s="28"/>
      <c r="IE123" s="28"/>
      <c r="IF123" s="28"/>
      <c r="IG123" s="28"/>
      <c r="IH123" s="28"/>
      <c r="II123" s="28"/>
      <c r="IJ123" s="28"/>
      <c r="IK123" s="28"/>
      <c r="IL123" s="28"/>
      <c r="IM123" s="28"/>
      <c r="IN123" s="28"/>
      <c r="IO123" s="28"/>
      <c r="IP123" s="28"/>
      <c r="IQ123" s="28"/>
      <c r="IR123" s="28"/>
      <c r="IS123" s="28"/>
      <c r="IT123" s="28"/>
      <c r="IU123" s="28"/>
      <c r="IV123" s="28"/>
      <c r="IW123" s="28"/>
      <c r="IX123" s="28"/>
      <c r="IY123" s="28"/>
      <c r="IZ123" s="28"/>
      <c r="JA123" s="28"/>
      <c r="JB123" s="28"/>
      <c r="JC123" s="28"/>
      <c r="JD123" s="28"/>
      <c r="JE123" s="28"/>
      <c r="JF123" s="28"/>
      <c r="JG123" s="28"/>
      <c r="JH123" s="28"/>
      <c r="JI123" s="28"/>
      <c r="JJ123" s="28"/>
      <c r="JK123" s="28"/>
      <c r="JL123" s="28"/>
      <c r="JM123" s="28"/>
      <c r="JN123" s="28"/>
      <c r="JO123" s="28"/>
      <c r="JP123" s="28"/>
      <c r="JQ123" s="28"/>
      <c r="JR123" s="28"/>
      <c r="JS123" s="28"/>
      <c r="JT123" s="28"/>
      <c r="JU123" s="28"/>
      <c r="JV123" s="28"/>
      <c r="JW123" s="28"/>
      <c r="JX123" s="28"/>
      <c r="JY123" s="28"/>
      <c r="JZ123" s="28"/>
      <c r="KA123" s="28"/>
      <c r="KB123" s="28"/>
      <c r="KC123" s="28"/>
      <c r="KD123" s="28"/>
      <c r="KE123" s="28"/>
      <c r="KF123" s="28"/>
      <c r="KG123" s="28"/>
      <c r="KH123" s="28"/>
      <c r="KI123" s="28"/>
      <c r="KJ123" s="28"/>
      <c r="KK123" s="28"/>
      <c r="KL123" s="28"/>
      <c r="KM123" s="28"/>
      <c r="KN123" s="28"/>
      <c r="KO123" s="28"/>
      <c r="KP123" s="28"/>
      <c r="KQ123" s="28"/>
      <c r="KR123" s="28"/>
      <c r="KS123" s="28"/>
      <c r="KT123" s="28"/>
      <c r="KU123" s="28"/>
      <c r="KV123" s="28"/>
      <c r="KW123" s="28"/>
      <c r="KX123" s="28"/>
      <c r="KY123" s="28"/>
      <c r="KZ123" s="28"/>
      <c r="LA123" s="28"/>
      <c r="LB123" s="28"/>
      <c r="LC123" s="28"/>
      <c r="LD123" s="28"/>
      <c r="LE123" s="28"/>
      <c r="LF123" s="28"/>
      <c r="LG123" s="28"/>
      <c r="LH123" s="28"/>
      <c r="LI123" s="28"/>
      <c r="LJ123" s="28"/>
      <c r="LK123" s="28"/>
      <c r="LL123" s="28"/>
      <c r="LM123" s="28"/>
      <c r="LN123" s="28"/>
      <c r="LO123" s="28"/>
      <c r="LP123" s="28"/>
      <c r="LQ123" s="28"/>
      <c r="LR123" s="28"/>
      <c r="LS123" s="28"/>
      <c r="LT123" s="28"/>
      <c r="LU123" s="28"/>
      <c r="LV123" s="28"/>
      <c r="LW123" s="28"/>
      <c r="LX123" s="28"/>
      <c r="LY123" s="28"/>
      <c r="LZ123" s="28"/>
      <c r="MA123" s="28"/>
      <c r="MB123" s="28"/>
      <c r="MC123" s="28"/>
      <c r="MD123" s="28"/>
      <c r="ME123" s="28"/>
      <c r="MF123" s="28"/>
      <c r="MG123" s="28"/>
      <c r="MH123" s="28"/>
      <c r="MI123" s="28"/>
      <c r="MJ123" s="28"/>
      <c r="MK123" s="28"/>
      <c r="ML123" s="28"/>
      <c r="MM123" s="28"/>
      <c r="MN123" s="28"/>
      <c r="MO123" s="28"/>
      <c r="MP123" s="28"/>
      <c r="MQ123" s="28"/>
      <c r="MR123" s="28"/>
      <c r="MS123" s="28"/>
      <c r="MT123" s="28"/>
      <c r="MU123" s="28"/>
      <c r="MV123" s="28"/>
      <c r="MW123" s="28"/>
      <c r="MX123" s="28"/>
      <c r="MY123" s="28"/>
      <c r="MZ123" s="28"/>
      <c r="NA123" s="28"/>
      <c r="NB123" s="28"/>
      <c r="NC123" s="28"/>
      <c r="ND123" s="28"/>
      <c r="NE123" s="28"/>
      <c r="NF123" s="28"/>
      <c r="NG123" s="28"/>
      <c r="NH123" s="28"/>
      <c r="NI123" s="28"/>
      <c r="NJ123" s="28"/>
      <c r="NK123" s="28"/>
      <c r="NL123" s="28"/>
      <c r="NM123" s="28"/>
      <c r="NN123" s="28"/>
      <c r="NO123" s="28"/>
      <c r="NP123" s="28"/>
      <c r="NQ123" s="28"/>
      <c r="NR123" s="28"/>
      <c r="NS123" s="28"/>
      <c r="NT123" s="28"/>
      <c r="NU123" s="28"/>
      <c r="NV123" s="28"/>
      <c r="NW123" s="28"/>
      <c r="NX123" s="28"/>
      <c r="NY123" s="28"/>
      <c r="NZ123" s="28"/>
      <c r="OA123" s="28"/>
      <c r="OB123" s="28"/>
      <c r="OC123" s="28"/>
      <c r="OD123" s="28"/>
      <c r="OE123" s="28"/>
      <c r="OF123" s="28"/>
      <c r="OG123" s="28"/>
      <c r="OH123" s="28"/>
      <c r="OI123" s="28"/>
      <c r="OJ123" s="28"/>
      <c r="OK123" s="28"/>
      <c r="OL123" s="28"/>
      <c r="OM123" s="28"/>
      <c r="ON123" s="28"/>
      <c r="OO123" s="28"/>
      <c r="OP123" s="28"/>
      <c r="OQ123" s="28"/>
      <c r="OR123" s="28"/>
      <c r="OS123" s="28"/>
      <c r="OT123" s="28"/>
      <c r="OU123" s="28"/>
      <c r="OV123" s="28"/>
      <c r="OW123" s="28"/>
      <c r="OX123" s="28"/>
      <c r="OY123" s="28"/>
      <c r="OZ123" s="28"/>
      <c r="PA123" s="28"/>
      <c r="PB123" s="28"/>
      <c r="PC123" s="28"/>
      <c r="PD123" s="28"/>
      <c r="PE123" s="28"/>
      <c r="PF123" s="28"/>
      <c r="PG123" s="28"/>
      <c r="PH123" s="28"/>
      <c r="PI123" s="28"/>
      <c r="PJ123" s="28"/>
      <c r="PK123" s="28"/>
      <c r="PL123" s="28"/>
      <c r="PM123" s="28"/>
      <c r="PN123" s="28"/>
      <c r="PO123" s="28"/>
      <c r="PP123" s="28"/>
      <c r="PQ123" s="28"/>
      <c r="PR123" s="28"/>
      <c r="PS123" s="28"/>
      <c r="PT123" s="28"/>
      <c r="PU123" s="28"/>
      <c r="PV123" s="28"/>
      <c r="PW123" s="28"/>
      <c r="PX123" s="28"/>
      <c r="PY123" s="28"/>
      <c r="PZ123" s="28"/>
      <c r="QA123" s="28"/>
      <c r="QB123" s="28"/>
      <c r="QC123" s="28"/>
      <c r="QD123" s="28"/>
      <c r="QE123" s="28"/>
      <c r="QF123" s="28"/>
      <c r="QG123" s="28"/>
      <c r="QH123" s="28"/>
      <c r="QI123" s="28"/>
      <c r="QJ123" s="28"/>
      <c r="QK123" s="28"/>
      <c r="QL123" s="28"/>
      <c r="QM123" s="28"/>
      <c r="QN123" s="28"/>
      <c r="QO123" s="28"/>
      <c r="QP123" s="28"/>
      <c r="QQ123" s="28"/>
      <c r="QR123" s="28"/>
      <c r="QS123" s="28"/>
      <c r="QT123" s="28"/>
      <c r="QU123" s="28"/>
      <c r="QV123" s="28"/>
      <c r="QW123" s="28"/>
      <c r="QX123" s="28"/>
      <c r="QY123" s="28"/>
      <c r="QZ123" s="28"/>
      <c r="RA123" s="28"/>
      <c r="RB123" s="28"/>
      <c r="RC123" s="28"/>
      <c r="RD123" s="28"/>
      <c r="RE123" s="28"/>
      <c r="RF123" s="28"/>
      <c r="RG123" s="28"/>
      <c r="RH123" s="28"/>
      <c r="RI123" s="28"/>
      <c r="RJ123" s="28"/>
      <c r="RK123" s="28"/>
      <c r="RL123" s="28"/>
      <c r="RM123" s="28"/>
      <c r="RN123" s="28"/>
      <c r="RO123" s="28"/>
      <c r="RP123" s="28"/>
      <c r="RQ123" s="28"/>
      <c r="RR123" s="28"/>
      <c r="RS123" s="28"/>
      <c r="RT123" s="28"/>
      <c r="RU123" s="28"/>
      <c r="RV123" s="28"/>
      <c r="RW123" s="28"/>
      <c r="RX123" s="28"/>
      <c r="RY123" s="28"/>
      <c r="RZ123" s="28"/>
      <c r="SA123" s="28"/>
      <c r="SB123" s="28"/>
      <c r="SC123" s="28"/>
      <c r="SD123" s="28"/>
      <c r="SE123" s="28"/>
      <c r="SF123" s="28"/>
      <c r="SG123" s="28"/>
      <c r="SH123" s="28"/>
      <c r="SI123" s="28"/>
      <c r="SJ123" s="28"/>
      <c r="SK123" s="28"/>
      <c r="SL123" s="28"/>
      <c r="SM123" s="28"/>
      <c r="SN123" s="28"/>
      <c r="SO123" s="28"/>
      <c r="SP123" s="28"/>
      <c r="SQ123" s="28"/>
      <c r="SR123" s="28"/>
      <c r="SS123" s="28"/>
      <c r="ST123" s="28"/>
      <c r="SU123" s="28"/>
      <c r="SV123" s="28"/>
      <c r="SW123" s="28"/>
      <c r="SX123" s="28"/>
      <c r="SY123" s="28"/>
      <c r="SZ123" s="28"/>
      <c r="TA123" s="28"/>
      <c r="TB123" s="28"/>
      <c r="TC123" s="28"/>
      <c r="TD123" s="28"/>
      <c r="TE123" s="28"/>
      <c r="TF123" s="28"/>
      <c r="TG123" s="28"/>
      <c r="TH123" s="28"/>
      <c r="TI123" s="28"/>
      <c r="TJ123" s="28"/>
      <c r="TK123" s="28"/>
      <c r="TL123" s="28"/>
      <c r="TM123" s="28"/>
      <c r="TN123" s="28"/>
      <c r="TO123" s="28"/>
      <c r="TP123" s="28"/>
      <c r="TQ123" s="28"/>
      <c r="TR123" s="28"/>
      <c r="TS123" s="28"/>
      <c r="TT123" s="28"/>
      <c r="TU123" s="28"/>
      <c r="TV123" s="28"/>
      <c r="TW123" s="28"/>
      <c r="TX123" s="28"/>
      <c r="TY123" s="28"/>
      <c r="TZ123" s="28"/>
      <c r="UA123" s="28"/>
      <c r="UB123" s="28"/>
      <c r="UC123" s="28"/>
      <c r="UD123" s="28"/>
      <c r="UE123" s="28"/>
      <c r="UF123" s="28"/>
      <c r="UG123" s="28"/>
      <c r="UH123" s="28"/>
      <c r="UI123" s="28"/>
      <c r="UJ123" s="28"/>
      <c r="UK123" s="28"/>
      <c r="UL123" s="28"/>
      <c r="UM123" s="28"/>
      <c r="UN123" s="28"/>
      <c r="UO123" s="28"/>
      <c r="UP123" s="28"/>
      <c r="UQ123" s="28"/>
      <c r="UR123" s="28"/>
      <c r="US123" s="28"/>
      <c r="UT123" s="28"/>
      <c r="UU123" s="28"/>
      <c r="UV123" s="28"/>
      <c r="UW123" s="28"/>
      <c r="UX123" s="28"/>
      <c r="UY123" s="28"/>
      <c r="UZ123" s="28"/>
      <c r="VA123" s="28"/>
      <c r="VB123" s="28"/>
      <c r="VC123" s="28"/>
      <c r="VD123" s="28"/>
      <c r="VE123" s="28"/>
      <c r="VF123" s="28"/>
      <c r="VG123" s="28"/>
      <c r="VH123" s="28"/>
      <c r="VI123" s="28"/>
      <c r="VJ123" s="28"/>
      <c r="VK123" s="28"/>
      <c r="VL123" s="28"/>
      <c r="VM123" s="28"/>
      <c r="VN123" s="28"/>
      <c r="VO123" s="28"/>
      <c r="VP123" s="28"/>
      <c r="VQ123" s="28"/>
      <c r="VR123" s="28"/>
      <c r="VS123" s="28"/>
      <c r="VT123" s="28"/>
      <c r="VU123" s="28"/>
      <c r="VV123" s="28"/>
      <c r="VW123" s="28"/>
      <c r="VX123" s="28"/>
      <c r="VY123" s="28"/>
      <c r="VZ123" s="28"/>
      <c r="WA123" s="28"/>
      <c r="WB123" s="28"/>
      <c r="WC123" s="28"/>
      <c r="WD123" s="28"/>
      <c r="WE123" s="28"/>
      <c r="WF123" s="28"/>
      <c r="WG123" s="28"/>
      <c r="WH123" s="28"/>
      <c r="WI123" s="28"/>
      <c r="WJ123" s="28"/>
      <c r="WK123" s="28"/>
      <c r="WL123" s="28"/>
      <c r="WM123" s="28"/>
      <c r="WN123" s="28"/>
      <c r="WO123" s="28"/>
      <c r="WP123" s="28"/>
      <c r="WQ123" s="28"/>
      <c r="WR123" s="28"/>
      <c r="WS123" s="28"/>
      <c r="WT123" s="28"/>
      <c r="WU123" s="28"/>
      <c r="WV123" s="28"/>
      <c r="WW123" s="28"/>
      <c r="WX123" s="28"/>
      <c r="WY123" s="28"/>
      <c r="WZ123" s="28"/>
      <c r="XA123" s="28"/>
      <c r="XB123" s="28"/>
      <c r="XC123" s="28"/>
      <c r="XD123" s="28"/>
      <c r="XE123" s="28"/>
      <c r="XF123" s="28"/>
      <c r="XG123" s="28"/>
      <c r="XH123" s="28"/>
      <c r="XI123" s="28"/>
      <c r="XJ123" s="28"/>
      <c r="XK123" s="28"/>
      <c r="XL123" s="28"/>
      <c r="XM123" s="28"/>
      <c r="XN123" s="28"/>
      <c r="XO123" s="28"/>
      <c r="XP123" s="28"/>
      <c r="XQ123" s="28"/>
      <c r="XR123" s="28"/>
      <c r="XS123" s="28"/>
      <c r="XT123" s="28"/>
      <c r="XU123" s="28"/>
      <c r="XV123" s="28"/>
      <c r="XW123" s="28"/>
      <c r="XX123" s="28"/>
      <c r="XY123" s="28"/>
      <c r="XZ123" s="28"/>
      <c r="YA123" s="28"/>
      <c r="YB123" s="28"/>
      <c r="YC123" s="28"/>
      <c r="YD123" s="28"/>
      <c r="YE123" s="28"/>
      <c r="YF123" s="28"/>
      <c r="YG123" s="28"/>
      <c r="YH123" s="28"/>
      <c r="YI123" s="28"/>
      <c r="YJ123" s="28"/>
      <c r="YK123" s="28"/>
      <c r="YL123" s="28"/>
      <c r="YM123" s="28"/>
      <c r="YN123" s="28"/>
      <c r="YO123" s="28"/>
      <c r="YP123" s="28"/>
      <c r="YQ123" s="28"/>
      <c r="YR123" s="28"/>
      <c r="YS123" s="28"/>
      <c r="YT123" s="28"/>
      <c r="YU123" s="28"/>
      <c r="YV123" s="28"/>
      <c r="YW123" s="28"/>
      <c r="YX123" s="28"/>
      <c r="YY123" s="28"/>
      <c r="YZ123" s="28"/>
      <c r="ZA123" s="28"/>
      <c r="ZB123" s="28"/>
      <c r="ZC123" s="28"/>
      <c r="ZD123" s="28"/>
      <c r="ZE123" s="28"/>
      <c r="ZF123" s="28"/>
      <c r="ZG123" s="28"/>
      <c r="ZH123" s="28"/>
      <c r="ZI123" s="28"/>
      <c r="ZJ123" s="28"/>
      <c r="ZK123" s="28"/>
      <c r="ZL123" s="28"/>
      <c r="ZM123" s="28"/>
      <c r="ZN123" s="28"/>
      <c r="ZO123" s="28"/>
      <c r="ZP123" s="28"/>
      <c r="ZQ123" s="28"/>
      <c r="ZR123" s="28"/>
      <c r="ZS123" s="28"/>
      <c r="ZT123" s="28"/>
      <c r="ZU123" s="28"/>
      <c r="ZV123" s="28"/>
      <c r="ZW123" s="28"/>
      <c r="ZX123" s="28"/>
      <c r="ZY123" s="28"/>
      <c r="ZZ123" s="28"/>
      <c r="AAA123" s="28"/>
      <c r="AAB123" s="28"/>
      <c r="AAC123" s="28"/>
      <c r="AAD123" s="28"/>
      <c r="AAE123" s="28"/>
      <c r="AAF123" s="28"/>
      <c r="AAG123" s="28"/>
      <c r="AAH123" s="28"/>
      <c r="AAI123" s="28"/>
      <c r="AAJ123" s="28"/>
      <c r="AAK123" s="28"/>
      <c r="AAL123" s="28"/>
      <c r="AAM123" s="28"/>
      <c r="AAN123" s="28"/>
      <c r="AAO123" s="28"/>
      <c r="AAP123" s="28"/>
      <c r="AAQ123" s="28"/>
      <c r="AAR123" s="28"/>
      <c r="AAS123" s="28"/>
      <c r="AAT123" s="28"/>
      <c r="AAU123" s="28"/>
      <c r="AAV123" s="28"/>
      <c r="AAW123" s="28"/>
      <c r="AAX123" s="28"/>
      <c r="AAY123" s="28"/>
      <c r="AAZ123" s="28"/>
      <c r="ABA123" s="28"/>
      <c r="ABB123" s="28"/>
      <c r="ABC123" s="28"/>
      <c r="ABD123" s="28"/>
      <c r="ABE123" s="28"/>
      <c r="ABF123" s="28"/>
      <c r="ABG123" s="28"/>
      <c r="ABH123" s="28"/>
      <c r="ABI123" s="28"/>
      <c r="ABJ123" s="28"/>
      <c r="ABK123" s="28"/>
      <c r="ABL123" s="28"/>
      <c r="ABM123" s="28"/>
      <c r="ABN123" s="28"/>
      <c r="ABO123" s="28"/>
      <c r="ABP123" s="28"/>
      <c r="ABQ123" s="28"/>
      <c r="ABR123" s="28"/>
      <c r="ABS123" s="28"/>
      <c r="ABT123" s="28"/>
      <c r="ABU123" s="28"/>
      <c r="ABV123" s="28"/>
      <c r="ABW123" s="28"/>
      <c r="ABX123" s="28"/>
      <c r="ABY123" s="28"/>
      <c r="ABZ123" s="28"/>
      <c r="ACA123" s="28"/>
      <c r="ACB123" s="28"/>
      <c r="ACC123" s="28"/>
      <c r="ACD123" s="28"/>
      <c r="ACE123" s="28"/>
      <c r="ACF123" s="28"/>
      <c r="ACG123" s="28"/>
      <c r="ACH123" s="28"/>
      <c r="ACI123" s="28"/>
      <c r="ACJ123" s="28"/>
      <c r="ACK123" s="28"/>
      <c r="ACL123" s="28"/>
      <c r="ACM123" s="28"/>
      <c r="ACN123" s="28"/>
      <c r="ACO123" s="28"/>
      <c r="ACP123" s="28"/>
      <c r="ACQ123" s="28"/>
      <c r="ACR123" s="28"/>
      <c r="ACS123" s="28"/>
      <c r="ACT123" s="28"/>
      <c r="ACU123" s="28"/>
      <c r="ACV123" s="28"/>
      <c r="ACW123" s="28"/>
      <c r="ACX123" s="28"/>
      <c r="ACY123" s="28"/>
      <c r="ACZ123" s="28"/>
      <c r="ADA123" s="28"/>
      <c r="ADB123" s="28"/>
      <c r="ADC123" s="28"/>
      <c r="ADD123" s="28"/>
      <c r="ADE123" s="28"/>
      <c r="ADF123" s="28"/>
      <c r="ADG123" s="28"/>
      <c r="ADH123" s="28"/>
      <c r="ADI123" s="28"/>
      <c r="ADJ123" s="28"/>
      <c r="ADK123" s="28"/>
      <c r="ADL123" s="28"/>
      <c r="ADM123" s="28"/>
      <c r="ADN123" s="28"/>
      <c r="ADO123" s="28"/>
      <c r="ADP123" s="28"/>
      <c r="ADQ123" s="28"/>
      <c r="ADR123" s="28"/>
      <c r="ADS123" s="28"/>
      <c r="ADT123" s="28"/>
      <c r="ADU123" s="28"/>
      <c r="ADV123" s="28"/>
      <c r="ADW123" s="28"/>
      <c r="ADX123" s="28"/>
      <c r="ADY123" s="28"/>
      <c r="ADZ123" s="28"/>
      <c r="AEA123" s="28"/>
      <c r="AEB123" s="28"/>
      <c r="AEC123" s="28"/>
      <c r="AED123" s="28"/>
      <c r="AEE123" s="28"/>
      <c r="AEF123" s="28"/>
      <c r="AEG123" s="28"/>
      <c r="AEH123" s="28"/>
      <c r="AEI123" s="28"/>
      <c r="AEJ123" s="28"/>
      <c r="AEK123" s="28"/>
      <c r="AEL123" s="28"/>
      <c r="AEM123" s="28"/>
      <c r="AEN123" s="28"/>
      <c r="AEO123" s="28"/>
      <c r="AEP123" s="28"/>
      <c r="AEQ123" s="28"/>
      <c r="AER123" s="28"/>
      <c r="AES123" s="28"/>
      <c r="AET123" s="28"/>
      <c r="AEU123" s="28"/>
      <c r="AEV123" s="28"/>
      <c r="AEW123" s="28"/>
      <c r="AEX123" s="28"/>
      <c r="AEY123" s="28"/>
      <c r="AEZ123" s="28"/>
      <c r="AFA123" s="28"/>
      <c r="AFB123" s="28"/>
      <c r="AFC123" s="28"/>
      <c r="AFD123" s="28"/>
      <c r="AFE123" s="28"/>
      <c r="AFF123" s="28"/>
      <c r="AFG123" s="28"/>
      <c r="AFH123" s="28"/>
      <c r="AFI123" s="28"/>
      <c r="AFJ123" s="28"/>
      <c r="AFK123" s="28"/>
      <c r="AFL123" s="28"/>
      <c r="AFM123" s="28"/>
      <c r="AFN123" s="28"/>
      <c r="AFO123" s="28"/>
      <c r="AFP123" s="28"/>
      <c r="AFQ123" s="28"/>
      <c r="AFR123" s="28"/>
      <c r="AFS123" s="28"/>
      <c r="AFT123" s="28"/>
      <c r="AFU123" s="28"/>
      <c r="AFV123" s="28"/>
      <c r="AFW123" s="28"/>
      <c r="AFX123" s="28"/>
      <c r="AFY123" s="28"/>
      <c r="AFZ123" s="28"/>
      <c r="AGA123" s="28"/>
      <c r="AGB123" s="28"/>
      <c r="AGC123" s="28"/>
      <c r="AGD123" s="28"/>
      <c r="AGE123" s="28"/>
      <c r="AGF123" s="28"/>
      <c r="AGG123" s="28"/>
      <c r="AGH123" s="28"/>
      <c r="AGI123" s="28"/>
      <c r="AGJ123" s="28"/>
      <c r="AGK123" s="28"/>
      <c r="AGL123" s="28"/>
      <c r="AGM123" s="28"/>
      <c r="AGN123" s="28"/>
      <c r="AGO123" s="28"/>
      <c r="AGP123" s="28"/>
      <c r="AGQ123" s="28"/>
      <c r="AGR123" s="28"/>
      <c r="AGS123" s="28"/>
      <c r="AGT123" s="28"/>
      <c r="AGU123" s="28"/>
      <c r="AGV123" s="28"/>
      <c r="AGW123" s="28"/>
      <c r="AGX123" s="28"/>
      <c r="AGY123" s="28"/>
      <c r="AGZ123" s="28"/>
      <c r="AHA123" s="28"/>
      <c r="AHB123" s="28"/>
      <c r="AHC123" s="28"/>
      <c r="AHD123" s="28"/>
      <c r="AHE123" s="28"/>
      <c r="AHF123" s="28"/>
      <c r="AHG123" s="28"/>
      <c r="AHH123" s="28"/>
      <c r="AHI123" s="28"/>
      <c r="AHJ123" s="28"/>
      <c r="AHK123" s="28"/>
      <c r="AHL123" s="28"/>
      <c r="AHM123" s="28"/>
      <c r="AHN123" s="28"/>
      <c r="AHO123" s="28"/>
      <c r="AHP123" s="28"/>
      <c r="AHQ123" s="28"/>
      <c r="AHR123" s="28"/>
      <c r="AHS123" s="28"/>
      <c r="AHT123" s="28"/>
      <c r="AHU123" s="28"/>
      <c r="AHV123" s="28"/>
      <c r="AHW123" s="28"/>
      <c r="AHX123" s="28"/>
      <c r="AHY123" s="28"/>
      <c r="AHZ123" s="28"/>
      <c r="AIA123" s="28"/>
      <c r="AIB123" s="28"/>
      <c r="AIC123" s="28"/>
      <c r="AID123" s="28"/>
      <c r="AIE123" s="28"/>
      <c r="AIF123" s="28"/>
      <c r="AIG123" s="28"/>
      <c r="AIH123" s="28"/>
      <c r="AII123" s="28"/>
      <c r="AIJ123" s="28"/>
      <c r="AIK123" s="28"/>
      <c r="AIL123" s="28"/>
      <c r="AIM123" s="28"/>
      <c r="AIN123" s="28"/>
      <c r="AIO123" s="28"/>
      <c r="AIP123" s="28"/>
      <c r="AIQ123" s="28"/>
      <c r="AIR123" s="28"/>
      <c r="AIS123" s="28"/>
      <c r="AIT123" s="28"/>
      <c r="AIU123" s="28"/>
      <c r="AIV123" s="28"/>
      <c r="AIW123" s="28"/>
      <c r="AIX123" s="28"/>
      <c r="AIY123" s="28"/>
      <c r="AIZ123" s="28"/>
      <c r="AJA123" s="28"/>
      <c r="AJB123" s="28"/>
      <c r="AJC123" s="28"/>
      <c r="AJD123" s="28"/>
      <c r="AJE123" s="28"/>
      <c r="AJF123" s="28"/>
      <c r="AJG123" s="28"/>
      <c r="AJH123" s="28"/>
      <c r="AJI123" s="28"/>
      <c r="AJJ123" s="28"/>
      <c r="AJK123" s="28"/>
      <c r="AJL123" s="28"/>
      <c r="AJM123" s="28"/>
      <c r="AJN123" s="28"/>
      <c r="AJO123" s="28"/>
      <c r="AJP123" s="28"/>
      <c r="AJQ123" s="28"/>
      <c r="AJR123" s="28"/>
      <c r="AJS123" s="28"/>
      <c r="AJT123" s="28"/>
      <c r="AJU123" s="28"/>
      <c r="AJV123" s="28"/>
      <c r="AJW123" s="28"/>
      <c r="AJX123" s="28"/>
      <c r="AJY123" s="28"/>
      <c r="AJZ123" s="28"/>
      <c r="AKA123" s="28"/>
      <c r="AKB123" s="28"/>
      <c r="AKC123" s="28"/>
      <c r="AKD123" s="28"/>
      <c r="AKE123" s="28"/>
      <c r="AKF123" s="28"/>
      <c r="AKG123" s="28"/>
      <c r="AKH123" s="28"/>
      <c r="AKI123" s="28"/>
      <c r="AKJ123" s="28"/>
      <c r="AKK123" s="28"/>
      <c r="AKL123" s="28"/>
      <c r="AKM123" s="28"/>
      <c r="AKN123" s="28"/>
      <c r="AKO123" s="28"/>
      <c r="AKP123" s="28"/>
      <c r="AKQ123" s="28"/>
      <c r="AKR123" s="28"/>
      <c r="AKS123" s="28"/>
      <c r="AKT123" s="28"/>
      <c r="AKU123" s="28"/>
      <c r="AKV123" s="28"/>
      <c r="AKW123" s="28"/>
      <c r="AKX123" s="28"/>
      <c r="AKY123" s="28"/>
      <c r="AKZ123" s="28"/>
      <c r="ALA123" s="28"/>
      <c r="ALB123" s="28"/>
      <c r="ALC123" s="28"/>
      <c r="ALD123" s="28"/>
      <c r="ALE123" s="28"/>
      <c r="ALF123" s="28"/>
      <c r="ALG123" s="28"/>
      <c r="ALH123" s="28"/>
      <c r="ALI123" s="28"/>
      <c r="ALJ123" s="28"/>
      <c r="ALK123" s="28"/>
      <c r="ALL123" s="28"/>
      <c r="ALM123" s="28"/>
      <c r="ALN123" s="28"/>
      <c r="ALO123" s="28"/>
      <c r="ALP123" s="28"/>
      <c r="ALQ123" s="28"/>
      <c r="ALR123" s="28"/>
      <c r="ALS123" s="28"/>
      <c r="ALT123" s="28"/>
      <c r="ALU123" s="28"/>
      <c r="ALV123" s="28"/>
      <c r="ALW123" s="28"/>
      <c r="ALX123" s="28"/>
      <c r="ALY123" s="28"/>
      <c r="ALZ123" s="28"/>
      <c r="AMA123" s="28"/>
      <c r="AMB123" s="28"/>
      <c r="AMC123" s="28"/>
      <c r="AMD123" s="28"/>
      <c r="AME123" s="28"/>
      <c r="AMF123" s="28"/>
      <c r="AMG123" s="28"/>
      <c r="AMH123" s="28"/>
      <c r="AMI123" s="28"/>
      <c r="AMJ123" s="28"/>
      <c r="AMK123" s="28"/>
      <c r="AML123" s="28"/>
      <c r="AMM123" s="28"/>
      <c r="AMN123" s="28"/>
      <c r="AMO123" s="28"/>
      <c r="AMP123" s="28"/>
      <c r="AMQ123" s="28"/>
      <c r="AMR123" s="28"/>
      <c r="AMS123" s="28"/>
      <c r="AMT123" s="28"/>
      <c r="AMU123" s="28"/>
      <c r="AMV123" s="28"/>
      <c r="AMW123" s="28"/>
      <c r="AMX123" s="28"/>
      <c r="AMY123" s="28"/>
      <c r="AMZ123" s="28"/>
      <c r="ANA123" s="28"/>
      <c r="ANB123" s="28"/>
      <c r="ANC123" s="28"/>
      <c r="AND123" s="28"/>
      <c r="ANE123" s="28"/>
    </row>
    <row r="124" spans="3:1045" s="6" customFormat="1" ht="15" customHeight="1" x14ac:dyDescent="0.25">
      <c r="C124" s="6" t="str">
        <f t="shared" si="87"/>
        <v>Kenmore</v>
      </c>
      <c r="D124" s="6" t="str">
        <f t="shared" si="88"/>
        <v>153.32118  (80 gal)</v>
      </c>
      <c r="E124" s="6">
        <f t="shared" si="89"/>
        <v>160212</v>
      </c>
      <c r="F124" s="62">
        <f t="shared" si="9"/>
        <v>80</v>
      </c>
      <c r="G124" s="6" t="str">
        <f t="shared" si="90"/>
        <v>AOSmithPHPT80</v>
      </c>
      <c r="H124" s="62">
        <v>1</v>
      </c>
      <c r="I124" s="64">
        <v>0</v>
      </c>
      <c r="J124" s="63">
        <f t="shared" si="46"/>
        <v>2.33</v>
      </c>
      <c r="K124" s="114">
        <f t="shared" si="47"/>
        <v>0</v>
      </c>
      <c r="L124" s="132">
        <f t="shared" si="13"/>
        <v>0</v>
      </c>
      <c r="M124" s="99" t="s">
        <v>196</v>
      </c>
      <c r="N124" s="33"/>
      <c r="O124" s="83">
        <f t="shared" si="14"/>
        <v>16</v>
      </c>
      <c r="P124" s="18" t="s">
        <v>26</v>
      </c>
      <c r="Q124" s="70">
        <f t="shared" ref="Q124:Q127" si="93">Q123+1</f>
        <v>2</v>
      </c>
      <c r="R124" s="70">
        <f t="shared" si="85"/>
        <v>160212</v>
      </c>
      <c r="S124" s="67" t="str">
        <f t="shared" si="24"/>
        <v>153.32118  (80 gal)</v>
      </c>
      <c r="T124" s="19">
        <v>153.32118</v>
      </c>
      <c r="U124" s="20">
        <v>80</v>
      </c>
      <c r="V124" s="31" t="s">
        <v>108</v>
      </c>
      <c r="W124" s="88" t="s">
        <v>108</v>
      </c>
      <c r="X124" s="93" t="str">
        <f t="shared" si="86"/>
        <v>AOSmithPHPT80</v>
      </c>
      <c r="Y124" s="131">
        <v>0</v>
      </c>
      <c r="Z124" s="34">
        <v>2.33</v>
      </c>
      <c r="AA124" s="51"/>
      <c r="AB124" s="50"/>
      <c r="AC124" s="51"/>
      <c r="AD124" s="50"/>
      <c r="AE124" s="143" t="str">
        <f t="shared" si="91"/>
        <v>2,     Kenmore,   "153.32118  (80 gal)"</v>
      </c>
      <c r="AF124" s="145" t="str">
        <f t="shared" si="78"/>
        <v>Kenmore</v>
      </c>
      <c r="AG124" s="146" t="s">
        <v>504</v>
      </c>
      <c r="AH124" s="143" t="str">
        <f t="shared" si="92"/>
        <v xml:space="preserve">          case  Kenmore   :   "Kenmore153_32118"</v>
      </c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  <c r="HY124" s="28"/>
      <c r="HZ124" s="28"/>
      <c r="IA124" s="28"/>
      <c r="IB124" s="28"/>
      <c r="IC124" s="28"/>
      <c r="ID124" s="28"/>
      <c r="IE124" s="28"/>
      <c r="IF124" s="28"/>
      <c r="IG124" s="28"/>
      <c r="IH124" s="28"/>
      <c r="II124" s="28"/>
      <c r="IJ124" s="28"/>
      <c r="IK124" s="28"/>
      <c r="IL124" s="28"/>
      <c r="IM124" s="28"/>
      <c r="IN124" s="28"/>
      <c r="IO124" s="28"/>
      <c r="IP124" s="28"/>
      <c r="IQ124" s="28"/>
      <c r="IR124" s="28"/>
      <c r="IS124" s="28"/>
      <c r="IT124" s="28"/>
      <c r="IU124" s="28"/>
      <c r="IV124" s="28"/>
      <c r="IW124" s="28"/>
      <c r="IX124" s="28"/>
      <c r="IY124" s="28"/>
      <c r="IZ124" s="28"/>
      <c r="JA124" s="28"/>
      <c r="JB124" s="28"/>
      <c r="JC124" s="28"/>
      <c r="JD124" s="28"/>
      <c r="JE124" s="28"/>
      <c r="JF124" s="28"/>
      <c r="JG124" s="28"/>
      <c r="JH124" s="28"/>
      <c r="JI124" s="28"/>
      <c r="JJ124" s="28"/>
      <c r="JK124" s="28"/>
      <c r="JL124" s="28"/>
      <c r="JM124" s="28"/>
      <c r="JN124" s="28"/>
      <c r="JO124" s="28"/>
      <c r="JP124" s="28"/>
      <c r="JQ124" s="28"/>
      <c r="JR124" s="28"/>
      <c r="JS124" s="28"/>
      <c r="JT124" s="28"/>
      <c r="JU124" s="28"/>
      <c r="JV124" s="28"/>
      <c r="JW124" s="28"/>
      <c r="JX124" s="28"/>
      <c r="JY124" s="28"/>
      <c r="JZ124" s="28"/>
      <c r="KA124" s="28"/>
      <c r="KB124" s="28"/>
      <c r="KC124" s="28"/>
      <c r="KD124" s="28"/>
      <c r="KE124" s="28"/>
      <c r="KF124" s="28"/>
      <c r="KG124" s="28"/>
      <c r="KH124" s="28"/>
      <c r="KI124" s="28"/>
      <c r="KJ124" s="28"/>
      <c r="KK124" s="28"/>
      <c r="KL124" s="28"/>
      <c r="KM124" s="28"/>
      <c r="KN124" s="28"/>
      <c r="KO124" s="28"/>
      <c r="KP124" s="28"/>
      <c r="KQ124" s="28"/>
      <c r="KR124" s="28"/>
      <c r="KS124" s="28"/>
      <c r="KT124" s="28"/>
      <c r="KU124" s="28"/>
      <c r="KV124" s="28"/>
      <c r="KW124" s="28"/>
      <c r="KX124" s="28"/>
      <c r="KY124" s="28"/>
      <c r="KZ124" s="28"/>
      <c r="LA124" s="28"/>
      <c r="LB124" s="28"/>
      <c r="LC124" s="28"/>
      <c r="LD124" s="28"/>
      <c r="LE124" s="28"/>
      <c r="LF124" s="28"/>
      <c r="LG124" s="28"/>
      <c r="LH124" s="28"/>
      <c r="LI124" s="28"/>
      <c r="LJ124" s="28"/>
      <c r="LK124" s="28"/>
      <c r="LL124" s="28"/>
      <c r="LM124" s="28"/>
      <c r="LN124" s="28"/>
      <c r="LO124" s="28"/>
      <c r="LP124" s="28"/>
      <c r="LQ124" s="28"/>
      <c r="LR124" s="28"/>
      <c r="LS124" s="28"/>
      <c r="LT124" s="28"/>
      <c r="LU124" s="28"/>
      <c r="LV124" s="28"/>
      <c r="LW124" s="28"/>
      <c r="LX124" s="28"/>
      <c r="LY124" s="28"/>
      <c r="LZ124" s="28"/>
      <c r="MA124" s="28"/>
      <c r="MB124" s="28"/>
      <c r="MC124" s="28"/>
      <c r="MD124" s="28"/>
      <c r="ME124" s="28"/>
      <c r="MF124" s="28"/>
      <c r="MG124" s="28"/>
      <c r="MH124" s="28"/>
      <c r="MI124" s="28"/>
      <c r="MJ124" s="28"/>
      <c r="MK124" s="28"/>
      <c r="ML124" s="28"/>
      <c r="MM124" s="28"/>
      <c r="MN124" s="28"/>
      <c r="MO124" s="28"/>
      <c r="MP124" s="28"/>
      <c r="MQ124" s="28"/>
      <c r="MR124" s="28"/>
      <c r="MS124" s="28"/>
      <c r="MT124" s="28"/>
      <c r="MU124" s="28"/>
      <c r="MV124" s="28"/>
      <c r="MW124" s="28"/>
      <c r="MX124" s="28"/>
      <c r="MY124" s="28"/>
      <c r="MZ124" s="28"/>
      <c r="NA124" s="28"/>
      <c r="NB124" s="28"/>
      <c r="NC124" s="28"/>
      <c r="ND124" s="28"/>
      <c r="NE124" s="28"/>
      <c r="NF124" s="28"/>
      <c r="NG124" s="28"/>
      <c r="NH124" s="28"/>
      <c r="NI124" s="28"/>
      <c r="NJ124" s="28"/>
      <c r="NK124" s="28"/>
      <c r="NL124" s="28"/>
      <c r="NM124" s="28"/>
      <c r="NN124" s="28"/>
      <c r="NO124" s="28"/>
      <c r="NP124" s="28"/>
      <c r="NQ124" s="28"/>
      <c r="NR124" s="28"/>
      <c r="NS124" s="28"/>
      <c r="NT124" s="28"/>
      <c r="NU124" s="28"/>
      <c r="NV124" s="28"/>
      <c r="NW124" s="28"/>
      <c r="NX124" s="28"/>
      <c r="NY124" s="28"/>
      <c r="NZ124" s="28"/>
      <c r="OA124" s="28"/>
      <c r="OB124" s="28"/>
      <c r="OC124" s="28"/>
      <c r="OD124" s="28"/>
      <c r="OE124" s="28"/>
      <c r="OF124" s="28"/>
      <c r="OG124" s="28"/>
      <c r="OH124" s="28"/>
      <c r="OI124" s="28"/>
      <c r="OJ124" s="28"/>
      <c r="OK124" s="28"/>
      <c r="OL124" s="28"/>
      <c r="OM124" s="28"/>
      <c r="ON124" s="28"/>
      <c r="OO124" s="28"/>
      <c r="OP124" s="28"/>
      <c r="OQ124" s="28"/>
      <c r="OR124" s="28"/>
      <c r="OS124" s="28"/>
      <c r="OT124" s="28"/>
      <c r="OU124" s="28"/>
      <c r="OV124" s="28"/>
      <c r="OW124" s="28"/>
      <c r="OX124" s="28"/>
      <c r="OY124" s="28"/>
      <c r="OZ124" s="28"/>
      <c r="PA124" s="28"/>
      <c r="PB124" s="28"/>
      <c r="PC124" s="28"/>
      <c r="PD124" s="28"/>
      <c r="PE124" s="28"/>
      <c r="PF124" s="28"/>
      <c r="PG124" s="28"/>
      <c r="PH124" s="28"/>
      <c r="PI124" s="28"/>
      <c r="PJ124" s="28"/>
      <c r="PK124" s="28"/>
      <c r="PL124" s="28"/>
      <c r="PM124" s="28"/>
      <c r="PN124" s="28"/>
      <c r="PO124" s="28"/>
      <c r="PP124" s="28"/>
      <c r="PQ124" s="28"/>
      <c r="PR124" s="28"/>
      <c r="PS124" s="28"/>
      <c r="PT124" s="28"/>
      <c r="PU124" s="28"/>
      <c r="PV124" s="28"/>
      <c r="PW124" s="28"/>
      <c r="PX124" s="28"/>
      <c r="PY124" s="28"/>
      <c r="PZ124" s="28"/>
      <c r="QA124" s="28"/>
      <c r="QB124" s="28"/>
      <c r="QC124" s="28"/>
      <c r="QD124" s="28"/>
      <c r="QE124" s="28"/>
      <c r="QF124" s="28"/>
      <c r="QG124" s="28"/>
      <c r="QH124" s="28"/>
      <c r="QI124" s="28"/>
      <c r="QJ124" s="28"/>
      <c r="QK124" s="28"/>
      <c r="QL124" s="28"/>
      <c r="QM124" s="28"/>
      <c r="QN124" s="28"/>
      <c r="QO124" s="28"/>
      <c r="QP124" s="28"/>
      <c r="QQ124" s="28"/>
      <c r="QR124" s="28"/>
      <c r="QS124" s="28"/>
      <c r="QT124" s="28"/>
      <c r="QU124" s="28"/>
      <c r="QV124" s="28"/>
      <c r="QW124" s="28"/>
      <c r="QX124" s="28"/>
      <c r="QY124" s="28"/>
      <c r="QZ124" s="28"/>
      <c r="RA124" s="28"/>
      <c r="RB124" s="28"/>
      <c r="RC124" s="28"/>
      <c r="RD124" s="28"/>
      <c r="RE124" s="28"/>
      <c r="RF124" s="28"/>
      <c r="RG124" s="28"/>
      <c r="RH124" s="28"/>
      <c r="RI124" s="28"/>
      <c r="RJ124" s="28"/>
      <c r="RK124" s="28"/>
      <c r="RL124" s="28"/>
      <c r="RM124" s="28"/>
      <c r="RN124" s="28"/>
      <c r="RO124" s="28"/>
      <c r="RP124" s="28"/>
      <c r="RQ124" s="28"/>
      <c r="RR124" s="28"/>
      <c r="RS124" s="28"/>
      <c r="RT124" s="28"/>
      <c r="RU124" s="28"/>
      <c r="RV124" s="28"/>
      <c r="RW124" s="28"/>
      <c r="RX124" s="28"/>
      <c r="RY124" s="28"/>
      <c r="RZ124" s="28"/>
      <c r="SA124" s="28"/>
      <c r="SB124" s="28"/>
      <c r="SC124" s="28"/>
      <c r="SD124" s="28"/>
      <c r="SE124" s="28"/>
      <c r="SF124" s="28"/>
      <c r="SG124" s="28"/>
      <c r="SH124" s="28"/>
      <c r="SI124" s="28"/>
      <c r="SJ124" s="28"/>
      <c r="SK124" s="28"/>
      <c r="SL124" s="28"/>
      <c r="SM124" s="28"/>
      <c r="SN124" s="28"/>
      <c r="SO124" s="28"/>
      <c r="SP124" s="28"/>
      <c r="SQ124" s="28"/>
      <c r="SR124" s="28"/>
      <c r="SS124" s="28"/>
      <c r="ST124" s="28"/>
      <c r="SU124" s="28"/>
      <c r="SV124" s="28"/>
      <c r="SW124" s="28"/>
      <c r="SX124" s="28"/>
      <c r="SY124" s="28"/>
      <c r="SZ124" s="28"/>
      <c r="TA124" s="28"/>
      <c r="TB124" s="28"/>
      <c r="TC124" s="28"/>
      <c r="TD124" s="28"/>
      <c r="TE124" s="28"/>
      <c r="TF124" s="28"/>
      <c r="TG124" s="28"/>
      <c r="TH124" s="28"/>
      <c r="TI124" s="28"/>
      <c r="TJ124" s="28"/>
      <c r="TK124" s="28"/>
      <c r="TL124" s="28"/>
      <c r="TM124" s="28"/>
      <c r="TN124" s="28"/>
      <c r="TO124" s="28"/>
      <c r="TP124" s="28"/>
      <c r="TQ124" s="28"/>
      <c r="TR124" s="28"/>
      <c r="TS124" s="28"/>
      <c r="TT124" s="28"/>
      <c r="TU124" s="28"/>
      <c r="TV124" s="28"/>
      <c r="TW124" s="28"/>
      <c r="TX124" s="28"/>
      <c r="TY124" s="28"/>
      <c r="TZ124" s="28"/>
      <c r="UA124" s="28"/>
      <c r="UB124" s="28"/>
      <c r="UC124" s="28"/>
      <c r="UD124" s="28"/>
      <c r="UE124" s="28"/>
      <c r="UF124" s="28"/>
      <c r="UG124" s="28"/>
      <c r="UH124" s="28"/>
      <c r="UI124" s="28"/>
      <c r="UJ124" s="28"/>
      <c r="UK124" s="28"/>
      <c r="UL124" s="28"/>
      <c r="UM124" s="28"/>
      <c r="UN124" s="28"/>
      <c r="UO124" s="28"/>
      <c r="UP124" s="28"/>
      <c r="UQ124" s="28"/>
      <c r="UR124" s="28"/>
      <c r="US124" s="28"/>
      <c r="UT124" s="28"/>
      <c r="UU124" s="28"/>
      <c r="UV124" s="28"/>
      <c r="UW124" s="28"/>
      <c r="UX124" s="28"/>
      <c r="UY124" s="28"/>
      <c r="UZ124" s="28"/>
      <c r="VA124" s="28"/>
      <c r="VB124" s="28"/>
      <c r="VC124" s="28"/>
      <c r="VD124" s="28"/>
      <c r="VE124" s="28"/>
      <c r="VF124" s="28"/>
      <c r="VG124" s="28"/>
      <c r="VH124" s="28"/>
      <c r="VI124" s="28"/>
      <c r="VJ124" s="28"/>
      <c r="VK124" s="28"/>
      <c r="VL124" s="28"/>
      <c r="VM124" s="28"/>
      <c r="VN124" s="28"/>
      <c r="VO124" s="28"/>
      <c r="VP124" s="28"/>
      <c r="VQ124" s="28"/>
      <c r="VR124" s="28"/>
      <c r="VS124" s="28"/>
      <c r="VT124" s="28"/>
      <c r="VU124" s="28"/>
      <c r="VV124" s="28"/>
      <c r="VW124" s="28"/>
      <c r="VX124" s="28"/>
      <c r="VY124" s="28"/>
      <c r="VZ124" s="28"/>
      <c r="WA124" s="28"/>
      <c r="WB124" s="28"/>
      <c r="WC124" s="28"/>
      <c r="WD124" s="28"/>
      <c r="WE124" s="28"/>
      <c r="WF124" s="28"/>
      <c r="WG124" s="28"/>
      <c r="WH124" s="28"/>
      <c r="WI124" s="28"/>
      <c r="WJ124" s="28"/>
      <c r="WK124" s="28"/>
      <c r="WL124" s="28"/>
      <c r="WM124" s="28"/>
      <c r="WN124" s="28"/>
      <c r="WO124" s="28"/>
      <c r="WP124" s="28"/>
      <c r="WQ124" s="28"/>
      <c r="WR124" s="28"/>
      <c r="WS124" s="28"/>
      <c r="WT124" s="28"/>
      <c r="WU124" s="28"/>
      <c r="WV124" s="28"/>
      <c r="WW124" s="28"/>
      <c r="WX124" s="28"/>
      <c r="WY124" s="28"/>
      <c r="WZ124" s="28"/>
      <c r="XA124" s="28"/>
      <c r="XB124" s="28"/>
      <c r="XC124" s="28"/>
      <c r="XD124" s="28"/>
      <c r="XE124" s="28"/>
      <c r="XF124" s="28"/>
      <c r="XG124" s="28"/>
      <c r="XH124" s="28"/>
      <c r="XI124" s="28"/>
      <c r="XJ124" s="28"/>
      <c r="XK124" s="28"/>
      <c r="XL124" s="28"/>
      <c r="XM124" s="28"/>
      <c r="XN124" s="28"/>
      <c r="XO124" s="28"/>
      <c r="XP124" s="28"/>
      <c r="XQ124" s="28"/>
      <c r="XR124" s="28"/>
      <c r="XS124" s="28"/>
      <c r="XT124" s="28"/>
      <c r="XU124" s="28"/>
      <c r="XV124" s="28"/>
      <c r="XW124" s="28"/>
      <c r="XX124" s="28"/>
      <c r="XY124" s="28"/>
      <c r="XZ124" s="28"/>
      <c r="YA124" s="28"/>
      <c r="YB124" s="28"/>
      <c r="YC124" s="28"/>
      <c r="YD124" s="28"/>
      <c r="YE124" s="28"/>
      <c r="YF124" s="28"/>
      <c r="YG124" s="28"/>
      <c r="YH124" s="28"/>
      <c r="YI124" s="28"/>
      <c r="YJ124" s="28"/>
      <c r="YK124" s="28"/>
      <c r="YL124" s="28"/>
      <c r="YM124" s="28"/>
      <c r="YN124" s="28"/>
      <c r="YO124" s="28"/>
      <c r="YP124" s="28"/>
      <c r="YQ124" s="28"/>
      <c r="YR124" s="28"/>
      <c r="YS124" s="28"/>
      <c r="YT124" s="28"/>
      <c r="YU124" s="28"/>
      <c r="YV124" s="28"/>
      <c r="YW124" s="28"/>
      <c r="YX124" s="28"/>
      <c r="YY124" s="28"/>
      <c r="YZ124" s="28"/>
      <c r="ZA124" s="28"/>
      <c r="ZB124" s="28"/>
      <c r="ZC124" s="28"/>
      <c r="ZD124" s="28"/>
      <c r="ZE124" s="28"/>
      <c r="ZF124" s="28"/>
      <c r="ZG124" s="28"/>
      <c r="ZH124" s="28"/>
      <c r="ZI124" s="28"/>
      <c r="ZJ124" s="28"/>
      <c r="ZK124" s="28"/>
      <c r="ZL124" s="28"/>
      <c r="ZM124" s="28"/>
      <c r="ZN124" s="28"/>
      <c r="ZO124" s="28"/>
      <c r="ZP124" s="28"/>
      <c r="ZQ124" s="28"/>
      <c r="ZR124" s="28"/>
      <c r="ZS124" s="28"/>
      <c r="ZT124" s="28"/>
      <c r="ZU124" s="28"/>
      <c r="ZV124" s="28"/>
      <c r="ZW124" s="28"/>
      <c r="ZX124" s="28"/>
      <c r="ZY124" s="28"/>
      <c r="ZZ124" s="28"/>
      <c r="AAA124" s="28"/>
      <c r="AAB124" s="28"/>
      <c r="AAC124" s="28"/>
      <c r="AAD124" s="28"/>
      <c r="AAE124" s="28"/>
      <c r="AAF124" s="28"/>
      <c r="AAG124" s="28"/>
      <c r="AAH124" s="28"/>
      <c r="AAI124" s="28"/>
      <c r="AAJ124" s="28"/>
      <c r="AAK124" s="28"/>
      <c r="AAL124" s="28"/>
      <c r="AAM124" s="28"/>
      <c r="AAN124" s="28"/>
      <c r="AAO124" s="28"/>
      <c r="AAP124" s="28"/>
      <c r="AAQ124" s="28"/>
      <c r="AAR124" s="28"/>
      <c r="AAS124" s="28"/>
      <c r="AAT124" s="28"/>
      <c r="AAU124" s="28"/>
      <c r="AAV124" s="28"/>
      <c r="AAW124" s="28"/>
      <c r="AAX124" s="28"/>
      <c r="AAY124" s="28"/>
      <c r="AAZ124" s="28"/>
      <c r="ABA124" s="28"/>
      <c r="ABB124" s="28"/>
      <c r="ABC124" s="28"/>
      <c r="ABD124" s="28"/>
      <c r="ABE124" s="28"/>
      <c r="ABF124" s="28"/>
      <c r="ABG124" s="28"/>
      <c r="ABH124" s="28"/>
      <c r="ABI124" s="28"/>
      <c r="ABJ124" s="28"/>
      <c r="ABK124" s="28"/>
      <c r="ABL124" s="28"/>
      <c r="ABM124" s="28"/>
      <c r="ABN124" s="28"/>
      <c r="ABO124" s="28"/>
      <c r="ABP124" s="28"/>
      <c r="ABQ124" s="28"/>
      <c r="ABR124" s="28"/>
      <c r="ABS124" s="28"/>
      <c r="ABT124" s="28"/>
      <c r="ABU124" s="28"/>
      <c r="ABV124" s="28"/>
      <c r="ABW124" s="28"/>
      <c r="ABX124" s="28"/>
      <c r="ABY124" s="28"/>
      <c r="ABZ124" s="28"/>
      <c r="ACA124" s="28"/>
      <c r="ACB124" s="28"/>
      <c r="ACC124" s="28"/>
      <c r="ACD124" s="28"/>
      <c r="ACE124" s="28"/>
      <c r="ACF124" s="28"/>
      <c r="ACG124" s="28"/>
      <c r="ACH124" s="28"/>
      <c r="ACI124" s="28"/>
      <c r="ACJ124" s="28"/>
      <c r="ACK124" s="28"/>
      <c r="ACL124" s="28"/>
      <c r="ACM124" s="28"/>
      <c r="ACN124" s="28"/>
      <c r="ACO124" s="28"/>
      <c r="ACP124" s="28"/>
      <c r="ACQ124" s="28"/>
      <c r="ACR124" s="28"/>
      <c r="ACS124" s="28"/>
      <c r="ACT124" s="28"/>
      <c r="ACU124" s="28"/>
      <c r="ACV124" s="28"/>
      <c r="ACW124" s="28"/>
      <c r="ACX124" s="28"/>
      <c r="ACY124" s="28"/>
      <c r="ACZ124" s="28"/>
      <c r="ADA124" s="28"/>
      <c r="ADB124" s="28"/>
      <c r="ADC124" s="28"/>
      <c r="ADD124" s="28"/>
      <c r="ADE124" s="28"/>
      <c r="ADF124" s="28"/>
      <c r="ADG124" s="28"/>
      <c r="ADH124" s="28"/>
      <c r="ADI124" s="28"/>
      <c r="ADJ124" s="28"/>
      <c r="ADK124" s="28"/>
      <c r="ADL124" s="28"/>
      <c r="ADM124" s="28"/>
      <c r="ADN124" s="28"/>
      <c r="ADO124" s="28"/>
      <c r="ADP124" s="28"/>
      <c r="ADQ124" s="28"/>
      <c r="ADR124" s="28"/>
      <c r="ADS124" s="28"/>
      <c r="ADT124" s="28"/>
      <c r="ADU124" s="28"/>
      <c r="ADV124" s="28"/>
      <c r="ADW124" s="28"/>
      <c r="ADX124" s="28"/>
      <c r="ADY124" s="28"/>
      <c r="ADZ124" s="28"/>
      <c r="AEA124" s="28"/>
      <c r="AEB124" s="28"/>
      <c r="AEC124" s="28"/>
      <c r="AED124" s="28"/>
      <c r="AEE124" s="28"/>
      <c r="AEF124" s="28"/>
      <c r="AEG124" s="28"/>
      <c r="AEH124" s="28"/>
      <c r="AEI124" s="28"/>
      <c r="AEJ124" s="28"/>
      <c r="AEK124" s="28"/>
      <c r="AEL124" s="28"/>
      <c r="AEM124" s="28"/>
      <c r="AEN124" s="28"/>
      <c r="AEO124" s="28"/>
      <c r="AEP124" s="28"/>
      <c r="AEQ124" s="28"/>
      <c r="AER124" s="28"/>
      <c r="AES124" s="28"/>
      <c r="AET124" s="28"/>
      <c r="AEU124" s="28"/>
      <c r="AEV124" s="28"/>
      <c r="AEW124" s="28"/>
      <c r="AEX124" s="28"/>
      <c r="AEY124" s="28"/>
      <c r="AEZ124" s="28"/>
      <c r="AFA124" s="28"/>
      <c r="AFB124" s="28"/>
      <c r="AFC124" s="28"/>
      <c r="AFD124" s="28"/>
      <c r="AFE124" s="28"/>
      <c r="AFF124" s="28"/>
      <c r="AFG124" s="28"/>
      <c r="AFH124" s="28"/>
      <c r="AFI124" s="28"/>
      <c r="AFJ124" s="28"/>
      <c r="AFK124" s="28"/>
      <c r="AFL124" s="28"/>
      <c r="AFM124" s="28"/>
      <c r="AFN124" s="28"/>
      <c r="AFO124" s="28"/>
      <c r="AFP124" s="28"/>
      <c r="AFQ124" s="28"/>
      <c r="AFR124" s="28"/>
      <c r="AFS124" s="28"/>
      <c r="AFT124" s="28"/>
      <c r="AFU124" s="28"/>
      <c r="AFV124" s="28"/>
      <c r="AFW124" s="28"/>
      <c r="AFX124" s="28"/>
      <c r="AFY124" s="28"/>
      <c r="AFZ124" s="28"/>
      <c r="AGA124" s="28"/>
      <c r="AGB124" s="28"/>
      <c r="AGC124" s="28"/>
      <c r="AGD124" s="28"/>
      <c r="AGE124" s="28"/>
      <c r="AGF124" s="28"/>
      <c r="AGG124" s="28"/>
      <c r="AGH124" s="28"/>
      <c r="AGI124" s="28"/>
      <c r="AGJ124" s="28"/>
      <c r="AGK124" s="28"/>
      <c r="AGL124" s="28"/>
      <c r="AGM124" s="28"/>
      <c r="AGN124" s="28"/>
      <c r="AGO124" s="28"/>
      <c r="AGP124" s="28"/>
      <c r="AGQ124" s="28"/>
      <c r="AGR124" s="28"/>
      <c r="AGS124" s="28"/>
      <c r="AGT124" s="28"/>
      <c r="AGU124" s="28"/>
      <c r="AGV124" s="28"/>
      <c r="AGW124" s="28"/>
      <c r="AGX124" s="28"/>
      <c r="AGY124" s="28"/>
      <c r="AGZ124" s="28"/>
      <c r="AHA124" s="28"/>
      <c r="AHB124" s="28"/>
      <c r="AHC124" s="28"/>
      <c r="AHD124" s="28"/>
      <c r="AHE124" s="28"/>
      <c r="AHF124" s="28"/>
      <c r="AHG124" s="28"/>
      <c r="AHH124" s="28"/>
      <c r="AHI124" s="28"/>
      <c r="AHJ124" s="28"/>
      <c r="AHK124" s="28"/>
      <c r="AHL124" s="28"/>
      <c r="AHM124" s="28"/>
      <c r="AHN124" s="28"/>
      <c r="AHO124" s="28"/>
      <c r="AHP124" s="28"/>
      <c r="AHQ124" s="28"/>
      <c r="AHR124" s="28"/>
      <c r="AHS124" s="28"/>
      <c r="AHT124" s="28"/>
      <c r="AHU124" s="28"/>
      <c r="AHV124" s="28"/>
      <c r="AHW124" s="28"/>
      <c r="AHX124" s="28"/>
      <c r="AHY124" s="28"/>
      <c r="AHZ124" s="28"/>
      <c r="AIA124" s="28"/>
      <c r="AIB124" s="28"/>
      <c r="AIC124" s="28"/>
      <c r="AID124" s="28"/>
      <c r="AIE124" s="28"/>
      <c r="AIF124" s="28"/>
      <c r="AIG124" s="28"/>
      <c r="AIH124" s="28"/>
      <c r="AII124" s="28"/>
      <c r="AIJ124" s="28"/>
      <c r="AIK124" s="28"/>
      <c r="AIL124" s="28"/>
      <c r="AIM124" s="28"/>
      <c r="AIN124" s="28"/>
      <c r="AIO124" s="28"/>
      <c r="AIP124" s="28"/>
      <c r="AIQ124" s="28"/>
      <c r="AIR124" s="28"/>
      <c r="AIS124" s="28"/>
      <c r="AIT124" s="28"/>
      <c r="AIU124" s="28"/>
      <c r="AIV124" s="28"/>
      <c r="AIW124" s="28"/>
      <c r="AIX124" s="28"/>
      <c r="AIY124" s="28"/>
      <c r="AIZ124" s="28"/>
      <c r="AJA124" s="28"/>
      <c r="AJB124" s="28"/>
      <c r="AJC124" s="28"/>
      <c r="AJD124" s="28"/>
      <c r="AJE124" s="28"/>
      <c r="AJF124" s="28"/>
      <c r="AJG124" s="28"/>
      <c r="AJH124" s="28"/>
      <c r="AJI124" s="28"/>
      <c r="AJJ124" s="28"/>
      <c r="AJK124" s="28"/>
      <c r="AJL124" s="28"/>
      <c r="AJM124" s="28"/>
      <c r="AJN124" s="28"/>
      <c r="AJO124" s="28"/>
      <c r="AJP124" s="28"/>
      <c r="AJQ124" s="28"/>
      <c r="AJR124" s="28"/>
      <c r="AJS124" s="28"/>
      <c r="AJT124" s="28"/>
      <c r="AJU124" s="28"/>
      <c r="AJV124" s="28"/>
      <c r="AJW124" s="28"/>
      <c r="AJX124" s="28"/>
      <c r="AJY124" s="28"/>
      <c r="AJZ124" s="28"/>
      <c r="AKA124" s="28"/>
      <c r="AKB124" s="28"/>
      <c r="AKC124" s="28"/>
      <c r="AKD124" s="28"/>
      <c r="AKE124" s="28"/>
      <c r="AKF124" s="28"/>
      <c r="AKG124" s="28"/>
      <c r="AKH124" s="28"/>
      <c r="AKI124" s="28"/>
      <c r="AKJ124" s="28"/>
      <c r="AKK124" s="28"/>
      <c r="AKL124" s="28"/>
      <c r="AKM124" s="28"/>
      <c r="AKN124" s="28"/>
      <c r="AKO124" s="28"/>
      <c r="AKP124" s="28"/>
      <c r="AKQ124" s="28"/>
      <c r="AKR124" s="28"/>
      <c r="AKS124" s="28"/>
      <c r="AKT124" s="28"/>
      <c r="AKU124" s="28"/>
      <c r="AKV124" s="28"/>
      <c r="AKW124" s="28"/>
      <c r="AKX124" s="28"/>
      <c r="AKY124" s="28"/>
      <c r="AKZ124" s="28"/>
      <c r="ALA124" s="28"/>
      <c r="ALB124" s="28"/>
      <c r="ALC124" s="28"/>
      <c r="ALD124" s="28"/>
      <c r="ALE124" s="28"/>
      <c r="ALF124" s="28"/>
      <c r="ALG124" s="28"/>
      <c r="ALH124" s="28"/>
      <c r="ALI124" s="28"/>
      <c r="ALJ124" s="28"/>
      <c r="ALK124" s="28"/>
      <c r="ALL124" s="28"/>
      <c r="ALM124" s="28"/>
      <c r="ALN124" s="28"/>
      <c r="ALO124" s="28"/>
      <c r="ALP124" s="28"/>
      <c r="ALQ124" s="28"/>
      <c r="ALR124" s="28"/>
      <c r="ALS124" s="28"/>
      <c r="ALT124" s="28"/>
      <c r="ALU124" s="28"/>
      <c r="ALV124" s="28"/>
      <c r="ALW124" s="28"/>
      <c r="ALX124" s="28"/>
      <c r="ALY124" s="28"/>
      <c r="ALZ124" s="28"/>
      <c r="AMA124" s="28"/>
      <c r="AMB124" s="28"/>
      <c r="AMC124" s="28"/>
      <c r="AMD124" s="28"/>
      <c r="AME124" s="28"/>
      <c r="AMF124" s="28"/>
      <c r="AMG124" s="28"/>
      <c r="AMH124" s="28"/>
      <c r="AMI124" s="28"/>
      <c r="AMJ124" s="28"/>
      <c r="AMK124" s="28"/>
      <c r="AML124" s="28"/>
      <c r="AMM124" s="28"/>
      <c r="AMN124" s="28"/>
      <c r="AMO124" s="28"/>
      <c r="AMP124" s="28"/>
      <c r="AMQ124" s="28"/>
      <c r="AMR124" s="28"/>
      <c r="AMS124" s="28"/>
      <c r="AMT124" s="28"/>
      <c r="AMU124" s="28"/>
      <c r="AMV124" s="28"/>
      <c r="AMW124" s="28"/>
      <c r="AMX124" s="28"/>
      <c r="AMY124" s="28"/>
      <c r="AMZ124" s="28"/>
      <c r="ANA124" s="28"/>
      <c r="ANB124" s="28"/>
      <c r="ANC124" s="28"/>
      <c r="AND124" s="28"/>
      <c r="ANE124" s="28"/>
    </row>
    <row r="125" spans="3:1045" s="6" customFormat="1" ht="15" customHeight="1" x14ac:dyDescent="0.25">
      <c r="C125" s="6" t="str">
        <f t="shared" si="87"/>
        <v>Kenmore</v>
      </c>
      <c r="D125" s="6" t="str">
        <f t="shared" si="88"/>
        <v>153.5925  (50 gal)</v>
      </c>
      <c r="E125" s="6">
        <f t="shared" si="89"/>
        <v>160313</v>
      </c>
      <c r="F125" s="62">
        <f t="shared" si="9"/>
        <v>50</v>
      </c>
      <c r="G125" s="6" t="str">
        <f t="shared" si="90"/>
        <v>AOSmithHPTU50</v>
      </c>
      <c r="H125" s="64">
        <v>0</v>
      </c>
      <c r="I125" s="62">
        <v>1</v>
      </c>
      <c r="J125" s="63">
        <f t="shared" si="46"/>
        <v>0</v>
      </c>
      <c r="K125" s="114">
        <f t="shared" si="47"/>
        <v>2.9</v>
      </c>
      <c r="L125" s="132">
        <f t="shared" si="13"/>
        <v>0</v>
      </c>
      <c r="M125" s="99" t="s">
        <v>196</v>
      </c>
      <c r="N125" s="32">
        <v>3</v>
      </c>
      <c r="O125" s="83">
        <f t="shared" si="14"/>
        <v>16</v>
      </c>
      <c r="P125" s="9" t="s">
        <v>26</v>
      </c>
      <c r="Q125" s="70">
        <f t="shared" si="93"/>
        <v>3</v>
      </c>
      <c r="R125" s="70">
        <f t="shared" si="85"/>
        <v>160313</v>
      </c>
      <c r="S125" s="67" t="str">
        <f t="shared" si="24"/>
        <v>153.5925  (50 gal)</v>
      </c>
      <c r="T125" s="10">
        <v>153.5925</v>
      </c>
      <c r="U125" s="11">
        <v>50</v>
      </c>
      <c r="V125" s="30" t="s">
        <v>84</v>
      </c>
      <c r="W125" s="88" t="s">
        <v>109</v>
      </c>
      <c r="X125" s="93" t="str">
        <f t="shared" si="86"/>
        <v>AOSmithHPTU50</v>
      </c>
      <c r="Y125" s="131">
        <v>0</v>
      </c>
      <c r="Z125" s="40" t="s">
        <v>10</v>
      </c>
      <c r="AA125" s="47" t="s">
        <v>9</v>
      </c>
      <c r="AB125" s="48">
        <v>2.9</v>
      </c>
      <c r="AC125" s="49">
        <v>42545</v>
      </c>
      <c r="AD125" s="50" t="s">
        <v>83</v>
      </c>
      <c r="AE125" s="143" t="str">
        <f t="shared" si="91"/>
        <v>2,     Kenmore,   "153.5925  (50 gal)"</v>
      </c>
      <c r="AF125" s="145" t="str">
        <f t="shared" si="78"/>
        <v>Kenmore</v>
      </c>
      <c r="AG125" s="146" t="s">
        <v>505</v>
      </c>
      <c r="AH125" s="143" t="str">
        <f t="shared" si="92"/>
        <v xml:space="preserve">          case  Kenmore   :   "Kenmore153_5925"</v>
      </c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  <c r="AMM125"/>
      <c r="AMN125"/>
      <c r="AMO125"/>
      <c r="AMP125"/>
      <c r="AMQ125"/>
      <c r="AMR125"/>
      <c r="AMS125"/>
      <c r="AMT125"/>
      <c r="AMU125"/>
      <c r="AMV125"/>
      <c r="AMW125"/>
      <c r="AMX125"/>
      <c r="AMY125"/>
      <c r="AMZ125"/>
      <c r="ANA125"/>
      <c r="ANB125"/>
    </row>
    <row r="126" spans="3:1045" s="6" customFormat="1" ht="15" customHeight="1" x14ac:dyDescent="0.25">
      <c r="C126" s="6" t="str">
        <f t="shared" si="87"/>
        <v>Kenmore</v>
      </c>
      <c r="D126" s="6" t="str">
        <f t="shared" si="88"/>
        <v>153.5926  (66 gal)</v>
      </c>
      <c r="E126" s="6">
        <f t="shared" si="89"/>
        <v>160414</v>
      </c>
      <c r="F126" s="62">
        <f t="shared" si="9"/>
        <v>66</v>
      </c>
      <c r="G126" s="6" t="str">
        <f t="shared" si="90"/>
        <v>AOSmithHPTU66</v>
      </c>
      <c r="H126" s="64">
        <v>0</v>
      </c>
      <c r="I126" s="62">
        <v>1</v>
      </c>
      <c r="J126" s="63">
        <f t="shared" si="46"/>
        <v>0</v>
      </c>
      <c r="K126" s="114">
        <f t="shared" si="47"/>
        <v>3.1</v>
      </c>
      <c r="L126" s="132">
        <f t="shared" si="13"/>
        <v>0</v>
      </c>
      <c r="M126" s="99" t="s">
        <v>196</v>
      </c>
      <c r="N126" s="32">
        <v>3</v>
      </c>
      <c r="O126" s="83">
        <f t="shared" si="14"/>
        <v>16</v>
      </c>
      <c r="P126" s="9" t="s">
        <v>26</v>
      </c>
      <c r="Q126" s="70">
        <f t="shared" si="93"/>
        <v>4</v>
      </c>
      <c r="R126" s="70">
        <f t="shared" si="85"/>
        <v>160414</v>
      </c>
      <c r="S126" s="67" t="str">
        <f t="shared" si="24"/>
        <v>153.5926  (66 gal)</v>
      </c>
      <c r="T126" s="10">
        <v>153.5926</v>
      </c>
      <c r="U126" s="11">
        <v>66</v>
      </c>
      <c r="V126" s="30" t="s">
        <v>85</v>
      </c>
      <c r="W126" s="88" t="s">
        <v>105</v>
      </c>
      <c r="X126" s="93" t="str">
        <f t="shared" si="86"/>
        <v>AOSmithHPTU66</v>
      </c>
      <c r="Y126" s="131">
        <v>0</v>
      </c>
      <c r="Z126" s="40" t="s">
        <v>10</v>
      </c>
      <c r="AA126" s="47">
        <v>3</v>
      </c>
      <c r="AB126" s="48">
        <v>3.1</v>
      </c>
      <c r="AC126" s="49">
        <v>42545</v>
      </c>
      <c r="AD126" s="50" t="s">
        <v>83</v>
      </c>
      <c r="AE126" s="143" t="str">
        <f t="shared" si="91"/>
        <v>2,     Kenmore,   "153.5926  (66 gal)"</v>
      </c>
      <c r="AF126" s="145" t="str">
        <f t="shared" si="78"/>
        <v>Kenmore</v>
      </c>
      <c r="AG126" s="146" t="s">
        <v>506</v>
      </c>
      <c r="AH126" s="143" t="str">
        <f t="shared" si="92"/>
        <v xml:space="preserve">          case  Kenmore   :   "Kenmore153_5926"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  <c r="AMM126"/>
      <c r="AMN126"/>
      <c r="AMO126"/>
      <c r="AMP126"/>
      <c r="AMQ126"/>
      <c r="AMR126"/>
      <c r="AMS126"/>
      <c r="AMT126"/>
      <c r="AMU126"/>
      <c r="AMV126"/>
      <c r="AMW126"/>
      <c r="AMX126"/>
      <c r="AMY126"/>
      <c r="AMZ126"/>
      <c r="ANA126"/>
      <c r="ANB126"/>
    </row>
    <row r="127" spans="3:1045" s="6" customFormat="1" ht="15" customHeight="1" x14ac:dyDescent="0.25">
      <c r="C127" s="6" t="str">
        <f t="shared" si="87"/>
        <v>Kenmore</v>
      </c>
      <c r="D127" s="6" t="str">
        <f t="shared" si="88"/>
        <v>153.5928  (80 gal)</v>
      </c>
      <c r="E127" s="6">
        <f t="shared" si="89"/>
        <v>160515</v>
      </c>
      <c r="F127" s="62">
        <f t="shared" si="9"/>
        <v>80</v>
      </c>
      <c r="G127" s="6" t="str">
        <f t="shared" si="90"/>
        <v>AOSmithHPTU80</v>
      </c>
      <c r="H127" s="64">
        <v>0</v>
      </c>
      <c r="I127" s="62">
        <v>1</v>
      </c>
      <c r="J127" s="63">
        <f t="shared" si="46"/>
        <v>0</v>
      </c>
      <c r="K127" s="114">
        <f t="shared" si="47"/>
        <v>2.9</v>
      </c>
      <c r="L127" s="132">
        <f t="shared" si="13"/>
        <v>0</v>
      </c>
      <c r="M127" s="99" t="s">
        <v>196</v>
      </c>
      <c r="N127" s="32">
        <v>3</v>
      </c>
      <c r="O127" s="83">
        <f t="shared" si="14"/>
        <v>16</v>
      </c>
      <c r="P127" s="9" t="s">
        <v>26</v>
      </c>
      <c r="Q127" s="70">
        <f t="shared" si="93"/>
        <v>5</v>
      </c>
      <c r="R127" s="70">
        <f t="shared" si="85"/>
        <v>160515</v>
      </c>
      <c r="S127" s="67" t="str">
        <f t="shared" ref="S127:S190" si="94">T127 &amp; "  (" &amp; U127 &amp; " gal" &amp; IF(Y127&gt;0, ", JA13)", ")")</f>
        <v>153.5928  (80 gal)</v>
      </c>
      <c r="T127" s="10">
        <v>153.59280000000001</v>
      </c>
      <c r="U127" s="11">
        <v>80</v>
      </c>
      <c r="V127" s="30" t="s">
        <v>86</v>
      </c>
      <c r="W127" s="88" t="s">
        <v>106</v>
      </c>
      <c r="X127" s="93" t="str">
        <f t="shared" si="86"/>
        <v>AOSmithHPTU80</v>
      </c>
      <c r="Y127" s="131">
        <v>0</v>
      </c>
      <c r="Z127" s="40" t="s">
        <v>10</v>
      </c>
      <c r="AA127" s="47" t="s">
        <v>15</v>
      </c>
      <c r="AB127" s="48">
        <v>2.9</v>
      </c>
      <c r="AC127" s="49">
        <v>42545</v>
      </c>
      <c r="AD127" s="50" t="s">
        <v>83</v>
      </c>
      <c r="AE127" s="143" t="str">
        <f t="shared" si="91"/>
        <v>2,     Kenmore,   "153.5928  (80 gal)"</v>
      </c>
      <c r="AF127" s="145" t="str">
        <f t="shared" si="78"/>
        <v>Kenmore</v>
      </c>
      <c r="AG127" s="146" t="s">
        <v>507</v>
      </c>
      <c r="AH127" s="143" t="str">
        <f t="shared" si="92"/>
        <v xml:space="preserve">          case  Kenmore   :   "Kenmore153_5928"</v>
      </c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  <c r="AMZ127"/>
      <c r="ANA127"/>
      <c r="ANB127"/>
    </row>
    <row r="128" spans="3:1045" s="6" customFormat="1" ht="15" customHeight="1" x14ac:dyDescent="0.25">
      <c r="C128" s="6" t="str">
        <f t="shared" si="87"/>
        <v>Lochinvar</v>
      </c>
      <c r="D128" s="6" t="str">
        <f t="shared" si="88"/>
        <v>HPA051KD 120  (50 gal)</v>
      </c>
      <c r="E128" s="6">
        <f t="shared" si="89"/>
        <v>170113</v>
      </c>
      <c r="F128" s="62">
        <f t="shared" si="9"/>
        <v>50</v>
      </c>
      <c r="G128" s="6" t="str">
        <f t="shared" si="90"/>
        <v>AOSmithHPTU50</v>
      </c>
      <c r="H128" s="64">
        <v>0</v>
      </c>
      <c r="I128" s="62">
        <v>1</v>
      </c>
      <c r="J128" s="63">
        <f t="shared" si="46"/>
        <v>0</v>
      </c>
      <c r="K128" s="114">
        <f t="shared" si="47"/>
        <v>2.9</v>
      </c>
      <c r="L128" s="132">
        <f t="shared" si="13"/>
        <v>0</v>
      </c>
      <c r="M128" s="99" t="s">
        <v>196</v>
      </c>
      <c r="N128" s="32">
        <v>3</v>
      </c>
      <c r="O128" s="83">
        <f t="shared" si="14"/>
        <v>17</v>
      </c>
      <c r="P128" s="9" t="s">
        <v>27</v>
      </c>
      <c r="Q128" s="69">
        <v>1</v>
      </c>
      <c r="R128" s="70">
        <f t="shared" si="85"/>
        <v>170113</v>
      </c>
      <c r="S128" s="67" t="str">
        <f t="shared" si="94"/>
        <v>HPA051KD 120  (50 gal)</v>
      </c>
      <c r="T128" s="10" t="s">
        <v>28</v>
      </c>
      <c r="U128" s="11">
        <v>50</v>
      </c>
      <c r="V128" s="30" t="s">
        <v>84</v>
      </c>
      <c r="W128" s="88" t="s">
        <v>109</v>
      </c>
      <c r="X128" s="93" t="str">
        <f t="shared" si="86"/>
        <v>AOSmithHPTU50</v>
      </c>
      <c r="Y128" s="131">
        <v>0</v>
      </c>
      <c r="Z128" s="40" t="s">
        <v>10</v>
      </c>
      <c r="AA128" s="47" t="s">
        <v>9</v>
      </c>
      <c r="AB128" s="48">
        <v>2.9</v>
      </c>
      <c r="AC128" s="49">
        <v>42545</v>
      </c>
      <c r="AD128" s="50" t="s">
        <v>83</v>
      </c>
      <c r="AE128" s="143" t="str">
        <f t="shared" si="91"/>
        <v>2,     Lochinvar,   "HPA051KD 120  (50 gal)"</v>
      </c>
      <c r="AF128" s="144" t="str">
        <f>P128</f>
        <v>Lochinvar</v>
      </c>
      <c r="AG128" s="146" t="s">
        <v>508</v>
      </c>
      <c r="AH128" s="143" t="str">
        <f t="shared" si="92"/>
        <v xml:space="preserve">          case  Lochinvar   :   "LochinvarHPA051"</v>
      </c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  <c r="AMZ128"/>
      <c r="ANA128"/>
      <c r="ANB128"/>
    </row>
    <row r="129" spans="3:1045" s="6" customFormat="1" ht="15" customHeight="1" x14ac:dyDescent="0.25">
      <c r="C129" s="6" t="str">
        <f t="shared" si="87"/>
        <v>Lochinvar</v>
      </c>
      <c r="D129" s="6" t="str">
        <f t="shared" si="88"/>
        <v>HPA052KD 120  (50 gal)</v>
      </c>
      <c r="E129" s="6">
        <f t="shared" si="89"/>
        <v>170213</v>
      </c>
      <c r="F129" s="62">
        <f t="shared" si="9"/>
        <v>50</v>
      </c>
      <c r="G129" s="6" t="str">
        <f t="shared" si="90"/>
        <v>AOSmithHPTU50</v>
      </c>
      <c r="H129" s="64">
        <v>0</v>
      </c>
      <c r="I129" s="62">
        <v>1</v>
      </c>
      <c r="J129" s="63">
        <f t="shared" si="46"/>
        <v>0</v>
      </c>
      <c r="K129" s="114">
        <f t="shared" si="47"/>
        <v>2.9</v>
      </c>
      <c r="L129" s="132">
        <f t="shared" si="13"/>
        <v>0</v>
      </c>
      <c r="M129" s="99" t="s">
        <v>196</v>
      </c>
      <c r="N129" s="32">
        <v>3</v>
      </c>
      <c r="O129" s="83">
        <f t="shared" si="14"/>
        <v>17</v>
      </c>
      <c r="P129" s="9" t="s">
        <v>27</v>
      </c>
      <c r="Q129" s="70">
        <f t="shared" ref="Q129:Q133" si="95">Q128+1</f>
        <v>2</v>
      </c>
      <c r="R129" s="70">
        <f t="shared" si="85"/>
        <v>170213</v>
      </c>
      <c r="S129" s="67" t="str">
        <f t="shared" si="94"/>
        <v>HPA052KD 120  (50 gal)</v>
      </c>
      <c r="T129" s="10" t="s">
        <v>29</v>
      </c>
      <c r="U129" s="11">
        <v>50</v>
      </c>
      <c r="V129" s="30" t="s">
        <v>84</v>
      </c>
      <c r="W129" s="88" t="s">
        <v>109</v>
      </c>
      <c r="X129" s="93" t="str">
        <f t="shared" si="86"/>
        <v>AOSmithHPTU50</v>
      </c>
      <c r="Y129" s="131">
        <v>0</v>
      </c>
      <c r="Z129" s="40" t="s">
        <v>10</v>
      </c>
      <c r="AA129" s="47" t="s">
        <v>9</v>
      </c>
      <c r="AB129" s="48">
        <v>2.9</v>
      </c>
      <c r="AC129" s="49">
        <v>42545</v>
      </c>
      <c r="AD129" s="50" t="s">
        <v>83</v>
      </c>
      <c r="AE129" s="143" t="str">
        <f t="shared" si="91"/>
        <v>2,     Lochinvar,   "HPA052KD 120  (50 gal)"</v>
      </c>
      <c r="AF129" s="145" t="str">
        <f t="shared" si="78"/>
        <v>Lochinvar</v>
      </c>
      <c r="AG129" s="146" t="s">
        <v>509</v>
      </c>
      <c r="AH129" s="143" t="str">
        <f t="shared" si="92"/>
        <v xml:space="preserve">          case  Lochinvar   :   "LochinvarHPA052"</v>
      </c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  <c r="AMM129"/>
      <c r="AMN129"/>
      <c r="AMO129"/>
      <c r="AMP129"/>
      <c r="AMQ129"/>
      <c r="AMR129"/>
      <c r="AMS129"/>
      <c r="AMT129"/>
      <c r="AMU129"/>
      <c r="AMV129"/>
      <c r="AMW129"/>
      <c r="AMX129"/>
      <c r="AMY129"/>
      <c r="AMZ129"/>
      <c r="ANA129"/>
      <c r="ANB129"/>
    </row>
    <row r="130" spans="3:1045" s="6" customFormat="1" ht="15" customHeight="1" x14ac:dyDescent="0.25">
      <c r="C130" s="6" t="str">
        <f t="shared" si="87"/>
        <v>Lochinvar</v>
      </c>
      <c r="D130" s="6" t="str">
        <f t="shared" si="88"/>
        <v>HPA067KD 120  (66 gal)</v>
      </c>
      <c r="E130" s="6">
        <f t="shared" si="89"/>
        <v>170314</v>
      </c>
      <c r="F130" s="62">
        <f t="shared" si="9"/>
        <v>66</v>
      </c>
      <c r="G130" s="6" t="str">
        <f t="shared" si="90"/>
        <v>AOSmithHPTU66</v>
      </c>
      <c r="H130" s="64">
        <v>0</v>
      </c>
      <c r="I130" s="62">
        <v>1</v>
      </c>
      <c r="J130" s="63">
        <f t="shared" si="46"/>
        <v>0</v>
      </c>
      <c r="K130" s="114">
        <f t="shared" si="47"/>
        <v>3.1</v>
      </c>
      <c r="L130" s="132">
        <f t="shared" si="13"/>
        <v>0</v>
      </c>
      <c r="M130" s="99" t="s">
        <v>196</v>
      </c>
      <c r="N130" s="32">
        <v>3</v>
      </c>
      <c r="O130" s="83">
        <f t="shared" si="14"/>
        <v>17</v>
      </c>
      <c r="P130" s="9" t="s">
        <v>27</v>
      </c>
      <c r="Q130" s="70">
        <f t="shared" si="95"/>
        <v>3</v>
      </c>
      <c r="R130" s="70">
        <f t="shared" si="85"/>
        <v>170314</v>
      </c>
      <c r="S130" s="67" t="str">
        <f t="shared" si="94"/>
        <v>HPA067KD 120  (66 gal)</v>
      </c>
      <c r="T130" s="10" t="s">
        <v>30</v>
      </c>
      <c r="U130" s="11">
        <v>66</v>
      </c>
      <c r="V130" s="30" t="s">
        <v>85</v>
      </c>
      <c r="W130" s="88" t="s">
        <v>105</v>
      </c>
      <c r="X130" s="93" t="str">
        <f t="shared" si="86"/>
        <v>AOSmithHPTU66</v>
      </c>
      <c r="Y130" s="131">
        <v>0</v>
      </c>
      <c r="Z130" s="40" t="s">
        <v>10</v>
      </c>
      <c r="AA130" s="47">
        <v>3</v>
      </c>
      <c r="AB130" s="48">
        <v>3.1</v>
      </c>
      <c r="AC130" s="49">
        <v>42545</v>
      </c>
      <c r="AD130" s="50" t="s">
        <v>83</v>
      </c>
      <c r="AE130" s="143" t="str">
        <f t="shared" si="91"/>
        <v>2,     Lochinvar,   "HPA067KD 120  (66 gal)"</v>
      </c>
      <c r="AF130" s="145" t="str">
        <f t="shared" si="78"/>
        <v>Lochinvar</v>
      </c>
      <c r="AG130" s="146" t="s">
        <v>510</v>
      </c>
      <c r="AH130" s="143" t="str">
        <f t="shared" si="92"/>
        <v xml:space="preserve">          case  Lochinvar   :   "LochinvarHPA067"</v>
      </c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  <c r="AMZ130"/>
      <c r="ANA130"/>
      <c r="ANB130"/>
    </row>
    <row r="131" spans="3:1045" s="6" customFormat="1" ht="15" customHeight="1" x14ac:dyDescent="0.25">
      <c r="C131" s="6" t="str">
        <f t="shared" si="87"/>
        <v>Lochinvar</v>
      </c>
      <c r="D131" s="6" t="str">
        <f t="shared" si="88"/>
        <v>HPA068KD 120  (66 gal)</v>
      </c>
      <c r="E131" s="6">
        <f t="shared" si="89"/>
        <v>170414</v>
      </c>
      <c r="F131" s="62">
        <f t="shared" si="9"/>
        <v>66</v>
      </c>
      <c r="G131" s="6" t="str">
        <f t="shared" si="90"/>
        <v>AOSmithHPTU66</v>
      </c>
      <c r="H131" s="64">
        <v>0</v>
      </c>
      <c r="I131" s="62">
        <v>1</v>
      </c>
      <c r="J131" s="63">
        <f t="shared" si="46"/>
        <v>0</v>
      </c>
      <c r="K131" s="114">
        <f t="shared" si="47"/>
        <v>3.1</v>
      </c>
      <c r="L131" s="132">
        <f t="shared" si="13"/>
        <v>0</v>
      </c>
      <c r="M131" s="99" t="s">
        <v>196</v>
      </c>
      <c r="N131" s="32">
        <v>3</v>
      </c>
      <c r="O131" s="83">
        <f t="shared" si="14"/>
        <v>17</v>
      </c>
      <c r="P131" s="9" t="s">
        <v>27</v>
      </c>
      <c r="Q131" s="70">
        <f t="shared" si="95"/>
        <v>4</v>
      </c>
      <c r="R131" s="70">
        <f t="shared" si="85"/>
        <v>170414</v>
      </c>
      <c r="S131" s="67" t="str">
        <f t="shared" si="94"/>
        <v>HPA068KD 120  (66 gal)</v>
      </c>
      <c r="T131" s="10" t="s">
        <v>31</v>
      </c>
      <c r="U131" s="11">
        <v>66</v>
      </c>
      <c r="V131" s="30" t="s">
        <v>85</v>
      </c>
      <c r="W131" s="88" t="s">
        <v>105</v>
      </c>
      <c r="X131" s="93" t="str">
        <f t="shared" si="86"/>
        <v>AOSmithHPTU66</v>
      </c>
      <c r="Y131" s="131">
        <v>0</v>
      </c>
      <c r="Z131" s="40" t="s">
        <v>10</v>
      </c>
      <c r="AA131" s="47">
        <v>3</v>
      </c>
      <c r="AB131" s="48">
        <v>3.1</v>
      </c>
      <c r="AC131" s="49">
        <v>42545</v>
      </c>
      <c r="AD131" s="50" t="s">
        <v>83</v>
      </c>
      <c r="AE131" s="143" t="str">
        <f t="shared" si="91"/>
        <v>2,     Lochinvar,   "HPA068KD 120  (66 gal)"</v>
      </c>
      <c r="AF131" s="145" t="str">
        <f t="shared" si="78"/>
        <v>Lochinvar</v>
      </c>
      <c r="AG131" s="146" t="s">
        <v>511</v>
      </c>
      <c r="AH131" s="143" t="str">
        <f t="shared" si="92"/>
        <v xml:space="preserve">          case  Lochinvar   :   "LochinvarHPA068"</v>
      </c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  <c r="AMZ131"/>
      <c r="ANA131"/>
      <c r="ANB131"/>
    </row>
    <row r="132" spans="3:1045" s="6" customFormat="1" ht="15" customHeight="1" x14ac:dyDescent="0.25">
      <c r="C132" s="6" t="str">
        <f t="shared" si="87"/>
        <v>Lochinvar</v>
      </c>
      <c r="D132" s="6" t="str">
        <f t="shared" si="88"/>
        <v>HPA081KD 120  (80 gal)</v>
      </c>
      <c r="E132" s="6">
        <f t="shared" si="89"/>
        <v>170515</v>
      </c>
      <c r="F132" s="62">
        <f t="shared" si="9"/>
        <v>80</v>
      </c>
      <c r="G132" s="6" t="str">
        <f t="shared" si="90"/>
        <v>AOSmithHPTU80</v>
      </c>
      <c r="H132" s="64">
        <v>0</v>
      </c>
      <c r="I132" s="62">
        <v>1</v>
      </c>
      <c r="J132" s="63">
        <f t="shared" si="46"/>
        <v>0</v>
      </c>
      <c r="K132" s="114">
        <f t="shared" si="47"/>
        <v>2.9</v>
      </c>
      <c r="L132" s="132">
        <f t="shared" si="13"/>
        <v>0</v>
      </c>
      <c r="M132" s="99" t="s">
        <v>196</v>
      </c>
      <c r="N132" s="32">
        <v>3</v>
      </c>
      <c r="O132" s="83">
        <f t="shared" si="14"/>
        <v>17</v>
      </c>
      <c r="P132" s="9" t="s">
        <v>27</v>
      </c>
      <c r="Q132" s="70">
        <f t="shared" si="95"/>
        <v>5</v>
      </c>
      <c r="R132" s="70">
        <f t="shared" si="85"/>
        <v>170515</v>
      </c>
      <c r="S132" s="67" t="str">
        <f t="shared" si="94"/>
        <v>HPA081KD 120  (80 gal)</v>
      </c>
      <c r="T132" s="10" t="s">
        <v>32</v>
      </c>
      <c r="U132" s="11">
        <v>80</v>
      </c>
      <c r="V132" s="30" t="s">
        <v>86</v>
      </c>
      <c r="W132" s="88" t="s">
        <v>106</v>
      </c>
      <c r="X132" s="93" t="str">
        <f t="shared" si="86"/>
        <v>AOSmithHPTU80</v>
      </c>
      <c r="Y132" s="131">
        <v>0</v>
      </c>
      <c r="Z132" s="40" t="s">
        <v>10</v>
      </c>
      <c r="AA132" s="47" t="s">
        <v>15</v>
      </c>
      <c r="AB132" s="48">
        <v>2.9</v>
      </c>
      <c r="AC132" s="49">
        <v>42545</v>
      </c>
      <c r="AD132" s="50" t="s">
        <v>83</v>
      </c>
      <c r="AE132" s="143" t="str">
        <f t="shared" si="91"/>
        <v>2,     Lochinvar,   "HPA081KD 120  (80 gal)"</v>
      </c>
      <c r="AF132" s="145" t="str">
        <f t="shared" si="78"/>
        <v>Lochinvar</v>
      </c>
      <c r="AG132" s="146" t="s">
        <v>512</v>
      </c>
      <c r="AH132" s="143" t="str">
        <f t="shared" si="92"/>
        <v xml:space="preserve">          case  Lochinvar   :   "LochinvarHPA081"</v>
      </c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  <c r="AMM132"/>
      <c r="AMN132"/>
      <c r="AMO132"/>
      <c r="AMP132"/>
      <c r="AMQ132"/>
      <c r="AMR132"/>
      <c r="AMS132"/>
      <c r="AMT132"/>
      <c r="AMU132"/>
      <c r="AMV132"/>
      <c r="AMW132"/>
      <c r="AMX132"/>
      <c r="AMY132"/>
      <c r="AMZ132"/>
      <c r="ANA132"/>
      <c r="ANB132"/>
    </row>
    <row r="133" spans="3:1045" s="6" customFormat="1" ht="15" customHeight="1" x14ac:dyDescent="0.25">
      <c r="C133" s="6" t="str">
        <f t="shared" si="87"/>
        <v>Lochinvar</v>
      </c>
      <c r="D133" s="6" t="str">
        <f t="shared" si="88"/>
        <v>HPA082KD 120  (80 gal)</v>
      </c>
      <c r="E133" s="6">
        <f t="shared" si="89"/>
        <v>170615</v>
      </c>
      <c r="F133" s="62">
        <f t="shared" si="9"/>
        <v>80</v>
      </c>
      <c r="G133" s="6" t="str">
        <f t="shared" si="90"/>
        <v>AOSmithHPTU80</v>
      </c>
      <c r="H133" s="64">
        <v>0</v>
      </c>
      <c r="I133" s="62">
        <v>1</v>
      </c>
      <c r="J133" s="63">
        <f t="shared" si="46"/>
        <v>0</v>
      </c>
      <c r="K133" s="114">
        <f t="shared" si="47"/>
        <v>2.9</v>
      </c>
      <c r="L133" s="132">
        <f t="shared" si="13"/>
        <v>0</v>
      </c>
      <c r="M133" s="99" t="s">
        <v>196</v>
      </c>
      <c r="N133" s="32">
        <v>3</v>
      </c>
      <c r="O133" s="83">
        <f t="shared" si="14"/>
        <v>17</v>
      </c>
      <c r="P133" s="9" t="s">
        <v>27</v>
      </c>
      <c r="Q133" s="70">
        <f t="shared" si="95"/>
        <v>6</v>
      </c>
      <c r="R133" s="70">
        <f t="shared" si="85"/>
        <v>170615</v>
      </c>
      <c r="S133" s="67" t="str">
        <f t="shared" si="94"/>
        <v>HPA082KD 120  (80 gal)</v>
      </c>
      <c r="T133" s="10" t="s">
        <v>33</v>
      </c>
      <c r="U133" s="11">
        <v>80</v>
      </c>
      <c r="V133" s="30" t="s">
        <v>86</v>
      </c>
      <c r="W133" s="88" t="s">
        <v>106</v>
      </c>
      <c r="X133" s="93" t="str">
        <f t="shared" si="86"/>
        <v>AOSmithHPTU80</v>
      </c>
      <c r="Y133" s="131">
        <v>0</v>
      </c>
      <c r="Z133" s="40" t="s">
        <v>10</v>
      </c>
      <c r="AA133" s="47" t="s">
        <v>15</v>
      </c>
      <c r="AB133" s="48">
        <v>2.9</v>
      </c>
      <c r="AC133" s="49">
        <v>42545</v>
      </c>
      <c r="AD133" s="50" t="s">
        <v>83</v>
      </c>
      <c r="AE133" s="143" t="str">
        <f t="shared" si="91"/>
        <v>2,     Lochinvar,   "HPA082KD 120  (80 gal)"</v>
      </c>
      <c r="AF133" s="145" t="str">
        <f t="shared" si="78"/>
        <v>Lochinvar</v>
      </c>
      <c r="AG133" s="146" t="s">
        <v>513</v>
      </c>
      <c r="AH133" s="143" t="str">
        <f t="shared" si="92"/>
        <v xml:space="preserve">          case  Lochinvar   :   "LochinvarHPA082"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  <c r="AMZ133"/>
      <c r="ANA133"/>
      <c r="ANB133"/>
    </row>
    <row r="134" spans="3:1045" s="6" customFormat="1" ht="15" customHeight="1" x14ac:dyDescent="0.25">
      <c r="C134" s="6" t="str">
        <f t="shared" si="87"/>
        <v>Reliance</v>
      </c>
      <c r="D134" s="6" t="str">
        <f t="shared" si="88"/>
        <v>10 50 DHPHT 120  (50 gal)</v>
      </c>
      <c r="E134" s="6">
        <f t="shared" si="89"/>
        <v>180113</v>
      </c>
      <c r="F134" s="62">
        <f t="shared" si="9"/>
        <v>50</v>
      </c>
      <c r="G134" s="6" t="str">
        <f t="shared" si="90"/>
        <v>AOSmithHPTU50</v>
      </c>
      <c r="H134" s="64">
        <v>0</v>
      </c>
      <c r="I134" s="62">
        <v>1</v>
      </c>
      <c r="J134" s="63">
        <f t="shared" si="46"/>
        <v>0</v>
      </c>
      <c r="K134" s="114">
        <f t="shared" si="47"/>
        <v>2.9</v>
      </c>
      <c r="L134" s="132">
        <f t="shared" si="13"/>
        <v>0</v>
      </c>
      <c r="M134" s="99" t="s">
        <v>196</v>
      </c>
      <c r="N134" s="32">
        <v>3</v>
      </c>
      <c r="O134" s="83">
        <f t="shared" si="14"/>
        <v>18</v>
      </c>
      <c r="P134" s="9" t="s">
        <v>34</v>
      </c>
      <c r="Q134" s="69">
        <v>1</v>
      </c>
      <c r="R134" s="70">
        <f t="shared" si="85"/>
        <v>180113</v>
      </c>
      <c r="S134" s="67" t="str">
        <f t="shared" si="94"/>
        <v>10 50 DHPHT 120  (50 gal)</v>
      </c>
      <c r="T134" s="10" t="s">
        <v>35</v>
      </c>
      <c r="U134" s="11">
        <v>50</v>
      </c>
      <c r="V134" s="30" t="s">
        <v>84</v>
      </c>
      <c r="W134" s="88" t="s">
        <v>109</v>
      </c>
      <c r="X134" s="93" t="str">
        <f t="shared" si="86"/>
        <v>AOSmithHPTU50</v>
      </c>
      <c r="Y134" s="131">
        <v>0</v>
      </c>
      <c r="Z134" s="40" t="s">
        <v>10</v>
      </c>
      <c r="AA134" s="47" t="s">
        <v>9</v>
      </c>
      <c r="AB134" s="48">
        <v>2.9</v>
      </c>
      <c r="AC134" s="49">
        <v>42545</v>
      </c>
      <c r="AD134" s="50" t="s">
        <v>83</v>
      </c>
      <c r="AE134" s="143" t="str">
        <f t="shared" si="91"/>
        <v>2,     Reliance,   "10 50 DHPHT 120  (50 gal)"</v>
      </c>
      <c r="AF134" s="144" t="str">
        <f>P134</f>
        <v>Reliance</v>
      </c>
      <c r="AG134" s="146" t="s">
        <v>514</v>
      </c>
      <c r="AH134" s="143" t="str">
        <f t="shared" si="92"/>
        <v xml:space="preserve">          case  Reliance   :   "Reliance1050DHPHT"</v>
      </c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  <c r="AMM134"/>
      <c r="AMN134"/>
      <c r="AMO134"/>
      <c r="AMP134"/>
      <c r="AMQ134"/>
      <c r="AMR134"/>
      <c r="AMS134"/>
      <c r="AMT134"/>
      <c r="AMU134"/>
      <c r="AMV134"/>
      <c r="AMW134"/>
      <c r="AMX134"/>
      <c r="AMY134"/>
      <c r="AMZ134"/>
      <c r="ANA134"/>
      <c r="ANB134"/>
    </row>
    <row r="135" spans="3:1045" s="6" customFormat="1" ht="15" customHeight="1" x14ac:dyDescent="0.25">
      <c r="C135" s="6" t="str">
        <f t="shared" si="87"/>
        <v>Reliance</v>
      </c>
      <c r="D135" s="6" t="str">
        <f t="shared" si="88"/>
        <v>10 50 DHPHTNE 120  (50 gal)</v>
      </c>
      <c r="E135" s="6">
        <f t="shared" si="89"/>
        <v>180213</v>
      </c>
      <c r="F135" s="62">
        <f t="shared" si="9"/>
        <v>50</v>
      </c>
      <c r="G135" s="6" t="str">
        <f t="shared" si="90"/>
        <v>AOSmithHPTU50</v>
      </c>
      <c r="H135" s="64">
        <v>0</v>
      </c>
      <c r="I135" s="62">
        <v>1</v>
      </c>
      <c r="J135" s="63">
        <f t="shared" si="46"/>
        <v>0</v>
      </c>
      <c r="K135" s="114">
        <f t="shared" si="47"/>
        <v>2.9</v>
      </c>
      <c r="L135" s="132">
        <f t="shared" si="13"/>
        <v>0</v>
      </c>
      <c r="M135" s="99" t="s">
        <v>196</v>
      </c>
      <c r="N135" s="32">
        <v>3</v>
      </c>
      <c r="O135" s="83">
        <f t="shared" si="14"/>
        <v>18</v>
      </c>
      <c r="P135" s="9" t="s">
        <v>34</v>
      </c>
      <c r="Q135" s="70">
        <f t="shared" ref="Q135:Q148" si="96">Q134+1</f>
        <v>2</v>
      </c>
      <c r="R135" s="70">
        <f t="shared" si="85"/>
        <v>180213</v>
      </c>
      <c r="S135" s="67" t="str">
        <f t="shared" si="94"/>
        <v>10 50 DHPHTNE 120  (50 gal)</v>
      </c>
      <c r="T135" s="10" t="s">
        <v>36</v>
      </c>
      <c r="U135" s="11">
        <v>50</v>
      </c>
      <c r="V135" s="30" t="s">
        <v>84</v>
      </c>
      <c r="W135" s="88" t="s">
        <v>109</v>
      </c>
      <c r="X135" s="93" t="str">
        <f t="shared" si="86"/>
        <v>AOSmithHPTU50</v>
      </c>
      <c r="Y135" s="131">
        <v>0</v>
      </c>
      <c r="Z135" s="40" t="s">
        <v>10</v>
      </c>
      <c r="AA135" s="47" t="s">
        <v>9</v>
      </c>
      <c r="AB135" s="48">
        <v>2.9</v>
      </c>
      <c r="AC135" s="49">
        <v>42545</v>
      </c>
      <c r="AD135" s="50" t="s">
        <v>83</v>
      </c>
      <c r="AE135" s="143" t="str">
        <f t="shared" si="91"/>
        <v>2,     Reliance,   "10 50 DHPHTNE 120  (50 gal)"</v>
      </c>
      <c r="AF135" s="145" t="str">
        <f t="shared" si="78"/>
        <v>Reliance</v>
      </c>
      <c r="AG135" s="146" t="s">
        <v>515</v>
      </c>
      <c r="AH135" s="143" t="str">
        <f t="shared" si="92"/>
        <v xml:space="preserve">          case  Reliance   :   "Reliance1050DHPHTNE"</v>
      </c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/>
      <c r="AMN135"/>
      <c r="AMO135"/>
      <c r="AMP135"/>
      <c r="AMQ135"/>
      <c r="AMR135"/>
      <c r="AMS135"/>
      <c r="AMT135"/>
      <c r="AMU135"/>
      <c r="AMV135"/>
      <c r="AMW135"/>
      <c r="AMX135"/>
      <c r="AMY135"/>
      <c r="AMZ135"/>
      <c r="ANA135"/>
      <c r="ANB135"/>
    </row>
    <row r="136" spans="3:1045" s="6" customFormat="1" ht="15" customHeight="1" x14ac:dyDescent="0.25">
      <c r="C136" s="136" t="str">
        <f t="shared" si="87"/>
        <v>Reliance</v>
      </c>
      <c r="D136" s="136" t="str">
        <f t="shared" si="88"/>
        <v>10-50-DHPHTDR 130  (50 gal, JA13)</v>
      </c>
      <c r="E136" s="136">
        <f t="shared" si="89"/>
        <v>181313</v>
      </c>
      <c r="F136" s="62">
        <f t="shared" ref="F136" si="97">U136</f>
        <v>50</v>
      </c>
      <c r="G136" s="6" t="str">
        <f t="shared" si="90"/>
        <v>AOSmithHPTU50</v>
      </c>
      <c r="H136" s="64">
        <v>0</v>
      </c>
      <c r="I136" s="62">
        <v>1</v>
      </c>
      <c r="J136" s="63">
        <f t="shared" ref="J136" si="98">IF(H136&gt;0,Z136,0)</f>
        <v>0</v>
      </c>
      <c r="K136" s="114">
        <f t="shared" ref="K136" si="99">IF(I136&gt;0,AB136,0)</f>
        <v>2.9</v>
      </c>
      <c r="L136" s="132">
        <f t="shared" ref="L136" si="100">Y136</f>
        <v>1</v>
      </c>
      <c r="M136" s="99" t="s">
        <v>196</v>
      </c>
      <c r="N136" s="32">
        <v>3</v>
      </c>
      <c r="O136" s="83">
        <f t="shared" ref="O136" si="101">VLOOKUP( P136, $P$2:$Q$21, 2, FALSE )</f>
        <v>18</v>
      </c>
      <c r="P136" s="9" t="s">
        <v>34</v>
      </c>
      <c r="Q136" s="137">
        <v>13</v>
      </c>
      <c r="R136" s="70">
        <f t="shared" ref="R136" si="102" xml:space="preserve"> (O136*10000) + (Q136*100) + VLOOKUP( W136, $T$2:$V$53, 2, FALSE )</f>
        <v>181313</v>
      </c>
      <c r="S136" s="67" t="str">
        <f t="shared" si="94"/>
        <v>10-50-DHPHTDR 130  (50 gal, JA13)</v>
      </c>
      <c r="T136" s="10" t="s">
        <v>375</v>
      </c>
      <c r="U136" s="11">
        <v>50</v>
      </c>
      <c r="V136" s="30" t="s">
        <v>84</v>
      </c>
      <c r="W136" s="88" t="s">
        <v>109</v>
      </c>
      <c r="X136" s="93" t="str">
        <f t="shared" ref="X136" si="103">VLOOKUP( W136, $T$2:$V$53, 3, FALSE )</f>
        <v>AOSmithHPTU50</v>
      </c>
      <c r="Y136" s="133">
        <v>1</v>
      </c>
      <c r="Z136" s="40" t="s">
        <v>10</v>
      </c>
      <c r="AA136" s="47" t="s">
        <v>9</v>
      </c>
      <c r="AB136" s="48">
        <v>2.9</v>
      </c>
      <c r="AC136" s="49">
        <v>44118</v>
      </c>
      <c r="AD136" s="50" t="s">
        <v>83</v>
      </c>
      <c r="AE136" s="143" t="str">
        <f t="shared" si="91"/>
        <v>2,     Reliance,   "10-50-DHPHTDR 130  (50 gal, JA13)"</v>
      </c>
      <c r="AF136" s="145" t="str">
        <f t="shared" si="78"/>
        <v>Reliance</v>
      </c>
      <c r="AG136" s="147" t="s">
        <v>526</v>
      </c>
      <c r="AH136" s="143" t="str">
        <f t="shared" si="92"/>
        <v xml:space="preserve">          case  Reliance   :   "Reliance1050DHPHTDR"</v>
      </c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  <c r="AMM136"/>
      <c r="AMN136"/>
      <c r="AMO136"/>
      <c r="AMP136"/>
      <c r="AMQ136"/>
      <c r="AMR136"/>
      <c r="AMS136"/>
      <c r="AMT136"/>
      <c r="AMU136"/>
      <c r="AMV136"/>
      <c r="AMW136"/>
      <c r="AMX136"/>
      <c r="AMY136"/>
      <c r="AMZ136"/>
      <c r="ANA136"/>
      <c r="ANB136"/>
    </row>
    <row r="137" spans="3:1045" s="6" customFormat="1" ht="15" customHeight="1" x14ac:dyDescent="0.25">
      <c r="C137" s="6" t="str">
        <f t="shared" si="87"/>
        <v>Reliance</v>
      </c>
      <c r="D137" s="6" t="str">
        <f t="shared" si="88"/>
        <v>10 60 DHPT  (60 gal)</v>
      </c>
      <c r="E137" s="6">
        <f t="shared" si="89"/>
        <v>180311</v>
      </c>
      <c r="F137" s="62">
        <f t="shared" si="9"/>
        <v>60</v>
      </c>
      <c r="G137" s="6" t="str">
        <f t="shared" si="90"/>
        <v>AOSmithPHPT60</v>
      </c>
      <c r="H137" s="62">
        <v>1</v>
      </c>
      <c r="I137" s="64">
        <v>0</v>
      </c>
      <c r="J137" s="63">
        <f t="shared" si="46"/>
        <v>2.33</v>
      </c>
      <c r="K137" s="114">
        <f t="shared" si="47"/>
        <v>0</v>
      </c>
      <c r="L137" s="132">
        <f t="shared" si="13"/>
        <v>0</v>
      </c>
      <c r="M137" s="99" t="s">
        <v>196</v>
      </c>
      <c r="N137" s="33"/>
      <c r="O137" s="83">
        <f t="shared" si="14"/>
        <v>18</v>
      </c>
      <c r="P137" s="18" t="s">
        <v>34</v>
      </c>
      <c r="Q137" s="139">
        <f>Q135+1</f>
        <v>3</v>
      </c>
      <c r="R137" s="70">
        <f xml:space="preserve"> (O137*10000) + (Q137*100) + VLOOKUP( W137, $T$2:$V$53, 2, FALSE )</f>
        <v>180311</v>
      </c>
      <c r="S137" s="67" t="str">
        <f t="shared" si="94"/>
        <v>10 60 DHPT  (60 gal)</v>
      </c>
      <c r="T137" s="19" t="s">
        <v>111</v>
      </c>
      <c r="U137" s="20">
        <v>60</v>
      </c>
      <c r="V137" s="31" t="s">
        <v>107</v>
      </c>
      <c r="W137" s="88" t="s">
        <v>107</v>
      </c>
      <c r="X137" s="93" t="str">
        <f>VLOOKUP( W137, $T$2:$V$53, 3, FALSE )</f>
        <v>AOSmithPHPT60</v>
      </c>
      <c r="Y137" s="131">
        <v>0</v>
      </c>
      <c r="Z137" s="34">
        <v>2.33</v>
      </c>
      <c r="AA137" s="51"/>
      <c r="AB137" s="50"/>
      <c r="AC137" s="51"/>
      <c r="AD137" s="50"/>
      <c r="AE137" s="143" t="str">
        <f t="shared" si="91"/>
        <v>2,     Reliance,   "10 60 DHPT  (60 gal)"</v>
      </c>
      <c r="AF137" s="145" t="str">
        <f t="shared" si="78"/>
        <v>Reliance</v>
      </c>
      <c r="AG137" s="146" t="s">
        <v>516</v>
      </c>
      <c r="AH137" s="143" t="str">
        <f t="shared" si="92"/>
        <v xml:space="preserve">          case  Reliance   :   "Reliance1060DHPTRes"</v>
      </c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28"/>
      <c r="HP137" s="28"/>
      <c r="HQ137" s="28"/>
      <c r="HR137" s="28"/>
      <c r="HS137" s="28"/>
      <c r="HT137" s="28"/>
      <c r="HU137" s="28"/>
      <c r="HV137" s="28"/>
      <c r="HW137" s="28"/>
      <c r="HX137" s="28"/>
      <c r="HY137" s="28"/>
      <c r="HZ137" s="28"/>
      <c r="IA137" s="28"/>
      <c r="IB137" s="28"/>
      <c r="IC137" s="28"/>
      <c r="ID137" s="28"/>
      <c r="IE137" s="28"/>
      <c r="IF137" s="28"/>
      <c r="IG137" s="28"/>
      <c r="IH137" s="28"/>
      <c r="II137" s="28"/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  <c r="IX137" s="28"/>
      <c r="IY137" s="28"/>
      <c r="IZ137" s="28"/>
      <c r="JA137" s="28"/>
      <c r="JB137" s="28"/>
      <c r="JC137" s="28"/>
      <c r="JD137" s="28"/>
      <c r="JE137" s="28"/>
      <c r="JF137" s="28"/>
      <c r="JG137" s="28"/>
      <c r="JH137" s="28"/>
      <c r="JI137" s="28"/>
      <c r="JJ137" s="28"/>
      <c r="JK137" s="28"/>
      <c r="JL137" s="28"/>
      <c r="JM137" s="28"/>
      <c r="JN137" s="28"/>
      <c r="JO137" s="28"/>
      <c r="JP137" s="28"/>
      <c r="JQ137" s="28"/>
      <c r="JR137" s="28"/>
      <c r="JS137" s="28"/>
      <c r="JT137" s="28"/>
      <c r="JU137" s="28"/>
      <c r="JV137" s="28"/>
      <c r="JW137" s="28"/>
      <c r="JX137" s="28"/>
      <c r="JY137" s="28"/>
      <c r="JZ137" s="28"/>
      <c r="KA137" s="28"/>
      <c r="KB137" s="28"/>
      <c r="KC137" s="28"/>
      <c r="KD137" s="28"/>
      <c r="KE137" s="28"/>
      <c r="KF137" s="28"/>
      <c r="KG137" s="28"/>
      <c r="KH137" s="28"/>
      <c r="KI137" s="28"/>
      <c r="KJ137" s="28"/>
      <c r="KK137" s="28"/>
      <c r="KL137" s="28"/>
      <c r="KM137" s="28"/>
      <c r="KN137" s="28"/>
      <c r="KO137" s="28"/>
      <c r="KP137" s="28"/>
      <c r="KQ137" s="28"/>
      <c r="KR137" s="28"/>
      <c r="KS137" s="28"/>
      <c r="KT137" s="28"/>
      <c r="KU137" s="28"/>
      <c r="KV137" s="28"/>
      <c r="KW137" s="28"/>
      <c r="KX137" s="28"/>
      <c r="KY137" s="28"/>
      <c r="KZ137" s="28"/>
      <c r="LA137" s="28"/>
      <c r="LB137" s="28"/>
      <c r="LC137" s="28"/>
      <c r="LD137" s="28"/>
      <c r="LE137" s="28"/>
      <c r="LF137" s="28"/>
      <c r="LG137" s="28"/>
      <c r="LH137" s="28"/>
      <c r="LI137" s="28"/>
      <c r="LJ137" s="28"/>
      <c r="LK137" s="28"/>
      <c r="LL137" s="28"/>
      <c r="LM137" s="28"/>
      <c r="LN137" s="28"/>
      <c r="LO137" s="28"/>
      <c r="LP137" s="28"/>
      <c r="LQ137" s="28"/>
      <c r="LR137" s="28"/>
      <c r="LS137" s="28"/>
      <c r="LT137" s="28"/>
      <c r="LU137" s="28"/>
      <c r="LV137" s="28"/>
      <c r="LW137" s="28"/>
      <c r="LX137" s="28"/>
      <c r="LY137" s="28"/>
      <c r="LZ137" s="28"/>
      <c r="MA137" s="28"/>
      <c r="MB137" s="28"/>
      <c r="MC137" s="28"/>
      <c r="MD137" s="28"/>
      <c r="ME137" s="28"/>
      <c r="MF137" s="28"/>
      <c r="MG137" s="28"/>
      <c r="MH137" s="28"/>
      <c r="MI137" s="28"/>
      <c r="MJ137" s="28"/>
      <c r="MK137" s="28"/>
      <c r="ML137" s="28"/>
      <c r="MM137" s="28"/>
      <c r="MN137" s="28"/>
      <c r="MO137" s="28"/>
      <c r="MP137" s="28"/>
      <c r="MQ137" s="28"/>
      <c r="MR137" s="28"/>
      <c r="MS137" s="28"/>
      <c r="MT137" s="28"/>
      <c r="MU137" s="28"/>
      <c r="MV137" s="28"/>
      <c r="MW137" s="28"/>
      <c r="MX137" s="28"/>
      <c r="MY137" s="28"/>
      <c r="MZ137" s="28"/>
      <c r="NA137" s="28"/>
      <c r="NB137" s="28"/>
      <c r="NC137" s="28"/>
      <c r="ND137" s="28"/>
      <c r="NE137" s="28"/>
      <c r="NF137" s="28"/>
      <c r="NG137" s="28"/>
      <c r="NH137" s="28"/>
      <c r="NI137" s="28"/>
      <c r="NJ137" s="28"/>
      <c r="NK137" s="28"/>
      <c r="NL137" s="28"/>
      <c r="NM137" s="28"/>
      <c r="NN137" s="28"/>
      <c r="NO137" s="28"/>
      <c r="NP137" s="28"/>
      <c r="NQ137" s="28"/>
      <c r="NR137" s="28"/>
      <c r="NS137" s="28"/>
      <c r="NT137" s="28"/>
      <c r="NU137" s="28"/>
      <c r="NV137" s="28"/>
      <c r="NW137" s="28"/>
      <c r="NX137" s="28"/>
      <c r="NY137" s="28"/>
      <c r="NZ137" s="28"/>
      <c r="OA137" s="28"/>
      <c r="OB137" s="28"/>
      <c r="OC137" s="28"/>
      <c r="OD137" s="28"/>
      <c r="OE137" s="28"/>
      <c r="OF137" s="28"/>
      <c r="OG137" s="28"/>
      <c r="OH137" s="28"/>
      <c r="OI137" s="28"/>
      <c r="OJ137" s="28"/>
      <c r="OK137" s="28"/>
      <c r="OL137" s="28"/>
      <c r="OM137" s="28"/>
      <c r="ON137" s="28"/>
      <c r="OO137" s="28"/>
      <c r="OP137" s="28"/>
      <c r="OQ137" s="28"/>
      <c r="OR137" s="28"/>
      <c r="OS137" s="28"/>
      <c r="OT137" s="28"/>
      <c r="OU137" s="28"/>
      <c r="OV137" s="28"/>
      <c r="OW137" s="28"/>
      <c r="OX137" s="28"/>
      <c r="OY137" s="28"/>
      <c r="OZ137" s="28"/>
      <c r="PA137" s="28"/>
      <c r="PB137" s="28"/>
      <c r="PC137" s="28"/>
      <c r="PD137" s="28"/>
      <c r="PE137" s="28"/>
      <c r="PF137" s="28"/>
      <c r="PG137" s="28"/>
      <c r="PH137" s="28"/>
      <c r="PI137" s="28"/>
      <c r="PJ137" s="28"/>
      <c r="PK137" s="28"/>
      <c r="PL137" s="28"/>
      <c r="PM137" s="28"/>
      <c r="PN137" s="28"/>
      <c r="PO137" s="28"/>
      <c r="PP137" s="28"/>
      <c r="PQ137" s="28"/>
      <c r="PR137" s="28"/>
      <c r="PS137" s="28"/>
      <c r="PT137" s="28"/>
      <c r="PU137" s="28"/>
      <c r="PV137" s="28"/>
      <c r="PW137" s="28"/>
      <c r="PX137" s="28"/>
      <c r="PY137" s="28"/>
      <c r="PZ137" s="28"/>
      <c r="QA137" s="28"/>
      <c r="QB137" s="28"/>
      <c r="QC137" s="28"/>
      <c r="QD137" s="28"/>
      <c r="QE137" s="28"/>
      <c r="QF137" s="28"/>
      <c r="QG137" s="28"/>
      <c r="QH137" s="28"/>
      <c r="QI137" s="28"/>
      <c r="QJ137" s="28"/>
      <c r="QK137" s="28"/>
      <c r="QL137" s="28"/>
      <c r="QM137" s="28"/>
      <c r="QN137" s="28"/>
      <c r="QO137" s="28"/>
      <c r="QP137" s="28"/>
      <c r="QQ137" s="28"/>
      <c r="QR137" s="28"/>
      <c r="QS137" s="28"/>
      <c r="QT137" s="28"/>
      <c r="QU137" s="28"/>
      <c r="QV137" s="28"/>
      <c r="QW137" s="28"/>
      <c r="QX137" s="28"/>
      <c r="QY137" s="28"/>
      <c r="QZ137" s="28"/>
      <c r="RA137" s="28"/>
      <c r="RB137" s="28"/>
      <c r="RC137" s="28"/>
      <c r="RD137" s="28"/>
      <c r="RE137" s="28"/>
      <c r="RF137" s="28"/>
      <c r="RG137" s="28"/>
      <c r="RH137" s="28"/>
      <c r="RI137" s="28"/>
      <c r="RJ137" s="28"/>
      <c r="RK137" s="28"/>
      <c r="RL137" s="28"/>
      <c r="RM137" s="28"/>
      <c r="RN137" s="28"/>
      <c r="RO137" s="28"/>
      <c r="RP137" s="28"/>
      <c r="RQ137" s="28"/>
      <c r="RR137" s="28"/>
      <c r="RS137" s="28"/>
      <c r="RT137" s="28"/>
      <c r="RU137" s="28"/>
      <c r="RV137" s="28"/>
      <c r="RW137" s="28"/>
      <c r="RX137" s="28"/>
      <c r="RY137" s="28"/>
      <c r="RZ137" s="28"/>
      <c r="SA137" s="28"/>
      <c r="SB137" s="28"/>
      <c r="SC137" s="28"/>
      <c r="SD137" s="28"/>
      <c r="SE137" s="28"/>
      <c r="SF137" s="28"/>
      <c r="SG137" s="28"/>
      <c r="SH137" s="28"/>
      <c r="SI137" s="28"/>
      <c r="SJ137" s="28"/>
      <c r="SK137" s="28"/>
      <c r="SL137" s="28"/>
      <c r="SM137" s="28"/>
      <c r="SN137" s="28"/>
      <c r="SO137" s="28"/>
      <c r="SP137" s="28"/>
      <c r="SQ137" s="28"/>
      <c r="SR137" s="28"/>
      <c r="SS137" s="28"/>
      <c r="ST137" s="28"/>
      <c r="SU137" s="28"/>
      <c r="SV137" s="28"/>
      <c r="SW137" s="28"/>
      <c r="SX137" s="28"/>
      <c r="SY137" s="28"/>
      <c r="SZ137" s="28"/>
      <c r="TA137" s="28"/>
      <c r="TB137" s="28"/>
      <c r="TC137" s="28"/>
      <c r="TD137" s="28"/>
      <c r="TE137" s="28"/>
      <c r="TF137" s="28"/>
      <c r="TG137" s="28"/>
      <c r="TH137" s="28"/>
      <c r="TI137" s="28"/>
      <c r="TJ137" s="28"/>
      <c r="TK137" s="28"/>
      <c r="TL137" s="28"/>
      <c r="TM137" s="28"/>
      <c r="TN137" s="28"/>
      <c r="TO137" s="28"/>
      <c r="TP137" s="28"/>
      <c r="TQ137" s="28"/>
      <c r="TR137" s="28"/>
      <c r="TS137" s="28"/>
      <c r="TT137" s="28"/>
      <c r="TU137" s="28"/>
      <c r="TV137" s="28"/>
      <c r="TW137" s="28"/>
      <c r="TX137" s="28"/>
      <c r="TY137" s="28"/>
      <c r="TZ137" s="28"/>
      <c r="UA137" s="28"/>
      <c r="UB137" s="28"/>
      <c r="UC137" s="28"/>
      <c r="UD137" s="28"/>
      <c r="UE137" s="28"/>
      <c r="UF137" s="28"/>
      <c r="UG137" s="28"/>
      <c r="UH137" s="28"/>
      <c r="UI137" s="28"/>
      <c r="UJ137" s="28"/>
      <c r="UK137" s="28"/>
      <c r="UL137" s="28"/>
      <c r="UM137" s="28"/>
      <c r="UN137" s="28"/>
      <c r="UO137" s="28"/>
      <c r="UP137" s="28"/>
      <c r="UQ137" s="28"/>
      <c r="UR137" s="28"/>
      <c r="US137" s="28"/>
      <c r="UT137" s="28"/>
      <c r="UU137" s="28"/>
      <c r="UV137" s="28"/>
      <c r="UW137" s="28"/>
      <c r="UX137" s="28"/>
      <c r="UY137" s="28"/>
      <c r="UZ137" s="28"/>
      <c r="VA137" s="28"/>
      <c r="VB137" s="28"/>
      <c r="VC137" s="28"/>
      <c r="VD137" s="28"/>
      <c r="VE137" s="28"/>
      <c r="VF137" s="28"/>
      <c r="VG137" s="28"/>
      <c r="VH137" s="28"/>
      <c r="VI137" s="28"/>
      <c r="VJ137" s="28"/>
      <c r="VK137" s="28"/>
      <c r="VL137" s="28"/>
      <c r="VM137" s="28"/>
      <c r="VN137" s="28"/>
      <c r="VO137" s="28"/>
      <c r="VP137" s="28"/>
      <c r="VQ137" s="28"/>
      <c r="VR137" s="28"/>
      <c r="VS137" s="28"/>
      <c r="VT137" s="28"/>
      <c r="VU137" s="28"/>
      <c r="VV137" s="28"/>
      <c r="VW137" s="28"/>
      <c r="VX137" s="28"/>
      <c r="VY137" s="28"/>
      <c r="VZ137" s="28"/>
      <c r="WA137" s="28"/>
      <c r="WB137" s="28"/>
      <c r="WC137" s="28"/>
      <c r="WD137" s="28"/>
      <c r="WE137" s="28"/>
      <c r="WF137" s="28"/>
      <c r="WG137" s="28"/>
      <c r="WH137" s="28"/>
      <c r="WI137" s="28"/>
      <c r="WJ137" s="28"/>
      <c r="WK137" s="28"/>
      <c r="WL137" s="28"/>
      <c r="WM137" s="28"/>
      <c r="WN137" s="28"/>
      <c r="WO137" s="28"/>
      <c r="WP137" s="28"/>
      <c r="WQ137" s="28"/>
      <c r="WR137" s="28"/>
      <c r="WS137" s="28"/>
      <c r="WT137" s="28"/>
      <c r="WU137" s="28"/>
      <c r="WV137" s="28"/>
      <c r="WW137" s="28"/>
      <c r="WX137" s="28"/>
      <c r="WY137" s="28"/>
      <c r="WZ137" s="28"/>
      <c r="XA137" s="28"/>
      <c r="XB137" s="28"/>
      <c r="XC137" s="28"/>
      <c r="XD137" s="28"/>
      <c r="XE137" s="28"/>
      <c r="XF137" s="28"/>
      <c r="XG137" s="28"/>
      <c r="XH137" s="28"/>
      <c r="XI137" s="28"/>
      <c r="XJ137" s="28"/>
      <c r="XK137" s="28"/>
      <c r="XL137" s="28"/>
      <c r="XM137" s="28"/>
      <c r="XN137" s="28"/>
      <c r="XO137" s="28"/>
      <c r="XP137" s="28"/>
      <c r="XQ137" s="28"/>
      <c r="XR137" s="28"/>
      <c r="XS137" s="28"/>
      <c r="XT137" s="28"/>
      <c r="XU137" s="28"/>
      <c r="XV137" s="28"/>
      <c r="XW137" s="28"/>
      <c r="XX137" s="28"/>
      <c r="XY137" s="28"/>
      <c r="XZ137" s="28"/>
      <c r="YA137" s="28"/>
      <c r="YB137" s="28"/>
      <c r="YC137" s="28"/>
      <c r="YD137" s="28"/>
      <c r="YE137" s="28"/>
      <c r="YF137" s="28"/>
      <c r="YG137" s="28"/>
      <c r="YH137" s="28"/>
      <c r="YI137" s="28"/>
      <c r="YJ137" s="28"/>
      <c r="YK137" s="28"/>
      <c r="YL137" s="28"/>
      <c r="YM137" s="28"/>
      <c r="YN137" s="28"/>
      <c r="YO137" s="28"/>
      <c r="YP137" s="28"/>
      <c r="YQ137" s="28"/>
      <c r="YR137" s="28"/>
      <c r="YS137" s="28"/>
      <c r="YT137" s="28"/>
      <c r="YU137" s="28"/>
      <c r="YV137" s="28"/>
      <c r="YW137" s="28"/>
      <c r="YX137" s="28"/>
      <c r="YY137" s="28"/>
      <c r="YZ137" s="28"/>
      <c r="ZA137" s="28"/>
      <c r="ZB137" s="28"/>
      <c r="ZC137" s="28"/>
      <c r="ZD137" s="28"/>
      <c r="ZE137" s="28"/>
      <c r="ZF137" s="28"/>
      <c r="ZG137" s="28"/>
      <c r="ZH137" s="28"/>
      <c r="ZI137" s="28"/>
      <c r="ZJ137" s="28"/>
      <c r="ZK137" s="28"/>
      <c r="ZL137" s="28"/>
      <c r="ZM137" s="28"/>
      <c r="ZN137" s="28"/>
      <c r="ZO137" s="28"/>
      <c r="ZP137" s="28"/>
      <c r="ZQ137" s="28"/>
      <c r="ZR137" s="28"/>
      <c r="ZS137" s="28"/>
      <c r="ZT137" s="28"/>
      <c r="ZU137" s="28"/>
      <c r="ZV137" s="28"/>
      <c r="ZW137" s="28"/>
      <c r="ZX137" s="28"/>
      <c r="ZY137" s="28"/>
      <c r="ZZ137" s="28"/>
      <c r="AAA137" s="28"/>
      <c r="AAB137" s="28"/>
      <c r="AAC137" s="28"/>
      <c r="AAD137" s="28"/>
      <c r="AAE137" s="28"/>
      <c r="AAF137" s="28"/>
      <c r="AAG137" s="28"/>
      <c r="AAH137" s="28"/>
      <c r="AAI137" s="28"/>
      <c r="AAJ137" s="28"/>
      <c r="AAK137" s="28"/>
      <c r="AAL137" s="28"/>
      <c r="AAM137" s="28"/>
      <c r="AAN137" s="28"/>
      <c r="AAO137" s="28"/>
      <c r="AAP137" s="28"/>
      <c r="AAQ137" s="28"/>
      <c r="AAR137" s="28"/>
      <c r="AAS137" s="28"/>
      <c r="AAT137" s="28"/>
      <c r="AAU137" s="28"/>
      <c r="AAV137" s="28"/>
      <c r="AAW137" s="28"/>
      <c r="AAX137" s="28"/>
      <c r="AAY137" s="28"/>
      <c r="AAZ137" s="28"/>
      <c r="ABA137" s="28"/>
      <c r="ABB137" s="28"/>
      <c r="ABC137" s="28"/>
      <c r="ABD137" s="28"/>
      <c r="ABE137" s="28"/>
      <c r="ABF137" s="28"/>
      <c r="ABG137" s="28"/>
      <c r="ABH137" s="28"/>
      <c r="ABI137" s="28"/>
      <c r="ABJ137" s="28"/>
      <c r="ABK137" s="28"/>
      <c r="ABL137" s="28"/>
      <c r="ABM137" s="28"/>
      <c r="ABN137" s="28"/>
      <c r="ABO137" s="28"/>
      <c r="ABP137" s="28"/>
      <c r="ABQ137" s="28"/>
      <c r="ABR137" s="28"/>
      <c r="ABS137" s="28"/>
      <c r="ABT137" s="28"/>
      <c r="ABU137" s="28"/>
      <c r="ABV137" s="28"/>
      <c r="ABW137" s="28"/>
      <c r="ABX137" s="28"/>
      <c r="ABY137" s="28"/>
      <c r="ABZ137" s="28"/>
      <c r="ACA137" s="28"/>
      <c r="ACB137" s="28"/>
      <c r="ACC137" s="28"/>
      <c r="ACD137" s="28"/>
      <c r="ACE137" s="28"/>
      <c r="ACF137" s="28"/>
      <c r="ACG137" s="28"/>
      <c r="ACH137" s="28"/>
      <c r="ACI137" s="28"/>
      <c r="ACJ137" s="28"/>
      <c r="ACK137" s="28"/>
      <c r="ACL137" s="28"/>
      <c r="ACM137" s="28"/>
      <c r="ACN137" s="28"/>
      <c r="ACO137" s="28"/>
      <c r="ACP137" s="28"/>
      <c r="ACQ137" s="28"/>
      <c r="ACR137" s="28"/>
      <c r="ACS137" s="28"/>
      <c r="ACT137" s="28"/>
      <c r="ACU137" s="28"/>
      <c r="ACV137" s="28"/>
      <c r="ACW137" s="28"/>
      <c r="ACX137" s="28"/>
      <c r="ACY137" s="28"/>
      <c r="ACZ137" s="28"/>
      <c r="ADA137" s="28"/>
      <c r="ADB137" s="28"/>
      <c r="ADC137" s="28"/>
      <c r="ADD137" s="28"/>
      <c r="ADE137" s="28"/>
      <c r="ADF137" s="28"/>
      <c r="ADG137" s="28"/>
      <c r="ADH137" s="28"/>
      <c r="ADI137" s="28"/>
      <c r="ADJ137" s="28"/>
      <c r="ADK137" s="28"/>
      <c r="ADL137" s="28"/>
      <c r="ADM137" s="28"/>
      <c r="ADN137" s="28"/>
      <c r="ADO137" s="28"/>
      <c r="ADP137" s="28"/>
      <c r="ADQ137" s="28"/>
      <c r="ADR137" s="28"/>
      <c r="ADS137" s="28"/>
      <c r="ADT137" s="28"/>
      <c r="ADU137" s="28"/>
      <c r="ADV137" s="28"/>
      <c r="ADW137" s="28"/>
      <c r="ADX137" s="28"/>
      <c r="ADY137" s="28"/>
      <c r="ADZ137" s="28"/>
      <c r="AEA137" s="28"/>
      <c r="AEB137" s="28"/>
      <c r="AEC137" s="28"/>
      <c r="AED137" s="28"/>
      <c r="AEE137" s="28"/>
      <c r="AEF137" s="28"/>
      <c r="AEG137" s="28"/>
      <c r="AEH137" s="28"/>
      <c r="AEI137" s="28"/>
      <c r="AEJ137" s="28"/>
      <c r="AEK137" s="28"/>
      <c r="AEL137" s="28"/>
      <c r="AEM137" s="28"/>
      <c r="AEN137" s="28"/>
      <c r="AEO137" s="28"/>
      <c r="AEP137" s="28"/>
      <c r="AEQ137" s="28"/>
      <c r="AER137" s="28"/>
      <c r="AES137" s="28"/>
      <c r="AET137" s="28"/>
      <c r="AEU137" s="28"/>
      <c r="AEV137" s="28"/>
      <c r="AEW137" s="28"/>
      <c r="AEX137" s="28"/>
      <c r="AEY137" s="28"/>
      <c r="AEZ137" s="28"/>
      <c r="AFA137" s="28"/>
      <c r="AFB137" s="28"/>
      <c r="AFC137" s="28"/>
      <c r="AFD137" s="28"/>
      <c r="AFE137" s="28"/>
      <c r="AFF137" s="28"/>
      <c r="AFG137" s="28"/>
      <c r="AFH137" s="28"/>
      <c r="AFI137" s="28"/>
      <c r="AFJ137" s="28"/>
      <c r="AFK137" s="28"/>
      <c r="AFL137" s="28"/>
      <c r="AFM137" s="28"/>
      <c r="AFN137" s="28"/>
      <c r="AFO137" s="28"/>
      <c r="AFP137" s="28"/>
      <c r="AFQ137" s="28"/>
      <c r="AFR137" s="28"/>
      <c r="AFS137" s="28"/>
      <c r="AFT137" s="28"/>
      <c r="AFU137" s="28"/>
      <c r="AFV137" s="28"/>
      <c r="AFW137" s="28"/>
      <c r="AFX137" s="28"/>
      <c r="AFY137" s="28"/>
      <c r="AFZ137" s="28"/>
      <c r="AGA137" s="28"/>
      <c r="AGB137" s="28"/>
      <c r="AGC137" s="28"/>
      <c r="AGD137" s="28"/>
      <c r="AGE137" s="28"/>
      <c r="AGF137" s="28"/>
      <c r="AGG137" s="28"/>
      <c r="AGH137" s="28"/>
      <c r="AGI137" s="28"/>
      <c r="AGJ137" s="28"/>
      <c r="AGK137" s="28"/>
      <c r="AGL137" s="28"/>
      <c r="AGM137" s="28"/>
      <c r="AGN137" s="28"/>
      <c r="AGO137" s="28"/>
      <c r="AGP137" s="28"/>
      <c r="AGQ137" s="28"/>
      <c r="AGR137" s="28"/>
      <c r="AGS137" s="28"/>
      <c r="AGT137" s="28"/>
      <c r="AGU137" s="28"/>
      <c r="AGV137" s="28"/>
      <c r="AGW137" s="28"/>
      <c r="AGX137" s="28"/>
      <c r="AGY137" s="28"/>
      <c r="AGZ137" s="28"/>
      <c r="AHA137" s="28"/>
      <c r="AHB137" s="28"/>
      <c r="AHC137" s="28"/>
      <c r="AHD137" s="28"/>
      <c r="AHE137" s="28"/>
      <c r="AHF137" s="28"/>
      <c r="AHG137" s="28"/>
      <c r="AHH137" s="28"/>
      <c r="AHI137" s="28"/>
      <c r="AHJ137" s="28"/>
      <c r="AHK137" s="28"/>
      <c r="AHL137" s="28"/>
      <c r="AHM137" s="28"/>
      <c r="AHN137" s="28"/>
      <c r="AHO137" s="28"/>
      <c r="AHP137" s="28"/>
      <c r="AHQ137" s="28"/>
      <c r="AHR137" s="28"/>
      <c r="AHS137" s="28"/>
      <c r="AHT137" s="28"/>
      <c r="AHU137" s="28"/>
      <c r="AHV137" s="28"/>
      <c r="AHW137" s="28"/>
      <c r="AHX137" s="28"/>
      <c r="AHY137" s="28"/>
      <c r="AHZ137" s="28"/>
      <c r="AIA137" s="28"/>
      <c r="AIB137" s="28"/>
      <c r="AIC137" s="28"/>
      <c r="AID137" s="28"/>
      <c r="AIE137" s="28"/>
      <c r="AIF137" s="28"/>
      <c r="AIG137" s="28"/>
      <c r="AIH137" s="28"/>
      <c r="AII137" s="28"/>
      <c r="AIJ137" s="28"/>
      <c r="AIK137" s="28"/>
      <c r="AIL137" s="28"/>
      <c r="AIM137" s="28"/>
      <c r="AIN137" s="28"/>
      <c r="AIO137" s="28"/>
      <c r="AIP137" s="28"/>
      <c r="AIQ137" s="28"/>
      <c r="AIR137" s="28"/>
      <c r="AIS137" s="28"/>
      <c r="AIT137" s="28"/>
      <c r="AIU137" s="28"/>
      <c r="AIV137" s="28"/>
      <c r="AIW137" s="28"/>
      <c r="AIX137" s="28"/>
      <c r="AIY137" s="28"/>
      <c r="AIZ137" s="28"/>
      <c r="AJA137" s="28"/>
      <c r="AJB137" s="28"/>
      <c r="AJC137" s="28"/>
      <c r="AJD137" s="28"/>
      <c r="AJE137" s="28"/>
      <c r="AJF137" s="28"/>
      <c r="AJG137" s="28"/>
      <c r="AJH137" s="28"/>
      <c r="AJI137" s="28"/>
      <c r="AJJ137" s="28"/>
      <c r="AJK137" s="28"/>
      <c r="AJL137" s="28"/>
      <c r="AJM137" s="28"/>
      <c r="AJN137" s="28"/>
      <c r="AJO137" s="28"/>
      <c r="AJP137" s="28"/>
      <c r="AJQ137" s="28"/>
      <c r="AJR137" s="28"/>
      <c r="AJS137" s="28"/>
      <c r="AJT137" s="28"/>
      <c r="AJU137" s="28"/>
      <c r="AJV137" s="28"/>
      <c r="AJW137" s="28"/>
      <c r="AJX137" s="28"/>
      <c r="AJY137" s="28"/>
      <c r="AJZ137" s="28"/>
      <c r="AKA137" s="28"/>
      <c r="AKB137" s="28"/>
      <c r="AKC137" s="28"/>
      <c r="AKD137" s="28"/>
      <c r="AKE137" s="28"/>
      <c r="AKF137" s="28"/>
      <c r="AKG137" s="28"/>
      <c r="AKH137" s="28"/>
      <c r="AKI137" s="28"/>
      <c r="AKJ137" s="28"/>
      <c r="AKK137" s="28"/>
      <c r="AKL137" s="28"/>
      <c r="AKM137" s="28"/>
      <c r="AKN137" s="28"/>
      <c r="AKO137" s="28"/>
      <c r="AKP137" s="28"/>
      <c r="AKQ137" s="28"/>
      <c r="AKR137" s="28"/>
      <c r="AKS137" s="28"/>
      <c r="AKT137" s="28"/>
      <c r="AKU137" s="28"/>
      <c r="AKV137" s="28"/>
      <c r="AKW137" s="28"/>
      <c r="AKX137" s="28"/>
      <c r="AKY137" s="28"/>
      <c r="AKZ137" s="28"/>
      <c r="ALA137" s="28"/>
      <c r="ALB137" s="28"/>
      <c r="ALC137" s="28"/>
      <c r="ALD137" s="28"/>
      <c r="ALE137" s="28"/>
      <c r="ALF137" s="28"/>
      <c r="ALG137" s="28"/>
      <c r="ALH137" s="28"/>
      <c r="ALI137" s="28"/>
      <c r="ALJ137" s="28"/>
      <c r="ALK137" s="28"/>
      <c r="ALL137" s="28"/>
      <c r="ALM137" s="28"/>
      <c r="ALN137" s="28"/>
      <c r="ALO137" s="28"/>
      <c r="ALP137" s="28"/>
      <c r="ALQ137" s="28"/>
      <c r="ALR137" s="28"/>
      <c r="ALS137" s="28"/>
      <c r="ALT137" s="28"/>
      <c r="ALU137" s="28"/>
      <c r="ALV137" s="28"/>
      <c r="ALW137" s="28"/>
      <c r="ALX137" s="28"/>
      <c r="ALY137" s="28"/>
      <c r="ALZ137" s="28"/>
      <c r="AMA137" s="28"/>
      <c r="AMB137" s="28"/>
      <c r="AMC137" s="28"/>
      <c r="AMD137" s="28"/>
      <c r="AME137" s="28"/>
      <c r="AMF137" s="28"/>
      <c r="AMG137" s="28"/>
      <c r="AMH137" s="28"/>
      <c r="AMI137" s="28"/>
      <c r="AMJ137" s="28"/>
      <c r="AMK137" s="28"/>
      <c r="AML137" s="28"/>
      <c r="AMM137" s="28"/>
      <c r="AMN137" s="28"/>
      <c r="AMO137" s="28"/>
      <c r="AMP137" s="28"/>
      <c r="AMQ137" s="28"/>
      <c r="AMR137" s="28"/>
      <c r="AMS137" s="28"/>
      <c r="AMT137" s="28"/>
      <c r="AMU137" s="28"/>
      <c r="AMV137" s="28"/>
      <c r="AMW137" s="28"/>
      <c r="AMX137" s="28"/>
      <c r="AMY137" s="28"/>
      <c r="AMZ137" s="28"/>
      <c r="ANA137" s="28"/>
      <c r="ANB137" s="28"/>
      <c r="ANC137" s="28"/>
      <c r="AND137" s="28"/>
      <c r="ANE137" s="28"/>
    </row>
    <row r="138" spans="3:1045" s="6" customFormat="1" ht="15" customHeight="1" x14ac:dyDescent="0.25">
      <c r="C138" s="6" t="str">
        <f t="shared" si="87"/>
        <v>Reliance</v>
      </c>
      <c r="D138" s="6" t="str">
        <f t="shared" si="88"/>
        <v>10 66 DHPHT 120  (66 gal)</v>
      </c>
      <c r="E138" s="6">
        <f t="shared" si="89"/>
        <v>180414</v>
      </c>
      <c r="F138" s="62">
        <f t="shared" si="9"/>
        <v>66</v>
      </c>
      <c r="G138" s="6" t="str">
        <f t="shared" si="90"/>
        <v>AOSmithHPTU66</v>
      </c>
      <c r="H138" s="64">
        <v>0</v>
      </c>
      <c r="I138" s="62">
        <v>1</v>
      </c>
      <c r="J138" s="63">
        <f t="shared" si="46"/>
        <v>0</v>
      </c>
      <c r="K138" s="114">
        <f t="shared" si="47"/>
        <v>3.1</v>
      </c>
      <c r="L138" s="132">
        <f t="shared" si="13"/>
        <v>0</v>
      </c>
      <c r="M138" s="99" t="s">
        <v>196</v>
      </c>
      <c r="N138" s="32">
        <v>3</v>
      </c>
      <c r="O138" s="83">
        <f t="shared" si="14"/>
        <v>18</v>
      </c>
      <c r="P138" s="9" t="s">
        <v>34</v>
      </c>
      <c r="Q138" s="70">
        <f t="shared" si="96"/>
        <v>4</v>
      </c>
      <c r="R138" s="70">
        <f xml:space="preserve"> (O138*10000) + (Q138*100) + VLOOKUP( W138, $T$2:$V$53, 2, FALSE )</f>
        <v>180414</v>
      </c>
      <c r="S138" s="67" t="str">
        <f t="shared" si="94"/>
        <v>10 66 DHPHT 120  (66 gal)</v>
      </c>
      <c r="T138" s="10" t="s">
        <v>37</v>
      </c>
      <c r="U138" s="11">
        <v>66</v>
      </c>
      <c r="V138" s="30" t="s">
        <v>85</v>
      </c>
      <c r="W138" s="88" t="s">
        <v>105</v>
      </c>
      <c r="X138" s="93" t="str">
        <f>VLOOKUP( W138, $T$2:$V$53, 3, FALSE )</f>
        <v>AOSmithHPTU66</v>
      </c>
      <c r="Y138" s="131">
        <v>0</v>
      </c>
      <c r="Z138" s="40" t="s">
        <v>10</v>
      </c>
      <c r="AA138" s="47">
        <v>3</v>
      </c>
      <c r="AB138" s="48">
        <v>3.1</v>
      </c>
      <c r="AC138" s="49">
        <v>42545</v>
      </c>
      <c r="AD138" s="50" t="s">
        <v>83</v>
      </c>
      <c r="AE138" s="143" t="str">
        <f t="shared" si="91"/>
        <v>2,     Reliance,   "10 66 DHPHT 120  (66 gal)"</v>
      </c>
      <c r="AF138" s="145" t="str">
        <f t="shared" si="78"/>
        <v>Reliance</v>
      </c>
      <c r="AG138" s="146" t="s">
        <v>517</v>
      </c>
      <c r="AH138" s="143" t="str">
        <f t="shared" si="92"/>
        <v xml:space="preserve">          case  Reliance   :   "Reliance1066DHPHT"</v>
      </c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  <c r="AMM138"/>
      <c r="AMN138"/>
      <c r="AMO138"/>
      <c r="AMP138"/>
      <c r="AMQ138"/>
      <c r="AMR138"/>
      <c r="AMS138"/>
      <c r="AMT138"/>
      <c r="AMU138"/>
      <c r="AMV138"/>
      <c r="AMW138"/>
      <c r="AMX138"/>
      <c r="AMY138"/>
      <c r="AMZ138"/>
      <c r="ANA138"/>
      <c r="ANB138"/>
    </row>
    <row r="139" spans="3:1045" s="6" customFormat="1" ht="15" customHeight="1" x14ac:dyDescent="0.25">
      <c r="C139" s="6" t="str">
        <f t="shared" si="87"/>
        <v>Reliance</v>
      </c>
      <c r="D139" s="6" t="str">
        <f t="shared" si="88"/>
        <v>10 66 DHPHTN 120  (66 gal)</v>
      </c>
      <c r="E139" s="6">
        <f t="shared" si="89"/>
        <v>180514</v>
      </c>
      <c r="F139" s="62">
        <f t="shared" si="9"/>
        <v>66</v>
      </c>
      <c r="G139" s="6" t="str">
        <f t="shared" si="90"/>
        <v>AOSmithHPTU66</v>
      </c>
      <c r="H139" s="64">
        <v>0</v>
      </c>
      <c r="I139" s="62">
        <v>1</v>
      </c>
      <c r="J139" s="63">
        <f t="shared" si="46"/>
        <v>0</v>
      </c>
      <c r="K139" s="114">
        <f t="shared" si="47"/>
        <v>3.1</v>
      </c>
      <c r="L139" s="132">
        <f t="shared" si="13"/>
        <v>0</v>
      </c>
      <c r="M139" s="99" t="s">
        <v>196</v>
      </c>
      <c r="N139" s="32">
        <v>3</v>
      </c>
      <c r="O139" s="83">
        <f t="shared" si="14"/>
        <v>18</v>
      </c>
      <c r="P139" s="9" t="s">
        <v>34</v>
      </c>
      <c r="Q139" s="70">
        <f t="shared" si="96"/>
        <v>5</v>
      </c>
      <c r="R139" s="70">
        <f xml:space="preserve"> (O139*10000) + (Q139*100) + VLOOKUP( W139, $T$2:$V$53, 2, FALSE )</f>
        <v>180514</v>
      </c>
      <c r="S139" s="67" t="str">
        <f t="shared" si="94"/>
        <v>10 66 DHPHTN 120  (66 gal)</v>
      </c>
      <c r="T139" s="10" t="s">
        <v>38</v>
      </c>
      <c r="U139" s="11">
        <v>66</v>
      </c>
      <c r="V139" s="30" t="s">
        <v>85</v>
      </c>
      <c r="W139" s="88" t="s">
        <v>105</v>
      </c>
      <c r="X139" s="93" t="str">
        <f>VLOOKUP( W139, $T$2:$V$53, 3, FALSE )</f>
        <v>AOSmithHPTU66</v>
      </c>
      <c r="Y139" s="131">
        <v>0</v>
      </c>
      <c r="Z139" s="40" t="s">
        <v>10</v>
      </c>
      <c r="AA139" s="47">
        <v>3</v>
      </c>
      <c r="AB139" s="48">
        <v>3.1</v>
      </c>
      <c r="AC139" s="49">
        <v>42545</v>
      </c>
      <c r="AD139" s="50" t="s">
        <v>83</v>
      </c>
      <c r="AE139" s="143" t="str">
        <f t="shared" si="91"/>
        <v>2,     Reliance,   "10 66 DHPHTN 120  (66 gal)"</v>
      </c>
      <c r="AF139" s="145" t="str">
        <f t="shared" si="78"/>
        <v>Reliance</v>
      </c>
      <c r="AG139" s="146" t="s">
        <v>518</v>
      </c>
      <c r="AH139" s="143" t="str">
        <f t="shared" si="92"/>
        <v xml:space="preserve">          case  Reliance   :   "Reliance1066DHPHTN"</v>
      </c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  <c r="AMM139"/>
      <c r="AMN139"/>
      <c r="AMO139"/>
      <c r="AMP139"/>
      <c r="AMQ139"/>
      <c r="AMR139"/>
      <c r="AMS139"/>
      <c r="AMT139"/>
      <c r="AMU139"/>
      <c r="AMV139"/>
      <c r="AMW139"/>
      <c r="AMX139"/>
      <c r="AMY139"/>
      <c r="AMZ139"/>
      <c r="ANA139"/>
      <c r="ANB139"/>
    </row>
    <row r="140" spans="3:1045" s="6" customFormat="1" ht="15" customHeight="1" x14ac:dyDescent="0.25">
      <c r="C140" s="136" t="str">
        <f t="shared" si="87"/>
        <v>Reliance</v>
      </c>
      <c r="D140" s="136" t="str">
        <f t="shared" si="88"/>
        <v>10-66-DHPHTDR 130  (66 gal, JA13)</v>
      </c>
      <c r="E140" s="136">
        <f t="shared" si="89"/>
        <v>181414</v>
      </c>
      <c r="F140" s="62">
        <f t="shared" ref="F140" si="104">U140</f>
        <v>66</v>
      </c>
      <c r="G140" s="6" t="str">
        <f t="shared" si="90"/>
        <v>AOSmithHPTU66</v>
      </c>
      <c r="H140" s="64">
        <v>0</v>
      </c>
      <c r="I140" s="62">
        <v>1</v>
      </c>
      <c r="J140" s="63">
        <f t="shared" ref="J140" si="105">IF(H140&gt;0,Z140,0)</f>
        <v>0</v>
      </c>
      <c r="K140" s="114">
        <f t="shared" ref="K140" si="106">IF(I140&gt;0,AB140,0)</f>
        <v>3.1</v>
      </c>
      <c r="L140" s="132">
        <f t="shared" ref="L140" si="107">Y140</f>
        <v>1</v>
      </c>
      <c r="M140" s="99" t="s">
        <v>196</v>
      </c>
      <c r="N140" s="32">
        <v>3</v>
      </c>
      <c r="O140" s="83">
        <f t="shared" ref="O140" si="108">VLOOKUP( P140, $P$2:$Q$21, 2, FALSE )</f>
        <v>18</v>
      </c>
      <c r="P140" s="9" t="s">
        <v>34</v>
      </c>
      <c r="Q140" s="137">
        <v>14</v>
      </c>
      <c r="R140" s="70">
        <f t="shared" ref="R140" si="109" xml:space="preserve"> (O140*10000) + (Q140*100) + VLOOKUP( W140, $T$2:$V$53, 2, FALSE )</f>
        <v>181414</v>
      </c>
      <c r="S140" s="67" t="str">
        <f t="shared" si="94"/>
        <v>10-66-DHPHTDR 130  (66 gal, JA13)</v>
      </c>
      <c r="T140" s="10" t="s">
        <v>376</v>
      </c>
      <c r="U140" s="11">
        <v>66</v>
      </c>
      <c r="V140" s="30" t="s">
        <v>85</v>
      </c>
      <c r="W140" s="88" t="s">
        <v>105</v>
      </c>
      <c r="X140" s="93" t="str">
        <f t="shared" ref="X140" si="110">VLOOKUP( W140, $T$2:$V$53, 3, FALSE )</f>
        <v>AOSmithHPTU66</v>
      </c>
      <c r="Y140" s="133">
        <v>1</v>
      </c>
      <c r="Z140" s="40" t="s">
        <v>10</v>
      </c>
      <c r="AA140" s="47">
        <v>3</v>
      </c>
      <c r="AB140" s="48">
        <v>3.1</v>
      </c>
      <c r="AC140" s="49">
        <v>44118</v>
      </c>
      <c r="AD140" s="50" t="s">
        <v>83</v>
      </c>
      <c r="AE140" s="143" t="str">
        <f t="shared" si="91"/>
        <v>2,     Reliance,   "10-66-DHPHTDR 130  (66 gal, JA13)"</v>
      </c>
      <c r="AF140" s="145" t="str">
        <f t="shared" si="78"/>
        <v>Reliance</v>
      </c>
      <c r="AG140" s="147" t="s">
        <v>527</v>
      </c>
      <c r="AH140" s="143" t="str">
        <f t="shared" si="92"/>
        <v xml:space="preserve">          case  Reliance   :   "Reliance1066DHPHTDR"</v>
      </c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  <c r="AMM140"/>
      <c r="AMN140"/>
      <c r="AMO140"/>
      <c r="AMP140"/>
      <c r="AMQ140"/>
      <c r="AMR140"/>
      <c r="AMS140"/>
      <c r="AMT140"/>
      <c r="AMU140"/>
      <c r="AMV140"/>
      <c r="AMW140"/>
      <c r="AMX140"/>
      <c r="AMY140"/>
      <c r="AMZ140"/>
      <c r="ANA140"/>
      <c r="ANB140"/>
    </row>
    <row r="141" spans="3:1045" s="6" customFormat="1" ht="15" customHeight="1" x14ac:dyDescent="0.25">
      <c r="C141" s="6" t="str">
        <f t="shared" si="87"/>
        <v>Reliance</v>
      </c>
      <c r="D141" s="6" t="str">
        <f t="shared" si="88"/>
        <v>10 80 DHPHT 120  (80 gal)</v>
      </c>
      <c r="E141" s="6">
        <f t="shared" si="89"/>
        <v>180615</v>
      </c>
      <c r="F141" s="62">
        <f t="shared" si="9"/>
        <v>80</v>
      </c>
      <c r="G141" s="6" t="str">
        <f t="shared" si="90"/>
        <v>AOSmithHPTU80</v>
      </c>
      <c r="H141" s="64">
        <v>0</v>
      </c>
      <c r="I141" s="62">
        <v>1</v>
      </c>
      <c r="J141" s="63">
        <f t="shared" si="46"/>
        <v>0</v>
      </c>
      <c r="K141" s="114">
        <f t="shared" si="47"/>
        <v>2.9</v>
      </c>
      <c r="L141" s="132">
        <f t="shared" si="13"/>
        <v>0</v>
      </c>
      <c r="M141" s="99" t="s">
        <v>196</v>
      </c>
      <c r="N141" s="32">
        <v>3</v>
      </c>
      <c r="O141" s="83">
        <f t="shared" si="14"/>
        <v>18</v>
      </c>
      <c r="P141" s="9" t="s">
        <v>34</v>
      </c>
      <c r="Q141" s="139">
        <f>Q139+1</f>
        <v>6</v>
      </c>
      <c r="R141" s="70">
        <f xml:space="preserve"> (O141*10000) + (Q141*100) + VLOOKUP( W141, $T$2:$V$53, 2, FALSE )</f>
        <v>180615</v>
      </c>
      <c r="S141" s="67" t="str">
        <f t="shared" si="94"/>
        <v>10 80 DHPHT 120  (80 gal)</v>
      </c>
      <c r="T141" s="10" t="s">
        <v>39</v>
      </c>
      <c r="U141" s="11">
        <v>80</v>
      </c>
      <c r="V141" s="30" t="s">
        <v>86</v>
      </c>
      <c r="W141" s="88" t="s">
        <v>106</v>
      </c>
      <c r="X141" s="93" t="str">
        <f>VLOOKUP( W141, $T$2:$V$53, 3, FALSE )</f>
        <v>AOSmithHPTU80</v>
      </c>
      <c r="Y141" s="131">
        <v>0</v>
      </c>
      <c r="Z141" s="40" t="s">
        <v>10</v>
      </c>
      <c r="AA141" s="47" t="s">
        <v>15</v>
      </c>
      <c r="AB141" s="48">
        <v>2.9</v>
      </c>
      <c r="AC141" s="49">
        <v>42545</v>
      </c>
      <c r="AD141" s="50" t="s">
        <v>83</v>
      </c>
      <c r="AE141" s="143" t="str">
        <f t="shared" si="91"/>
        <v>2,     Reliance,   "10 80 DHPHT 120  (80 gal)"</v>
      </c>
      <c r="AF141" s="145" t="str">
        <f t="shared" si="78"/>
        <v>Reliance</v>
      </c>
      <c r="AG141" s="146" t="s">
        <v>519</v>
      </c>
      <c r="AH141" s="143" t="str">
        <f t="shared" si="92"/>
        <v xml:space="preserve">          case  Reliance   :   "Reliance1080DHPHT"</v>
      </c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  <c r="AMM141"/>
      <c r="AMN141"/>
      <c r="AMO141"/>
      <c r="AMP141"/>
      <c r="AMQ141"/>
      <c r="AMR141"/>
      <c r="AMS141"/>
      <c r="AMT141"/>
      <c r="AMU141"/>
      <c r="AMV141"/>
      <c r="AMW141"/>
      <c r="AMX141"/>
      <c r="AMY141"/>
      <c r="AMZ141"/>
      <c r="ANA141"/>
      <c r="ANB141"/>
    </row>
    <row r="142" spans="3:1045" s="6" customFormat="1" ht="15" customHeight="1" x14ac:dyDescent="0.25">
      <c r="C142" s="6" t="str">
        <f t="shared" si="87"/>
        <v>Reliance</v>
      </c>
      <c r="D142" s="6" t="str">
        <f t="shared" si="88"/>
        <v>10 80 DHPHTNE 120  (80 gal)</v>
      </c>
      <c r="E142" s="6">
        <f t="shared" si="89"/>
        <v>180715</v>
      </c>
      <c r="F142" s="62">
        <f t="shared" si="9"/>
        <v>80</v>
      </c>
      <c r="G142" s="6" t="str">
        <f t="shared" si="90"/>
        <v>AOSmithHPTU80</v>
      </c>
      <c r="H142" s="64">
        <v>0</v>
      </c>
      <c r="I142" s="62">
        <v>1</v>
      </c>
      <c r="J142" s="63">
        <f t="shared" si="46"/>
        <v>0</v>
      </c>
      <c r="K142" s="114">
        <f t="shared" si="47"/>
        <v>2.9</v>
      </c>
      <c r="L142" s="132">
        <f t="shared" si="13"/>
        <v>0</v>
      </c>
      <c r="M142" s="99" t="s">
        <v>196</v>
      </c>
      <c r="N142" s="32">
        <v>3</v>
      </c>
      <c r="O142" s="83">
        <f t="shared" si="14"/>
        <v>18</v>
      </c>
      <c r="P142" s="9" t="s">
        <v>34</v>
      </c>
      <c r="Q142" s="70">
        <f t="shared" si="96"/>
        <v>7</v>
      </c>
      <c r="R142" s="70">
        <f xml:space="preserve"> (O142*10000) + (Q142*100) + VLOOKUP( W142, $T$2:$V$53, 2, FALSE )</f>
        <v>180715</v>
      </c>
      <c r="S142" s="67" t="str">
        <f t="shared" si="94"/>
        <v>10 80 DHPHTNE 120  (80 gal)</v>
      </c>
      <c r="T142" s="10" t="s">
        <v>40</v>
      </c>
      <c r="U142" s="11">
        <v>80</v>
      </c>
      <c r="V142" s="30" t="s">
        <v>86</v>
      </c>
      <c r="W142" s="88" t="s">
        <v>106</v>
      </c>
      <c r="X142" s="93" t="str">
        <f>VLOOKUP( W142, $T$2:$V$53, 3, FALSE )</f>
        <v>AOSmithHPTU80</v>
      </c>
      <c r="Y142" s="131">
        <v>0</v>
      </c>
      <c r="Z142" s="40" t="s">
        <v>10</v>
      </c>
      <c r="AA142" s="47" t="s">
        <v>15</v>
      </c>
      <c r="AB142" s="48">
        <v>2.9</v>
      </c>
      <c r="AC142" s="49">
        <v>42545</v>
      </c>
      <c r="AD142" s="50" t="s">
        <v>83</v>
      </c>
      <c r="AE142" s="143" t="str">
        <f t="shared" si="91"/>
        <v>2,     Reliance,   "10 80 DHPHTNE 120  (80 gal)"</v>
      </c>
      <c r="AF142" s="145" t="str">
        <f t="shared" si="78"/>
        <v>Reliance</v>
      </c>
      <c r="AG142" s="146" t="s">
        <v>520</v>
      </c>
      <c r="AH142" s="143" t="str">
        <f t="shared" si="92"/>
        <v xml:space="preserve">          case  Reliance   :   "Reliance1080DHPHTNE"</v>
      </c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  <c r="AMZ142"/>
      <c r="ANA142"/>
      <c r="ANB142"/>
    </row>
    <row r="143" spans="3:1045" s="6" customFormat="1" ht="15" customHeight="1" x14ac:dyDescent="0.25">
      <c r="C143" s="136" t="str">
        <f t="shared" si="87"/>
        <v>Reliance</v>
      </c>
      <c r="D143" s="136" t="str">
        <f t="shared" si="88"/>
        <v>10-80-DHPHTDR 130  (80 gal, JA13)</v>
      </c>
      <c r="E143" s="136">
        <f t="shared" si="89"/>
        <v>181515</v>
      </c>
      <c r="F143" s="62">
        <f t="shared" ref="F143" si="111">U143</f>
        <v>80</v>
      </c>
      <c r="G143" s="6" t="str">
        <f t="shared" si="90"/>
        <v>AOSmithHPTU80</v>
      </c>
      <c r="H143" s="64">
        <v>0</v>
      </c>
      <c r="I143" s="62">
        <v>1</v>
      </c>
      <c r="J143" s="63">
        <f t="shared" ref="J143" si="112">IF(H143&gt;0,Z143,0)</f>
        <v>0</v>
      </c>
      <c r="K143" s="114">
        <f t="shared" ref="K143" si="113">IF(I143&gt;0,AB143,0)</f>
        <v>2.9</v>
      </c>
      <c r="L143" s="132">
        <f t="shared" ref="L143" si="114">Y143</f>
        <v>1</v>
      </c>
      <c r="M143" s="99" t="s">
        <v>196</v>
      </c>
      <c r="N143" s="32">
        <v>3</v>
      </c>
      <c r="O143" s="83">
        <f t="shared" ref="O143" si="115">VLOOKUP( P143, $P$2:$Q$21, 2, FALSE )</f>
        <v>18</v>
      </c>
      <c r="P143" s="9" t="s">
        <v>34</v>
      </c>
      <c r="Q143" s="137">
        <v>15</v>
      </c>
      <c r="R143" s="70">
        <f t="shared" ref="R143" si="116" xml:space="preserve"> (O143*10000) + (Q143*100) + VLOOKUP( W143, $T$2:$V$53, 2, FALSE )</f>
        <v>181515</v>
      </c>
      <c r="S143" s="67" t="str">
        <f t="shared" si="94"/>
        <v>10-80-DHPHTDR 130  (80 gal, JA13)</v>
      </c>
      <c r="T143" s="10" t="s">
        <v>377</v>
      </c>
      <c r="U143" s="11">
        <v>80</v>
      </c>
      <c r="V143" s="30" t="s">
        <v>86</v>
      </c>
      <c r="W143" s="88" t="s">
        <v>106</v>
      </c>
      <c r="X143" s="93" t="str">
        <f t="shared" ref="X143" si="117">VLOOKUP( W143, $T$2:$V$53, 3, FALSE )</f>
        <v>AOSmithHPTU80</v>
      </c>
      <c r="Y143" s="133">
        <v>1</v>
      </c>
      <c r="Z143" s="40" t="s">
        <v>10</v>
      </c>
      <c r="AA143" s="47" t="s">
        <v>15</v>
      </c>
      <c r="AB143" s="48">
        <v>2.9</v>
      </c>
      <c r="AC143" s="49">
        <v>44118</v>
      </c>
      <c r="AD143" s="50" t="s">
        <v>83</v>
      </c>
      <c r="AE143" s="143" t="str">
        <f t="shared" si="91"/>
        <v>2,     Reliance,   "10-80-DHPHTDR 130  (80 gal, JA13)"</v>
      </c>
      <c r="AF143" s="145" t="str">
        <f t="shared" si="78"/>
        <v>Reliance</v>
      </c>
      <c r="AG143" s="147" t="s">
        <v>528</v>
      </c>
      <c r="AH143" s="143" t="str">
        <f t="shared" si="92"/>
        <v xml:space="preserve">          case  Reliance   :   "Reliance1080DHPHTDR"</v>
      </c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  <c r="AMZ143"/>
      <c r="ANA143"/>
      <c r="ANB143"/>
    </row>
    <row r="144" spans="3:1045" s="6" customFormat="1" ht="15" customHeight="1" x14ac:dyDescent="0.25">
      <c r="C144" s="6" t="str">
        <f t="shared" si="87"/>
        <v>Reliance</v>
      </c>
      <c r="D144" s="6" t="str">
        <f t="shared" si="88"/>
        <v>10 80 DHPT  (80 gal)</v>
      </c>
      <c r="E144" s="6">
        <f t="shared" si="89"/>
        <v>180812</v>
      </c>
      <c r="F144" s="62">
        <f t="shared" si="9"/>
        <v>80</v>
      </c>
      <c r="G144" s="6" t="str">
        <f t="shared" si="90"/>
        <v>AOSmithPHPT80</v>
      </c>
      <c r="H144" s="62">
        <v>1</v>
      </c>
      <c r="I144" s="64">
        <v>0</v>
      </c>
      <c r="J144" s="63">
        <f t="shared" si="46"/>
        <v>2.33</v>
      </c>
      <c r="K144" s="114">
        <f t="shared" si="47"/>
        <v>0</v>
      </c>
      <c r="L144" s="132">
        <f t="shared" si="13"/>
        <v>0</v>
      </c>
      <c r="M144" s="99" t="s">
        <v>196</v>
      </c>
      <c r="N144" s="33"/>
      <c r="O144" s="83">
        <f t="shared" si="14"/>
        <v>18</v>
      </c>
      <c r="P144" s="18" t="s">
        <v>34</v>
      </c>
      <c r="Q144" s="139">
        <f>Q142+1</f>
        <v>8</v>
      </c>
      <c r="R144" s="70">
        <f t="shared" ref="R144:R175" si="118" xml:space="preserve"> (O144*10000) + (Q144*100) + VLOOKUP( W144, $T$2:$V$53, 2, FALSE )</f>
        <v>180812</v>
      </c>
      <c r="S144" s="67" t="str">
        <f t="shared" si="94"/>
        <v>10 80 DHPT  (80 gal)</v>
      </c>
      <c r="T144" s="19" t="s">
        <v>115</v>
      </c>
      <c r="U144" s="20">
        <v>80</v>
      </c>
      <c r="V144" s="31" t="s">
        <v>108</v>
      </c>
      <c r="W144" s="88" t="s">
        <v>108</v>
      </c>
      <c r="X144" s="93" t="str">
        <f t="shared" ref="X144:X207" si="119">VLOOKUP( W144, $T$2:$V$53, 3, FALSE )</f>
        <v>AOSmithPHPT80</v>
      </c>
      <c r="Y144" s="131">
        <v>0</v>
      </c>
      <c r="Z144" s="34">
        <v>2.33</v>
      </c>
      <c r="AA144" s="51"/>
      <c r="AB144" s="50"/>
      <c r="AC144" s="51"/>
      <c r="AD144" s="50"/>
      <c r="AE144" s="143" t="str">
        <f t="shared" si="91"/>
        <v>2,     Reliance,   "10 80 DHPT  (80 gal)"</v>
      </c>
      <c r="AF144" s="145" t="str">
        <f t="shared" si="78"/>
        <v>Reliance</v>
      </c>
      <c r="AG144" s="146" t="s">
        <v>521</v>
      </c>
      <c r="AH144" s="143" t="str">
        <f t="shared" si="92"/>
        <v xml:space="preserve">          case  Reliance   :   "Reliance1080DHPTRes"</v>
      </c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  <c r="HY144" s="28"/>
      <c r="HZ144" s="28"/>
      <c r="IA144" s="28"/>
      <c r="IB144" s="28"/>
      <c r="IC144" s="28"/>
      <c r="ID144" s="28"/>
      <c r="IE144" s="28"/>
      <c r="IF144" s="28"/>
      <c r="IG144" s="28"/>
      <c r="IH144" s="28"/>
      <c r="II144" s="28"/>
      <c r="IJ144" s="28"/>
      <c r="IK144" s="28"/>
      <c r="IL144" s="28"/>
      <c r="IM144" s="28"/>
      <c r="IN144" s="28"/>
      <c r="IO144" s="28"/>
      <c r="IP144" s="28"/>
      <c r="IQ144" s="28"/>
      <c r="IR144" s="28"/>
      <c r="IS144" s="28"/>
      <c r="IT144" s="28"/>
      <c r="IU144" s="28"/>
      <c r="IV144" s="28"/>
      <c r="IW144" s="28"/>
      <c r="IX144" s="28"/>
      <c r="IY144" s="28"/>
      <c r="IZ144" s="28"/>
      <c r="JA144" s="28"/>
      <c r="JB144" s="28"/>
      <c r="JC144" s="28"/>
      <c r="JD144" s="28"/>
      <c r="JE144" s="28"/>
      <c r="JF144" s="28"/>
      <c r="JG144" s="28"/>
      <c r="JH144" s="28"/>
      <c r="JI144" s="28"/>
      <c r="JJ144" s="28"/>
      <c r="JK144" s="28"/>
      <c r="JL144" s="28"/>
      <c r="JM144" s="28"/>
      <c r="JN144" s="28"/>
      <c r="JO144" s="28"/>
      <c r="JP144" s="28"/>
      <c r="JQ144" s="28"/>
      <c r="JR144" s="28"/>
      <c r="JS144" s="28"/>
      <c r="JT144" s="28"/>
      <c r="JU144" s="28"/>
      <c r="JV144" s="28"/>
      <c r="JW144" s="28"/>
      <c r="JX144" s="28"/>
      <c r="JY144" s="28"/>
      <c r="JZ144" s="28"/>
      <c r="KA144" s="28"/>
      <c r="KB144" s="28"/>
      <c r="KC144" s="28"/>
      <c r="KD144" s="28"/>
      <c r="KE144" s="28"/>
      <c r="KF144" s="28"/>
      <c r="KG144" s="28"/>
      <c r="KH144" s="28"/>
      <c r="KI144" s="28"/>
      <c r="KJ144" s="28"/>
      <c r="KK144" s="28"/>
      <c r="KL144" s="28"/>
      <c r="KM144" s="28"/>
      <c r="KN144" s="28"/>
      <c r="KO144" s="28"/>
      <c r="KP144" s="28"/>
      <c r="KQ144" s="28"/>
      <c r="KR144" s="28"/>
      <c r="KS144" s="28"/>
      <c r="KT144" s="28"/>
      <c r="KU144" s="28"/>
      <c r="KV144" s="28"/>
      <c r="KW144" s="28"/>
      <c r="KX144" s="28"/>
      <c r="KY144" s="28"/>
      <c r="KZ144" s="28"/>
      <c r="LA144" s="28"/>
      <c r="LB144" s="28"/>
      <c r="LC144" s="28"/>
      <c r="LD144" s="28"/>
      <c r="LE144" s="28"/>
      <c r="LF144" s="28"/>
      <c r="LG144" s="28"/>
      <c r="LH144" s="28"/>
      <c r="LI144" s="28"/>
      <c r="LJ144" s="28"/>
      <c r="LK144" s="28"/>
      <c r="LL144" s="28"/>
      <c r="LM144" s="28"/>
      <c r="LN144" s="28"/>
      <c r="LO144" s="28"/>
      <c r="LP144" s="28"/>
      <c r="LQ144" s="28"/>
      <c r="LR144" s="28"/>
      <c r="LS144" s="28"/>
      <c r="LT144" s="28"/>
      <c r="LU144" s="28"/>
      <c r="LV144" s="28"/>
      <c r="LW144" s="28"/>
      <c r="LX144" s="28"/>
      <c r="LY144" s="28"/>
      <c r="LZ144" s="28"/>
      <c r="MA144" s="28"/>
      <c r="MB144" s="28"/>
      <c r="MC144" s="28"/>
      <c r="MD144" s="28"/>
      <c r="ME144" s="28"/>
      <c r="MF144" s="28"/>
      <c r="MG144" s="28"/>
      <c r="MH144" s="28"/>
      <c r="MI144" s="28"/>
      <c r="MJ144" s="28"/>
      <c r="MK144" s="28"/>
      <c r="ML144" s="28"/>
      <c r="MM144" s="28"/>
      <c r="MN144" s="28"/>
      <c r="MO144" s="28"/>
      <c r="MP144" s="28"/>
      <c r="MQ144" s="28"/>
      <c r="MR144" s="28"/>
      <c r="MS144" s="28"/>
      <c r="MT144" s="28"/>
      <c r="MU144" s="28"/>
      <c r="MV144" s="28"/>
      <c r="MW144" s="28"/>
      <c r="MX144" s="28"/>
      <c r="MY144" s="28"/>
      <c r="MZ144" s="28"/>
      <c r="NA144" s="28"/>
      <c r="NB144" s="28"/>
      <c r="NC144" s="28"/>
      <c r="ND144" s="28"/>
      <c r="NE144" s="28"/>
      <c r="NF144" s="28"/>
      <c r="NG144" s="28"/>
      <c r="NH144" s="28"/>
      <c r="NI144" s="28"/>
      <c r="NJ144" s="28"/>
      <c r="NK144" s="28"/>
      <c r="NL144" s="28"/>
      <c r="NM144" s="28"/>
      <c r="NN144" s="28"/>
      <c r="NO144" s="28"/>
      <c r="NP144" s="28"/>
      <c r="NQ144" s="28"/>
      <c r="NR144" s="28"/>
      <c r="NS144" s="28"/>
      <c r="NT144" s="28"/>
      <c r="NU144" s="28"/>
      <c r="NV144" s="28"/>
      <c r="NW144" s="28"/>
      <c r="NX144" s="28"/>
      <c r="NY144" s="28"/>
      <c r="NZ144" s="28"/>
      <c r="OA144" s="28"/>
      <c r="OB144" s="28"/>
      <c r="OC144" s="28"/>
      <c r="OD144" s="28"/>
      <c r="OE144" s="28"/>
      <c r="OF144" s="28"/>
      <c r="OG144" s="28"/>
      <c r="OH144" s="28"/>
      <c r="OI144" s="28"/>
      <c r="OJ144" s="28"/>
      <c r="OK144" s="28"/>
      <c r="OL144" s="28"/>
      <c r="OM144" s="28"/>
      <c r="ON144" s="28"/>
      <c r="OO144" s="28"/>
      <c r="OP144" s="28"/>
      <c r="OQ144" s="28"/>
      <c r="OR144" s="28"/>
      <c r="OS144" s="28"/>
      <c r="OT144" s="28"/>
      <c r="OU144" s="28"/>
      <c r="OV144" s="28"/>
      <c r="OW144" s="28"/>
      <c r="OX144" s="28"/>
      <c r="OY144" s="28"/>
      <c r="OZ144" s="28"/>
      <c r="PA144" s="28"/>
      <c r="PB144" s="28"/>
      <c r="PC144" s="28"/>
      <c r="PD144" s="28"/>
      <c r="PE144" s="28"/>
      <c r="PF144" s="28"/>
      <c r="PG144" s="28"/>
      <c r="PH144" s="28"/>
      <c r="PI144" s="28"/>
      <c r="PJ144" s="28"/>
      <c r="PK144" s="28"/>
      <c r="PL144" s="28"/>
      <c r="PM144" s="28"/>
      <c r="PN144" s="28"/>
      <c r="PO144" s="28"/>
      <c r="PP144" s="28"/>
      <c r="PQ144" s="28"/>
      <c r="PR144" s="28"/>
      <c r="PS144" s="28"/>
      <c r="PT144" s="28"/>
      <c r="PU144" s="28"/>
      <c r="PV144" s="28"/>
      <c r="PW144" s="28"/>
      <c r="PX144" s="28"/>
      <c r="PY144" s="28"/>
      <c r="PZ144" s="28"/>
      <c r="QA144" s="28"/>
      <c r="QB144" s="28"/>
      <c r="QC144" s="28"/>
      <c r="QD144" s="28"/>
      <c r="QE144" s="28"/>
      <c r="QF144" s="28"/>
      <c r="QG144" s="28"/>
      <c r="QH144" s="28"/>
      <c r="QI144" s="28"/>
      <c r="QJ144" s="28"/>
      <c r="QK144" s="28"/>
      <c r="QL144" s="28"/>
      <c r="QM144" s="28"/>
      <c r="QN144" s="28"/>
      <c r="QO144" s="28"/>
      <c r="QP144" s="28"/>
      <c r="QQ144" s="28"/>
      <c r="QR144" s="28"/>
      <c r="QS144" s="28"/>
      <c r="QT144" s="28"/>
      <c r="QU144" s="28"/>
      <c r="QV144" s="28"/>
      <c r="QW144" s="28"/>
      <c r="QX144" s="28"/>
      <c r="QY144" s="28"/>
      <c r="QZ144" s="28"/>
      <c r="RA144" s="28"/>
      <c r="RB144" s="28"/>
      <c r="RC144" s="28"/>
      <c r="RD144" s="28"/>
      <c r="RE144" s="28"/>
      <c r="RF144" s="28"/>
      <c r="RG144" s="28"/>
      <c r="RH144" s="28"/>
      <c r="RI144" s="28"/>
      <c r="RJ144" s="28"/>
      <c r="RK144" s="28"/>
      <c r="RL144" s="28"/>
      <c r="RM144" s="28"/>
      <c r="RN144" s="28"/>
      <c r="RO144" s="28"/>
      <c r="RP144" s="28"/>
      <c r="RQ144" s="28"/>
      <c r="RR144" s="28"/>
      <c r="RS144" s="28"/>
      <c r="RT144" s="28"/>
      <c r="RU144" s="28"/>
      <c r="RV144" s="28"/>
      <c r="RW144" s="28"/>
      <c r="RX144" s="28"/>
      <c r="RY144" s="28"/>
      <c r="RZ144" s="28"/>
      <c r="SA144" s="28"/>
      <c r="SB144" s="28"/>
      <c r="SC144" s="28"/>
      <c r="SD144" s="28"/>
      <c r="SE144" s="28"/>
      <c r="SF144" s="28"/>
      <c r="SG144" s="28"/>
      <c r="SH144" s="28"/>
      <c r="SI144" s="28"/>
      <c r="SJ144" s="28"/>
      <c r="SK144" s="28"/>
      <c r="SL144" s="28"/>
      <c r="SM144" s="28"/>
      <c r="SN144" s="28"/>
      <c r="SO144" s="28"/>
      <c r="SP144" s="28"/>
      <c r="SQ144" s="28"/>
      <c r="SR144" s="28"/>
      <c r="SS144" s="28"/>
      <c r="ST144" s="28"/>
      <c r="SU144" s="28"/>
      <c r="SV144" s="28"/>
      <c r="SW144" s="28"/>
      <c r="SX144" s="28"/>
      <c r="SY144" s="28"/>
      <c r="SZ144" s="28"/>
      <c r="TA144" s="28"/>
      <c r="TB144" s="28"/>
      <c r="TC144" s="28"/>
      <c r="TD144" s="28"/>
      <c r="TE144" s="28"/>
      <c r="TF144" s="28"/>
      <c r="TG144" s="28"/>
      <c r="TH144" s="28"/>
      <c r="TI144" s="28"/>
      <c r="TJ144" s="28"/>
      <c r="TK144" s="28"/>
      <c r="TL144" s="28"/>
      <c r="TM144" s="28"/>
      <c r="TN144" s="28"/>
      <c r="TO144" s="28"/>
      <c r="TP144" s="28"/>
      <c r="TQ144" s="28"/>
      <c r="TR144" s="28"/>
      <c r="TS144" s="28"/>
      <c r="TT144" s="28"/>
      <c r="TU144" s="28"/>
      <c r="TV144" s="28"/>
      <c r="TW144" s="28"/>
      <c r="TX144" s="28"/>
      <c r="TY144" s="28"/>
      <c r="TZ144" s="28"/>
      <c r="UA144" s="28"/>
      <c r="UB144" s="28"/>
      <c r="UC144" s="28"/>
      <c r="UD144" s="28"/>
      <c r="UE144" s="28"/>
      <c r="UF144" s="28"/>
      <c r="UG144" s="28"/>
      <c r="UH144" s="28"/>
      <c r="UI144" s="28"/>
      <c r="UJ144" s="28"/>
      <c r="UK144" s="28"/>
      <c r="UL144" s="28"/>
      <c r="UM144" s="28"/>
      <c r="UN144" s="28"/>
      <c r="UO144" s="28"/>
      <c r="UP144" s="28"/>
      <c r="UQ144" s="28"/>
      <c r="UR144" s="28"/>
      <c r="US144" s="28"/>
      <c r="UT144" s="28"/>
      <c r="UU144" s="28"/>
      <c r="UV144" s="28"/>
      <c r="UW144" s="28"/>
      <c r="UX144" s="28"/>
      <c r="UY144" s="28"/>
      <c r="UZ144" s="28"/>
      <c r="VA144" s="28"/>
      <c r="VB144" s="28"/>
      <c r="VC144" s="28"/>
      <c r="VD144" s="28"/>
      <c r="VE144" s="28"/>
      <c r="VF144" s="28"/>
      <c r="VG144" s="28"/>
      <c r="VH144" s="28"/>
      <c r="VI144" s="28"/>
      <c r="VJ144" s="28"/>
      <c r="VK144" s="28"/>
      <c r="VL144" s="28"/>
      <c r="VM144" s="28"/>
      <c r="VN144" s="28"/>
      <c r="VO144" s="28"/>
      <c r="VP144" s="28"/>
      <c r="VQ144" s="28"/>
      <c r="VR144" s="28"/>
      <c r="VS144" s="28"/>
      <c r="VT144" s="28"/>
      <c r="VU144" s="28"/>
      <c r="VV144" s="28"/>
      <c r="VW144" s="28"/>
      <c r="VX144" s="28"/>
      <c r="VY144" s="28"/>
      <c r="VZ144" s="28"/>
      <c r="WA144" s="28"/>
      <c r="WB144" s="28"/>
      <c r="WC144" s="28"/>
      <c r="WD144" s="28"/>
      <c r="WE144" s="28"/>
      <c r="WF144" s="28"/>
      <c r="WG144" s="28"/>
      <c r="WH144" s="28"/>
      <c r="WI144" s="28"/>
      <c r="WJ144" s="28"/>
      <c r="WK144" s="28"/>
      <c r="WL144" s="28"/>
      <c r="WM144" s="28"/>
      <c r="WN144" s="28"/>
      <c r="WO144" s="28"/>
      <c r="WP144" s="28"/>
      <c r="WQ144" s="28"/>
      <c r="WR144" s="28"/>
      <c r="WS144" s="28"/>
      <c r="WT144" s="28"/>
      <c r="WU144" s="28"/>
      <c r="WV144" s="28"/>
      <c r="WW144" s="28"/>
      <c r="WX144" s="28"/>
      <c r="WY144" s="28"/>
      <c r="WZ144" s="28"/>
      <c r="XA144" s="28"/>
      <c r="XB144" s="28"/>
      <c r="XC144" s="28"/>
      <c r="XD144" s="28"/>
      <c r="XE144" s="28"/>
      <c r="XF144" s="28"/>
      <c r="XG144" s="28"/>
      <c r="XH144" s="28"/>
      <c r="XI144" s="28"/>
      <c r="XJ144" s="28"/>
      <c r="XK144" s="28"/>
      <c r="XL144" s="28"/>
      <c r="XM144" s="28"/>
      <c r="XN144" s="28"/>
      <c r="XO144" s="28"/>
      <c r="XP144" s="28"/>
      <c r="XQ144" s="28"/>
      <c r="XR144" s="28"/>
      <c r="XS144" s="28"/>
      <c r="XT144" s="28"/>
      <c r="XU144" s="28"/>
      <c r="XV144" s="28"/>
      <c r="XW144" s="28"/>
      <c r="XX144" s="28"/>
      <c r="XY144" s="28"/>
      <c r="XZ144" s="28"/>
      <c r="YA144" s="28"/>
      <c r="YB144" s="28"/>
      <c r="YC144" s="28"/>
      <c r="YD144" s="28"/>
      <c r="YE144" s="28"/>
      <c r="YF144" s="28"/>
      <c r="YG144" s="28"/>
      <c r="YH144" s="28"/>
      <c r="YI144" s="28"/>
      <c r="YJ144" s="28"/>
      <c r="YK144" s="28"/>
      <c r="YL144" s="28"/>
      <c r="YM144" s="28"/>
      <c r="YN144" s="28"/>
      <c r="YO144" s="28"/>
      <c r="YP144" s="28"/>
      <c r="YQ144" s="28"/>
      <c r="YR144" s="28"/>
      <c r="YS144" s="28"/>
      <c r="YT144" s="28"/>
      <c r="YU144" s="28"/>
      <c r="YV144" s="28"/>
      <c r="YW144" s="28"/>
      <c r="YX144" s="28"/>
      <c r="YY144" s="28"/>
      <c r="YZ144" s="28"/>
      <c r="ZA144" s="28"/>
      <c r="ZB144" s="28"/>
      <c r="ZC144" s="28"/>
      <c r="ZD144" s="28"/>
      <c r="ZE144" s="28"/>
      <c r="ZF144" s="28"/>
      <c r="ZG144" s="28"/>
      <c r="ZH144" s="28"/>
      <c r="ZI144" s="28"/>
      <c r="ZJ144" s="28"/>
      <c r="ZK144" s="28"/>
      <c r="ZL144" s="28"/>
      <c r="ZM144" s="28"/>
      <c r="ZN144" s="28"/>
      <c r="ZO144" s="28"/>
      <c r="ZP144" s="28"/>
      <c r="ZQ144" s="28"/>
      <c r="ZR144" s="28"/>
      <c r="ZS144" s="28"/>
      <c r="ZT144" s="28"/>
      <c r="ZU144" s="28"/>
      <c r="ZV144" s="28"/>
      <c r="ZW144" s="28"/>
      <c r="ZX144" s="28"/>
      <c r="ZY144" s="28"/>
      <c r="ZZ144" s="28"/>
      <c r="AAA144" s="28"/>
      <c r="AAB144" s="28"/>
      <c r="AAC144" s="28"/>
      <c r="AAD144" s="28"/>
      <c r="AAE144" s="28"/>
      <c r="AAF144" s="28"/>
      <c r="AAG144" s="28"/>
      <c r="AAH144" s="28"/>
      <c r="AAI144" s="28"/>
      <c r="AAJ144" s="28"/>
      <c r="AAK144" s="28"/>
      <c r="AAL144" s="28"/>
      <c r="AAM144" s="28"/>
      <c r="AAN144" s="28"/>
      <c r="AAO144" s="28"/>
      <c r="AAP144" s="28"/>
      <c r="AAQ144" s="28"/>
      <c r="AAR144" s="28"/>
      <c r="AAS144" s="28"/>
      <c r="AAT144" s="28"/>
      <c r="AAU144" s="28"/>
      <c r="AAV144" s="28"/>
      <c r="AAW144" s="28"/>
      <c r="AAX144" s="28"/>
      <c r="AAY144" s="28"/>
      <c r="AAZ144" s="28"/>
      <c r="ABA144" s="28"/>
      <c r="ABB144" s="28"/>
      <c r="ABC144" s="28"/>
      <c r="ABD144" s="28"/>
      <c r="ABE144" s="28"/>
      <c r="ABF144" s="28"/>
      <c r="ABG144" s="28"/>
      <c r="ABH144" s="28"/>
      <c r="ABI144" s="28"/>
      <c r="ABJ144" s="28"/>
      <c r="ABK144" s="28"/>
      <c r="ABL144" s="28"/>
      <c r="ABM144" s="28"/>
      <c r="ABN144" s="28"/>
      <c r="ABO144" s="28"/>
      <c r="ABP144" s="28"/>
      <c r="ABQ144" s="28"/>
      <c r="ABR144" s="28"/>
      <c r="ABS144" s="28"/>
      <c r="ABT144" s="28"/>
      <c r="ABU144" s="28"/>
      <c r="ABV144" s="28"/>
      <c r="ABW144" s="28"/>
      <c r="ABX144" s="28"/>
      <c r="ABY144" s="28"/>
      <c r="ABZ144" s="28"/>
      <c r="ACA144" s="28"/>
      <c r="ACB144" s="28"/>
      <c r="ACC144" s="28"/>
      <c r="ACD144" s="28"/>
      <c r="ACE144" s="28"/>
      <c r="ACF144" s="28"/>
      <c r="ACG144" s="28"/>
      <c r="ACH144" s="28"/>
      <c r="ACI144" s="28"/>
      <c r="ACJ144" s="28"/>
      <c r="ACK144" s="28"/>
      <c r="ACL144" s="28"/>
      <c r="ACM144" s="28"/>
      <c r="ACN144" s="28"/>
      <c r="ACO144" s="28"/>
      <c r="ACP144" s="28"/>
      <c r="ACQ144" s="28"/>
      <c r="ACR144" s="28"/>
      <c r="ACS144" s="28"/>
      <c r="ACT144" s="28"/>
      <c r="ACU144" s="28"/>
      <c r="ACV144" s="28"/>
      <c r="ACW144" s="28"/>
      <c r="ACX144" s="28"/>
      <c r="ACY144" s="28"/>
      <c r="ACZ144" s="28"/>
      <c r="ADA144" s="28"/>
      <c r="ADB144" s="28"/>
      <c r="ADC144" s="28"/>
      <c r="ADD144" s="28"/>
      <c r="ADE144" s="28"/>
      <c r="ADF144" s="28"/>
      <c r="ADG144" s="28"/>
      <c r="ADH144" s="28"/>
      <c r="ADI144" s="28"/>
      <c r="ADJ144" s="28"/>
      <c r="ADK144" s="28"/>
      <c r="ADL144" s="28"/>
      <c r="ADM144" s="28"/>
      <c r="ADN144" s="28"/>
      <c r="ADO144" s="28"/>
      <c r="ADP144" s="28"/>
      <c r="ADQ144" s="28"/>
      <c r="ADR144" s="28"/>
      <c r="ADS144" s="28"/>
      <c r="ADT144" s="28"/>
      <c r="ADU144" s="28"/>
      <c r="ADV144" s="28"/>
      <c r="ADW144" s="28"/>
      <c r="ADX144" s="28"/>
      <c r="ADY144" s="28"/>
      <c r="ADZ144" s="28"/>
      <c r="AEA144" s="28"/>
      <c r="AEB144" s="28"/>
      <c r="AEC144" s="28"/>
      <c r="AED144" s="28"/>
      <c r="AEE144" s="28"/>
      <c r="AEF144" s="28"/>
      <c r="AEG144" s="28"/>
      <c r="AEH144" s="28"/>
      <c r="AEI144" s="28"/>
      <c r="AEJ144" s="28"/>
      <c r="AEK144" s="28"/>
      <c r="AEL144" s="28"/>
      <c r="AEM144" s="28"/>
      <c r="AEN144" s="28"/>
      <c r="AEO144" s="28"/>
      <c r="AEP144" s="28"/>
      <c r="AEQ144" s="28"/>
      <c r="AER144" s="28"/>
      <c r="AES144" s="28"/>
      <c r="AET144" s="28"/>
      <c r="AEU144" s="28"/>
      <c r="AEV144" s="28"/>
      <c r="AEW144" s="28"/>
      <c r="AEX144" s="28"/>
      <c r="AEY144" s="28"/>
      <c r="AEZ144" s="28"/>
      <c r="AFA144" s="28"/>
      <c r="AFB144" s="28"/>
      <c r="AFC144" s="28"/>
      <c r="AFD144" s="28"/>
      <c r="AFE144" s="28"/>
      <c r="AFF144" s="28"/>
      <c r="AFG144" s="28"/>
      <c r="AFH144" s="28"/>
      <c r="AFI144" s="28"/>
      <c r="AFJ144" s="28"/>
      <c r="AFK144" s="28"/>
      <c r="AFL144" s="28"/>
      <c r="AFM144" s="28"/>
      <c r="AFN144" s="28"/>
      <c r="AFO144" s="28"/>
      <c r="AFP144" s="28"/>
      <c r="AFQ144" s="28"/>
      <c r="AFR144" s="28"/>
      <c r="AFS144" s="28"/>
      <c r="AFT144" s="28"/>
      <c r="AFU144" s="28"/>
      <c r="AFV144" s="28"/>
      <c r="AFW144" s="28"/>
      <c r="AFX144" s="28"/>
      <c r="AFY144" s="28"/>
      <c r="AFZ144" s="28"/>
      <c r="AGA144" s="28"/>
      <c r="AGB144" s="28"/>
      <c r="AGC144" s="28"/>
      <c r="AGD144" s="28"/>
      <c r="AGE144" s="28"/>
      <c r="AGF144" s="28"/>
      <c r="AGG144" s="28"/>
      <c r="AGH144" s="28"/>
      <c r="AGI144" s="28"/>
      <c r="AGJ144" s="28"/>
      <c r="AGK144" s="28"/>
      <c r="AGL144" s="28"/>
      <c r="AGM144" s="28"/>
      <c r="AGN144" s="28"/>
      <c r="AGO144" s="28"/>
      <c r="AGP144" s="28"/>
      <c r="AGQ144" s="28"/>
      <c r="AGR144" s="28"/>
      <c r="AGS144" s="28"/>
      <c r="AGT144" s="28"/>
      <c r="AGU144" s="28"/>
      <c r="AGV144" s="28"/>
      <c r="AGW144" s="28"/>
      <c r="AGX144" s="28"/>
      <c r="AGY144" s="28"/>
      <c r="AGZ144" s="28"/>
      <c r="AHA144" s="28"/>
      <c r="AHB144" s="28"/>
      <c r="AHC144" s="28"/>
      <c r="AHD144" s="28"/>
      <c r="AHE144" s="28"/>
      <c r="AHF144" s="28"/>
      <c r="AHG144" s="28"/>
      <c r="AHH144" s="28"/>
      <c r="AHI144" s="28"/>
      <c r="AHJ144" s="28"/>
      <c r="AHK144" s="28"/>
      <c r="AHL144" s="28"/>
      <c r="AHM144" s="28"/>
      <c r="AHN144" s="28"/>
      <c r="AHO144" s="28"/>
      <c r="AHP144" s="28"/>
      <c r="AHQ144" s="28"/>
      <c r="AHR144" s="28"/>
      <c r="AHS144" s="28"/>
      <c r="AHT144" s="28"/>
      <c r="AHU144" s="28"/>
      <c r="AHV144" s="28"/>
      <c r="AHW144" s="28"/>
      <c r="AHX144" s="28"/>
      <c r="AHY144" s="28"/>
      <c r="AHZ144" s="28"/>
      <c r="AIA144" s="28"/>
      <c r="AIB144" s="28"/>
      <c r="AIC144" s="28"/>
      <c r="AID144" s="28"/>
      <c r="AIE144" s="28"/>
      <c r="AIF144" s="28"/>
      <c r="AIG144" s="28"/>
      <c r="AIH144" s="28"/>
      <c r="AII144" s="28"/>
      <c r="AIJ144" s="28"/>
      <c r="AIK144" s="28"/>
      <c r="AIL144" s="28"/>
      <c r="AIM144" s="28"/>
      <c r="AIN144" s="28"/>
      <c r="AIO144" s="28"/>
      <c r="AIP144" s="28"/>
      <c r="AIQ144" s="28"/>
      <c r="AIR144" s="28"/>
      <c r="AIS144" s="28"/>
      <c r="AIT144" s="28"/>
      <c r="AIU144" s="28"/>
      <c r="AIV144" s="28"/>
      <c r="AIW144" s="28"/>
      <c r="AIX144" s="28"/>
      <c r="AIY144" s="28"/>
      <c r="AIZ144" s="28"/>
      <c r="AJA144" s="28"/>
      <c r="AJB144" s="28"/>
      <c r="AJC144" s="28"/>
      <c r="AJD144" s="28"/>
      <c r="AJE144" s="28"/>
      <c r="AJF144" s="28"/>
      <c r="AJG144" s="28"/>
      <c r="AJH144" s="28"/>
      <c r="AJI144" s="28"/>
      <c r="AJJ144" s="28"/>
      <c r="AJK144" s="28"/>
      <c r="AJL144" s="28"/>
      <c r="AJM144" s="28"/>
      <c r="AJN144" s="28"/>
      <c r="AJO144" s="28"/>
      <c r="AJP144" s="28"/>
      <c r="AJQ144" s="28"/>
      <c r="AJR144" s="28"/>
      <c r="AJS144" s="28"/>
      <c r="AJT144" s="28"/>
      <c r="AJU144" s="28"/>
      <c r="AJV144" s="28"/>
      <c r="AJW144" s="28"/>
      <c r="AJX144" s="28"/>
      <c r="AJY144" s="28"/>
      <c r="AJZ144" s="28"/>
      <c r="AKA144" s="28"/>
      <c r="AKB144" s="28"/>
      <c r="AKC144" s="28"/>
      <c r="AKD144" s="28"/>
      <c r="AKE144" s="28"/>
      <c r="AKF144" s="28"/>
      <c r="AKG144" s="28"/>
      <c r="AKH144" s="28"/>
      <c r="AKI144" s="28"/>
      <c r="AKJ144" s="28"/>
      <c r="AKK144" s="28"/>
      <c r="AKL144" s="28"/>
      <c r="AKM144" s="28"/>
      <c r="AKN144" s="28"/>
      <c r="AKO144" s="28"/>
      <c r="AKP144" s="28"/>
      <c r="AKQ144" s="28"/>
      <c r="AKR144" s="28"/>
      <c r="AKS144" s="28"/>
      <c r="AKT144" s="28"/>
      <c r="AKU144" s="28"/>
      <c r="AKV144" s="28"/>
      <c r="AKW144" s="28"/>
      <c r="AKX144" s="28"/>
      <c r="AKY144" s="28"/>
      <c r="AKZ144" s="28"/>
      <c r="ALA144" s="28"/>
      <c r="ALB144" s="28"/>
      <c r="ALC144" s="28"/>
      <c r="ALD144" s="28"/>
      <c r="ALE144" s="28"/>
      <c r="ALF144" s="28"/>
      <c r="ALG144" s="28"/>
      <c r="ALH144" s="28"/>
      <c r="ALI144" s="28"/>
      <c r="ALJ144" s="28"/>
      <c r="ALK144" s="28"/>
      <c r="ALL144" s="28"/>
      <c r="ALM144" s="28"/>
      <c r="ALN144" s="28"/>
      <c r="ALO144" s="28"/>
      <c r="ALP144" s="28"/>
      <c r="ALQ144" s="28"/>
      <c r="ALR144" s="28"/>
      <c r="ALS144" s="28"/>
      <c r="ALT144" s="28"/>
      <c r="ALU144" s="28"/>
      <c r="ALV144" s="28"/>
      <c r="ALW144" s="28"/>
      <c r="ALX144" s="28"/>
      <c r="ALY144" s="28"/>
      <c r="ALZ144" s="28"/>
      <c r="AMA144" s="28"/>
      <c r="AMB144" s="28"/>
      <c r="AMC144" s="28"/>
      <c r="AMD144" s="28"/>
      <c r="AME144" s="28"/>
      <c r="AMF144" s="28"/>
      <c r="AMG144" s="28"/>
      <c r="AMH144" s="28"/>
      <c r="AMI144" s="28"/>
      <c r="AMJ144" s="28"/>
      <c r="AMK144" s="28"/>
      <c r="AML144" s="28"/>
      <c r="AMM144" s="28"/>
      <c r="AMN144" s="28"/>
      <c r="AMO144" s="28"/>
      <c r="AMP144" s="28"/>
      <c r="AMQ144" s="28"/>
      <c r="AMR144" s="28"/>
      <c r="AMS144" s="28"/>
      <c r="AMT144" s="28"/>
      <c r="AMU144" s="28"/>
      <c r="AMV144" s="28"/>
      <c r="AMW144" s="28"/>
      <c r="AMX144" s="28"/>
      <c r="AMY144" s="28"/>
      <c r="AMZ144" s="28"/>
      <c r="ANA144" s="28"/>
      <c r="ANB144" s="28"/>
      <c r="ANC144" s="28"/>
      <c r="AND144" s="28"/>
      <c r="ANE144" s="28"/>
    </row>
    <row r="145" spans="3:51" s="6" customFormat="1" ht="15" customHeight="1" x14ac:dyDescent="0.25">
      <c r="C145" s="6" t="str">
        <f t="shared" si="87"/>
        <v>Reliance</v>
      </c>
      <c r="D145" s="6" t="str">
        <f t="shared" si="88"/>
        <v>6 50 DHPHT 120  (50 gal)</v>
      </c>
      <c r="E145" s="6">
        <f t="shared" si="89"/>
        <v>180913</v>
      </c>
      <c r="F145" s="62">
        <f t="shared" si="9"/>
        <v>50</v>
      </c>
      <c r="G145" s="6" t="str">
        <f t="shared" si="90"/>
        <v>AOSmithHPTU50</v>
      </c>
      <c r="H145" s="62">
        <v>1</v>
      </c>
      <c r="I145" s="64">
        <v>0</v>
      </c>
      <c r="J145" s="63">
        <f t="shared" si="46"/>
        <v>2.4</v>
      </c>
      <c r="K145" s="114">
        <f t="shared" si="47"/>
        <v>0</v>
      </c>
      <c r="L145" s="132">
        <f t="shared" si="13"/>
        <v>0</v>
      </c>
      <c r="M145" s="99" t="s">
        <v>196</v>
      </c>
      <c r="N145" s="32">
        <v>1</v>
      </c>
      <c r="O145" s="83">
        <f t="shared" si="14"/>
        <v>18</v>
      </c>
      <c r="P145" s="9" t="s">
        <v>34</v>
      </c>
      <c r="Q145" s="70">
        <f t="shared" si="96"/>
        <v>9</v>
      </c>
      <c r="R145" s="70">
        <f t="shared" si="118"/>
        <v>180913</v>
      </c>
      <c r="S145" s="67" t="str">
        <f t="shared" si="94"/>
        <v>6 50 DHPHT 120  (50 gal)</v>
      </c>
      <c r="T145" s="10" t="s">
        <v>69</v>
      </c>
      <c r="U145" s="11">
        <v>50</v>
      </c>
      <c r="V145" s="30" t="s">
        <v>84</v>
      </c>
      <c r="W145" s="88" t="s">
        <v>109</v>
      </c>
      <c r="X145" s="93" t="str">
        <f t="shared" si="119"/>
        <v>AOSmithHPTU50</v>
      </c>
      <c r="Y145" s="131">
        <v>0</v>
      </c>
      <c r="Z145" s="40">
        <v>2.4</v>
      </c>
      <c r="AA145" s="47" t="s">
        <v>9</v>
      </c>
      <c r="AB145" s="48" t="s">
        <v>10</v>
      </c>
      <c r="AC145" s="49">
        <v>42591</v>
      </c>
      <c r="AD145" s="50" t="s">
        <v>83</v>
      </c>
      <c r="AE145" s="143" t="str">
        <f t="shared" si="91"/>
        <v>2,     Reliance,   "6 50 DHPHT 120  (50 gal)"</v>
      </c>
      <c r="AF145" s="145" t="str">
        <f t="shared" si="78"/>
        <v>Reliance</v>
      </c>
      <c r="AG145" s="146" t="s">
        <v>522</v>
      </c>
      <c r="AH145" s="143" t="str">
        <f t="shared" si="92"/>
        <v xml:space="preserve">          case  Reliance   :   "Reliance650DHPHT"</v>
      </c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</row>
    <row r="146" spans="3:51" s="6" customFormat="1" ht="15" customHeight="1" x14ac:dyDescent="0.25">
      <c r="C146" s="6" t="str">
        <f t="shared" si="87"/>
        <v>Reliance</v>
      </c>
      <c r="D146" s="6" t="str">
        <f t="shared" si="88"/>
        <v>6 66 DHPHT 120  (66 gal)</v>
      </c>
      <c r="E146" s="6">
        <f t="shared" si="89"/>
        <v>181014</v>
      </c>
      <c r="F146" s="62">
        <f t="shared" si="9"/>
        <v>66</v>
      </c>
      <c r="G146" s="6" t="str">
        <f t="shared" si="90"/>
        <v>AOSmithHPTU66</v>
      </c>
      <c r="H146" s="62">
        <v>1</v>
      </c>
      <c r="I146" s="64">
        <v>0</v>
      </c>
      <c r="J146" s="63">
        <f t="shared" si="46"/>
        <v>2.56</v>
      </c>
      <c r="K146" s="114">
        <f t="shared" si="47"/>
        <v>0</v>
      </c>
      <c r="L146" s="132">
        <f t="shared" si="13"/>
        <v>0</v>
      </c>
      <c r="M146" s="99" t="s">
        <v>196</v>
      </c>
      <c r="N146" s="32">
        <v>1</v>
      </c>
      <c r="O146" s="83">
        <f t="shared" si="14"/>
        <v>18</v>
      </c>
      <c r="P146" s="9" t="s">
        <v>34</v>
      </c>
      <c r="Q146" s="70">
        <f t="shared" si="96"/>
        <v>10</v>
      </c>
      <c r="R146" s="70">
        <f t="shared" si="118"/>
        <v>181014</v>
      </c>
      <c r="S146" s="67" t="str">
        <f t="shared" si="94"/>
        <v>6 66 DHPHT 120  (66 gal)</v>
      </c>
      <c r="T146" s="10" t="s">
        <v>70</v>
      </c>
      <c r="U146" s="11">
        <v>66</v>
      </c>
      <c r="V146" s="30" t="s">
        <v>85</v>
      </c>
      <c r="W146" s="88" t="s">
        <v>105</v>
      </c>
      <c r="X146" s="93" t="str">
        <f t="shared" si="119"/>
        <v>AOSmithHPTU66</v>
      </c>
      <c r="Y146" s="131">
        <v>0</v>
      </c>
      <c r="Z146" s="40">
        <v>2.56</v>
      </c>
      <c r="AA146" s="47">
        <v>3</v>
      </c>
      <c r="AB146" s="48" t="s">
        <v>10</v>
      </c>
      <c r="AC146" s="49">
        <v>42591</v>
      </c>
      <c r="AD146" s="50" t="s">
        <v>83</v>
      </c>
      <c r="AE146" s="143" t="str">
        <f t="shared" si="91"/>
        <v>2,     Reliance,   "6 66 DHPHT 120  (66 gal)"</v>
      </c>
      <c r="AF146" s="145" t="str">
        <f t="shared" si="78"/>
        <v>Reliance</v>
      </c>
      <c r="AG146" s="146" t="s">
        <v>523</v>
      </c>
      <c r="AH146" s="143" t="str">
        <f t="shared" si="92"/>
        <v xml:space="preserve">          case  Reliance   :   "Reliance666DHPHT"</v>
      </c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</row>
    <row r="147" spans="3:51" s="6" customFormat="1" ht="15" customHeight="1" x14ac:dyDescent="0.25">
      <c r="C147" s="6" t="str">
        <f t="shared" si="87"/>
        <v>Reliance</v>
      </c>
      <c r="D147" s="6" t="str">
        <f t="shared" si="88"/>
        <v>6 80 DHPHT 120  (80 gal)</v>
      </c>
      <c r="E147" s="6">
        <f t="shared" si="89"/>
        <v>181115</v>
      </c>
      <c r="F147" s="62">
        <f t="shared" si="9"/>
        <v>80</v>
      </c>
      <c r="G147" s="6" t="str">
        <f t="shared" si="90"/>
        <v>AOSmithHPTU80</v>
      </c>
      <c r="H147" s="62">
        <v>1</v>
      </c>
      <c r="I147" s="64">
        <v>0</v>
      </c>
      <c r="J147" s="63">
        <f t="shared" si="46"/>
        <v>2.7</v>
      </c>
      <c r="K147" s="114">
        <f t="shared" si="47"/>
        <v>0</v>
      </c>
      <c r="L147" s="132">
        <f t="shared" si="13"/>
        <v>0</v>
      </c>
      <c r="M147" s="99" t="s">
        <v>196</v>
      </c>
      <c r="N147" s="32">
        <v>1</v>
      </c>
      <c r="O147" s="83">
        <f t="shared" si="14"/>
        <v>18</v>
      </c>
      <c r="P147" s="9" t="s">
        <v>34</v>
      </c>
      <c r="Q147" s="70">
        <f t="shared" si="96"/>
        <v>11</v>
      </c>
      <c r="R147" s="70">
        <f t="shared" si="118"/>
        <v>181115</v>
      </c>
      <c r="S147" s="67" t="str">
        <f t="shared" si="94"/>
        <v>6 80 DHPHT 120  (80 gal)</v>
      </c>
      <c r="T147" s="10" t="s">
        <v>71</v>
      </c>
      <c r="U147" s="11">
        <v>80</v>
      </c>
      <c r="V147" s="30" t="s">
        <v>86</v>
      </c>
      <c r="W147" s="88" t="s">
        <v>106</v>
      </c>
      <c r="X147" s="93" t="str">
        <f t="shared" si="119"/>
        <v>AOSmithHPTU80</v>
      </c>
      <c r="Y147" s="131">
        <v>0</v>
      </c>
      <c r="Z147" s="40">
        <v>2.7</v>
      </c>
      <c r="AA147" s="47" t="s">
        <v>15</v>
      </c>
      <c r="AB147" s="48" t="s">
        <v>10</v>
      </c>
      <c r="AC147" s="49">
        <v>42591</v>
      </c>
      <c r="AD147" s="50" t="s">
        <v>83</v>
      </c>
      <c r="AE147" s="143" t="str">
        <f t="shared" si="91"/>
        <v>2,     Reliance,   "6 80 DHPHT 120  (80 gal)"</v>
      </c>
      <c r="AF147" s="145" t="str">
        <f t="shared" si="78"/>
        <v>Reliance</v>
      </c>
      <c r="AG147" s="146" t="s">
        <v>524</v>
      </c>
      <c r="AH147" s="143" t="str">
        <f t="shared" si="92"/>
        <v xml:space="preserve">          case  Reliance   :   "Reliance680DHPHT"</v>
      </c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</row>
    <row r="148" spans="3:51" s="6" customFormat="1" ht="15" customHeight="1" x14ac:dyDescent="0.25">
      <c r="C148" s="6" t="str">
        <f t="shared" si="87"/>
        <v>Reliance</v>
      </c>
      <c r="D148" s="6" t="str">
        <f t="shared" si="88"/>
        <v>6 80 DHPT 102  (80 gal)</v>
      </c>
      <c r="E148" s="6">
        <f t="shared" si="89"/>
        <v>181215</v>
      </c>
      <c r="F148" s="62">
        <f t="shared" si="9"/>
        <v>80</v>
      </c>
      <c r="G148" s="6" t="str">
        <f t="shared" si="90"/>
        <v>AOSmithHPTU80</v>
      </c>
      <c r="H148" s="62">
        <v>1</v>
      </c>
      <c r="I148" s="64">
        <v>0</v>
      </c>
      <c r="J148" s="63">
        <f t="shared" si="46"/>
        <v>1.8</v>
      </c>
      <c r="K148" s="114">
        <f t="shared" si="47"/>
        <v>0</v>
      </c>
      <c r="L148" s="132">
        <f t="shared" ref="L148:L277" si="120">Y148</f>
        <v>0</v>
      </c>
      <c r="M148" s="99" t="s">
        <v>196</v>
      </c>
      <c r="N148" s="32">
        <v>1</v>
      </c>
      <c r="O148" s="83">
        <f t="shared" ref="O148:O277" si="121">VLOOKUP( P148, $P$2:$Q$21, 2, FALSE )</f>
        <v>18</v>
      </c>
      <c r="P148" s="9" t="s">
        <v>34</v>
      </c>
      <c r="Q148" s="70">
        <f t="shared" si="96"/>
        <v>12</v>
      </c>
      <c r="R148" s="70">
        <f t="shared" si="118"/>
        <v>181215</v>
      </c>
      <c r="S148" s="67" t="str">
        <f t="shared" si="94"/>
        <v>6 80 DHPT 102  (80 gal)</v>
      </c>
      <c r="T148" s="10" t="s">
        <v>72</v>
      </c>
      <c r="U148" s="11">
        <v>80</v>
      </c>
      <c r="V148" s="30" t="s">
        <v>86</v>
      </c>
      <c r="W148" s="88" t="s">
        <v>106</v>
      </c>
      <c r="X148" s="93" t="str">
        <f t="shared" si="119"/>
        <v>AOSmithHPTU80</v>
      </c>
      <c r="Y148" s="131">
        <v>0</v>
      </c>
      <c r="Z148" s="40">
        <v>1.8</v>
      </c>
      <c r="AA148" s="47" t="s">
        <v>15</v>
      </c>
      <c r="AB148" s="48" t="s">
        <v>10</v>
      </c>
      <c r="AC148" s="49">
        <v>40857</v>
      </c>
      <c r="AD148" s="50" t="s">
        <v>83</v>
      </c>
      <c r="AE148" s="143" t="str">
        <f t="shared" si="91"/>
        <v>2,     Reliance,   "6 80 DHPT 102  (80 gal)"</v>
      </c>
      <c r="AF148" s="145" t="str">
        <f t="shared" si="78"/>
        <v>Reliance</v>
      </c>
      <c r="AG148" s="146" t="s">
        <v>525</v>
      </c>
      <c r="AH148" s="143" t="str">
        <f t="shared" si="92"/>
        <v xml:space="preserve">          case  Reliance   :   "Reliance680DHPT"</v>
      </c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</row>
    <row r="149" spans="3:51" s="6" customFormat="1" ht="15" customHeight="1" x14ac:dyDescent="0.25">
      <c r="C149" s="136" t="str">
        <f t="shared" si="87"/>
        <v>Rheem</v>
      </c>
      <c r="D149" s="136" t="str">
        <f t="shared" si="88"/>
        <v>HPLD40-1RH  (40 gal)</v>
      </c>
      <c r="E149" s="136">
        <f t="shared" si="89"/>
        <v>196059</v>
      </c>
      <c r="F149" s="62">
        <f t="shared" si="9"/>
        <v>40</v>
      </c>
      <c r="G149" s="6" t="str">
        <f t="shared" si="90"/>
        <v>Rheem2020Prem40</v>
      </c>
      <c r="H149" s="64">
        <v>0</v>
      </c>
      <c r="I149" s="62">
        <v>1</v>
      </c>
      <c r="J149" s="63">
        <f t="shared" si="46"/>
        <v>0</v>
      </c>
      <c r="K149" s="114">
        <f t="shared" si="47"/>
        <v>3.1</v>
      </c>
      <c r="L149" s="132">
        <f t="shared" ref="L149:L152" si="122">Y149</f>
        <v>0</v>
      </c>
      <c r="M149" s="99" t="s">
        <v>196</v>
      </c>
      <c r="N149" s="32">
        <v>4</v>
      </c>
      <c r="O149" s="83">
        <f t="shared" si="121"/>
        <v>19</v>
      </c>
      <c r="P149" s="12" t="s">
        <v>91</v>
      </c>
      <c r="Q149" s="69">
        <v>60</v>
      </c>
      <c r="R149" s="70">
        <f t="shared" si="118"/>
        <v>196059</v>
      </c>
      <c r="S149" s="67" t="str">
        <f t="shared" si="94"/>
        <v>HPLD40-1RH  (40 gal)</v>
      </c>
      <c r="T149" s="10" t="s">
        <v>413</v>
      </c>
      <c r="U149" s="11">
        <v>40</v>
      </c>
      <c r="V149" s="30"/>
      <c r="W149" s="88" t="s">
        <v>291</v>
      </c>
      <c r="X149" s="93" t="str">
        <f t="shared" si="119"/>
        <v>Rheem2020Prem40</v>
      </c>
      <c r="Y149" s="131">
        <v>0</v>
      </c>
      <c r="Z149" s="40"/>
      <c r="AA149" s="47">
        <v>2</v>
      </c>
      <c r="AB149" s="48">
        <v>3.1</v>
      </c>
      <c r="AC149" s="49">
        <v>44127</v>
      </c>
      <c r="AD149" s="50"/>
      <c r="AE149" s="143" t="str">
        <f t="shared" si="91"/>
        <v>2,     Rheem,   "HPLD40-1RH  (40 gal)"</v>
      </c>
      <c r="AF149" s="144" t="str">
        <f>P149</f>
        <v>Rheem</v>
      </c>
      <c r="AG149" s="147" t="s">
        <v>587</v>
      </c>
      <c r="AH149" s="143" t="str">
        <f t="shared" si="92"/>
        <v xml:space="preserve">          case  Rheem   :   "RheemHPLD401RH"</v>
      </c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</row>
    <row r="150" spans="3:51" s="6" customFormat="1" ht="15" customHeight="1" x14ac:dyDescent="0.25">
      <c r="C150" s="136" t="str">
        <f t="shared" si="87"/>
        <v>Rheem</v>
      </c>
      <c r="D150" s="136" t="str">
        <f t="shared" si="88"/>
        <v>HPLD50-1RH  (50 gal)</v>
      </c>
      <c r="E150" s="136">
        <f t="shared" si="89"/>
        <v>196160</v>
      </c>
      <c r="F150" s="62">
        <f t="shared" si="9"/>
        <v>50</v>
      </c>
      <c r="G150" s="6" t="str">
        <f t="shared" si="90"/>
        <v>Rheem2020Prem50</v>
      </c>
      <c r="H150" s="64">
        <v>0</v>
      </c>
      <c r="I150" s="62">
        <v>1</v>
      </c>
      <c r="J150" s="63">
        <f t="shared" si="46"/>
        <v>0</v>
      </c>
      <c r="K150" s="114">
        <f t="shared" si="47"/>
        <v>3.2</v>
      </c>
      <c r="L150" s="132">
        <f t="shared" si="122"/>
        <v>0</v>
      </c>
      <c r="M150" s="99" t="s">
        <v>196</v>
      </c>
      <c r="N150" s="32">
        <v>4</v>
      </c>
      <c r="O150" s="83">
        <f t="shared" si="121"/>
        <v>19</v>
      </c>
      <c r="P150" s="12" t="s">
        <v>91</v>
      </c>
      <c r="Q150" s="70">
        <f t="shared" ref="Q150:Q152" si="123">Q149+1</f>
        <v>61</v>
      </c>
      <c r="R150" s="70">
        <f t="shared" si="118"/>
        <v>196160</v>
      </c>
      <c r="S150" s="67" t="str">
        <f t="shared" si="94"/>
        <v>HPLD50-1RH  (50 gal)</v>
      </c>
      <c r="T150" s="10" t="s">
        <v>414</v>
      </c>
      <c r="U150" s="11">
        <v>50</v>
      </c>
      <c r="V150" s="30"/>
      <c r="W150" s="88" t="s">
        <v>292</v>
      </c>
      <c r="X150" s="93" t="str">
        <f t="shared" si="119"/>
        <v>Rheem2020Prem50</v>
      </c>
      <c r="Y150" s="131">
        <v>0</v>
      </c>
      <c r="Z150" s="40"/>
      <c r="AA150" s="47" t="s">
        <v>9</v>
      </c>
      <c r="AB150" s="48">
        <v>3.2</v>
      </c>
      <c r="AC150" s="49">
        <v>44127</v>
      </c>
      <c r="AD150" s="50"/>
      <c r="AE150" s="143" t="str">
        <f t="shared" si="91"/>
        <v>2,     Rheem,   "HPLD50-1RH  (50 gal)"</v>
      </c>
      <c r="AF150" s="145" t="str">
        <f t="shared" si="78"/>
        <v>Rheem</v>
      </c>
      <c r="AG150" s="147" t="s">
        <v>588</v>
      </c>
      <c r="AH150" s="143" t="str">
        <f t="shared" si="92"/>
        <v xml:space="preserve">          case  Rheem   :   "RheemHPLD501RH"</v>
      </c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</row>
    <row r="151" spans="3:51" s="6" customFormat="1" ht="15" customHeight="1" x14ac:dyDescent="0.25">
      <c r="C151" s="136" t="str">
        <f t="shared" si="87"/>
        <v>Rheem</v>
      </c>
      <c r="D151" s="136" t="str">
        <f t="shared" si="88"/>
        <v>HPLD65-1RH  (65 gal)</v>
      </c>
      <c r="E151" s="136">
        <f t="shared" si="89"/>
        <v>196261</v>
      </c>
      <c r="F151" s="62">
        <f t="shared" si="9"/>
        <v>65</v>
      </c>
      <c r="G151" s="6" t="str">
        <f t="shared" si="90"/>
        <v>Rheem2020Prem65</v>
      </c>
      <c r="H151" s="64">
        <v>0</v>
      </c>
      <c r="I151" s="62">
        <v>1</v>
      </c>
      <c r="J151" s="63">
        <f t="shared" si="46"/>
        <v>0</v>
      </c>
      <c r="K151" s="114">
        <f t="shared" si="47"/>
        <v>3.2</v>
      </c>
      <c r="L151" s="132">
        <f t="shared" si="122"/>
        <v>0</v>
      </c>
      <c r="M151" s="99" t="s">
        <v>196</v>
      </c>
      <c r="N151" s="32">
        <v>4</v>
      </c>
      <c r="O151" s="83">
        <f t="shared" si="121"/>
        <v>19</v>
      </c>
      <c r="P151" s="12" t="s">
        <v>91</v>
      </c>
      <c r="Q151" s="70">
        <f t="shared" si="123"/>
        <v>62</v>
      </c>
      <c r="R151" s="70">
        <f t="shared" si="118"/>
        <v>196261</v>
      </c>
      <c r="S151" s="67" t="str">
        <f t="shared" si="94"/>
        <v>HPLD65-1RH  (65 gal)</v>
      </c>
      <c r="T151" s="10" t="s">
        <v>415</v>
      </c>
      <c r="U151" s="11">
        <v>65</v>
      </c>
      <c r="V151" s="30"/>
      <c r="W151" s="88" t="s">
        <v>293</v>
      </c>
      <c r="X151" s="93" t="str">
        <f t="shared" si="119"/>
        <v>Rheem2020Prem65</v>
      </c>
      <c r="Y151" s="131">
        <v>0</v>
      </c>
      <c r="Z151" s="40"/>
      <c r="AA151" s="47" t="s">
        <v>9</v>
      </c>
      <c r="AB151" s="48">
        <v>3.2</v>
      </c>
      <c r="AC151" s="49">
        <v>44127</v>
      </c>
      <c r="AD151" s="50"/>
      <c r="AE151" s="143" t="str">
        <f t="shared" si="91"/>
        <v>2,     Rheem,   "HPLD65-1RH  (65 gal)"</v>
      </c>
      <c r="AF151" s="145" t="str">
        <f t="shared" si="78"/>
        <v>Rheem</v>
      </c>
      <c r="AG151" s="147" t="s">
        <v>589</v>
      </c>
      <c r="AH151" s="143" t="str">
        <f t="shared" si="92"/>
        <v xml:space="preserve">          case  Rheem   :   "RheemHPLD651RH"</v>
      </c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</row>
    <row r="152" spans="3:51" s="6" customFormat="1" ht="15" customHeight="1" x14ac:dyDescent="0.25">
      <c r="C152" s="136" t="str">
        <f t="shared" si="87"/>
        <v>Rheem</v>
      </c>
      <c r="D152" s="136" t="str">
        <f t="shared" si="88"/>
        <v>HPLD80-1RH  (80 gal)</v>
      </c>
      <c r="E152" s="136">
        <f t="shared" si="89"/>
        <v>196362</v>
      </c>
      <c r="F152" s="62">
        <f t="shared" si="9"/>
        <v>80</v>
      </c>
      <c r="G152" s="6" t="str">
        <f t="shared" si="90"/>
        <v>Rheem2020Prem80</v>
      </c>
      <c r="H152" s="64">
        <v>0</v>
      </c>
      <c r="I152" s="62">
        <v>1</v>
      </c>
      <c r="J152" s="63">
        <f t="shared" si="46"/>
        <v>0</v>
      </c>
      <c r="K152" s="114">
        <f t="shared" si="47"/>
        <v>3.2</v>
      </c>
      <c r="L152" s="132">
        <f t="shared" si="122"/>
        <v>0</v>
      </c>
      <c r="M152" s="99" t="s">
        <v>196</v>
      </c>
      <c r="N152" s="32">
        <v>4</v>
      </c>
      <c r="O152" s="83">
        <f t="shared" si="121"/>
        <v>19</v>
      </c>
      <c r="P152" s="12" t="s">
        <v>91</v>
      </c>
      <c r="Q152" s="70">
        <f t="shared" si="123"/>
        <v>63</v>
      </c>
      <c r="R152" s="70">
        <f t="shared" si="118"/>
        <v>196362</v>
      </c>
      <c r="S152" s="67" t="str">
        <f t="shared" si="94"/>
        <v>HPLD80-1RH  (80 gal)</v>
      </c>
      <c r="T152" s="10" t="s">
        <v>416</v>
      </c>
      <c r="U152" s="11">
        <v>80</v>
      </c>
      <c r="V152" s="30"/>
      <c r="W152" s="88" t="s">
        <v>294</v>
      </c>
      <c r="X152" s="93" t="str">
        <f t="shared" si="119"/>
        <v>Rheem2020Prem80</v>
      </c>
      <c r="Y152" s="131">
        <v>0</v>
      </c>
      <c r="Z152" s="40"/>
      <c r="AA152" s="47">
        <v>4</v>
      </c>
      <c r="AB152" s="48">
        <v>3.2</v>
      </c>
      <c r="AC152" s="49">
        <v>44127</v>
      </c>
      <c r="AD152" s="50"/>
      <c r="AE152" s="143" t="str">
        <f t="shared" si="91"/>
        <v>2,     Rheem,   "HPLD80-1RH  (80 gal)"</v>
      </c>
      <c r="AF152" s="145" t="str">
        <f t="shared" si="78"/>
        <v>Rheem</v>
      </c>
      <c r="AG152" s="147" t="s">
        <v>590</v>
      </c>
      <c r="AH152" s="143" t="str">
        <f t="shared" si="92"/>
        <v xml:space="preserve">          case  Rheem   :   "RheemHPLD801RH"</v>
      </c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</row>
    <row r="153" spans="3:51" s="6" customFormat="1" ht="15" customHeight="1" x14ac:dyDescent="0.25">
      <c r="C153" s="119" t="str">
        <f t="shared" si="87"/>
        <v>Rheem</v>
      </c>
      <c r="D153" s="119" t="str">
        <f t="shared" si="88"/>
        <v>PROPH40 T2 RH375-15  (40 gal, JA13)</v>
      </c>
      <c r="E153" s="119">
        <f t="shared" si="89"/>
        <v>193259</v>
      </c>
      <c r="F153" s="62">
        <f t="shared" ref="F153" si="124">U153</f>
        <v>40</v>
      </c>
      <c r="G153" s="6" t="str">
        <f t="shared" si="90"/>
        <v>Rheem2020Prem40</v>
      </c>
      <c r="H153" s="64">
        <v>0</v>
      </c>
      <c r="I153" s="62">
        <v>1</v>
      </c>
      <c r="J153" s="63">
        <f t="shared" ref="J153" si="125">IF(H153&gt;0,Z153,0)</f>
        <v>0</v>
      </c>
      <c r="K153" s="114">
        <f t="shared" ref="K153" si="126">IF(I153&gt;0,AB153,0)</f>
        <v>3.1</v>
      </c>
      <c r="L153" s="132">
        <f t="shared" si="120"/>
        <v>1</v>
      </c>
      <c r="M153" s="99" t="s">
        <v>196</v>
      </c>
      <c r="N153" s="32">
        <v>4</v>
      </c>
      <c r="O153" s="83">
        <f t="shared" si="121"/>
        <v>19</v>
      </c>
      <c r="P153" s="12" t="s">
        <v>91</v>
      </c>
      <c r="Q153" s="69">
        <v>32</v>
      </c>
      <c r="R153" s="70">
        <f t="shared" si="118"/>
        <v>193259</v>
      </c>
      <c r="S153" s="67" t="str">
        <f t="shared" si="94"/>
        <v>PROPH40 T2 RH375-15  (40 gal, JA13)</v>
      </c>
      <c r="T153" s="10" t="s">
        <v>338</v>
      </c>
      <c r="U153" s="11">
        <v>40</v>
      </c>
      <c r="V153" s="30"/>
      <c r="W153" s="88" t="s">
        <v>291</v>
      </c>
      <c r="X153" s="93" t="str">
        <f t="shared" si="119"/>
        <v>Rheem2020Prem40</v>
      </c>
      <c r="Y153" s="133">
        <v>1</v>
      </c>
      <c r="Z153" s="40"/>
      <c r="AA153" s="47">
        <v>2</v>
      </c>
      <c r="AB153" s="48">
        <v>3.1</v>
      </c>
      <c r="AC153" s="49">
        <v>43944</v>
      </c>
      <c r="AD153" s="50"/>
      <c r="AE153" s="143" t="str">
        <f t="shared" si="91"/>
        <v>2,     Rheem,   "PROPH40 T2 RH375-15  (40 gal, JA13)"</v>
      </c>
      <c r="AF153" s="145" t="str">
        <f t="shared" si="78"/>
        <v>Rheem</v>
      </c>
      <c r="AG153" s="146" t="s">
        <v>537</v>
      </c>
      <c r="AH153" s="143" t="str">
        <f t="shared" si="92"/>
        <v xml:space="preserve">          case  Rheem   :   "RheemPROPH40T2RH37515"</v>
      </c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</row>
    <row r="154" spans="3:51" s="6" customFormat="1" ht="15" customHeight="1" x14ac:dyDescent="0.25">
      <c r="C154" s="119" t="str">
        <f t="shared" si="87"/>
        <v>Rheem</v>
      </c>
      <c r="D154" s="119" t="str">
        <f t="shared" si="88"/>
        <v>PROPH50 T2 RH375-15  (50 gal, JA13)</v>
      </c>
      <c r="E154" s="119">
        <f t="shared" si="89"/>
        <v>193360</v>
      </c>
      <c r="F154" s="62">
        <f t="shared" ref="F154:F180" si="127">U154</f>
        <v>50</v>
      </c>
      <c r="G154" s="6" t="str">
        <f t="shared" si="90"/>
        <v>Rheem2020Prem50</v>
      </c>
      <c r="H154" s="64">
        <v>0</v>
      </c>
      <c r="I154" s="62">
        <v>1</v>
      </c>
      <c r="J154" s="63">
        <f t="shared" ref="J154:J180" si="128">IF(H154&gt;0,Z154,0)</f>
        <v>0</v>
      </c>
      <c r="K154" s="114">
        <f t="shared" ref="K154:K180" si="129">IF(I154&gt;0,AB154,0)</f>
        <v>3.2</v>
      </c>
      <c r="L154" s="132">
        <f t="shared" si="120"/>
        <v>1</v>
      </c>
      <c r="M154" s="99" t="s">
        <v>196</v>
      </c>
      <c r="N154" s="32">
        <v>4</v>
      </c>
      <c r="O154" s="83">
        <f t="shared" si="121"/>
        <v>19</v>
      </c>
      <c r="P154" s="12" t="s">
        <v>91</v>
      </c>
      <c r="Q154" s="70">
        <f t="shared" ref="Q154:Q184" si="130">Q153+1</f>
        <v>33</v>
      </c>
      <c r="R154" s="70">
        <f t="shared" si="118"/>
        <v>193360</v>
      </c>
      <c r="S154" s="67" t="str">
        <f t="shared" si="94"/>
        <v>PROPH50 T2 RH375-15  (50 gal, JA13)</v>
      </c>
      <c r="T154" s="10" t="s">
        <v>339</v>
      </c>
      <c r="U154" s="11">
        <v>50</v>
      </c>
      <c r="V154" s="30"/>
      <c r="W154" s="88" t="s">
        <v>292</v>
      </c>
      <c r="X154" s="93" t="str">
        <f t="shared" si="119"/>
        <v>Rheem2020Prem50</v>
      </c>
      <c r="Y154" s="133">
        <v>1</v>
      </c>
      <c r="Z154" s="40"/>
      <c r="AA154" s="47" t="s">
        <v>9</v>
      </c>
      <c r="AB154" s="48">
        <v>3.2</v>
      </c>
      <c r="AC154" s="49">
        <v>43944</v>
      </c>
      <c r="AD154" s="50"/>
      <c r="AE154" s="143" t="str">
        <f t="shared" si="91"/>
        <v>2,     Rheem,   "PROPH50 T2 RH375-15  (50 gal, JA13)"</v>
      </c>
      <c r="AF154" s="145" t="str">
        <f t="shared" si="78"/>
        <v>Rheem</v>
      </c>
      <c r="AG154" s="146" t="s">
        <v>544</v>
      </c>
      <c r="AH154" s="143" t="str">
        <f t="shared" si="92"/>
        <v xml:space="preserve">          case  Rheem   :   "RheemPROPH50T2RH37515"</v>
      </c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</row>
    <row r="155" spans="3:51" s="6" customFormat="1" ht="15" customHeight="1" x14ac:dyDescent="0.25">
      <c r="C155" s="119" t="str">
        <f t="shared" si="87"/>
        <v>Rheem</v>
      </c>
      <c r="D155" s="119" t="str">
        <f t="shared" si="88"/>
        <v>PROPH65 T2 RH375-15  (65 gal, JA13)</v>
      </c>
      <c r="E155" s="119">
        <f t="shared" si="89"/>
        <v>193461</v>
      </c>
      <c r="F155" s="62">
        <f t="shared" si="127"/>
        <v>65</v>
      </c>
      <c r="G155" s="6" t="str">
        <f t="shared" si="90"/>
        <v>Rheem2020Prem65</v>
      </c>
      <c r="H155" s="64">
        <v>0</v>
      </c>
      <c r="I155" s="62">
        <v>1</v>
      </c>
      <c r="J155" s="63">
        <f t="shared" si="128"/>
        <v>0</v>
      </c>
      <c r="K155" s="114">
        <f t="shared" si="129"/>
        <v>3.2</v>
      </c>
      <c r="L155" s="132">
        <f t="shared" si="120"/>
        <v>1</v>
      </c>
      <c r="M155" s="99" t="s">
        <v>196</v>
      </c>
      <c r="N155" s="32">
        <v>4</v>
      </c>
      <c r="O155" s="83">
        <f t="shared" si="121"/>
        <v>19</v>
      </c>
      <c r="P155" s="12" t="s">
        <v>91</v>
      </c>
      <c r="Q155" s="70">
        <f t="shared" si="130"/>
        <v>34</v>
      </c>
      <c r="R155" s="70">
        <f t="shared" si="118"/>
        <v>193461</v>
      </c>
      <c r="S155" s="67" t="str">
        <f t="shared" si="94"/>
        <v>PROPH65 T2 RH375-15  (65 gal, JA13)</v>
      </c>
      <c r="T155" s="10" t="s">
        <v>300</v>
      </c>
      <c r="U155" s="11">
        <v>65</v>
      </c>
      <c r="V155" s="30"/>
      <c r="W155" s="88" t="s">
        <v>293</v>
      </c>
      <c r="X155" s="93" t="str">
        <f t="shared" si="119"/>
        <v>Rheem2020Prem65</v>
      </c>
      <c r="Y155" s="133">
        <v>1</v>
      </c>
      <c r="Z155" s="40"/>
      <c r="AA155" s="47" t="s">
        <v>9</v>
      </c>
      <c r="AB155" s="48">
        <v>3.2</v>
      </c>
      <c r="AC155" s="49">
        <v>43944</v>
      </c>
      <c r="AD155" s="50"/>
      <c r="AE155" s="143" t="str">
        <f t="shared" si="91"/>
        <v>2,     Rheem,   "PROPH65 T2 RH375-15  (65 gal, JA13)"</v>
      </c>
      <c r="AF155" s="145" t="str">
        <f t="shared" si="78"/>
        <v>Rheem</v>
      </c>
      <c r="AG155" s="6" t="s">
        <v>551</v>
      </c>
      <c r="AH155" s="143" t="str">
        <f t="shared" si="92"/>
        <v xml:space="preserve">          case  Rheem   :   "RheemPROPH65T2RH37515"</v>
      </c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</row>
    <row r="156" spans="3:51" s="6" customFormat="1" ht="15" customHeight="1" x14ac:dyDescent="0.25">
      <c r="C156" s="119" t="str">
        <f t="shared" si="87"/>
        <v>Rheem</v>
      </c>
      <c r="D156" s="119" t="str">
        <f t="shared" si="88"/>
        <v>PROPH80 T2 RH375-15  (80 gal, JA13)</v>
      </c>
      <c r="E156" s="119">
        <f t="shared" si="89"/>
        <v>193562</v>
      </c>
      <c r="F156" s="62">
        <f t="shared" si="127"/>
        <v>80</v>
      </c>
      <c r="G156" s="6" t="str">
        <f t="shared" si="90"/>
        <v>Rheem2020Prem80</v>
      </c>
      <c r="H156" s="64">
        <v>0</v>
      </c>
      <c r="I156" s="62">
        <v>1</v>
      </c>
      <c r="J156" s="63">
        <f t="shared" si="128"/>
        <v>0</v>
      </c>
      <c r="K156" s="114">
        <f t="shared" si="129"/>
        <v>3.2</v>
      </c>
      <c r="L156" s="132">
        <f t="shared" si="120"/>
        <v>1</v>
      </c>
      <c r="M156" s="99" t="s">
        <v>196</v>
      </c>
      <c r="N156" s="32">
        <v>4</v>
      </c>
      <c r="O156" s="83">
        <f t="shared" si="121"/>
        <v>19</v>
      </c>
      <c r="P156" s="12" t="s">
        <v>91</v>
      </c>
      <c r="Q156" s="70">
        <f t="shared" si="130"/>
        <v>35</v>
      </c>
      <c r="R156" s="70">
        <f t="shared" si="118"/>
        <v>193562</v>
      </c>
      <c r="S156" s="67" t="str">
        <f t="shared" si="94"/>
        <v>PROPH80 T2 RH375-15  (80 gal, JA13)</v>
      </c>
      <c r="T156" s="10" t="s">
        <v>340</v>
      </c>
      <c r="U156" s="11">
        <v>80</v>
      </c>
      <c r="V156" s="30"/>
      <c r="W156" s="88" t="s">
        <v>294</v>
      </c>
      <c r="X156" s="93" t="str">
        <f t="shared" si="119"/>
        <v>Rheem2020Prem80</v>
      </c>
      <c r="Y156" s="133">
        <v>1</v>
      </c>
      <c r="Z156" s="40"/>
      <c r="AA156" s="47">
        <v>4</v>
      </c>
      <c r="AB156" s="48">
        <v>3.2</v>
      </c>
      <c r="AC156" s="49">
        <v>43944</v>
      </c>
      <c r="AD156" s="50"/>
      <c r="AE156" s="143" t="str">
        <f t="shared" si="91"/>
        <v>2,     Rheem,   "PROPH80 T2 RH375-15  (80 gal, JA13)"</v>
      </c>
      <c r="AF156" s="145" t="str">
        <f t="shared" si="78"/>
        <v>Rheem</v>
      </c>
      <c r="AG156" s="6" t="s">
        <v>559</v>
      </c>
      <c r="AH156" s="143" t="str">
        <f t="shared" si="92"/>
        <v xml:space="preserve">          case  Rheem   :   "RheemPROPH80T2RH37515"</v>
      </c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</row>
    <row r="157" spans="3:51" s="6" customFormat="1" ht="15" customHeight="1" x14ac:dyDescent="0.25">
      <c r="C157" s="119" t="str">
        <f t="shared" si="87"/>
        <v>Rheem</v>
      </c>
      <c r="D157" s="119" t="str">
        <f t="shared" si="88"/>
        <v>PROPH40 T2 RH375-30  (40 gal, JA13)</v>
      </c>
      <c r="E157" s="119">
        <f t="shared" si="89"/>
        <v>193659</v>
      </c>
      <c r="F157" s="62">
        <f t="shared" si="127"/>
        <v>40</v>
      </c>
      <c r="G157" s="6" t="str">
        <f t="shared" si="90"/>
        <v>Rheem2020Prem40</v>
      </c>
      <c r="H157" s="64">
        <v>0</v>
      </c>
      <c r="I157" s="62">
        <v>1</v>
      </c>
      <c r="J157" s="63">
        <f t="shared" si="128"/>
        <v>0</v>
      </c>
      <c r="K157" s="114">
        <f t="shared" si="129"/>
        <v>3.1</v>
      </c>
      <c r="L157" s="132">
        <f t="shared" si="120"/>
        <v>1</v>
      </c>
      <c r="M157" s="99" t="s">
        <v>196</v>
      </c>
      <c r="N157" s="32">
        <v>4</v>
      </c>
      <c r="O157" s="83">
        <f t="shared" si="121"/>
        <v>19</v>
      </c>
      <c r="P157" s="12" t="s">
        <v>91</v>
      </c>
      <c r="Q157" s="70">
        <f t="shared" si="130"/>
        <v>36</v>
      </c>
      <c r="R157" s="70">
        <f t="shared" si="118"/>
        <v>193659</v>
      </c>
      <c r="S157" s="67" t="str">
        <f t="shared" si="94"/>
        <v>PROPH40 T2 RH375-30  (40 gal, JA13)</v>
      </c>
      <c r="T157" s="10" t="s">
        <v>341</v>
      </c>
      <c r="U157" s="11">
        <v>40</v>
      </c>
      <c r="V157" s="30"/>
      <c r="W157" s="88" t="s">
        <v>291</v>
      </c>
      <c r="X157" s="93" t="str">
        <f t="shared" si="119"/>
        <v>Rheem2020Prem40</v>
      </c>
      <c r="Y157" s="133">
        <v>1</v>
      </c>
      <c r="Z157" s="40"/>
      <c r="AA157" s="47">
        <v>2</v>
      </c>
      <c r="AB157" s="48">
        <v>3.1</v>
      </c>
      <c r="AC157" s="49">
        <v>43944</v>
      </c>
      <c r="AD157" s="50"/>
      <c r="AE157" s="143" t="str">
        <f t="shared" si="91"/>
        <v>2,     Rheem,   "PROPH40 T2 RH375-30  (40 gal, JA13)"</v>
      </c>
      <c r="AF157" s="145" t="str">
        <f t="shared" ref="AF157:AF240" si="131">AF156</f>
        <v>Rheem</v>
      </c>
      <c r="AG157" s="146" t="s">
        <v>538</v>
      </c>
      <c r="AH157" s="143" t="str">
        <f t="shared" si="92"/>
        <v xml:space="preserve">          case  Rheem   :   "RheemPROPH40T2RH37530"</v>
      </c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</row>
    <row r="158" spans="3:51" s="6" customFormat="1" ht="15" customHeight="1" x14ac:dyDescent="0.25">
      <c r="C158" s="119" t="str">
        <f t="shared" si="87"/>
        <v>Rheem</v>
      </c>
      <c r="D158" s="119" t="str">
        <f t="shared" si="88"/>
        <v>PROPH50 T2 RH375-30  (50 gal, JA13)</v>
      </c>
      <c r="E158" s="119">
        <f t="shared" si="89"/>
        <v>193760</v>
      </c>
      <c r="F158" s="62">
        <f t="shared" si="127"/>
        <v>50</v>
      </c>
      <c r="G158" s="6" t="str">
        <f t="shared" si="90"/>
        <v>Rheem2020Prem50</v>
      </c>
      <c r="H158" s="64">
        <v>0</v>
      </c>
      <c r="I158" s="62">
        <v>1</v>
      </c>
      <c r="J158" s="63">
        <f t="shared" si="128"/>
        <v>0</v>
      </c>
      <c r="K158" s="114">
        <f t="shared" si="129"/>
        <v>3.2</v>
      </c>
      <c r="L158" s="132">
        <f t="shared" si="120"/>
        <v>1</v>
      </c>
      <c r="M158" s="99" t="s">
        <v>196</v>
      </c>
      <c r="N158" s="32">
        <v>4</v>
      </c>
      <c r="O158" s="83">
        <f t="shared" si="121"/>
        <v>19</v>
      </c>
      <c r="P158" s="12" t="s">
        <v>91</v>
      </c>
      <c r="Q158" s="70">
        <f t="shared" si="130"/>
        <v>37</v>
      </c>
      <c r="R158" s="70">
        <f t="shared" si="118"/>
        <v>193760</v>
      </c>
      <c r="S158" s="67" t="str">
        <f t="shared" si="94"/>
        <v>PROPH50 T2 RH375-30  (50 gal, JA13)</v>
      </c>
      <c r="T158" s="10" t="s">
        <v>342</v>
      </c>
      <c r="U158" s="11">
        <v>50</v>
      </c>
      <c r="V158" s="30"/>
      <c r="W158" s="88" t="s">
        <v>292</v>
      </c>
      <c r="X158" s="93" t="str">
        <f t="shared" si="119"/>
        <v>Rheem2020Prem50</v>
      </c>
      <c r="Y158" s="133">
        <v>1</v>
      </c>
      <c r="Z158" s="40"/>
      <c r="AA158" s="47" t="s">
        <v>9</v>
      </c>
      <c r="AB158" s="48">
        <v>3.2</v>
      </c>
      <c r="AC158" s="49">
        <v>43944</v>
      </c>
      <c r="AD158" s="50"/>
      <c r="AE158" s="143" t="str">
        <f t="shared" si="91"/>
        <v>2,     Rheem,   "PROPH50 T2 RH375-30  (50 gal, JA13)"</v>
      </c>
      <c r="AF158" s="145" t="str">
        <f t="shared" si="131"/>
        <v>Rheem</v>
      </c>
      <c r="AG158" s="146" t="s">
        <v>545</v>
      </c>
      <c r="AH158" s="143" t="str">
        <f t="shared" si="92"/>
        <v xml:space="preserve">          case  Rheem   :   "RheemPROPH50T2RH37530"</v>
      </c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3:51" s="6" customFormat="1" ht="15" customHeight="1" x14ac:dyDescent="0.25">
      <c r="C159" s="119" t="str">
        <f t="shared" si="87"/>
        <v>Rheem</v>
      </c>
      <c r="D159" s="119" t="str">
        <f t="shared" si="88"/>
        <v>PROPH65 T2 RH375-30  (65 gal, JA13)</v>
      </c>
      <c r="E159" s="119">
        <f t="shared" si="89"/>
        <v>193861</v>
      </c>
      <c r="F159" s="62">
        <f t="shared" si="127"/>
        <v>65</v>
      </c>
      <c r="G159" s="6" t="str">
        <f t="shared" si="90"/>
        <v>Rheem2020Prem65</v>
      </c>
      <c r="H159" s="64">
        <v>0</v>
      </c>
      <c r="I159" s="62">
        <v>1</v>
      </c>
      <c r="J159" s="63">
        <f t="shared" si="128"/>
        <v>0</v>
      </c>
      <c r="K159" s="114">
        <f t="shared" si="129"/>
        <v>3.2</v>
      </c>
      <c r="L159" s="132">
        <f t="shared" si="120"/>
        <v>1</v>
      </c>
      <c r="M159" s="99" t="s">
        <v>196</v>
      </c>
      <c r="N159" s="32">
        <v>4</v>
      </c>
      <c r="O159" s="83">
        <f t="shared" si="121"/>
        <v>19</v>
      </c>
      <c r="P159" s="12" t="s">
        <v>91</v>
      </c>
      <c r="Q159" s="70">
        <f t="shared" si="130"/>
        <v>38</v>
      </c>
      <c r="R159" s="70">
        <f t="shared" si="118"/>
        <v>193861</v>
      </c>
      <c r="S159" s="67" t="str">
        <f t="shared" si="94"/>
        <v>PROPH65 T2 RH375-30  (65 gal, JA13)</v>
      </c>
      <c r="T159" s="10" t="s">
        <v>343</v>
      </c>
      <c r="U159" s="11">
        <v>65</v>
      </c>
      <c r="V159" s="30"/>
      <c r="W159" s="88" t="s">
        <v>293</v>
      </c>
      <c r="X159" s="93" t="str">
        <f t="shared" si="119"/>
        <v>Rheem2020Prem65</v>
      </c>
      <c r="Y159" s="133">
        <v>1</v>
      </c>
      <c r="Z159" s="40"/>
      <c r="AA159" s="47" t="s">
        <v>9</v>
      </c>
      <c r="AB159" s="48">
        <v>3.2</v>
      </c>
      <c r="AC159" s="49">
        <v>43944</v>
      </c>
      <c r="AD159" s="50"/>
      <c r="AE159" s="143" t="str">
        <f t="shared" si="91"/>
        <v>2,     Rheem,   "PROPH65 T2 RH375-30  (65 gal, JA13)"</v>
      </c>
      <c r="AF159" s="145" t="str">
        <f t="shared" si="131"/>
        <v>Rheem</v>
      </c>
      <c r="AG159" s="6" t="s">
        <v>552</v>
      </c>
      <c r="AH159" s="143" t="str">
        <f t="shared" si="92"/>
        <v xml:space="preserve">          case  Rheem   :   "RheemPROPH65T2RH37530"</v>
      </c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3:51" s="6" customFormat="1" ht="15" customHeight="1" x14ac:dyDescent="0.25">
      <c r="C160" s="119" t="str">
        <f t="shared" si="87"/>
        <v>Rheem</v>
      </c>
      <c r="D160" s="119" t="str">
        <f t="shared" si="88"/>
        <v>PROPH80 T2 RH375-30  (80 gal, JA13)</v>
      </c>
      <c r="E160" s="119">
        <f t="shared" si="89"/>
        <v>193962</v>
      </c>
      <c r="F160" s="62">
        <f t="shared" si="127"/>
        <v>80</v>
      </c>
      <c r="G160" s="6" t="str">
        <f t="shared" si="90"/>
        <v>Rheem2020Prem80</v>
      </c>
      <c r="H160" s="64">
        <v>0</v>
      </c>
      <c r="I160" s="62">
        <v>1</v>
      </c>
      <c r="J160" s="63">
        <f t="shared" si="128"/>
        <v>0</v>
      </c>
      <c r="K160" s="114">
        <f t="shared" si="129"/>
        <v>3.2</v>
      </c>
      <c r="L160" s="132">
        <f t="shared" si="120"/>
        <v>1</v>
      </c>
      <c r="M160" s="99" t="s">
        <v>196</v>
      </c>
      <c r="N160" s="32">
        <v>4</v>
      </c>
      <c r="O160" s="83">
        <f t="shared" si="121"/>
        <v>19</v>
      </c>
      <c r="P160" s="12" t="s">
        <v>91</v>
      </c>
      <c r="Q160" s="70">
        <f t="shared" si="130"/>
        <v>39</v>
      </c>
      <c r="R160" s="70">
        <f t="shared" si="118"/>
        <v>193962</v>
      </c>
      <c r="S160" s="67" t="str">
        <f t="shared" si="94"/>
        <v>PROPH80 T2 RH375-30  (80 gal, JA13)</v>
      </c>
      <c r="T160" s="10" t="s">
        <v>344</v>
      </c>
      <c r="U160" s="11">
        <v>80</v>
      </c>
      <c r="V160" s="30"/>
      <c r="W160" s="88" t="s">
        <v>294</v>
      </c>
      <c r="X160" s="93" t="str">
        <f t="shared" si="119"/>
        <v>Rheem2020Prem80</v>
      </c>
      <c r="Y160" s="133">
        <v>1</v>
      </c>
      <c r="Z160" s="40"/>
      <c r="AA160" s="47">
        <v>4</v>
      </c>
      <c r="AB160" s="48">
        <v>3.2</v>
      </c>
      <c r="AC160" s="49">
        <v>43944</v>
      </c>
      <c r="AD160" s="50"/>
      <c r="AE160" s="143" t="str">
        <f t="shared" si="91"/>
        <v>2,     Rheem,   "PROPH80 T2 RH375-30  (80 gal, JA13)"</v>
      </c>
      <c r="AF160" s="145" t="str">
        <f t="shared" si="131"/>
        <v>Rheem</v>
      </c>
      <c r="AG160" s="146" t="s">
        <v>560</v>
      </c>
      <c r="AH160" s="143" t="str">
        <f t="shared" si="92"/>
        <v xml:space="preserve">          case  Rheem   :   "RheemPROPH80T2RH37530"</v>
      </c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</row>
    <row r="161" spans="3:51" s="6" customFormat="1" ht="15" customHeight="1" x14ac:dyDescent="0.25">
      <c r="C161" s="119" t="str">
        <f t="shared" si="87"/>
        <v>Rheem</v>
      </c>
      <c r="D161" s="119" t="str">
        <f t="shared" si="88"/>
        <v>PROPH40 T2 RH375-SO  (40 gal, JA13)</v>
      </c>
      <c r="E161" s="119">
        <f t="shared" si="89"/>
        <v>194059</v>
      </c>
      <c r="F161" s="62">
        <f t="shared" si="127"/>
        <v>40</v>
      </c>
      <c r="G161" s="6" t="str">
        <f t="shared" si="90"/>
        <v>Rheem2020Prem40</v>
      </c>
      <c r="H161" s="64">
        <v>0</v>
      </c>
      <c r="I161" s="62">
        <v>1</v>
      </c>
      <c r="J161" s="63">
        <f t="shared" si="128"/>
        <v>0</v>
      </c>
      <c r="K161" s="114">
        <f t="shared" si="129"/>
        <v>3.1</v>
      </c>
      <c r="L161" s="132">
        <f t="shared" si="120"/>
        <v>1</v>
      </c>
      <c r="M161" s="99" t="s">
        <v>196</v>
      </c>
      <c r="N161" s="32">
        <v>4</v>
      </c>
      <c r="O161" s="83">
        <f t="shared" si="121"/>
        <v>19</v>
      </c>
      <c r="P161" s="12" t="s">
        <v>91</v>
      </c>
      <c r="Q161" s="70">
        <f t="shared" si="130"/>
        <v>40</v>
      </c>
      <c r="R161" s="70">
        <f t="shared" si="118"/>
        <v>194059</v>
      </c>
      <c r="S161" s="67" t="str">
        <f t="shared" si="94"/>
        <v>PROPH40 T2 RH375-SO  (40 gal, JA13)</v>
      </c>
      <c r="T161" s="10" t="s">
        <v>345</v>
      </c>
      <c r="U161" s="11">
        <v>40</v>
      </c>
      <c r="V161" s="30"/>
      <c r="W161" s="88" t="s">
        <v>291</v>
      </c>
      <c r="X161" s="93" t="str">
        <f t="shared" si="119"/>
        <v>Rheem2020Prem40</v>
      </c>
      <c r="Y161" s="133">
        <v>1</v>
      </c>
      <c r="Z161" s="40"/>
      <c r="AA161" s="47">
        <v>2</v>
      </c>
      <c r="AB161" s="48">
        <v>3.1</v>
      </c>
      <c r="AC161" s="49">
        <v>43944</v>
      </c>
      <c r="AD161" s="50"/>
      <c r="AE161" s="143" t="str">
        <f t="shared" si="91"/>
        <v>2,     Rheem,   "PROPH40 T2 RH375-SO  (40 gal, JA13)"</v>
      </c>
      <c r="AF161" s="145" t="str">
        <f t="shared" si="131"/>
        <v>Rheem</v>
      </c>
      <c r="AG161" s="146" t="s">
        <v>539</v>
      </c>
      <c r="AH161" s="143" t="str">
        <f t="shared" si="92"/>
        <v xml:space="preserve">          case  Rheem   :   "RheemPROPH40T2RH375SO"</v>
      </c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</row>
    <row r="162" spans="3:51" s="6" customFormat="1" ht="15" customHeight="1" x14ac:dyDescent="0.25">
      <c r="C162" s="119" t="str">
        <f t="shared" si="87"/>
        <v>Rheem</v>
      </c>
      <c r="D162" s="119" t="str">
        <f t="shared" si="88"/>
        <v>PROPH50 T2 RH375-SO  (50 gal, JA13)</v>
      </c>
      <c r="E162" s="119">
        <f t="shared" si="89"/>
        <v>194160</v>
      </c>
      <c r="F162" s="62">
        <f t="shared" si="127"/>
        <v>50</v>
      </c>
      <c r="G162" s="6" t="str">
        <f t="shared" si="90"/>
        <v>Rheem2020Prem50</v>
      </c>
      <c r="H162" s="64">
        <v>0</v>
      </c>
      <c r="I162" s="62">
        <v>1</v>
      </c>
      <c r="J162" s="63">
        <f t="shared" si="128"/>
        <v>0</v>
      </c>
      <c r="K162" s="114">
        <f t="shared" si="129"/>
        <v>3.2</v>
      </c>
      <c r="L162" s="132">
        <f t="shared" si="120"/>
        <v>1</v>
      </c>
      <c r="M162" s="99" t="s">
        <v>196</v>
      </c>
      <c r="N162" s="32">
        <v>4</v>
      </c>
      <c r="O162" s="83">
        <f t="shared" si="121"/>
        <v>19</v>
      </c>
      <c r="P162" s="12" t="s">
        <v>91</v>
      </c>
      <c r="Q162" s="70">
        <f t="shared" si="130"/>
        <v>41</v>
      </c>
      <c r="R162" s="70">
        <f t="shared" si="118"/>
        <v>194160</v>
      </c>
      <c r="S162" s="67" t="str">
        <f t="shared" si="94"/>
        <v>PROPH50 T2 RH375-SO  (50 gal, JA13)</v>
      </c>
      <c r="T162" s="10" t="s">
        <v>346</v>
      </c>
      <c r="U162" s="11">
        <v>50</v>
      </c>
      <c r="V162" s="30"/>
      <c r="W162" s="88" t="s">
        <v>292</v>
      </c>
      <c r="X162" s="93" t="str">
        <f t="shared" si="119"/>
        <v>Rheem2020Prem50</v>
      </c>
      <c r="Y162" s="133">
        <v>1</v>
      </c>
      <c r="Z162" s="40"/>
      <c r="AA162" s="47" t="s">
        <v>9</v>
      </c>
      <c r="AB162" s="48">
        <v>3.2</v>
      </c>
      <c r="AC162" s="49">
        <v>43944</v>
      </c>
      <c r="AD162" s="50"/>
      <c r="AE162" s="143" t="str">
        <f t="shared" si="91"/>
        <v>2,     Rheem,   "PROPH50 T2 RH375-SO  (50 gal, JA13)"</v>
      </c>
      <c r="AF162" s="145" t="str">
        <f t="shared" si="131"/>
        <v>Rheem</v>
      </c>
      <c r="AG162" s="146" t="s">
        <v>546</v>
      </c>
      <c r="AH162" s="143" t="str">
        <f t="shared" si="92"/>
        <v xml:space="preserve">          case  Rheem   :   "RheemPROPH50T2RH375SO"</v>
      </c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</row>
    <row r="163" spans="3:51" s="6" customFormat="1" ht="15" customHeight="1" x14ac:dyDescent="0.25">
      <c r="C163" s="119" t="str">
        <f t="shared" si="87"/>
        <v>Rheem</v>
      </c>
      <c r="D163" s="119" t="str">
        <f t="shared" si="88"/>
        <v>PROPH65 T2 RH375-SO  (65 gal, JA13)</v>
      </c>
      <c r="E163" s="119">
        <f t="shared" si="89"/>
        <v>194261</v>
      </c>
      <c r="F163" s="62">
        <f t="shared" si="127"/>
        <v>65</v>
      </c>
      <c r="G163" s="6" t="str">
        <f t="shared" si="90"/>
        <v>Rheem2020Prem65</v>
      </c>
      <c r="H163" s="64">
        <v>0</v>
      </c>
      <c r="I163" s="62">
        <v>1</v>
      </c>
      <c r="J163" s="63">
        <f t="shared" si="128"/>
        <v>0</v>
      </c>
      <c r="K163" s="114">
        <f t="shared" si="129"/>
        <v>3.2</v>
      </c>
      <c r="L163" s="132">
        <f t="shared" si="120"/>
        <v>1</v>
      </c>
      <c r="M163" s="99" t="s">
        <v>196</v>
      </c>
      <c r="N163" s="32">
        <v>4</v>
      </c>
      <c r="O163" s="83">
        <f t="shared" si="121"/>
        <v>19</v>
      </c>
      <c r="P163" s="12" t="s">
        <v>91</v>
      </c>
      <c r="Q163" s="70">
        <f t="shared" si="130"/>
        <v>42</v>
      </c>
      <c r="R163" s="70">
        <f t="shared" si="118"/>
        <v>194261</v>
      </c>
      <c r="S163" s="67" t="str">
        <f t="shared" si="94"/>
        <v>PROPH65 T2 RH375-SO  (65 gal, JA13)</v>
      </c>
      <c r="T163" s="10" t="s">
        <v>347</v>
      </c>
      <c r="U163" s="11">
        <v>65</v>
      </c>
      <c r="V163" s="30"/>
      <c r="W163" s="88" t="s">
        <v>293</v>
      </c>
      <c r="X163" s="93" t="str">
        <f t="shared" si="119"/>
        <v>Rheem2020Prem65</v>
      </c>
      <c r="Y163" s="133">
        <v>1</v>
      </c>
      <c r="Z163" s="40"/>
      <c r="AA163" s="47" t="s">
        <v>9</v>
      </c>
      <c r="AB163" s="48">
        <v>3.2</v>
      </c>
      <c r="AC163" s="49">
        <v>43944</v>
      </c>
      <c r="AD163" s="50"/>
      <c r="AE163" s="143" t="str">
        <f t="shared" si="91"/>
        <v>2,     Rheem,   "PROPH65 T2 RH375-SO  (65 gal, JA13)"</v>
      </c>
      <c r="AF163" s="145" t="str">
        <f t="shared" si="131"/>
        <v>Rheem</v>
      </c>
      <c r="AG163" s="6" t="s">
        <v>553</v>
      </c>
      <c r="AH163" s="143" t="str">
        <f t="shared" si="92"/>
        <v xml:space="preserve">          case  Rheem   :   "RheemPROPH65T2RH375SO"</v>
      </c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</row>
    <row r="164" spans="3:51" s="6" customFormat="1" ht="15" customHeight="1" x14ac:dyDescent="0.25">
      <c r="C164" s="119" t="str">
        <f t="shared" si="87"/>
        <v>Rheem</v>
      </c>
      <c r="D164" s="119" t="str">
        <f t="shared" si="88"/>
        <v>PROPH80 T2 RH375-SO  (80 gal, JA13)</v>
      </c>
      <c r="E164" s="119">
        <f t="shared" si="89"/>
        <v>194362</v>
      </c>
      <c r="F164" s="62">
        <f t="shared" si="127"/>
        <v>80</v>
      </c>
      <c r="G164" s="6" t="str">
        <f t="shared" si="90"/>
        <v>Rheem2020Prem80</v>
      </c>
      <c r="H164" s="64">
        <v>0</v>
      </c>
      <c r="I164" s="62">
        <v>1</v>
      </c>
      <c r="J164" s="63">
        <f t="shared" si="128"/>
        <v>0</v>
      </c>
      <c r="K164" s="114">
        <f t="shared" si="129"/>
        <v>3.2</v>
      </c>
      <c r="L164" s="132">
        <f t="shared" si="120"/>
        <v>1</v>
      </c>
      <c r="M164" s="99" t="s">
        <v>196</v>
      </c>
      <c r="N164" s="32">
        <v>4</v>
      </c>
      <c r="O164" s="83">
        <f t="shared" si="121"/>
        <v>19</v>
      </c>
      <c r="P164" s="12" t="s">
        <v>91</v>
      </c>
      <c r="Q164" s="70">
        <f t="shared" si="130"/>
        <v>43</v>
      </c>
      <c r="R164" s="70">
        <f t="shared" si="118"/>
        <v>194362</v>
      </c>
      <c r="S164" s="67" t="str">
        <f t="shared" si="94"/>
        <v>PROPH80 T2 RH375-SO  (80 gal, JA13)</v>
      </c>
      <c r="T164" s="10" t="s">
        <v>348</v>
      </c>
      <c r="U164" s="11">
        <v>80</v>
      </c>
      <c r="V164" s="30"/>
      <c r="W164" s="88" t="s">
        <v>294</v>
      </c>
      <c r="X164" s="93" t="str">
        <f t="shared" si="119"/>
        <v>Rheem2020Prem80</v>
      </c>
      <c r="Y164" s="133">
        <v>1</v>
      </c>
      <c r="Z164" s="40"/>
      <c r="AA164" s="47">
        <v>4</v>
      </c>
      <c r="AB164" s="48">
        <v>3.2</v>
      </c>
      <c r="AC164" s="49">
        <v>43944</v>
      </c>
      <c r="AD164" s="50"/>
      <c r="AE164" s="143" t="str">
        <f t="shared" si="91"/>
        <v>2,     Rheem,   "PROPH80 T2 RH375-SO  (80 gal, JA13)"</v>
      </c>
      <c r="AF164" s="145" t="str">
        <f t="shared" si="131"/>
        <v>Rheem</v>
      </c>
      <c r="AG164" s="146" t="s">
        <v>561</v>
      </c>
      <c r="AH164" s="143" t="str">
        <f t="shared" si="92"/>
        <v xml:space="preserve">          case  Rheem   :   "RheemPROPH80T2RH375SO"</v>
      </c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</row>
    <row r="165" spans="3:51" s="6" customFormat="1" ht="15" customHeight="1" x14ac:dyDescent="0.25">
      <c r="C165" s="119" t="str">
        <f t="shared" si="87"/>
        <v>Rheem</v>
      </c>
      <c r="D165" s="119" t="str">
        <f t="shared" si="88"/>
        <v>XE40T10H22U0  (40 gal, JA13)</v>
      </c>
      <c r="E165" s="119">
        <f t="shared" si="89"/>
        <v>194459</v>
      </c>
      <c r="F165" s="62">
        <f t="shared" si="127"/>
        <v>40</v>
      </c>
      <c r="G165" s="6" t="str">
        <f t="shared" si="90"/>
        <v>Rheem2020Prem40</v>
      </c>
      <c r="H165" s="64">
        <v>0</v>
      </c>
      <c r="I165" s="62">
        <v>1</v>
      </c>
      <c r="J165" s="63">
        <f t="shared" si="128"/>
        <v>0</v>
      </c>
      <c r="K165" s="114">
        <f t="shared" si="129"/>
        <v>3.1</v>
      </c>
      <c r="L165" s="132">
        <f t="shared" si="120"/>
        <v>1</v>
      </c>
      <c r="M165" s="99" t="s">
        <v>196</v>
      </c>
      <c r="N165" s="32">
        <v>4</v>
      </c>
      <c r="O165" s="83">
        <f t="shared" si="121"/>
        <v>19</v>
      </c>
      <c r="P165" s="12" t="s">
        <v>91</v>
      </c>
      <c r="Q165" s="70">
        <f t="shared" si="130"/>
        <v>44</v>
      </c>
      <c r="R165" s="70">
        <f t="shared" si="118"/>
        <v>194459</v>
      </c>
      <c r="S165" s="67" t="str">
        <f t="shared" si="94"/>
        <v>XE40T10H22U0  (40 gal, JA13)</v>
      </c>
      <c r="T165" s="10" t="s">
        <v>301</v>
      </c>
      <c r="U165" s="11">
        <v>40</v>
      </c>
      <c r="V165" s="30"/>
      <c r="W165" s="88" t="s">
        <v>291</v>
      </c>
      <c r="X165" s="93" t="str">
        <f t="shared" si="119"/>
        <v>Rheem2020Prem40</v>
      </c>
      <c r="Y165" s="133">
        <v>1</v>
      </c>
      <c r="Z165" s="40"/>
      <c r="AA165" s="47">
        <v>2</v>
      </c>
      <c r="AB165" s="48">
        <v>3.1</v>
      </c>
      <c r="AC165" s="49">
        <v>43944</v>
      </c>
      <c r="AD165" s="50"/>
      <c r="AE165" s="143" t="str">
        <f t="shared" si="91"/>
        <v>2,     Rheem,   "XE40T10H22U0  (40 gal, JA13)"</v>
      </c>
      <c r="AF165" s="145" t="str">
        <f t="shared" si="131"/>
        <v>Rheem</v>
      </c>
      <c r="AG165" t="s">
        <v>562</v>
      </c>
      <c r="AH165" s="143" t="str">
        <f t="shared" si="92"/>
        <v xml:space="preserve">          case  Rheem   :   "RheemXE40T10H22U0"</v>
      </c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</row>
    <row r="166" spans="3:51" s="6" customFormat="1" ht="15" customHeight="1" x14ac:dyDescent="0.25">
      <c r="C166" s="119" t="str">
        <f t="shared" si="87"/>
        <v>Rheem</v>
      </c>
      <c r="D166" s="119" t="str">
        <f t="shared" si="88"/>
        <v>XE50T10H22U0  (50 gal, JA13)</v>
      </c>
      <c r="E166" s="119">
        <f t="shared" si="89"/>
        <v>194560</v>
      </c>
      <c r="F166" s="62">
        <f t="shared" si="127"/>
        <v>50</v>
      </c>
      <c r="G166" s="6" t="str">
        <f t="shared" si="90"/>
        <v>Rheem2020Prem50</v>
      </c>
      <c r="H166" s="64">
        <v>0</v>
      </c>
      <c r="I166" s="62">
        <v>1</v>
      </c>
      <c r="J166" s="63">
        <f t="shared" si="128"/>
        <v>0</v>
      </c>
      <c r="K166" s="114">
        <f t="shared" si="129"/>
        <v>3.2</v>
      </c>
      <c r="L166" s="132">
        <f t="shared" si="120"/>
        <v>1</v>
      </c>
      <c r="M166" s="99" t="s">
        <v>196</v>
      </c>
      <c r="N166" s="32">
        <v>4</v>
      </c>
      <c r="O166" s="83">
        <f t="shared" si="121"/>
        <v>19</v>
      </c>
      <c r="P166" s="12" t="s">
        <v>91</v>
      </c>
      <c r="Q166" s="70">
        <f t="shared" si="130"/>
        <v>45</v>
      </c>
      <c r="R166" s="70">
        <f t="shared" si="118"/>
        <v>194560</v>
      </c>
      <c r="S166" s="67" t="str">
        <f t="shared" si="94"/>
        <v>XE50T10H22U0  (50 gal, JA13)</v>
      </c>
      <c r="T166" s="10" t="s">
        <v>302</v>
      </c>
      <c r="U166" s="11">
        <v>50</v>
      </c>
      <c r="V166" s="30"/>
      <c r="W166" s="88" t="s">
        <v>292</v>
      </c>
      <c r="X166" s="93" t="str">
        <f t="shared" si="119"/>
        <v>Rheem2020Prem50</v>
      </c>
      <c r="Y166" s="133">
        <v>1</v>
      </c>
      <c r="Z166" s="40"/>
      <c r="AA166" s="47" t="s">
        <v>9</v>
      </c>
      <c r="AB166" s="48">
        <v>3.2</v>
      </c>
      <c r="AC166" s="49">
        <v>43944</v>
      </c>
      <c r="AD166" s="50"/>
      <c r="AE166" s="143" t="str">
        <f t="shared" si="91"/>
        <v>2,     Rheem,   "XE50T10H22U0  (50 gal, JA13)"</v>
      </c>
      <c r="AF166" s="145" t="str">
        <f t="shared" si="131"/>
        <v>Rheem</v>
      </c>
      <c r="AG166" s="6" t="s">
        <v>566</v>
      </c>
      <c r="AH166" s="143" t="str">
        <f t="shared" si="92"/>
        <v xml:space="preserve">          case  Rheem   :   "RheemXE50T10H22U0"</v>
      </c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</row>
    <row r="167" spans="3:51" s="6" customFormat="1" ht="15" customHeight="1" x14ac:dyDescent="0.25">
      <c r="C167" s="119" t="str">
        <f t="shared" si="87"/>
        <v>Rheem</v>
      </c>
      <c r="D167" s="119" t="str">
        <f t="shared" si="88"/>
        <v>XE65T10H22U0  (65 gal, JA13)</v>
      </c>
      <c r="E167" s="119">
        <f t="shared" si="89"/>
        <v>194661</v>
      </c>
      <c r="F167" s="62">
        <f t="shared" si="127"/>
        <v>65</v>
      </c>
      <c r="G167" s="6" t="str">
        <f t="shared" si="90"/>
        <v>Rheem2020Prem65</v>
      </c>
      <c r="H167" s="64">
        <v>0</v>
      </c>
      <c r="I167" s="62">
        <v>1</v>
      </c>
      <c r="J167" s="63">
        <f t="shared" si="128"/>
        <v>0</v>
      </c>
      <c r="K167" s="114">
        <f t="shared" si="129"/>
        <v>3.2</v>
      </c>
      <c r="L167" s="132">
        <f t="shared" si="120"/>
        <v>1</v>
      </c>
      <c r="M167" s="99" t="s">
        <v>196</v>
      </c>
      <c r="N167" s="32">
        <v>4</v>
      </c>
      <c r="O167" s="83">
        <f t="shared" si="121"/>
        <v>19</v>
      </c>
      <c r="P167" s="12" t="s">
        <v>91</v>
      </c>
      <c r="Q167" s="70">
        <f t="shared" si="130"/>
        <v>46</v>
      </c>
      <c r="R167" s="70">
        <f t="shared" si="118"/>
        <v>194661</v>
      </c>
      <c r="S167" s="67" t="str">
        <f t="shared" si="94"/>
        <v>XE65T10H22U0  (65 gal, JA13)</v>
      </c>
      <c r="T167" s="10" t="s">
        <v>303</v>
      </c>
      <c r="U167" s="11">
        <v>65</v>
      </c>
      <c r="V167" s="30"/>
      <c r="W167" s="88" t="s">
        <v>293</v>
      </c>
      <c r="X167" s="93" t="str">
        <f t="shared" si="119"/>
        <v>Rheem2020Prem65</v>
      </c>
      <c r="Y167" s="133">
        <v>1</v>
      </c>
      <c r="Z167" s="40"/>
      <c r="AA167" s="47" t="s">
        <v>9</v>
      </c>
      <c r="AB167" s="48">
        <v>3.2</v>
      </c>
      <c r="AC167" s="49">
        <v>43944</v>
      </c>
      <c r="AD167" s="50"/>
      <c r="AE167" s="143" t="str">
        <f t="shared" si="91"/>
        <v>2,     Rheem,   "XE65T10H22U0  (65 gal, JA13)"</v>
      </c>
      <c r="AF167" s="145" t="str">
        <f t="shared" si="131"/>
        <v>Rheem</v>
      </c>
      <c r="AG167" s="6" t="s">
        <v>574</v>
      </c>
      <c r="AH167" s="143" t="str">
        <f t="shared" si="92"/>
        <v xml:space="preserve">          case  Rheem   :   "RheemXE65T10H22U0"</v>
      </c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</row>
    <row r="168" spans="3:51" s="6" customFormat="1" ht="15" customHeight="1" x14ac:dyDescent="0.25">
      <c r="C168" s="119" t="str">
        <f t="shared" si="87"/>
        <v>Rheem</v>
      </c>
      <c r="D168" s="119" t="str">
        <f t="shared" si="88"/>
        <v>XE80T10H22U0  (80 gal, JA13)</v>
      </c>
      <c r="E168" s="119">
        <f t="shared" si="89"/>
        <v>194762</v>
      </c>
      <c r="F168" s="62">
        <f t="shared" si="127"/>
        <v>80</v>
      </c>
      <c r="G168" s="6" t="str">
        <f t="shared" si="90"/>
        <v>Rheem2020Prem80</v>
      </c>
      <c r="H168" s="64">
        <v>0</v>
      </c>
      <c r="I168" s="62">
        <v>1</v>
      </c>
      <c r="J168" s="63">
        <f t="shared" si="128"/>
        <v>0</v>
      </c>
      <c r="K168" s="114">
        <f t="shared" si="129"/>
        <v>3.2</v>
      </c>
      <c r="L168" s="132">
        <f t="shared" si="120"/>
        <v>1</v>
      </c>
      <c r="M168" s="99" t="s">
        <v>196</v>
      </c>
      <c r="N168" s="32">
        <v>4</v>
      </c>
      <c r="O168" s="83">
        <f t="shared" si="121"/>
        <v>19</v>
      </c>
      <c r="P168" s="12" t="s">
        <v>91</v>
      </c>
      <c r="Q168" s="70">
        <f t="shared" si="130"/>
        <v>47</v>
      </c>
      <c r="R168" s="70">
        <f t="shared" si="118"/>
        <v>194762</v>
      </c>
      <c r="S168" s="67" t="str">
        <f t="shared" si="94"/>
        <v>XE80T10H22U0  (80 gal, JA13)</v>
      </c>
      <c r="T168" s="10" t="s">
        <v>304</v>
      </c>
      <c r="U168" s="11">
        <v>80</v>
      </c>
      <c r="V168" s="30"/>
      <c r="W168" s="88" t="s">
        <v>294</v>
      </c>
      <c r="X168" s="93" t="str">
        <f t="shared" si="119"/>
        <v>Rheem2020Prem80</v>
      </c>
      <c r="Y168" s="133">
        <v>1</v>
      </c>
      <c r="Z168" s="40"/>
      <c r="AA168" s="47">
        <v>4</v>
      </c>
      <c r="AB168" s="48">
        <v>3.2</v>
      </c>
      <c r="AC168" s="49">
        <v>43944</v>
      </c>
      <c r="AD168" s="50"/>
      <c r="AE168" s="143" t="str">
        <f t="shared" si="91"/>
        <v>2,     Rheem,   "XE80T10H22U0  (80 gal, JA13)"</v>
      </c>
      <c r="AF168" s="145" t="str">
        <f t="shared" si="131"/>
        <v>Rheem</v>
      </c>
      <c r="AG168" s="6" t="s">
        <v>580</v>
      </c>
      <c r="AH168" s="143" t="str">
        <f t="shared" si="92"/>
        <v xml:space="preserve">          case  Rheem   :   "RheemXE80T10H22U0"</v>
      </c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</row>
    <row r="169" spans="3:51" s="6" customFormat="1" ht="15" customHeight="1" x14ac:dyDescent="0.25">
      <c r="C169" s="119" t="str">
        <f t="shared" si="87"/>
        <v>Rheem</v>
      </c>
      <c r="D169" s="119" t="str">
        <f t="shared" si="88"/>
        <v>XE40T10H45U0  (40 gal, JA13)</v>
      </c>
      <c r="E169" s="119">
        <f t="shared" si="89"/>
        <v>194859</v>
      </c>
      <c r="F169" s="62">
        <f t="shared" si="127"/>
        <v>40</v>
      </c>
      <c r="G169" s="6" t="str">
        <f t="shared" si="90"/>
        <v>Rheem2020Prem40</v>
      </c>
      <c r="H169" s="64">
        <v>0</v>
      </c>
      <c r="I169" s="62">
        <v>1</v>
      </c>
      <c r="J169" s="63">
        <f t="shared" si="128"/>
        <v>0</v>
      </c>
      <c r="K169" s="114">
        <f t="shared" si="129"/>
        <v>3.1</v>
      </c>
      <c r="L169" s="132">
        <f t="shared" si="120"/>
        <v>1</v>
      </c>
      <c r="M169" s="99" t="s">
        <v>196</v>
      </c>
      <c r="N169" s="32">
        <v>4</v>
      </c>
      <c r="O169" s="83">
        <f t="shared" si="121"/>
        <v>19</v>
      </c>
      <c r="P169" s="12" t="s">
        <v>91</v>
      </c>
      <c r="Q169" s="70">
        <f t="shared" si="130"/>
        <v>48</v>
      </c>
      <c r="R169" s="70">
        <f t="shared" si="118"/>
        <v>194859</v>
      </c>
      <c r="S169" s="67" t="str">
        <f t="shared" si="94"/>
        <v>XE40T10H45U0  (40 gal, JA13)</v>
      </c>
      <c r="T169" s="10" t="s">
        <v>305</v>
      </c>
      <c r="U169" s="11">
        <v>40</v>
      </c>
      <c r="V169" s="30"/>
      <c r="W169" s="88" t="s">
        <v>291</v>
      </c>
      <c r="X169" s="93" t="str">
        <f t="shared" si="119"/>
        <v>Rheem2020Prem40</v>
      </c>
      <c r="Y169" s="133">
        <v>1</v>
      </c>
      <c r="Z169" s="40"/>
      <c r="AA169" s="47">
        <v>2</v>
      </c>
      <c r="AB169" s="48">
        <v>3.1</v>
      </c>
      <c r="AC169" s="49">
        <v>43944</v>
      </c>
      <c r="AD169" s="50"/>
      <c r="AE169" s="143" t="str">
        <f t="shared" si="91"/>
        <v>2,     Rheem,   "XE40T10H45U0  (40 gal, JA13)"</v>
      </c>
      <c r="AF169" s="145" t="str">
        <f t="shared" si="131"/>
        <v>Rheem</v>
      </c>
      <c r="AG169" t="s">
        <v>563</v>
      </c>
      <c r="AH169" s="143" t="str">
        <f t="shared" si="92"/>
        <v xml:space="preserve">          case  Rheem   :   "RheemXE40T10H45U0"</v>
      </c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</row>
    <row r="170" spans="3:51" s="6" customFormat="1" ht="15" customHeight="1" x14ac:dyDescent="0.25">
      <c r="C170" s="119" t="str">
        <f t="shared" si="87"/>
        <v>Rheem</v>
      </c>
      <c r="D170" s="119" t="str">
        <f t="shared" si="88"/>
        <v>XE50T10H45U0  (50 gal, JA13)</v>
      </c>
      <c r="E170" s="119">
        <f t="shared" si="89"/>
        <v>194960</v>
      </c>
      <c r="F170" s="62">
        <f t="shared" si="127"/>
        <v>50</v>
      </c>
      <c r="G170" s="6" t="str">
        <f t="shared" si="90"/>
        <v>Rheem2020Prem50</v>
      </c>
      <c r="H170" s="64">
        <v>0</v>
      </c>
      <c r="I170" s="62">
        <v>1</v>
      </c>
      <c r="J170" s="63">
        <f t="shared" si="128"/>
        <v>0</v>
      </c>
      <c r="K170" s="114">
        <f t="shared" si="129"/>
        <v>3.2</v>
      </c>
      <c r="L170" s="132">
        <f t="shared" si="120"/>
        <v>1</v>
      </c>
      <c r="M170" s="99" t="s">
        <v>196</v>
      </c>
      <c r="N170" s="32">
        <v>4</v>
      </c>
      <c r="O170" s="83">
        <f t="shared" si="121"/>
        <v>19</v>
      </c>
      <c r="P170" s="12" t="s">
        <v>91</v>
      </c>
      <c r="Q170" s="70">
        <f t="shared" si="130"/>
        <v>49</v>
      </c>
      <c r="R170" s="70">
        <f t="shared" si="118"/>
        <v>194960</v>
      </c>
      <c r="S170" s="67" t="str">
        <f t="shared" si="94"/>
        <v>XE50T10H45U0  (50 gal, JA13)</v>
      </c>
      <c r="T170" s="10" t="s">
        <v>306</v>
      </c>
      <c r="U170" s="11">
        <v>50</v>
      </c>
      <c r="V170" s="30"/>
      <c r="W170" s="88" t="s">
        <v>292</v>
      </c>
      <c r="X170" s="93" t="str">
        <f t="shared" si="119"/>
        <v>Rheem2020Prem50</v>
      </c>
      <c r="Y170" s="133">
        <v>1</v>
      </c>
      <c r="Z170" s="40"/>
      <c r="AA170" s="47" t="s">
        <v>9</v>
      </c>
      <c r="AB170" s="48">
        <v>3.2</v>
      </c>
      <c r="AC170" s="49">
        <v>43944</v>
      </c>
      <c r="AD170" s="50"/>
      <c r="AE170" s="143" t="str">
        <f t="shared" si="91"/>
        <v>2,     Rheem,   "XE50T10H45U0  (50 gal, JA13)"</v>
      </c>
      <c r="AF170" s="145" t="str">
        <f t="shared" si="131"/>
        <v>Rheem</v>
      </c>
      <c r="AG170" t="s">
        <v>567</v>
      </c>
      <c r="AH170" s="143" t="str">
        <f t="shared" si="92"/>
        <v xml:space="preserve">          case  Rheem   :   "RheemXE50T10H45U0"</v>
      </c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</row>
    <row r="171" spans="3:51" s="6" customFormat="1" ht="15" customHeight="1" x14ac:dyDescent="0.25">
      <c r="C171" s="119" t="str">
        <f t="shared" si="87"/>
        <v>Rheem</v>
      </c>
      <c r="D171" s="119" t="str">
        <f t="shared" si="88"/>
        <v>XE65T10H45U0  (65 gal, JA13)</v>
      </c>
      <c r="E171" s="119">
        <f t="shared" si="89"/>
        <v>195061</v>
      </c>
      <c r="F171" s="62">
        <f t="shared" si="127"/>
        <v>65</v>
      </c>
      <c r="G171" s="6" t="str">
        <f t="shared" si="90"/>
        <v>Rheem2020Prem65</v>
      </c>
      <c r="H171" s="64">
        <v>0</v>
      </c>
      <c r="I171" s="62">
        <v>1</v>
      </c>
      <c r="J171" s="63">
        <f t="shared" si="128"/>
        <v>0</v>
      </c>
      <c r="K171" s="114">
        <f t="shared" si="129"/>
        <v>3.2</v>
      </c>
      <c r="L171" s="132">
        <f t="shared" si="120"/>
        <v>1</v>
      </c>
      <c r="M171" s="99" t="s">
        <v>196</v>
      </c>
      <c r="N171" s="32">
        <v>4</v>
      </c>
      <c r="O171" s="83">
        <f t="shared" si="121"/>
        <v>19</v>
      </c>
      <c r="P171" s="12" t="s">
        <v>91</v>
      </c>
      <c r="Q171" s="70">
        <f t="shared" si="130"/>
        <v>50</v>
      </c>
      <c r="R171" s="70">
        <f t="shared" si="118"/>
        <v>195061</v>
      </c>
      <c r="S171" s="67" t="str">
        <f t="shared" si="94"/>
        <v>XE65T10H45U0  (65 gal, JA13)</v>
      </c>
      <c r="T171" s="10" t="s">
        <v>307</v>
      </c>
      <c r="U171" s="11">
        <v>65</v>
      </c>
      <c r="V171" s="30"/>
      <c r="W171" s="88" t="s">
        <v>293</v>
      </c>
      <c r="X171" s="93" t="str">
        <f t="shared" si="119"/>
        <v>Rheem2020Prem65</v>
      </c>
      <c r="Y171" s="133">
        <v>1</v>
      </c>
      <c r="Z171" s="40"/>
      <c r="AA171" s="47" t="s">
        <v>9</v>
      </c>
      <c r="AB171" s="48">
        <v>3.2</v>
      </c>
      <c r="AC171" s="49">
        <v>43944</v>
      </c>
      <c r="AD171" s="50"/>
      <c r="AE171" s="143" t="str">
        <f t="shared" si="91"/>
        <v>2,     Rheem,   "XE65T10H45U0  (65 gal, JA13)"</v>
      </c>
      <c r="AF171" s="145" t="str">
        <f t="shared" si="131"/>
        <v>Rheem</v>
      </c>
      <c r="AG171" s="6" t="s">
        <v>575</v>
      </c>
      <c r="AH171" s="143" t="str">
        <f t="shared" si="92"/>
        <v xml:space="preserve">          case  Rheem   :   "RheemXE65T10H45U0"</v>
      </c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</row>
    <row r="172" spans="3:51" s="6" customFormat="1" ht="15" customHeight="1" x14ac:dyDescent="0.25">
      <c r="C172" s="119" t="str">
        <f t="shared" si="87"/>
        <v>Rheem</v>
      </c>
      <c r="D172" s="119" t="str">
        <f t="shared" si="88"/>
        <v>XE80T10H45U0  (80 gal, JA13)</v>
      </c>
      <c r="E172" s="119">
        <f t="shared" si="89"/>
        <v>195162</v>
      </c>
      <c r="F172" s="62">
        <f t="shared" si="127"/>
        <v>80</v>
      </c>
      <c r="G172" s="6" t="str">
        <f t="shared" si="90"/>
        <v>Rheem2020Prem80</v>
      </c>
      <c r="H172" s="64">
        <v>0</v>
      </c>
      <c r="I172" s="62">
        <v>1</v>
      </c>
      <c r="J172" s="63">
        <f t="shared" si="128"/>
        <v>0</v>
      </c>
      <c r="K172" s="114">
        <f t="shared" si="129"/>
        <v>3.2</v>
      </c>
      <c r="L172" s="132">
        <f t="shared" si="120"/>
        <v>1</v>
      </c>
      <c r="M172" s="99" t="s">
        <v>196</v>
      </c>
      <c r="N172" s="32">
        <v>4</v>
      </c>
      <c r="O172" s="83">
        <f t="shared" si="121"/>
        <v>19</v>
      </c>
      <c r="P172" s="12" t="s">
        <v>91</v>
      </c>
      <c r="Q172" s="70">
        <f t="shared" si="130"/>
        <v>51</v>
      </c>
      <c r="R172" s="70">
        <f t="shared" si="118"/>
        <v>195162</v>
      </c>
      <c r="S172" s="67" t="str">
        <f t="shared" si="94"/>
        <v>XE80T10H45U0  (80 gal, JA13)</v>
      </c>
      <c r="T172" s="10" t="s">
        <v>308</v>
      </c>
      <c r="U172" s="11">
        <v>80</v>
      </c>
      <c r="V172" s="30"/>
      <c r="W172" s="88" t="s">
        <v>294</v>
      </c>
      <c r="X172" s="93" t="str">
        <f t="shared" si="119"/>
        <v>Rheem2020Prem80</v>
      </c>
      <c r="Y172" s="133">
        <v>1</v>
      </c>
      <c r="Z172" s="40"/>
      <c r="AA172" s="47">
        <v>4</v>
      </c>
      <c r="AB172" s="48">
        <v>3.2</v>
      </c>
      <c r="AC172" s="49">
        <v>43944</v>
      </c>
      <c r="AD172" s="50"/>
      <c r="AE172" s="143" t="str">
        <f t="shared" si="91"/>
        <v>2,     Rheem,   "XE80T10H45U0  (80 gal, JA13)"</v>
      </c>
      <c r="AF172" s="145" t="str">
        <f t="shared" si="131"/>
        <v>Rheem</v>
      </c>
      <c r="AG172" s="6" t="s">
        <v>581</v>
      </c>
      <c r="AH172" s="143" t="str">
        <f t="shared" si="92"/>
        <v xml:space="preserve">          case  Rheem   :   "RheemXE80T10H45U0"</v>
      </c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</row>
    <row r="173" spans="3:51" s="6" customFormat="1" ht="15" customHeight="1" x14ac:dyDescent="0.25">
      <c r="C173" s="119" t="str">
        <f t="shared" si="87"/>
        <v>Rheem</v>
      </c>
      <c r="D173" s="119" t="str">
        <f t="shared" si="88"/>
        <v>XE40T10HS45U0  (40 gal, JA13)</v>
      </c>
      <c r="E173" s="119">
        <f t="shared" si="89"/>
        <v>195259</v>
      </c>
      <c r="F173" s="62">
        <f t="shared" si="127"/>
        <v>40</v>
      </c>
      <c r="G173" s="6" t="str">
        <f t="shared" si="90"/>
        <v>Rheem2020Prem40</v>
      </c>
      <c r="H173" s="64">
        <v>0</v>
      </c>
      <c r="I173" s="62">
        <v>1</v>
      </c>
      <c r="J173" s="63">
        <f t="shared" si="128"/>
        <v>0</v>
      </c>
      <c r="K173" s="114">
        <f t="shared" si="129"/>
        <v>3.1</v>
      </c>
      <c r="L173" s="132">
        <f t="shared" si="120"/>
        <v>1</v>
      </c>
      <c r="M173" s="99" t="s">
        <v>196</v>
      </c>
      <c r="N173" s="32">
        <v>4</v>
      </c>
      <c r="O173" s="83">
        <f t="shared" si="121"/>
        <v>19</v>
      </c>
      <c r="P173" s="12" t="s">
        <v>91</v>
      </c>
      <c r="Q173" s="70">
        <f t="shared" si="130"/>
        <v>52</v>
      </c>
      <c r="R173" s="70">
        <f t="shared" si="118"/>
        <v>195259</v>
      </c>
      <c r="S173" s="67" t="str">
        <f t="shared" si="94"/>
        <v>XE40T10HS45U0  (40 gal, JA13)</v>
      </c>
      <c r="T173" s="10" t="s">
        <v>349</v>
      </c>
      <c r="U173" s="11">
        <v>40</v>
      </c>
      <c r="V173" s="30"/>
      <c r="W173" s="88" t="s">
        <v>291</v>
      </c>
      <c r="X173" s="93" t="str">
        <f t="shared" si="119"/>
        <v>Rheem2020Prem40</v>
      </c>
      <c r="Y173" s="133">
        <v>1</v>
      </c>
      <c r="Z173" s="40"/>
      <c r="AA173" s="47">
        <v>2</v>
      </c>
      <c r="AB173" s="48">
        <v>3.1</v>
      </c>
      <c r="AC173" s="49">
        <v>43944</v>
      </c>
      <c r="AD173" s="50"/>
      <c r="AE173" s="143" t="str">
        <f t="shared" si="91"/>
        <v>2,     Rheem,   "XE40T10HS45U0  (40 gal, JA13)"</v>
      </c>
      <c r="AF173" s="145" t="str">
        <f t="shared" si="131"/>
        <v>Rheem</v>
      </c>
      <c r="AG173" t="s">
        <v>564</v>
      </c>
      <c r="AH173" s="143" t="str">
        <f t="shared" si="92"/>
        <v xml:space="preserve">          case  Rheem   :   "RheemXE40T10HS45U0"</v>
      </c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</row>
    <row r="174" spans="3:51" s="6" customFormat="1" ht="15" customHeight="1" x14ac:dyDescent="0.25">
      <c r="C174" s="119" t="str">
        <f t="shared" si="87"/>
        <v>Rheem</v>
      </c>
      <c r="D174" s="119" t="str">
        <f t="shared" si="88"/>
        <v>XE50T10HS45U0  (50 gal, JA13)</v>
      </c>
      <c r="E174" s="119">
        <f t="shared" si="89"/>
        <v>195360</v>
      </c>
      <c r="F174" s="62">
        <f t="shared" si="127"/>
        <v>50</v>
      </c>
      <c r="G174" s="6" t="str">
        <f t="shared" si="90"/>
        <v>Rheem2020Prem50</v>
      </c>
      <c r="H174" s="64">
        <v>0</v>
      </c>
      <c r="I174" s="62">
        <v>1</v>
      </c>
      <c r="J174" s="63">
        <f t="shared" si="128"/>
        <v>0</v>
      </c>
      <c r="K174" s="114">
        <f t="shared" si="129"/>
        <v>3.2</v>
      </c>
      <c r="L174" s="132">
        <f t="shared" si="120"/>
        <v>1</v>
      </c>
      <c r="M174" s="99" t="s">
        <v>196</v>
      </c>
      <c r="N174" s="32">
        <v>4</v>
      </c>
      <c r="O174" s="83">
        <f t="shared" si="121"/>
        <v>19</v>
      </c>
      <c r="P174" s="12" t="s">
        <v>91</v>
      </c>
      <c r="Q174" s="70">
        <f t="shared" si="130"/>
        <v>53</v>
      </c>
      <c r="R174" s="70">
        <f t="shared" si="118"/>
        <v>195360</v>
      </c>
      <c r="S174" s="67" t="str">
        <f t="shared" si="94"/>
        <v>XE50T10HS45U0  (50 gal, JA13)</v>
      </c>
      <c r="T174" s="10" t="s">
        <v>350</v>
      </c>
      <c r="U174" s="11">
        <v>50</v>
      </c>
      <c r="V174" s="30"/>
      <c r="W174" s="88" t="s">
        <v>292</v>
      </c>
      <c r="X174" s="93" t="str">
        <f t="shared" si="119"/>
        <v>Rheem2020Prem50</v>
      </c>
      <c r="Y174" s="133">
        <v>1</v>
      </c>
      <c r="Z174" s="40"/>
      <c r="AA174" s="47" t="s">
        <v>9</v>
      </c>
      <c r="AB174" s="48">
        <v>3.2</v>
      </c>
      <c r="AC174" s="49">
        <v>43944</v>
      </c>
      <c r="AD174" s="50"/>
      <c r="AE174" s="143" t="str">
        <f t="shared" si="91"/>
        <v>2,     Rheem,   "XE50T10HS45U0  (50 gal, JA13)"</v>
      </c>
      <c r="AF174" s="145" t="str">
        <f t="shared" si="131"/>
        <v>Rheem</v>
      </c>
      <c r="AG174" t="s">
        <v>569</v>
      </c>
      <c r="AH174" s="143" t="str">
        <f t="shared" si="92"/>
        <v xml:space="preserve">          case  Rheem   :   "RheemXE50T10HS45U0"</v>
      </c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</row>
    <row r="175" spans="3:51" s="6" customFormat="1" ht="15" customHeight="1" x14ac:dyDescent="0.25">
      <c r="C175" s="119" t="str">
        <f t="shared" si="87"/>
        <v>Rheem</v>
      </c>
      <c r="D175" s="119" t="str">
        <f t="shared" si="88"/>
        <v>XE65T10HS45U0  (65 gal, JA13)</v>
      </c>
      <c r="E175" s="119">
        <f t="shared" si="89"/>
        <v>195461</v>
      </c>
      <c r="F175" s="62">
        <f t="shared" si="127"/>
        <v>65</v>
      </c>
      <c r="G175" s="6" t="str">
        <f t="shared" si="90"/>
        <v>Rheem2020Prem65</v>
      </c>
      <c r="H175" s="64">
        <v>0</v>
      </c>
      <c r="I175" s="62">
        <v>1</v>
      </c>
      <c r="J175" s="63">
        <f t="shared" si="128"/>
        <v>0</v>
      </c>
      <c r="K175" s="114">
        <f t="shared" si="129"/>
        <v>3.2</v>
      </c>
      <c r="L175" s="132">
        <f t="shared" si="120"/>
        <v>1</v>
      </c>
      <c r="M175" s="99" t="s">
        <v>196</v>
      </c>
      <c r="N175" s="32">
        <v>4</v>
      </c>
      <c r="O175" s="83">
        <f t="shared" si="121"/>
        <v>19</v>
      </c>
      <c r="P175" s="12" t="s">
        <v>91</v>
      </c>
      <c r="Q175" s="70">
        <f t="shared" si="130"/>
        <v>54</v>
      </c>
      <c r="R175" s="70">
        <f t="shared" si="118"/>
        <v>195461</v>
      </c>
      <c r="S175" s="67" t="str">
        <f t="shared" si="94"/>
        <v>XE65T10HS45U0  (65 gal, JA13)</v>
      </c>
      <c r="T175" s="10" t="s">
        <v>351</v>
      </c>
      <c r="U175" s="11">
        <v>65</v>
      </c>
      <c r="V175" s="30"/>
      <c r="W175" s="88" t="s">
        <v>293</v>
      </c>
      <c r="X175" s="93" t="str">
        <f t="shared" si="119"/>
        <v>Rheem2020Prem65</v>
      </c>
      <c r="Y175" s="133">
        <v>1</v>
      </c>
      <c r="Z175" s="40"/>
      <c r="AA175" s="47" t="s">
        <v>9</v>
      </c>
      <c r="AB175" s="48">
        <v>3.2</v>
      </c>
      <c r="AC175" s="49">
        <v>43944</v>
      </c>
      <c r="AD175" s="50"/>
      <c r="AE175" s="143" t="str">
        <f t="shared" si="91"/>
        <v>2,     Rheem,   "XE65T10HS45U0  (65 gal, JA13)"</v>
      </c>
      <c r="AF175" s="145" t="str">
        <f t="shared" si="131"/>
        <v>Rheem</v>
      </c>
      <c r="AG175" s="6" t="s">
        <v>577</v>
      </c>
      <c r="AH175" s="143" t="str">
        <f t="shared" si="92"/>
        <v xml:space="preserve">          case  Rheem   :   "RheemXE65T10HS45U0"</v>
      </c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</row>
    <row r="176" spans="3:51" s="6" customFormat="1" ht="15" customHeight="1" x14ac:dyDescent="0.25">
      <c r="C176" s="119" t="str">
        <f t="shared" si="87"/>
        <v>Rheem</v>
      </c>
      <c r="D176" s="119" t="str">
        <f t="shared" si="88"/>
        <v>XE80T10HS45U0  (80 gal, JA13)</v>
      </c>
      <c r="E176" s="119">
        <f t="shared" si="89"/>
        <v>195562</v>
      </c>
      <c r="F176" s="62">
        <f t="shared" si="127"/>
        <v>80</v>
      </c>
      <c r="G176" s="6" t="str">
        <f t="shared" si="90"/>
        <v>Rheem2020Prem80</v>
      </c>
      <c r="H176" s="64">
        <v>0</v>
      </c>
      <c r="I176" s="62">
        <v>1</v>
      </c>
      <c r="J176" s="63">
        <f t="shared" si="128"/>
        <v>0</v>
      </c>
      <c r="K176" s="114">
        <f t="shared" si="129"/>
        <v>3.2</v>
      </c>
      <c r="L176" s="132">
        <f t="shared" si="120"/>
        <v>1</v>
      </c>
      <c r="M176" s="99" t="s">
        <v>196</v>
      </c>
      <c r="N176" s="32">
        <v>4</v>
      </c>
      <c r="O176" s="83">
        <f t="shared" si="121"/>
        <v>19</v>
      </c>
      <c r="P176" s="12" t="s">
        <v>91</v>
      </c>
      <c r="Q176" s="70">
        <f t="shared" si="130"/>
        <v>55</v>
      </c>
      <c r="R176" s="70">
        <f t="shared" ref="R176:R207" si="132" xml:space="preserve"> (O176*10000) + (Q176*100) + VLOOKUP( W176, $T$2:$V$53, 2, FALSE )</f>
        <v>195562</v>
      </c>
      <c r="S176" s="67" t="str">
        <f t="shared" si="94"/>
        <v>XE80T10HS45U0  (80 gal, JA13)</v>
      </c>
      <c r="T176" s="10" t="s">
        <v>352</v>
      </c>
      <c r="U176" s="11">
        <v>80</v>
      </c>
      <c r="V176" s="30"/>
      <c r="W176" s="88" t="s">
        <v>294</v>
      </c>
      <c r="X176" s="93" t="str">
        <f t="shared" si="119"/>
        <v>Rheem2020Prem80</v>
      </c>
      <c r="Y176" s="133">
        <v>1</v>
      </c>
      <c r="Z176" s="40"/>
      <c r="AA176" s="47">
        <v>4</v>
      </c>
      <c r="AB176" s="48">
        <v>3.2</v>
      </c>
      <c r="AC176" s="49">
        <v>43944</v>
      </c>
      <c r="AD176" s="50"/>
      <c r="AE176" s="143" t="str">
        <f t="shared" si="91"/>
        <v>2,     Rheem,   "XE80T10HS45U0  (80 gal, JA13)"</v>
      </c>
      <c r="AF176" s="145" t="str">
        <f t="shared" si="131"/>
        <v>Rheem</v>
      </c>
      <c r="AG176" s="6" t="s">
        <v>583</v>
      </c>
      <c r="AH176" s="143" t="str">
        <f t="shared" si="92"/>
        <v xml:space="preserve">          case  Rheem   :   "RheemXE80T10HS45U0"</v>
      </c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</row>
    <row r="177" spans="3:1042" s="6" customFormat="1" ht="15" customHeight="1" x14ac:dyDescent="0.25">
      <c r="C177" s="119" t="str">
        <f t="shared" si="87"/>
        <v>Rheem</v>
      </c>
      <c r="D177" s="119" t="str">
        <f t="shared" si="88"/>
        <v>PRO H40 T2 RH310BM  (40 gal, JA13)</v>
      </c>
      <c r="E177" s="119">
        <f t="shared" si="89"/>
        <v>195663</v>
      </c>
      <c r="F177" s="62">
        <f t="shared" si="127"/>
        <v>40</v>
      </c>
      <c r="G177" s="6" t="str">
        <f t="shared" si="90"/>
        <v>Rheem2020Build40</v>
      </c>
      <c r="H177" s="64">
        <v>0</v>
      </c>
      <c r="I177" s="62">
        <v>1</v>
      </c>
      <c r="J177" s="63">
        <f t="shared" si="128"/>
        <v>0</v>
      </c>
      <c r="K177" s="114">
        <f t="shared" si="129"/>
        <v>2.9</v>
      </c>
      <c r="L177" s="132">
        <f t="shared" si="120"/>
        <v>1</v>
      </c>
      <c r="M177" s="99" t="s">
        <v>196</v>
      </c>
      <c r="N177" s="32">
        <v>3</v>
      </c>
      <c r="O177" s="83">
        <f t="shared" si="121"/>
        <v>19</v>
      </c>
      <c r="P177" s="12" t="s">
        <v>91</v>
      </c>
      <c r="Q177" s="70">
        <f t="shared" si="130"/>
        <v>56</v>
      </c>
      <c r="R177" s="70">
        <f t="shared" si="132"/>
        <v>195663</v>
      </c>
      <c r="S177" s="67" t="str">
        <f t="shared" si="94"/>
        <v>PRO H40 T2 RH310BM  (40 gal, JA13)</v>
      </c>
      <c r="T177" s="10" t="s">
        <v>353</v>
      </c>
      <c r="U177" s="11">
        <v>40</v>
      </c>
      <c r="V177" s="30"/>
      <c r="W177" s="88" t="s">
        <v>295</v>
      </c>
      <c r="X177" s="93" t="str">
        <f t="shared" si="119"/>
        <v>Rheem2020Build40</v>
      </c>
      <c r="Y177" s="133">
        <v>1</v>
      </c>
      <c r="Z177" s="40"/>
      <c r="AA177" s="47">
        <v>2</v>
      </c>
      <c r="AB177" s="48">
        <v>2.9</v>
      </c>
      <c r="AC177" s="49">
        <v>43944</v>
      </c>
      <c r="AD177" s="50"/>
      <c r="AE177" s="143" t="str">
        <f t="shared" si="91"/>
        <v>2,     Rheem,   "PRO H40 T2 RH310BM  (40 gal, JA13)"</v>
      </c>
      <c r="AF177" s="145" t="str">
        <f t="shared" si="131"/>
        <v>Rheem</v>
      </c>
      <c r="AG177" s="146" t="s">
        <v>533</v>
      </c>
      <c r="AH177" s="143" t="str">
        <f t="shared" si="92"/>
        <v xml:space="preserve">          case  Rheem   :   "RheemPROH40T2RH310BM"</v>
      </c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</row>
    <row r="178" spans="3:1042" s="6" customFormat="1" ht="15" customHeight="1" x14ac:dyDescent="0.25">
      <c r="C178" s="119" t="str">
        <f t="shared" si="87"/>
        <v>Rheem</v>
      </c>
      <c r="D178" s="119" t="str">
        <f t="shared" si="88"/>
        <v>PRO H50 T2 RH310BM  (50 gal, JA13)</v>
      </c>
      <c r="E178" s="119">
        <f t="shared" si="89"/>
        <v>195764</v>
      </c>
      <c r="F178" s="62">
        <f t="shared" si="127"/>
        <v>50</v>
      </c>
      <c r="G178" s="6" t="str">
        <f t="shared" si="90"/>
        <v>Rheem2020Build50</v>
      </c>
      <c r="H178" s="64">
        <v>0</v>
      </c>
      <c r="I178" s="62">
        <v>1</v>
      </c>
      <c r="J178" s="63">
        <f t="shared" si="128"/>
        <v>0</v>
      </c>
      <c r="K178" s="114">
        <f t="shared" si="129"/>
        <v>2.9</v>
      </c>
      <c r="L178" s="132">
        <f t="shared" si="120"/>
        <v>1</v>
      </c>
      <c r="M178" s="99" t="s">
        <v>196</v>
      </c>
      <c r="N178" s="32">
        <v>3</v>
      </c>
      <c r="O178" s="83">
        <f t="shared" si="121"/>
        <v>19</v>
      </c>
      <c r="P178" s="12" t="s">
        <v>91</v>
      </c>
      <c r="Q178" s="70">
        <f t="shared" si="130"/>
        <v>57</v>
      </c>
      <c r="R178" s="70">
        <f t="shared" si="132"/>
        <v>195764</v>
      </c>
      <c r="S178" s="67" t="str">
        <f t="shared" si="94"/>
        <v>PRO H50 T2 RH310BM  (50 gal, JA13)</v>
      </c>
      <c r="T178" s="10" t="s">
        <v>354</v>
      </c>
      <c r="U178" s="11">
        <v>50</v>
      </c>
      <c r="V178" s="30"/>
      <c r="W178" s="88" t="s">
        <v>296</v>
      </c>
      <c r="X178" s="93" t="str">
        <f t="shared" si="119"/>
        <v>Rheem2020Build50</v>
      </c>
      <c r="Y178" s="133">
        <v>1</v>
      </c>
      <c r="Z178" s="40"/>
      <c r="AA178" s="47" t="s">
        <v>9</v>
      </c>
      <c r="AB178" s="48">
        <v>2.9</v>
      </c>
      <c r="AC178" s="49">
        <v>43944</v>
      </c>
      <c r="AD178" s="50"/>
      <c r="AE178" s="143" t="str">
        <f t="shared" si="91"/>
        <v>2,     Rheem,   "PRO H50 T2 RH310BM  (50 gal, JA13)"</v>
      </c>
      <c r="AF178" s="145" t="str">
        <f t="shared" si="131"/>
        <v>Rheem</v>
      </c>
      <c r="AG178" s="146" t="s">
        <v>534</v>
      </c>
      <c r="AH178" s="143" t="str">
        <f t="shared" si="92"/>
        <v xml:space="preserve">          case  Rheem   :   "RheemPROH50T2RH310BM"</v>
      </c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</row>
    <row r="179" spans="3:1042" s="6" customFormat="1" ht="15" customHeight="1" x14ac:dyDescent="0.25">
      <c r="C179" s="119" t="str">
        <f t="shared" si="87"/>
        <v>Rheem</v>
      </c>
      <c r="D179" s="119" t="str">
        <f t="shared" si="88"/>
        <v>PRO H65 T2 RH310BM  (65 gal, JA13)</v>
      </c>
      <c r="E179" s="119">
        <f t="shared" si="89"/>
        <v>195865</v>
      </c>
      <c r="F179" s="62">
        <f t="shared" si="127"/>
        <v>65</v>
      </c>
      <c r="G179" s="6" t="str">
        <f t="shared" si="90"/>
        <v>Rheem2020Build65</v>
      </c>
      <c r="H179" s="64">
        <v>0</v>
      </c>
      <c r="I179" s="62">
        <v>1</v>
      </c>
      <c r="J179" s="63">
        <f t="shared" si="128"/>
        <v>0</v>
      </c>
      <c r="K179" s="114">
        <f t="shared" si="129"/>
        <v>2.9</v>
      </c>
      <c r="L179" s="132">
        <f t="shared" si="120"/>
        <v>1</v>
      </c>
      <c r="M179" s="99" t="s">
        <v>196</v>
      </c>
      <c r="N179" s="32">
        <v>3</v>
      </c>
      <c r="O179" s="83">
        <f t="shared" si="121"/>
        <v>19</v>
      </c>
      <c r="P179" s="12" t="s">
        <v>91</v>
      </c>
      <c r="Q179" s="70">
        <f t="shared" si="130"/>
        <v>58</v>
      </c>
      <c r="R179" s="70">
        <f t="shared" si="132"/>
        <v>195865</v>
      </c>
      <c r="S179" s="67" t="str">
        <f t="shared" si="94"/>
        <v>PRO H65 T2 RH310BM  (65 gal, JA13)</v>
      </c>
      <c r="T179" s="10" t="s">
        <v>355</v>
      </c>
      <c r="U179" s="11">
        <v>65</v>
      </c>
      <c r="V179" s="30"/>
      <c r="W179" s="88" t="s">
        <v>297</v>
      </c>
      <c r="X179" s="93" t="str">
        <f t="shared" si="119"/>
        <v>Rheem2020Build65</v>
      </c>
      <c r="Y179" s="133">
        <v>1</v>
      </c>
      <c r="Z179" s="40"/>
      <c r="AA179" s="47" t="s">
        <v>9</v>
      </c>
      <c r="AB179" s="48">
        <v>2.9</v>
      </c>
      <c r="AC179" s="49">
        <v>43944</v>
      </c>
      <c r="AD179" s="50"/>
      <c r="AE179" s="143" t="str">
        <f t="shared" si="91"/>
        <v>2,     Rheem,   "PRO H65 T2 RH310BM  (65 gal, JA13)"</v>
      </c>
      <c r="AF179" s="145" t="str">
        <f t="shared" si="131"/>
        <v>Rheem</v>
      </c>
      <c r="AG179" s="146" t="s">
        <v>535</v>
      </c>
      <c r="AH179" s="143" t="str">
        <f t="shared" si="92"/>
        <v xml:space="preserve">          case  Rheem   :   "RheemPROH65T2RH310BM"</v>
      </c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</row>
    <row r="180" spans="3:1042" s="6" customFormat="1" ht="15" customHeight="1" x14ac:dyDescent="0.25">
      <c r="C180" s="119" t="str">
        <f t="shared" si="87"/>
        <v>Rheem</v>
      </c>
      <c r="D180" s="119" t="str">
        <f t="shared" si="88"/>
        <v>PRO H80 T2 RH310BM  (80 gal, JA13)</v>
      </c>
      <c r="E180" s="119">
        <f t="shared" si="89"/>
        <v>195966</v>
      </c>
      <c r="F180" s="62">
        <f t="shared" si="127"/>
        <v>80</v>
      </c>
      <c r="G180" s="6" t="str">
        <f t="shared" si="90"/>
        <v>Rheem2020Build80</v>
      </c>
      <c r="H180" s="64">
        <v>0</v>
      </c>
      <c r="I180" s="62">
        <v>1</v>
      </c>
      <c r="J180" s="63">
        <f t="shared" si="128"/>
        <v>0</v>
      </c>
      <c r="K180" s="114">
        <f t="shared" si="129"/>
        <v>2.9</v>
      </c>
      <c r="L180" s="132">
        <f t="shared" si="120"/>
        <v>1</v>
      </c>
      <c r="M180" s="99" t="s">
        <v>196</v>
      </c>
      <c r="N180" s="32">
        <v>3</v>
      </c>
      <c r="O180" s="83">
        <f t="shared" si="121"/>
        <v>19</v>
      </c>
      <c r="P180" s="12" t="s">
        <v>91</v>
      </c>
      <c r="Q180" s="70">
        <f t="shared" si="130"/>
        <v>59</v>
      </c>
      <c r="R180" s="70">
        <f t="shared" si="132"/>
        <v>195966</v>
      </c>
      <c r="S180" s="67" t="str">
        <f t="shared" si="94"/>
        <v>PRO H80 T2 RH310BM  (80 gal, JA13)</v>
      </c>
      <c r="T180" s="10" t="s">
        <v>356</v>
      </c>
      <c r="U180" s="11">
        <v>80</v>
      </c>
      <c r="V180" s="30"/>
      <c r="W180" s="88" t="s">
        <v>298</v>
      </c>
      <c r="X180" s="93" t="str">
        <f t="shared" si="119"/>
        <v>Rheem2020Build80</v>
      </c>
      <c r="Y180" s="133">
        <v>1</v>
      </c>
      <c r="Z180" s="40"/>
      <c r="AA180" s="47" t="s">
        <v>15</v>
      </c>
      <c r="AB180" s="48">
        <v>2.9</v>
      </c>
      <c r="AC180" s="49">
        <v>43944</v>
      </c>
      <c r="AD180" s="50"/>
      <c r="AE180" s="143" t="str">
        <f t="shared" si="91"/>
        <v>2,     Rheem,   "PRO H80 T2 RH310BM  (80 gal, JA13)"</v>
      </c>
      <c r="AF180" s="145" t="str">
        <f t="shared" si="131"/>
        <v>Rheem</v>
      </c>
      <c r="AG180" s="146" t="s">
        <v>536</v>
      </c>
      <c r="AH180" s="143" t="str">
        <f t="shared" si="92"/>
        <v xml:space="preserve">          case  Rheem   :   "RheemPROH80T2RH310BM"</v>
      </c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</row>
    <row r="181" spans="3:1042" s="6" customFormat="1" ht="15" customHeight="1" x14ac:dyDescent="0.25">
      <c r="C181" s="136" t="str">
        <f t="shared" si="87"/>
        <v>Rheem</v>
      </c>
      <c r="D181" s="136" t="str">
        <f t="shared" si="88"/>
        <v>PRO H40 T2 RH310UM  (40 gal)</v>
      </c>
      <c r="E181" s="136">
        <f t="shared" si="89"/>
        <v>196463</v>
      </c>
      <c r="F181" s="62">
        <f t="shared" ref="F181:F184" si="133">U181</f>
        <v>40</v>
      </c>
      <c r="G181" s="6" t="str">
        <f t="shared" si="90"/>
        <v>Rheem2020Build40</v>
      </c>
      <c r="H181" s="64">
        <v>0</v>
      </c>
      <c r="I181" s="62">
        <v>1</v>
      </c>
      <c r="J181" s="63">
        <f t="shared" ref="J181:J184" si="134">IF(H181&gt;0,Z181,0)</f>
        <v>0</v>
      </c>
      <c r="K181" s="114">
        <f t="shared" ref="K181:K184" si="135">IF(I181&gt;0,AB181,0)</f>
        <v>2.9</v>
      </c>
      <c r="L181" s="132">
        <f t="shared" ref="L181:L184" si="136">Y181</f>
        <v>0</v>
      </c>
      <c r="M181" s="99" t="s">
        <v>196</v>
      </c>
      <c r="N181" s="32">
        <v>3</v>
      </c>
      <c r="O181" s="83">
        <f t="shared" ref="O181:O184" si="137">VLOOKUP( P181, $P$2:$Q$21, 2, FALSE )</f>
        <v>19</v>
      </c>
      <c r="P181" s="12" t="s">
        <v>91</v>
      </c>
      <c r="Q181" s="137">
        <v>64</v>
      </c>
      <c r="R181" s="70">
        <f t="shared" si="132"/>
        <v>196463</v>
      </c>
      <c r="S181" s="67" t="str">
        <f t="shared" si="94"/>
        <v>PRO H40 T2 RH310UM  (40 gal)</v>
      </c>
      <c r="T181" s="10" t="s">
        <v>409</v>
      </c>
      <c r="U181" s="11">
        <v>40</v>
      </c>
      <c r="V181" s="30"/>
      <c r="W181" s="88" t="s">
        <v>295</v>
      </c>
      <c r="X181" s="93" t="str">
        <f t="shared" si="119"/>
        <v>Rheem2020Build40</v>
      </c>
      <c r="Y181" s="131">
        <v>0</v>
      </c>
      <c r="Z181" s="40"/>
      <c r="AA181" s="47">
        <v>2</v>
      </c>
      <c r="AB181" s="48">
        <v>2.9</v>
      </c>
      <c r="AC181" s="49">
        <v>44158</v>
      </c>
      <c r="AD181" s="50"/>
      <c r="AE181" s="143" t="str">
        <f t="shared" si="91"/>
        <v>2,     Rheem,   "PRO H40 T2 RH310UM  (40 gal)"</v>
      </c>
      <c r="AF181" s="145" t="str">
        <f t="shared" si="131"/>
        <v>Rheem</v>
      </c>
      <c r="AG181" s="147" t="s">
        <v>591</v>
      </c>
      <c r="AH181" s="143" t="str">
        <f t="shared" si="92"/>
        <v xml:space="preserve">          case  Rheem   :   "RheemPROH40T2RH310UM"</v>
      </c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</row>
    <row r="182" spans="3:1042" s="6" customFormat="1" ht="15" customHeight="1" x14ac:dyDescent="0.25">
      <c r="C182" s="136" t="str">
        <f t="shared" si="87"/>
        <v>Rheem</v>
      </c>
      <c r="D182" s="136" t="str">
        <f t="shared" si="88"/>
        <v>PRO H50 T2 RH310UM  (50 gal)</v>
      </c>
      <c r="E182" s="136">
        <f t="shared" si="89"/>
        <v>196564</v>
      </c>
      <c r="F182" s="62">
        <f t="shared" si="133"/>
        <v>50</v>
      </c>
      <c r="G182" s="6" t="str">
        <f t="shared" si="90"/>
        <v>Rheem2020Build50</v>
      </c>
      <c r="H182" s="64">
        <v>0</v>
      </c>
      <c r="I182" s="62">
        <v>1</v>
      </c>
      <c r="J182" s="63">
        <f t="shared" si="134"/>
        <v>0</v>
      </c>
      <c r="K182" s="114">
        <f t="shared" si="135"/>
        <v>2.9</v>
      </c>
      <c r="L182" s="132">
        <f t="shared" si="136"/>
        <v>0</v>
      </c>
      <c r="M182" s="99" t="s">
        <v>196</v>
      </c>
      <c r="N182" s="32">
        <v>3</v>
      </c>
      <c r="O182" s="83">
        <f t="shared" si="137"/>
        <v>19</v>
      </c>
      <c r="P182" s="12" t="s">
        <v>91</v>
      </c>
      <c r="Q182" s="70">
        <f t="shared" si="130"/>
        <v>65</v>
      </c>
      <c r="R182" s="70">
        <f t="shared" si="132"/>
        <v>196564</v>
      </c>
      <c r="S182" s="67" t="str">
        <f t="shared" si="94"/>
        <v>PRO H50 T2 RH310UM  (50 gal)</v>
      </c>
      <c r="T182" s="10" t="s">
        <v>410</v>
      </c>
      <c r="U182" s="11">
        <v>50</v>
      </c>
      <c r="V182" s="30"/>
      <c r="W182" s="88" t="s">
        <v>296</v>
      </c>
      <c r="X182" s="93" t="str">
        <f t="shared" si="119"/>
        <v>Rheem2020Build50</v>
      </c>
      <c r="Y182" s="131">
        <v>0</v>
      </c>
      <c r="Z182" s="40"/>
      <c r="AA182" s="47" t="s">
        <v>9</v>
      </c>
      <c r="AB182" s="48">
        <v>2.9</v>
      </c>
      <c r="AC182" s="49">
        <v>44158</v>
      </c>
      <c r="AD182" s="50"/>
      <c r="AE182" s="143" t="str">
        <f t="shared" si="91"/>
        <v>2,     Rheem,   "PRO H50 T2 RH310UM  (50 gal)"</v>
      </c>
      <c r="AF182" s="145" t="str">
        <f t="shared" si="131"/>
        <v>Rheem</v>
      </c>
      <c r="AG182" s="147" t="s">
        <v>592</v>
      </c>
      <c r="AH182" s="143" t="str">
        <f t="shared" si="92"/>
        <v xml:space="preserve">          case  Rheem   :   "RheemPROH50T2RH310UM"</v>
      </c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</row>
    <row r="183" spans="3:1042" s="6" customFormat="1" ht="15" customHeight="1" x14ac:dyDescent="0.25">
      <c r="C183" s="136" t="str">
        <f t="shared" si="87"/>
        <v>Rheem</v>
      </c>
      <c r="D183" s="136" t="str">
        <f t="shared" si="88"/>
        <v>PRO H65 T2 RH310UM  (65 gal)</v>
      </c>
      <c r="E183" s="136">
        <f t="shared" si="89"/>
        <v>196665</v>
      </c>
      <c r="F183" s="62">
        <f t="shared" si="133"/>
        <v>65</v>
      </c>
      <c r="G183" s="6" t="str">
        <f t="shared" si="90"/>
        <v>Rheem2020Build65</v>
      </c>
      <c r="H183" s="64">
        <v>0</v>
      </c>
      <c r="I183" s="62">
        <v>1</v>
      </c>
      <c r="J183" s="63">
        <f t="shared" si="134"/>
        <v>0</v>
      </c>
      <c r="K183" s="114">
        <f t="shared" si="135"/>
        <v>2.9</v>
      </c>
      <c r="L183" s="132">
        <f t="shared" si="136"/>
        <v>0</v>
      </c>
      <c r="M183" s="99" t="s">
        <v>196</v>
      </c>
      <c r="N183" s="32">
        <v>3</v>
      </c>
      <c r="O183" s="83">
        <f t="shared" si="137"/>
        <v>19</v>
      </c>
      <c r="P183" s="12" t="s">
        <v>91</v>
      </c>
      <c r="Q183" s="70">
        <f t="shared" si="130"/>
        <v>66</v>
      </c>
      <c r="R183" s="70">
        <f t="shared" si="132"/>
        <v>196665</v>
      </c>
      <c r="S183" s="67" t="str">
        <f t="shared" si="94"/>
        <v>PRO H65 T2 RH310UM  (65 gal)</v>
      </c>
      <c r="T183" s="10" t="s">
        <v>411</v>
      </c>
      <c r="U183" s="11">
        <v>65</v>
      </c>
      <c r="V183" s="30"/>
      <c r="W183" s="88" t="s">
        <v>297</v>
      </c>
      <c r="X183" s="93" t="str">
        <f t="shared" si="119"/>
        <v>Rheem2020Build65</v>
      </c>
      <c r="Y183" s="131">
        <v>0</v>
      </c>
      <c r="Z183" s="40"/>
      <c r="AA183" s="47" t="s">
        <v>9</v>
      </c>
      <c r="AB183" s="48">
        <v>2.9</v>
      </c>
      <c r="AC183" s="49">
        <v>44158</v>
      </c>
      <c r="AD183" s="50"/>
      <c r="AE183" s="143" t="str">
        <f t="shared" si="91"/>
        <v>2,     Rheem,   "PRO H65 T2 RH310UM  (65 gal)"</v>
      </c>
      <c r="AF183" s="145" t="str">
        <f t="shared" si="131"/>
        <v>Rheem</v>
      </c>
      <c r="AG183" s="147" t="s">
        <v>593</v>
      </c>
      <c r="AH183" s="143" t="str">
        <f t="shared" si="92"/>
        <v xml:space="preserve">          case  Rheem   :   "RheemPROH65T2RH310UM"</v>
      </c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</row>
    <row r="184" spans="3:1042" s="6" customFormat="1" ht="15" customHeight="1" x14ac:dyDescent="0.25">
      <c r="C184" s="136" t="str">
        <f t="shared" si="87"/>
        <v>Rheem</v>
      </c>
      <c r="D184" s="136" t="str">
        <f t="shared" si="88"/>
        <v>PRO H80 T2 RH310UM  (80 gal)</v>
      </c>
      <c r="E184" s="136">
        <f t="shared" si="89"/>
        <v>196766</v>
      </c>
      <c r="F184" s="62">
        <f t="shared" si="133"/>
        <v>80</v>
      </c>
      <c r="G184" s="6" t="str">
        <f t="shared" si="90"/>
        <v>Rheem2020Build80</v>
      </c>
      <c r="H184" s="64">
        <v>0</v>
      </c>
      <c r="I184" s="62">
        <v>1</v>
      </c>
      <c r="J184" s="63">
        <f t="shared" si="134"/>
        <v>0</v>
      </c>
      <c r="K184" s="114">
        <f t="shared" si="135"/>
        <v>2.9</v>
      </c>
      <c r="L184" s="132">
        <f t="shared" si="136"/>
        <v>0</v>
      </c>
      <c r="M184" s="99" t="s">
        <v>196</v>
      </c>
      <c r="N184" s="32">
        <v>3</v>
      </c>
      <c r="O184" s="83">
        <f t="shared" si="137"/>
        <v>19</v>
      </c>
      <c r="P184" s="12" t="s">
        <v>91</v>
      </c>
      <c r="Q184" s="70">
        <f t="shared" si="130"/>
        <v>67</v>
      </c>
      <c r="R184" s="70">
        <f t="shared" si="132"/>
        <v>196766</v>
      </c>
      <c r="S184" s="67" t="str">
        <f t="shared" si="94"/>
        <v>PRO H80 T2 RH310UM  (80 gal)</v>
      </c>
      <c r="T184" s="10" t="s">
        <v>412</v>
      </c>
      <c r="U184" s="11">
        <v>80</v>
      </c>
      <c r="V184" s="30"/>
      <c r="W184" s="88" t="s">
        <v>298</v>
      </c>
      <c r="X184" s="93" t="str">
        <f t="shared" si="119"/>
        <v>Rheem2020Build80</v>
      </c>
      <c r="Y184" s="131">
        <v>0</v>
      </c>
      <c r="Z184" s="40"/>
      <c r="AA184" s="47" t="s">
        <v>15</v>
      </c>
      <c r="AB184" s="48">
        <v>2.9</v>
      </c>
      <c r="AC184" s="49">
        <v>44158</v>
      </c>
      <c r="AD184" s="50"/>
      <c r="AE184" s="143" t="str">
        <f t="shared" si="91"/>
        <v>2,     Rheem,   "PRO H80 T2 RH310UM  (80 gal)"</v>
      </c>
      <c r="AF184" s="145" t="str">
        <f t="shared" si="131"/>
        <v>Rheem</v>
      </c>
      <c r="AG184" s="147" t="s">
        <v>594</v>
      </c>
      <c r="AH184" s="143" t="str">
        <f t="shared" si="92"/>
        <v xml:space="preserve">          case  Rheem   :   "RheemPROH80T2RH310UM"</v>
      </c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</row>
    <row r="185" spans="3:1042" s="6" customFormat="1" ht="15" customHeight="1" x14ac:dyDescent="0.25">
      <c r="C185" s="6" t="str">
        <f t="shared" ref="C185:C278" si="138">P185</f>
        <v>Rheem</v>
      </c>
      <c r="D185" s="6" t="str">
        <f t="shared" ref="D185:D278" si="139">S185</f>
        <v>HB50RH  (50 gal)</v>
      </c>
      <c r="E185" s="6">
        <f t="shared" ref="E185:E248" si="140">R185</f>
        <v>190121</v>
      </c>
      <c r="F185" s="62">
        <f t="shared" si="9"/>
        <v>50</v>
      </c>
      <c r="G185" s="6" t="str">
        <f t="shared" ref="G185:G278" si="141">X185</f>
        <v>RheemHB50</v>
      </c>
      <c r="H185" s="62">
        <v>1</v>
      </c>
      <c r="I185" s="64">
        <v>0</v>
      </c>
      <c r="J185" s="63">
        <f t="shared" si="46"/>
        <v>2</v>
      </c>
      <c r="K185" s="114">
        <f t="shared" si="47"/>
        <v>0</v>
      </c>
      <c r="L185" s="132">
        <f t="shared" si="120"/>
        <v>0</v>
      </c>
      <c r="M185" s="99" t="s">
        <v>196</v>
      </c>
      <c r="N185" s="32">
        <v>1</v>
      </c>
      <c r="O185" s="83">
        <f t="shared" si="121"/>
        <v>19</v>
      </c>
      <c r="P185" s="12" t="s">
        <v>91</v>
      </c>
      <c r="Q185" s="69">
        <v>1</v>
      </c>
      <c r="R185" s="70">
        <f t="shared" si="132"/>
        <v>190121</v>
      </c>
      <c r="S185" s="67" t="str">
        <f t="shared" si="94"/>
        <v>HB50RH  (50 gal)</v>
      </c>
      <c r="T185" s="13" t="s">
        <v>142</v>
      </c>
      <c r="U185" s="14">
        <v>50</v>
      </c>
      <c r="V185" s="30" t="s">
        <v>94</v>
      </c>
      <c r="W185" s="88" t="s">
        <v>94</v>
      </c>
      <c r="X185" s="93" t="str">
        <f t="shared" si="119"/>
        <v>RheemHB50</v>
      </c>
      <c r="Y185" s="131">
        <v>0</v>
      </c>
      <c r="Z185" s="42">
        <f>[1]ESTAR_to_AWHS!K140</f>
        <v>2</v>
      </c>
      <c r="AA185" s="52">
        <f>[1]ESTAR_to_AWHS!I140</f>
        <v>3</v>
      </c>
      <c r="AB185" s="53" t="str">
        <f>[1]ESTAR_to_AWHS!L140</f>
        <v>--</v>
      </c>
      <c r="AC185" s="54">
        <f>[1]ESTAR_to_AWHS!J140</f>
        <v>42591</v>
      </c>
      <c r="AD185" s="50" t="s">
        <v>91</v>
      </c>
      <c r="AE185" s="143" t="str">
        <f t="shared" ref="AE185:AE278" si="142">"2,     "&amp;C185&amp;",   """&amp;S185&amp;""""</f>
        <v>2,     Rheem,   "HB50RH  (50 gal)"</v>
      </c>
      <c r="AF185" s="145" t="str">
        <f t="shared" si="131"/>
        <v>Rheem</v>
      </c>
      <c r="AG185" s="146" t="s">
        <v>529</v>
      </c>
      <c r="AH185" s="143" t="str">
        <f t="shared" ref="AH185:AH278" si="143">"          case  "&amp;C185&amp;"   :   """&amp;AG185&amp;""""</f>
        <v xml:space="preserve">          case  Rheem   :   "RheemHB50RH"</v>
      </c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</row>
    <row r="186" spans="3:1042" s="6" customFormat="1" ht="15" customHeight="1" x14ac:dyDescent="0.25">
      <c r="C186" s="6" t="str">
        <f t="shared" si="138"/>
        <v>Rheem</v>
      </c>
      <c r="D186" s="6" t="str">
        <f t="shared" si="139"/>
        <v>PROPH50 T2 RH245  (50 gal)</v>
      </c>
      <c r="E186" s="6">
        <f t="shared" si="140"/>
        <v>190221</v>
      </c>
      <c r="F186" s="62">
        <f t="shared" si="9"/>
        <v>50</v>
      </c>
      <c r="G186" s="6" t="str">
        <f t="shared" si="141"/>
        <v>RheemHB50</v>
      </c>
      <c r="H186" s="62">
        <v>1</v>
      </c>
      <c r="I186" s="64">
        <v>0</v>
      </c>
      <c r="J186" s="63">
        <f t="shared" si="46"/>
        <v>2.7</v>
      </c>
      <c r="K186" s="114">
        <f t="shared" si="47"/>
        <v>0</v>
      </c>
      <c r="L186" s="132">
        <f t="shared" si="120"/>
        <v>0</v>
      </c>
      <c r="M186" s="99" t="s">
        <v>196</v>
      </c>
      <c r="N186" s="32">
        <v>1</v>
      </c>
      <c r="O186" s="83">
        <f t="shared" si="121"/>
        <v>19</v>
      </c>
      <c r="P186" s="12" t="s">
        <v>91</v>
      </c>
      <c r="Q186" s="70">
        <f t="shared" ref="Q186:Q235" si="144">Q185+1</f>
        <v>2</v>
      </c>
      <c r="R186" s="70">
        <f t="shared" si="132"/>
        <v>190221</v>
      </c>
      <c r="S186" s="67" t="str">
        <f t="shared" si="94"/>
        <v>PROPH50 T2 RH245  (50 gal)</v>
      </c>
      <c r="T186" s="13" t="s">
        <v>143</v>
      </c>
      <c r="U186" s="14">
        <v>50</v>
      </c>
      <c r="V186" s="30" t="s">
        <v>94</v>
      </c>
      <c r="W186" s="88" t="s">
        <v>94</v>
      </c>
      <c r="X186" s="93" t="str">
        <f t="shared" si="119"/>
        <v>RheemHB50</v>
      </c>
      <c r="Y186" s="131">
        <v>0</v>
      </c>
      <c r="Z186" s="42">
        <f>[1]ESTAR_to_AWHS!K141</f>
        <v>2.7</v>
      </c>
      <c r="AA186" s="52" t="str">
        <f>[1]ESTAR_to_AWHS!I141</f>
        <v>4+</v>
      </c>
      <c r="AB186" s="53" t="str">
        <f>[1]ESTAR_to_AWHS!L141</f>
        <v>--</v>
      </c>
      <c r="AC186" s="54">
        <f>[1]ESTAR_to_AWHS!J141</f>
        <v>42591</v>
      </c>
      <c r="AD186" s="50" t="s">
        <v>91</v>
      </c>
      <c r="AE186" s="143" t="str">
        <f t="shared" si="142"/>
        <v>2,     Rheem,   "PROPH50 T2 RH245  (50 gal)"</v>
      </c>
      <c r="AF186" s="145" t="str">
        <f t="shared" si="131"/>
        <v>Rheem</v>
      </c>
      <c r="AG186" s="146" t="s">
        <v>540</v>
      </c>
      <c r="AH186" s="143" t="str">
        <f t="shared" si="143"/>
        <v xml:space="preserve">          case  Rheem   :   "RheemPROPH50RH245"</v>
      </c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</row>
    <row r="187" spans="3:1042" s="6" customFormat="1" ht="15" customHeight="1" x14ac:dyDescent="0.25">
      <c r="C187" s="6" t="str">
        <f t="shared" si="138"/>
        <v>Rheem</v>
      </c>
      <c r="D187" s="6" t="str">
        <f t="shared" si="139"/>
        <v>PROPH50 T2 RH350 D  (50 gal)</v>
      </c>
      <c r="E187" s="6">
        <f t="shared" si="140"/>
        <v>190339</v>
      </c>
      <c r="F187" s="62">
        <f t="shared" si="9"/>
        <v>50</v>
      </c>
      <c r="G187" s="6" t="str">
        <f t="shared" si="141"/>
        <v>RheemHBDR4550</v>
      </c>
      <c r="H187" s="62">
        <v>0</v>
      </c>
      <c r="I187" s="62">
        <v>1</v>
      </c>
      <c r="J187" s="63">
        <f t="shared" si="46"/>
        <v>0</v>
      </c>
      <c r="K187" s="114">
        <f t="shared" si="47"/>
        <v>3.2</v>
      </c>
      <c r="L187" s="132">
        <f t="shared" si="120"/>
        <v>0</v>
      </c>
      <c r="M187" s="99" t="s">
        <v>196</v>
      </c>
      <c r="N187" s="32">
        <v>3</v>
      </c>
      <c r="O187" s="83">
        <f t="shared" si="121"/>
        <v>19</v>
      </c>
      <c r="P187" s="12" t="s">
        <v>91</v>
      </c>
      <c r="Q187" s="70">
        <f t="shared" si="144"/>
        <v>3</v>
      </c>
      <c r="R187" s="70">
        <f t="shared" si="132"/>
        <v>190339</v>
      </c>
      <c r="S187" s="67" t="str">
        <f t="shared" si="94"/>
        <v>PROPH50 T2 RH350 D  (50 gal)</v>
      </c>
      <c r="T187" s="13" t="s">
        <v>129</v>
      </c>
      <c r="U187" s="14">
        <v>50</v>
      </c>
      <c r="V187" s="107" t="s">
        <v>273</v>
      </c>
      <c r="W187" s="88" t="s">
        <v>273</v>
      </c>
      <c r="X187" s="93" t="str">
        <f t="shared" si="119"/>
        <v>RheemHBDR4550</v>
      </c>
      <c r="Y187" s="131">
        <v>0</v>
      </c>
      <c r="Z187" s="42" t="str">
        <f>[1]ESTAR_to_AWHS!K55</f>
        <v>--</v>
      </c>
      <c r="AA187" s="52" t="str">
        <f>[1]ESTAR_to_AWHS!I55</f>
        <v>2-3</v>
      </c>
      <c r="AB187" s="53">
        <f>[1]ESTAR_to_AWHS!L55</f>
        <v>3.2</v>
      </c>
      <c r="AC187" s="54">
        <f>[1]ESTAR_to_AWHS!J55</f>
        <v>42667</v>
      </c>
      <c r="AD187" s="50" t="s">
        <v>91</v>
      </c>
      <c r="AE187" s="143" t="str">
        <f t="shared" si="142"/>
        <v>2,     Rheem,   "PROPH50 T2 RH350 D  (50 gal)"</v>
      </c>
      <c r="AF187" s="145" t="str">
        <f t="shared" si="131"/>
        <v>Rheem</v>
      </c>
      <c r="AG187" s="146" t="s">
        <v>541</v>
      </c>
      <c r="AH187" s="143" t="str">
        <f t="shared" si="143"/>
        <v xml:space="preserve">          case  Rheem   :   "RheemPROPH50RH350"</v>
      </c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  <c r="AMM187"/>
      <c r="AMN187"/>
      <c r="AMO187"/>
      <c r="AMP187"/>
      <c r="AMQ187"/>
      <c r="AMR187"/>
      <c r="AMS187"/>
      <c r="AMT187"/>
      <c r="AMU187"/>
      <c r="AMV187"/>
      <c r="AMW187"/>
      <c r="AMX187"/>
      <c r="AMY187"/>
      <c r="AMZ187"/>
      <c r="ANA187"/>
      <c r="ANB187"/>
    </row>
    <row r="188" spans="3:1042" s="6" customFormat="1" ht="15" customHeight="1" x14ac:dyDescent="0.25">
      <c r="C188" s="6" t="str">
        <f t="shared" si="138"/>
        <v>Rheem</v>
      </c>
      <c r="D188" s="6" t="str">
        <f t="shared" si="139"/>
        <v>PROPH65 T2 RH350 D  (65 gal)</v>
      </c>
      <c r="E188" s="6">
        <f t="shared" si="140"/>
        <v>190440</v>
      </c>
      <c r="F188" s="62">
        <f t="shared" ref="F188:F385" si="145">U188</f>
        <v>65</v>
      </c>
      <c r="G188" s="6" t="str">
        <f t="shared" si="141"/>
        <v>RheemHBDR4565</v>
      </c>
      <c r="H188" s="62">
        <v>0</v>
      </c>
      <c r="I188" s="62">
        <v>1</v>
      </c>
      <c r="J188" s="63">
        <f t="shared" si="46"/>
        <v>0</v>
      </c>
      <c r="K188" s="114">
        <f t="shared" si="47"/>
        <v>3.4</v>
      </c>
      <c r="L188" s="132">
        <f t="shared" si="120"/>
        <v>0</v>
      </c>
      <c r="M188" s="99" t="s">
        <v>196</v>
      </c>
      <c r="N188" s="32">
        <v>3</v>
      </c>
      <c r="O188" s="83">
        <f t="shared" si="121"/>
        <v>19</v>
      </c>
      <c r="P188" s="12" t="s">
        <v>91</v>
      </c>
      <c r="Q188" s="70">
        <f t="shared" si="144"/>
        <v>4</v>
      </c>
      <c r="R188" s="70">
        <f t="shared" si="132"/>
        <v>190440</v>
      </c>
      <c r="S188" s="67" t="str">
        <f t="shared" si="94"/>
        <v>PROPH65 T2 RH350 D  (65 gal)</v>
      </c>
      <c r="T188" s="13" t="s">
        <v>130</v>
      </c>
      <c r="U188" s="14">
        <v>65</v>
      </c>
      <c r="V188" s="107" t="s">
        <v>274</v>
      </c>
      <c r="W188" s="88" t="s">
        <v>274</v>
      </c>
      <c r="X188" s="93" t="str">
        <f t="shared" si="119"/>
        <v>RheemHBDR4565</v>
      </c>
      <c r="Y188" s="131">
        <v>0</v>
      </c>
      <c r="Z188" s="42" t="str">
        <f>[1]ESTAR_to_AWHS!K56</f>
        <v>--</v>
      </c>
      <c r="AA188" s="52" t="str">
        <f>[1]ESTAR_to_AWHS!I56</f>
        <v>2-3</v>
      </c>
      <c r="AB188" s="53">
        <f>[1]ESTAR_to_AWHS!L56</f>
        <v>3.4</v>
      </c>
      <c r="AC188" s="54">
        <f>[1]ESTAR_to_AWHS!J56</f>
        <v>42667</v>
      </c>
      <c r="AD188" s="50" t="s">
        <v>91</v>
      </c>
      <c r="AE188" s="143" t="str">
        <f t="shared" si="142"/>
        <v>2,     Rheem,   "PROPH65 T2 RH350 D  (65 gal)"</v>
      </c>
      <c r="AF188" s="145" t="str">
        <f t="shared" si="131"/>
        <v>Rheem</v>
      </c>
      <c r="AG188" s="146" t="s">
        <v>547</v>
      </c>
      <c r="AH188" s="143" t="str">
        <f t="shared" si="143"/>
        <v xml:space="preserve">          case  Rheem   :   "RheemPROPH65RH350D"</v>
      </c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  <c r="AMM188"/>
      <c r="AMN188"/>
      <c r="AMO188"/>
      <c r="AMP188"/>
      <c r="AMQ188"/>
      <c r="AMR188"/>
      <c r="AMS188"/>
      <c r="AMT188"/>
      <c r="AMU188"/>
      <c r="AMV188"/>
      <c r="AMW188"/>
      <c r="AMX188"/>
      <c r="AMY188"/>
      <c r="AMZ188"/>
      <c r="ANA188"/>
      <c r="ANB188"/>
    </row>
    <row r="189" spans="3:1042" s="6" customFormat="1" ht="15" customHeight="1" x14ac:dyDescent="0.25">
      <c r="C189" s="6" t="str">
        <f t="shared" si="138"/>
        <v>Rheem</v>
      </c>
      <c r="D189" s="6" t="str">
        <f t="shared" si="139"/>
        <v>PROPH80 T2 RH245  (80 gal)</v>
      </c>
      <c r="E189" s="6">
        <f t="shared" si="140"/>
        <v>190534</v>
      </c>
      <c r="F189" s="62">
        <f t="shared" si="145"/>
        <v>80</v>
      </c>
      <c r="G189" s="6" t="str">
        <f t="shared" si="141"/>
        <v>AOSmithSHPT80</v>
      </c>
      <c r="H189" s="62">
        <v>1</v>
      </c>
      <c r="I189" s="64">
        <v>0</v>
      </c>
      <c r="J189" s="63">
        <f t="shared" si="46"/>
        <v>2.1</v>
      </c>
      <c r="K189" s="114">
        <f t="shared" si="47"/>
        <v>0</v>
      </c>
      <c r="L189" s="132">
        <f t="shared" si="120"/>
        <v>0</v>
      </c>
      <c r="M189" s="99" t="s">
        <v>196</v>
      </c>
      <c r="N189" s="32">
        <v>1</v>
      </c>
      <c r="O189" s="83">
        <f t="shared" si="121"/>
        <v>19</v>
      </c>
      <c r="P189" s="12" t="s">
        <v>91</v>
      </c>
      <c r="Q189" s="70">
        <f t="shared" si="144"/>
        <v>5</v>
      </c>
      <c r="R189" s="70">
        <f t="shared" si="132"/>
        <v>190534</v>
      </c>
      <c r="S189" s="67" t="str">
        <f t="shared" si="94"/>
        <v>PROPH80 T2 RH245  (80 gal)</v>
      </c>
      <c r="T189" s="13" t="s">
        <v>144</v>
      </c>
      <c r="U189" s="14">
        <v>80</v>
      </c>
      <c r="V189" s="108" t="s">
        <v>165</v>
      </c>
      <c r="W189" s="88" t="s">
        <v>165</v>
      </c>
      <c r="X189" s="93" t="str">
        <f t="shared" si="119"/>
        <v>AOSmithSHPT80</v>
      </c>
      <c r="Y189" s="131">
        <v>0</v>
      </c>
      <c r="Z189" s="42">
        <f>[1]ESTAR_to_AWHS!K142</f>
        <v>2.1</v>
      </c>
      <c r="AA189" s="52" t="str">
        <f>[1]ESTAR_to_AWHS!I142</f>
        <v>4+</v>
      </c>
      <c r="AB189" s="53" t="str">
        <f>[1]ESTAR_to_AWHS!L142</f>
        <v>--</v>
      </c>
      <c r="AC189" s="54">
        <f>[1]ESTAR_to_AWHS!J142</f>
        <v>42591</v>
      </c>
      <c r="AD189" s="50" t="s">
        <v>91</v>
      </c>
      <c r="AE189" s="143" t="str">
        <f t="shared" si="142"/>
        <v>2,     Rheem,   "PROPH80 T2 RH245  (80 gal)"</v>
      </c>
      <c r="AF189" s="145" t="str">
        <f t="shared" si="131"/>
        <v>Rheem</v>
      </c>
      <c r="AG189" s="6" t="s">
        <v>554</v>
      </c>
      <c r="AH189" s="143" t="str">
        <f t="shared" si="143"/>
        <v xml:space="preserve">          case  Rheem   :   "RheemPROPH80RH245"</v>
      </c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</row>
    <row r="190" spans="3:1042" s="6" customFormat="1" ht="15" customHeight="1" x14ac:dyDescent="0.25">
      <c r="C190" s="6" t="str">
        <f t="shared" si="138"/>
        <v>Rheem</v>
      </c>
      <c r="D190" s="6" t="str">
        <f t="shared" si="139"/>
        <v>PROPH80 T2 RH350 D  (80 gal)</v>
      </c>
      <c r="E190" s="6">
        <f t="shared" si="140"/>
        <v>190641</v>
      </c>
      <c r="F190" s="62">
        <f t="shared" si="145"/>
        <v>80</v>
      </c>
      <c r="G190" s="6" t="str">
        <f t="shared" si="141"/>
        <v>RheemHBDR4580</v>
      </c>
      <c r="H190" s="64">
        <v>0</v>
      </c>
      <c r="I190" s="62">
        <v>1</v>
      </c>
      <c r="J190" s="63">
        <f t="shared" si="46"/>
        <v>0</v>
      </c>
      <c r="K190" s="114">
        <f t="shared" si="47"/>
        <v>3.4</v>
      </c>
      <c r="L190" s="132">
        <f t="shared" si="120"/>
        <v>0</v>
      </c>
      <c r="M190" s="99" t="s">
        <v>196</v>
      </c>
      <c r="N190" s="32">
        <v>3</v>
      </c>
      <c r="O190" s="83">
        <f t="shared" si="121"/>
        <v>19</v>
      </c>
      <c r="P190" s="12" t="s">
        <v>91</v>
      </c>
      <c r="Q190" s="70">
        <f t="shared" si="144"/>
        <v>6</v>
      </c>
      <c r="R190" s="70">
        <f t="shared" si="132"/>
        <v>190641</v>
      </c>
      <c r="S190" s="67" t="str">
        <f t="shared" si="94"/>
        <v>PROPH80 T2 RH350 D  (80 gal)</v>
      </c>
      <c r="T190" s="13" t="s">
        <v>131</v>
      </c>
      <c r="U190" s="14">
        <v>80</v>
      </c>
      <c r="V190" s="107" t="s">
        <v>275</v>
      </c>
      <c r="W190" s="88" t="s">
        <v>275</v>
      </c>
      <c r="X190" s="93" t="str">
        <f t="shared" si="119"/>
        <v>RheemHBDR4580</v>
      </c>
      <c r="Y190" s="131">
        <v>0</v>
      </c>
      <c r="Z190" s="42" t="str">
        <f>[1]ESTAR_to_AWHS!K57</f>
        <v>--</v>
      </c>
      <c r="AA190" s="52">
        <f>[1]ESTAR_to_AWHS!I57</f>
        <v>4</v>
      </c>
      <c r="AB190" s="53">
        <f>[1]ESTAR_to_AWHS!L57</f>
        <v>3.4</v>
      </c>
      <c r="AC190" s="54">
        <f>[1]ESTAR_to_AWHS!J57</f>
        <v>42667</v>
      </c>
      <c r="AD190" s="50" t="s">
        <v>91</v>
      </c>
      <c r="AE190" s="143" t="str">
        <f t="shared" si="142"/>
        <v>2,     Rheem,   "PROPH80 T2 RH350 D  (80 gal)"</v>
      </c>
      <c r="AF190" s="145" t="str">
        <f t="shared" si="131"/>
        <v>Rheem</v>
      </c>
      <c r="AG190" s="6" t="s">
        <v>555</v>
      </c>
      <c r="AH190" s="143" t="str">
        <f t="shared" si="143"/>
        <v xml:space="preserve">          case  Rheem   :   "RheemPROPH80RH350"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  <c r="AMM190"/>
      <c r="AMN190"/>
      <c r="AMO190"/>
      <c r="AMP190"/>
      <c r="AMQ190"/>
      <c r="AMR190"/>
      <c r="AMS190"/>
      <c r="AMT190"/>
      <c r="AMU190"/>
      <c r="AMV190"/>
      <c r="AMW190"/>
      <c r="AMX190"/>
      <c r="AMY190"/>
      <c r="AMZ190"/>
      <c r="ANA190"/>
      <c r="ANB190"/>
    </row>
    <row r="191" spans="3:1042" s="6" customFormat="1" ht="15" customHeight="1" x14ac:dyDescent="0.25">
      <c r="C191" s="6" t="str">
        <f t="shared" si="138"/>
        <v>Rheem</v>
      </c>
      <c r="D191" s="6" t="str">
        <f t="shared" si="139"/>
        <v>XE50T10HD50U0  (50 gal)</v>
      </c>
      <c r="E191" s="6">
        <f t="shared" si="140"/>
        <v>190739</v>
      </c>
      <c r="F191" s="62">
        <f t="shared" si="145"/>
        <v>50</v>
      </c>
      <c r="G191" s="6" t="str">
        <f t="shared" si="141"/>
        <v>RheemHBDR4550</v>
      </c>
      <c r="H191" s="64">
        <v>0</v>
      </c>
      <c r="I191" s="62">
        <v>1</v>
      </c>
      <c r="J191" s="63">
        <f t="shared" si="46"/>
        <v>0</v>
      </c>
      <c r="K191" s="114">
        <f t="shared" si="47"/>
        <v>3.2</v>
      </c>
      <c r="L191" s="132">
        <f t="shared" si="120"/>
        <v>0</v>
      </c>
      <c r="M191" s="99" t="s">
        <v>196</v>
      </c>
      <c r="N191" s="32">
        <v>3</v>
      </c>
      <c r="O191" s="83">
        <f t="shared" si="121"/>
        <v>19</v>
      </c>
      <c r="P191" s="12" t="s">
        <v>91</v>
      </c>
      <c r="Q191" s="70">
        <f t="shared" si="144"/>
        <v>7</v>
      </c>
      <c r="R191" s="70">
        <f t="shared" si="132"/>
        <v>190739</v>
      </c>
      <c r="S191" s="67" t="str">
        <f t="shared" ref="S191:S284" si="146">T191 &amp; "  (" &amp; U191 &amp; " gal" &amp; IF(Y191&gt;0, ", JA13)", ")")</f>
        <v>XE50T10HD50U0  (50 gal)</v>
      </c>
      <c r="T191" s="13" t="s">
        <v>132</v>
      </c>
      <c r="U191" s="14">
        <v>50</v>
      </c>
      <c r="V191" s="107" t="s">
        <v>273</v>
      </c>
      <c r="W191" s="88" t="s">
        <v>273</v>
      </c>
      <c r="X191" s="93" t="str">
        <f t="shared" si="119"/>
        <v>RheemHBDR4550</v>
      </c>
      <c r="Y191" s="131">
        <v>0</v>
      </c>
      <c r="Z191" s="42" t="str">
        <f>[1]ESTAR_to_AWHS!K58</f>
        <v>--</v>
      </c>
      <c r="AA191" s="52" t="str">
        <f>[1]ESTAR_to_AWHS!I58</f>
        <v>2-3</v>
      </c>
      <c r="AB191" s="53">
        <f>[1]ESTAR_to_AWHS!L58</f>
        <v>3.2</v>
      </c>
      <c r="AC191" s="54">
        <f>[1]ESTAR_to_AWHS!J58</f>
        <v>42667</v>
      </c>
      <c r="AD191" s="50" t="s">
        <v>91</v>
      </c>
      <c r="AE191" s="143" t="str">
        <f t="shared" si="142"/>
        <v>2,     Rheem,   "XE50T10HD50U0  (50 gal)"</v>
      </c>
      <c r="AF191" s="145" t="str">
        <f t="shared" si="131"/>
        <v>Rheem</v>
      </c>
      <c r="AG191" s="6" t="s">
        <v>565</v>
      </c>
      <c r="AH191" s="143" t="str">
        <f t="shared" si="143"/>
        <v xml:space="preserve">          case  Rheem   :   "RheemXE50T10"</v>
      </c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  <c r="AMM191"/>
      <c r="AMN191"/>
      <c r="AMO191"/>
      <c r="AMP191"/>
      <c r="AMQ191"/>
      <c r="AMR191"/>
      <c r="AMS191"/>
      <c r="AMT191"/>
      <c r="AMU191"/>
      <c r="AMV191"/>
      <c r="AMW191"/>
      <c r="AMX191"/>
      <c r="AMY191"/>
      <c r="AMZ191"/>
      <c r="ANA191"/>
      <c r="ANB191"/>
    </row>
    <row r="192" spans="3:1042" s="6" customFormat="1" ht="15" customHeight="1" x14ac:dyDescent="0.25">
      <c r="C192" s="6" t="str">
        <f t="shared" si="138"/>
        <v>Rheem</v>
      </c>
      <c r="D192" s="6" t="str">
        <f t="shared" si="139"/>
        <v>XE50T12EH45U0  (50 gal)</v>
      </c>
      <c r="E192" s="6">
        <f t="shared" si="140"/>
        <v>190821</v>
      </c>
      <c r="F192" s="62">
        <f t="shared" si="145"/>
        <v>50</v>
      </c>
      <c r="G192" s="6" t="str">
        <f t="shared" si="141"/>
        <v>RheemHB50</v>
      </c>
      <c r="H192" s="62">
        <v>1</v>
      </c>
      <c r="I192" s="64">
        <v>0</v>
      </c>
      <c r="J192" s="63">
        <f t="shared" si="46"/>
        <v>1.8</v>
      </c>
      <c r="K192" s="114">
        <f t="shared" si="47"/>
        <v>0</v>
      </c>
      <c r="L192" s="132">
        <f t="shared" si="120"/>
        <v>0</v>
      </c>
      <c r="M192" s="99" t="s">
        <v>196</v>
      </c>
      <c r="N192" s="32">
        <v>1</v>
      </c>
      <c r="O192" s="83">
        <f t="shared" si="121"/>
        <v>19</v>
      </c>
      <c r="P192" s="12" t="s">
        <v>91</v>
      </c>
      <c r="Q192" s="70">
        <f t="shared" si="144"/>
        <v>8</v>
      </c>
      <c r="R192" s="70">
        <f t="shared" si="132"/>
        <v>190821</v>
      </c>
      <c r="S192" s="67" t="str">
        <f t="shared" si="146"/>
        <v>XE50T12EH45U0  (50 gal)</v>
      </c>
      <c r="T192" s="13" t="s">
        <v>145</v>
      </c>
      <c r="U192" s="14">
        <v>50</v>
      </c>
      <c r="V192" s="30" t="s">
        <v>94</v>
      </c>
      <c r="W192" s="88" t="s">
        <v>94</v>
      </c>
      <c r="X192" s="93" t="str">
        <f t="shared" si="119"/>
        <v>RheemHB50</v>
      </c>
      <c r="Y192" s="131">
        <v>0</v>
      </c>
      <c r="Z192" s="42">
        <f>[1]ESTAR_to_AWHS!K143</f>
        <v>1.8</v>
      </c>
      <c r="AA192" s="52" t="str">
        <f>[1]ESTAR_to_AWHS!I143</f>
        <v>4+</v>
      </c>
      <c r="AB192" s="53" t="str">
        <f>[1]ESTAR_to_AWHS!L143</f>
        <v>--</v>
      </c>
      <c r="AC192" s="54">
        <f>[1]ESTAR_to_AWHS!J143</f>
        <v>40857</v>
      </c>
      <c r="AD192" s="50" t="s">
        <v>91</v>
      </c>
      <c r="AE192" s="143" t="str">
        <f t="shared" si="142"/>
        <v>2,     Rheem,   "XE50T12EH45U0  (50 gal)"</v>
      </c>
      <c r="AF192" s="145" t="str">
        <f t="shared" si="131"/>
        <v>Rheem</v>
      </c>
      <c r="AG192" t="s">
        <v>571</v>
      </c>
      <c r="AH192" s="143" t="str">
        <f t="shared" si="143"/>
        <v xml:space="preserve">          case  Rheem   :   "RheemXE50T12"</v>
      </c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</row>
    <row r="193" spans="3:1042" s="6" customFormat="1" ht="15" customHeight="1" x14ac:dyDescent="0.25">
      <c r="C193" s="6" t="str">
        <f t="shared" si="138"/>
        <v>Rheem</v>
      </c>
      <c r="D193" s="6" t="str">
        <f t="shared" si="139"/>
        <v>XE50T12EH45U0W  (50 gal)</v>
      </c>
      <c r="E193" s="6">
        <f t="shared" si="140"/>
        <v>190921</v>
      </c>
      <c r="F193" s="62">
        <f t="shared" si="145"/>
        <v>50</v>
      </c>
      <c r="G193" s="6" t="str">
        <f t="shared" si="141"/>
        <v>RheemHB50</v>
      </c>
      <c r="H193" s="62">
        <v>1</v>
      </c>
      <c r="I193" s="64">
        <v>0</v>
      </c>
      <c r="J193" s="63">
        <f t="shared" si="46"/>
        <v>2.2000000000000002</v>
      </c>
      <c r="K193" s="114">
        <f t="shared" si="47"/>
        <v>0</v>
      </c>
      <c r="L193" s="132">
        <f t="shared" si="120"/>
        <v>0</v>
      </c>
      <c r="M193" s="99" t="s">
        <v>196</v>
      </c>
      <c r="N193" s="32">
        <v>1</v>
      </c>
      <c r="O193" s="83">
        <f t="shared" si="121"/>
        <v>19</v>
      </c>
      <c r="P193" s="12" t="s">
        <v>91</v>
      </c>
      <c r="Q193" s="70">
        <f t="shared" si="144"/>
        <v>9</v>
      </c>
      <c r="R193" s="70">
        <f t="shared" si="132"/>
        <v>190921</v>
      </c>
      <c r="S193" s="67" t="str">
        <f t="shared" si="146"/>
        <v>XE50T12EH45U0W  (50 gal)</v>
      </c>
      <c r="T193" s="13" t="s">
        <v>146</v>
      </c>
      <c r="U193" s="14">
        <v>50</v>
      </c>
      <c r="V193" s="30" t="s">
        <v>94</v>
      </c>
      <c r="W193" s="88" t="s">
        <v>94</v>
      </c>
      <c r="X193" s="93" t="str">
        <f t="shared" si="119"/>
        <v>RheemHB50</v>
      </c>
      <c r="Y193" s="131">
        <v>0</v>
      </c>
      <c r="Z193" s="42">
        <f>[1]ESTAR_to_AWHS!K144</f>
        <v>2.2000000000000002</v>
      </c>
      <c r="AA193" s="52" t="str">
        <f>[1]ESTAR_to_AWHS!I144</f>
        <v>2-3</v>
      </c>
      <c r="AB193" s="53" t="str">
        <f>[1]ESTAR_to_AWHS!L144</f>
        <v>--</v>
      </c>
      <c r="AC193" s="54">
        <f>[1]ESTAR_to_AWHS!J144</f>
        <v>41379</v>
      </c>
      <c r="AD193" s="50" t="s">
        <v>91</v>
      </c>
      <c r="AE193" s="143" t="str">
        <f t="shared" si="142"/>
        <v>2,     Rheem,   "XE50T12EH45U0W  (50 gal)"</v>
      </c>
      <c r="AF193" s="145" t="str">
        <f t="shared" si="131"/>
        <v>Rheem</v>
      </c>
      <c r="AG193" t="s">
        <v>572</v>
      </c>
      <c r="AH193" s="143" t="str">
        <f t="shared" si="143"/>
        <v xml:space="preserve">          case  Rheem   :   "RheemXE50T12W"</v>
      </c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3:1042" s="6" customFormat="1" ht="15" customHeight="1" x14ac:dyDescent="0.25">
      <c r="C194" s="6" t="str">
        <f t="shared" si="138"/>
        <v>Rheem</v>
      </c>
      <c r="D194" s="6" t="str">
        <f t="shared" si="139"/>
        <v>XE65T10HD50U0  (65 gal)</v>
      </c>
      <c r="E194" s="6">
        <f t="shared" si="140"/>
        <v>191040</v>
      </c>
      <c r="F194" s="62">
        <f t="shared" si="145"/>
        <v>65</v>
      </c>
      <c r="G194" s="6" t="str">
        <f t="shared" si="141"/>
        <v>RheemHBDR4565</v>
      </c>
      <c r="H194" s="64">
        <v>0</v>
      </c>
      <c r="I194" s="62">
        <v>1</v>
      </c>
      <c r="J194" s="63">
        <f t="shared" si="46"/>
        <v>0</v>
      </c>
      <c r="K194" s="114">
        <f t="shared" si="47"/>
        <v>3.4</v>
      </c>
      <c r="L194" s="132">
        <f t="shared" si="120"/>
        <v>0</v>
      </c>
      <c r="M194" s="99" t="s">
        <v>196</v>
      </c>
      <c r="N194" s="32">
        <v>3</v>
      </c>
      <c r="O194" s="83">
        <f t="shared" si="121"/>
        <v>19</v>
      </c>
      <c r="P194" s="12" t="s">
        <v>91</v>
      </c>
      <c r="Q194" s="70">
        <f t="shared" si="144"/>
        <v>10</v>
      </c>
      <c r="R194" s="70">
        <f t="shared" si="132"/>
        <v>191040</v>
      </c>
      <c r="S194" s="67" t="str">
        <f t="shared" si="146"/>
        <v>XE65T10HD50U0  (65 gal)</v>
      </c>
      <c r="T194" s="13" t="s">
        <v>133</v>
      </c>
      <c r="U194" s="14">
        <v>65</v>
      </c>
      <c r="V194" s="107" t="s">
        <v>274</v>
      </c>
      <c r="W194" s="88" t="s">
        <v>274</v>
      </c>
      <c r="X194" s="93" t="str">
        <f t="shared" si="119"/>
        <v>RheemHBDR4565</v>
      </c>
      <c r="Y194" s="131">
        <v>0</v>
      </c>
      <c r="Z194" s="42" t="str">
        <f>[1]ESTAR_to_AWHS!K59</f>
        <v>--</v>
      </c>
      <c r="AA194" s="52" t="str">
        <f>[1]ESTAR_to_AWHS!I59</f>
        <v>2-3</v>
      </c>
      <c r="AB194" s="53">
        <f>[1]ESTAR_to_AWHS!L59</f>
        <v>3.4</v>
      </c>
      <c r="AC194" s="54">
        <f>[1]ESTAR_to_AWHS!J59</f>
        <v>42667</v>
      </c>
      <c r="AD194" s="50" t="s">
        <v>91</v>
      </c>
      <c r="AE194" s="143" t="str">
        <f t="shared" si="142"/>
        <v>2,     Rheem,   "XE65T10HD50U0  (65 gal)"</v>
      </c>
      <c r="AF194" s="145" t="str">
        <f t="shared" si="131"/>
        <v>Rheem</v>
      </c>
      <c r="AG194" s="6" t="s">
        <v>573</v>
      </c>
      <c r="AH194" s="143" t="str">
        <f t="shared" si="143"/>
        <v xml:space="preserve">          case  Rheem   :   "RheemXE65T10"</v>
      </c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  <c r="AMM194"/>
      <c r="AMN194"/>
      <c r="AMO194"/>
      <c r="AMP194"/>
      <c r="AMQ194"/>
      <c r="AMR194"/>
      <c r="AMS194"/>
      <c r="AMT194"/>
      <c r="AMU194"/>
      <c r="AMV194"/>
      <c r="AMW194"/>
      <c r="AMX194"/>
      <c r="AMY194"/>
      <c r="AMZ194"/>
      <c r="ANA194"/>
      <c r="ANB194"/>
    </row>
    <row r="195" spans="3:1042" s="6" customFormat="1" ht="15" customHeight="1" x14ac:dyDescent="0.25">
      <c r="C195" s="6" t="str">
        <f t="shared" si="138"/>
        <v>Rheem</v>
      </c>
      <c r="D195" s="6" t="str">
        <f t="shared" si="139"/>
        <v>XE80T10HD50U0  (80 gal)</v>
      </c>
      <c r="E195" s="6">
        <f t="shared" si="140"/>
        <v>191141</v>
      </c>
      <c r="F195" s="62">
        <f t="shared" si="145"/>
        <v>80</v>
      </c>
      <c r="G195" s="6" t="str">
        <f t="shared" si="141"/>
        <v>RheemHBDR4580</v>
      </c>
      <c r="H195" s="64">
        <v>0</v>
      </c>
      <c r="I195" s="62">
        <v>1</v>
      </c>
      <c r="J195" s="63">
        <f t="shared" si="46"/>
        <v>0</v>
      </c>
      <c r="K195" s="114">
        <f t="shared" si="47"/>
        <v>3.4</v>
      </c>
      <c r="L195" s="132">
        <f t="shared" si="120"/>
        <v>0</v>
      </c>
      <c r="M195" s="99" t="s">
        <v>196</v>
      </c>
      <c r="N195" s="32">
        <v>3</v>
      </c>
      <c r="O195" s="83">
        <f t="shared" si="121"/>
        <v>19</v>
      </c>
      <c r="P195" s="12" t="s">
        <v>91</v>
      </c>
      <c r="Q195" s="70">
        <f t="shared" si="144"/>
        <v>11</v>
      </c>
      <c r="R195" s="70">
        <f t="shared" si="132"/>
        <v>191141</v>
      </c>
      <c r="S195" s="67" t="str">
        <f t="shared" si="146"/>
        <v>XE80T10HD50U0  (80 gal)</v>
      </c>
      <c r="T195" s="13" t="s">
        <v>134</v>
      </c>
      <c r="U195" s="14">
        <v>80</v>
      </c>
      <c r="V195" s="107" t="s">
        <v>275</v>
      </c>
      <c r="W195" s="88" t="s">
        <v>275</v>
      </c>
      <c r="X195" s="93" t="str">
        <f t="shared" si="119"/>
        <v>RheemHBDR4580</v>
      </c>
      <c r="Y195" s="131">
        <v>0</v>
      </c>
      <c r="Z195" s="42" t="str">
        <f>[1]ESTAR_to_AWHS!K60</f>
        <v>--</v>
      </c>
      <c r="AA195" s="52">
        <f>[1]ESTAR_to_AWHS!I60</f>
        <v>4</v>
      </c>
      <c r="AB195" s="53">
        <f>[1]ESTAR_to_AWHS!L60</f>
        <v>3.4</v>
      </c>
      <c r="AC195" s="54">
        <f>[1]ESTAR_to_AWHS!J60</f>
        <v>42667</v>
      </c>
      <c r="AD195" s="50" t="s">
        <v>91</v>
      </c>
      <c r="AE195" s="143" t="str">
        <f t="shared" si="142"/>
        <v>2,     Rheem,   "XE80T10HD50U0  (80 gal)"</v>
      </c>
      <c r="AF195" s="145" t="str">
        <f t="shared" si="131"/>
        <v>Rheem</v>
      </c>
      <c r="AG195" s="6" t="s">
        <v>579</v>
      </c>
      <c r="AH195" s="143" t="str">
        <f t="shared" si="143"/>
        <v xml:space="preserve">          case  Rheem   :   "RheemXE80T10"</v>
      </c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  <c r="AMM195"/>
      <c r="AMN195"/>
      <c r="AMO195"/>
      <c r="AMP195"/>
      <c r="AMQ195"/>
      <c r="AMR195"/>
      <c r="AMS195"/>
      <c r="AMT195"/>
      <c r="AMU195"/>
      <c r="AMV195"/>
      <c r="AMW195"/>
      <c r="AMX195"/>
      <c r="AMY195"/>
      <c r="AMZ195"/>
      <c r="ANA195"/>
      <c r="ANB195"/>
    </row>
    <row r="196" spans="3:1042" s="6" customFormat="1" ht="15" customHeight="1" x14ac:dyDescent="0.25">
      <c r="C196" s="6" t="str">
        <f t="shared" si="138"/>
        <v>Rheem</v>
      </c>
      <c r="D196" s="6" t="str">
        <f t="shared" si="139"/>
        <v>XE80T12EH45U0  (80 gal)</v>
      </c>
      <c r="E196" s="6">
        <f t="shared" si="140"/>
        <v>191234</v>
      </c>
      <c r="F196" s="62">
        <f t="shared" si="145"/>
        <v>80</v>
      </c>
      <c r="G196" s="6" t="str">
        <f t="shared" si="141"/>
        <v>AOSmithSHPT80</v>
      </c>
      <c r="H196" s="62">
        <v>1</v>
      </c>
      <c r="I196" s="64">
        <v>0</v>
      </c>
      <c r="J196" s="63">
        <f t="shared" si="46"/>
        <v>1.94</v>
      </c>
      <c r="K196" s="114">
        <f t="shared" si="47"/>
        <v>0</v>
      </c>
      <c r="L196" s="132">
        <f t="shared" si="120"/>
        <v>0</v>
      </c>
      <c r="M196" s="99" t="s">
        <v>196</v>
      </c>
      <c r="N196" s="32">
        <v>1</v>
      </c>
      <c r="O196" s="83">
        <f t="shared" si="121"/>
        <v>19</v>
      </c>
      <c r="P196" s="12" t="s">
        <v>91</v>
      </c>
      <c r="Q196" s="70">
        <f t="shared" si="144"/>
        <v>12</v>
      </c>
      <c r="R196" s="70">
        <f t="shared" si="132"/>
        <v>191234</v>
      </c>
      <c r="S196" s="67" t="str">
        <f t="shared" si="146"/>
        <v>XE80T12EH45U0  (80 gal)</v>
      </c>
      <c r="T196" s="13" t="s">
        <v>147</v>
      </c>
      <c r="U196" s="14">
        <v>80</v>
      </c>
      <c r="V196" s="108" t="s">
        <v>165</v>
      </c>
      <c r="W196" s="88" t="s">
        <v>165</v>
      </c>
      <c r="X196" s="93" t="str">
        <f t="shared" si="119"/>
        <v>AOSmithSHPT80</v>
      </c>
      <c r="Y196" s="131">
        <v>0</v>
      </c>
      <c r="Z196" s="42">
        <f>[1]ESTAR_to_AWHS!K145</f>
        <v>1.94</v>
      </c>
      <c r="AA196" s="52" t="str">
        <f>[1]ESTAR_to_AWHS!I145</f>
        <v>1-2</v>
      </c>
      <c r="AB196" s="53" t="str">
        <f>[1]ESTAR_to_AWHS!L145</f>
        <v>--</v>
      </c>
      <c r="AC196" s="54">
        <f>[1]ESTAR_to_AWHS!J145</f>
        <v>42505</v>
      </c>
      <c r="AD196" s="50" t="s">
        <v>91</v>
      </c>
      <c r="AE196" s="143" t="str">
        <f t="shared" si="142"/>
        <v>2,     Rheem,   "XE80T12EH45U0  (80 gal)"</v>
      </c>
      <c r="AF196" s="145" t="str">
        <f t="shared" si="131"/>
        <v>Rheem</v>
      </c>
      <c r="AG196" t="s">
        <v>585</v>
      </c>
      <c r="AH196" s="143" t="str">
        <f t="shared" si="143"/>
        <v xml:space="preserve">          case  Rheem   :   "RheemXE80T12"</v>
      </c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</row>
    <row r="197" spans="3:1042" s="6" customFormat="1" ht="15" customHeight="1" x14ac:dyDescent="0.25">
      <c r="C197" s="6" t="str">
        <f t="shared" si="138"/>
        <v>Rheem</v>
      </c>
      <c r="D197" s="6" t="str">
        <f t="shared" si="139"/>
        <v>XE80T12EH45U0W  (80 gal)</v>
      </c>
      <c r="E197" s="6">
        <f t="shared" si="140"/>
        <v>191334</v>
      </c>
      <c r="F197" s="62">
        <f t="shared" si="145"/>
        <v>80</v>
      </c>
      <c r="G197" s="6" t="str">
        <f t="shared" si="141"/>
        <v>AOSmithSHPT80</v>
      </c>
      <c r="H197" s="62">
        <v>1</v>
      </c>
      <c r="I197" s="64">
        <v>0</v>
      </c>
      <c r="J197" s="63">
        <f t="shared" si="46"/>
        <v>2.2799999999999998</v>
      </c>
      <c r="K197" s="114">
        <f t="shared" si="47"/>
        <v>0</v>
      </c>
      <c r="L197" s="132">
        <f t="shared" si="120"/>
        <v>0</v>
      </c>
      <c r="M197" s="99" t="s">
        <v>196</v>
      </c>
      <c r="N197" s="32">
        <v>1</v>
      </c>
      <c r="O197" s="83">
        <f t="shared" si="121"/>
        <v>19</v>
      </c>
      <c r="P197" s="12" t="s">
        <v>91</v>
      </c>
      <c r="Q197" s="70">
        <f t="shared" si="144"/>
        <v>13</v>
      </c>
      <c r="R197" s="70">
        <f t="shared" si="132"/>
        <v>191334</v>
      </c>
      <c r="S197" s="67" t="str">
        <f t="shared" si="146"/>
        <v>XE80T12EH45U0W  (80 gal)</v>
      </c>
      <c r="T197" s="13" t="s">
        <v>148</v>
      </c>
      <c r="U197" s="14">
        <v>80</v>
      </c>
      <c r="V197" s="108" t="s">
        <v>165</v>
      </c>
      <c r="W197" s="88" t="s">
        <v>165</v>
      </c>
      <c r="X197" s="93" t="str">
        <f t="shared" si="119"/>
        <v>AOSmithSHPT80</v>
      </c>
      <c r="Y197" s="131">
        <v>0</v>
      </c>
      <c r="Z197" s="42">
        <f>[1]ESTAR_to_AWHS!K146</f>
        <v>2.2799999999999998</v>
      </c>
      <c r="AA197" s="52">
        <f>[1]ESTAR_to_AWHS!I146</f>
        <v>3</v>
      </c>
      <c r="AB197" s="53" t="str">
        <f>[1]ESTAR_to_AWHS!L146</f>
        <v>--</v>
      </c>
      <c r="AC197" s="54">
        <f>[1]ESTAR_to_AWHS!J146</f>
        <v>42505</v>
      </c>
      <c r="AD197" s="50" t="s">
        <v>91</v>
      </c>
      <c r="AE197" s="143" t="str">
        <f t="shared" si="142"/>
        <v>2,     Rheem,   "XE80T12EH45U0W  (80 gal)"</v>
      </c>
      <c r="AF197" s="145" t="str">
        <f t="shared" si="131"/>
        <v>Rheem</v>
      </c>
      <c r="AG197" t="s">
        <v>586</v>
      </c>
      <c r="AH197" s="143" t="str">
        <f t="shared" si="143"/>
        <v xml:space="preserve">          case  Rheem   :   "RheemXE80T12W"</v>
      </c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</row>
    <row r="198" spans="3:1042" s="6" customFormat="1" ht="15" customHeight="1" x14ac:dyDescent="0.25">
      <c r="C198" s="6" t="str">
        <f t="shared" si="138"/>
        <v>Rheem</v>
      </c>
      <c r="D198" s="6" t="str">
        <f t="shared" si="139"/>
        <v>PROPH50 T2 RH350 DC  (50 gal)</v>
      </c>
      <c r="E198" s="6">
        <f t="shared" si="140"/>
        <v>191439</v>
      </c>
      <c r="F198" s="62">
        <f t="shared" si="145"/>
        <v>50</v>
      </c>
      <c r="G198" s="6" t="str">
        <f t="shared" si="141"/>
        <v>RheemHBDR4550</v>
      </c>
      <c r="H198" s="64">
        <v>0</v>
      </c>
      <c r="I198" s="62">
        <v>1</v>
      </c>
      <c r="J198" s="63">
        <f t="shared" si="46"/>
        <v>0</v>
      </c>
      <c r="K198" s="114" t="str">
        <f t="shared" si="47"/>
        <v>3.2</v>
      </c>
      <c r="L198" s="132">
        <f t="shared" si="120"/>
        <v>0</v>
      </c>
      <c r="M198" s="99" t="s">
        <v>196</v>
      </c>
      <c r="N198" s="32">
        <v>3</v>
      </c>
      <c r="O198" s="83">
        <f t="shared" si="121"/>
        <v>19</v>
      </c>
      <c r="P198" s="12" t="s">
        <v>91</v>
      </c>
      <c r="Q198" s="70">
        <f t="shared" si="144"/>
        <v>14</v>
      </c>
      <c r="R198" s="70">
        <f t="shared" ref="R198" si="147" xml:space="preserve"> (O198*10000) + (Q198*100) + VLOOKUP( W198, $T$2:$V$53, 2, FALSE )</f>
        <v>191439</v>
      </c>
      <c r="S198" s="67" t="str">
        <f t="shared" si="146"/>
        <v>PROPH50 T2 RH350 DC  (50 gal)</v>
      </c>
      <c r="T198" t="s">
        <v>239</v>
      </c>
      <c r="U198" s="14">
        <v>50</v>
      </c>
      <c r="V198" s="107" t="s">
        <v>273</v>
      </c>
      <c r="W198" s="88" t="s">
        <v>273</v>
      </c>
      <c r="X198" s="93" t="str">
        <f t="shared" si="119"/>
        <v>RheemHBDR4550</v>
      </c>
      <c r="Y198" s="131">
        <v>0</v>
      </c>
      <c r="Z198" s="42"/>
      <c r="AA198" s="52" t="s">
        <v>9</v>
      </c>
      <c r="AB198" s="53" t="s">
        <v>263</v>
      </c>
      <c r="AC198" s="54"/>
      <c r="AD198" s="50"/>
      <c r="AE198" s="143" t="str">
        <f t="shared" si="142"/>
        <v>2,     Rheem,   "PROPH50 T2 RH350 DC  (50 gal)"</v>
      </c>
      <c r="AF198" s="145" t="str">
        <f t="shared" si="131"/>
        <v>Rheem</v>
      </c>
      <c r="AG198" s="146" t="s">
        <v>542</v>
      </c>
      <c r="AH198" s="143" t="str">
        <f t="shared" si="143"/>
        <v xml:space="preserve">          case  Rheem   :   "RheemPROPH50RH350DC"</v>
      </c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</row>
    <row r="199" spans="3:1042" s="6" customFormat="1" ht="15" customHeight="1" x14ac:dyDescent="0.25">
      <c r="C199" s="6" t="str">
        <f t="shared" si="138"/>
        <v>Rheem</v>
      </c>
      <c r="D199" s="6" t="str">
        <f t="shared" si="139"/>
        <v>PROPH65 T2 RH350 DC  (65 gal)</v>
      </c>
      <c r="E199" s="6">
        <f t="shared" si="140"/>
        <v>191540</v>
      </c>
      <c r="F199" s="62">
        <f t="shared" si="145"/>
        <v>65</v>
      </c>
      <c r="G199" s="6" t="str">
        <f t="shared" si="141"/>
        <v>RheemHBDR4565</v>
      </c>
      <c r="H199" s="64">
        <v>0</v>
      </c>
      <c r="I199" s="62">
        <v>1</v>
      </c>
      <c r="J199" s="63">
        <f t="shared" ref="J199:J369" si="148">IF(H199&gt;0,Z199,0)</f>
        <v>0</v>
      </c>
      <c r="K199" s="114" t="str">
        <f t="shared" ref="K199:K369" si="149">IF(I199&gt;0,AB199,0)</f>
        <v>3.4</v>
      </c>
      <c r="L199" s="132">
        <f t="shared" si="120"/>
        <v>0</v>
      </c>
      <c r="M199" s="99" t="s">
        <v>196</v>
      </c>
      <c r="N199" s="32">
        <v>3</v>
      </c>
      <c r="O199" s="83">
        <f t="shared" si="121"/>
        <v>19</v>
      </c>
      <c r="P199" s="12" t="s">
        <v>91</v>
      </c>
      <c r="Q199" s="70">
        <f t="shared" si="144"/>
        <v>15</v>
      </c>
      <c r="R199" s="70">
        <f t="shared" ref="R199:R228" si="150" xml:space="preserve"> (O199*10000) + (Q199*100) + VLOOKUP( W199, $T$2:$V$53, 2, FALSE )</f>
        <v>191540</v>
      </c>
      <c r="S199" s="67" t="str">
        <f t="shared" si="146"/>
        <v>PROPH65 T2 RH350 DC  (65 gal)</v>
      </c>
      <c r="T199" t="s">
        <v>240</v>
      </c>
      <c r="U199" s="14">
        <v>65</v>
      </c>
      <c r="V199" s="107" t="s">
        <v>274</v>
      </c>
      <c r="W199" s="88" t="s">
        <v>274</v>
      </c>
      <c r="X199" s="93" t="str">
        <f t="shared" si="119"/>
        <v>RheemHBDR4565</v>
      </c>
      <c r="Y199" s="131">
        <v>0</v>
      </c>
      <c r="Z199" s="42"/>
      <c r="AA199" s="52" t="s">
        <v>9</v>
      </c>
      <c r="AB199" s="53" t="s">
        <v>264</v>
      </c>
      <c r="AC199" s="54"/>
      <c r="AD199" s="50"/>
      <c r="AE199" s="143" t="str">
        <f t="shared" si="142"/>
        <v>2,     Rheem,   "PROPH65 T2 RH350 DC  (65 gal)"</v>
      </c>
      <c r="AF199" s="145" t="str">
        <f t="shared" si="131"/>
        <v>Rheem</v>
      </c>
      <c r="AG199" s="146" t="s">
        <v>549</v>
      </c>
      <c r="AH199" s="143" t="str">
        <f t="shared" si="143"/>
        <v xml:space="preserve">          case  Rheem   :   "RheemPROPH65RH350DC"</v>
      </c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</row>
    <row r="200" spans="3:1042" s="6" customFormat="1" ht="15" customHeight="1" x14ac:dyDescent="0.25">
      <c r="C200" s="6" t="str">
        <f t="shared" si="138"/>
        <v>Rheem</v>
      </c>
      <c r="D200" s="6" t="str">
        <f t="shared" si="139"/>
        <v>PROPH80 T2 RH350 DC  (80 gal)</v>
      </c>
      <c r="E200" s="6">
        <f t="shared" si="140"/>
        <v>191641</v>
      </c>
      <c r="F200" s="62">
        <f t="shared" si="145"/>
        <v>80</v>
      </c>
      <c r="G200" s="6" t="str">
        <f t="shared" si="141"/>
        <v>RheemHBDR4580</v>
      </c>
      <c r="H200" s="64">
        <v>0</v>
      </c>
      <c r="I200" s="62">
        <v>1</v>
      </c>
      <c r="J200" s="63">
        <f t="shared" si="148"/>
        <v>0</v>
      </c>
      <c r="K200" s="114" t="str">
        <f t="shared" si="149"/>
        <v>3.4</v>
      </c>
      <c r="L200" s="132">
        <f t="shared" si="120"/>
        <v>0</v>
      </c>
      <c r="M200" s="99" t="s">
        <v>196</v>
      </c>
      <c r="N200" s="32">
        <v>3</v>
      </c>
      <c r="O200" s="83">
        <f t="shared" si="121"/>
        <v>19</v>
      </c>
      <c r="P200" s="12" t="s">
        <v>91</v>
      </c>
      <c r="Q200" s="70">
        <f t="shared" si="144"/>
        <v>16</v>
      </c>
      <c r="R200" s="70">
        <f t="shared" si="150"/>
        <v>191641</v>
      </c>
      <c r="S200" s="67" t="str">
        <f t="shared" si="146"/>
        <v>PROPH80 T2 RH350 DC  (80 gal)</v>
      </c>
      <c r="T200" t="s">
        <v>241</v>
      </c>
      <c r="U200" s="14">
        <v>80</v>
      </c>
      <c r="V200" s="107" t="s">
        <v>275</v>
      </c>
      <c r="W200" s="88" t="s">
        <v>275</v>
      </c>
      <c r="X200" s="93" t="str">
        <f t="shared" si="119"/>
        <v>RheemHBDR4580</v>
      </c>
      <c r="Y200" s="131">
        <v>0</v>
      </c>
      <c r="Z200" s="42"/>
      <c r="AA200" s="52" t="s">
        <v>265</v>
      </c>
      <c r="AB200" s="53" t="s">
        <v>264</v>
      </c>
      <c r="AC200" s="54"/>
      <c r="AD200" s="50"/>
      <c r="AE200" s="143" t="str">
        <f t="shared" si="142"/>
        <v>2,     Rheem,   "PROPH80 T2 RH350 DC  (80 gal)"</v>
      </c>
      <c r="AF200" s="145" t="str">
        <f t="shared" si="131"/>
        <v>Rheem</v>
      </c>
      <c r="AG200" s="146" t="s">
        <v>557</v>
      </c>
      <c r="AH200" s="143" t="str">
        <f t="shared" si="143"/>
        <v xml:space="preserve">          case  Rheem   :   "RheemPROPH80RH350DC"</v>
      </c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</row>
    <row r="201" spans="3:1042" s="6" customFormat="1" ht="15" customHeight="1" x14ac:dyDescent="0.25">
      <c r="C201" s="6" t="str">
        <f t="shared" si="138"/>
        <v>Rheem</v>
      </c>
      <c r="D201" s="6" t="str">
        <f t="shared" si="139"/>
        <v>HPLD50  (50 gal)</v>
      </c>
      <c r="E201" s="6">
        <f t="shared" si="140"/>
        <v>191739</v>
      </c>
      <c r="F201" s="62">
        <f t="shared" si="145"/>
        <v>50</v>
      </c>
      <c r="G201" s="6" t="str">
        <f t="shared" si="141"/>
        <v>RheemHBDR4550</v>
      </c>
      <c r="H201" s="64">
        <v>0</v>
      </c>
      <c r="I201" s="62">
        <v>1</v>
      </c>
      <c r="J201" s="63">
        <f t="shared" si="148"/>
        <v>0</v>
      </c>
      <c r="K201" s="114" t="str">
        <f t="shared" si="149"/>
        <v>3.2</v>
      </c>
      <c r="L201" s="132">
        <f t="shared" si="120"/>
        <v>0</v>
      </c>
      <c r="M201" s="99" t="s">
        <v>196</v>
      </c>
      <c r="N201" s="32">
        <v>3</v>
      </c>
      <c r="O201" s="83">
        <f t="shared" si="121"/>
        <v>19</v>
      </c>
      <c r="P201" s="12" t="s">
        <v>91</v>
      </c>
      <c r="Q201" s="70">
        <f t="shared" si="144"/>
        <v>17</v>
      </c>
      <c r="R201" s="70">
        <f t="shared" si="150"/>
        <v>191739</v>
      </c>
      <c r="S201" s="67" t="str">
        <f t="shared" si="146"/>
        <v>HPLD50  (50 gal)</v>
      </c>
      <c r="T201" t="s">
        <v>242</v>
      </c>
      <c r="U201" s="14">
        <v>50</v>
      </c>
      <c r="V201" s="107" t="s">
        <v>273</v>
      </c>
      <c r="W201" s="88" t="s">
        <v>273</v>
      </c>
      <c r="X201" s="93" t="str">
        <f t="shared" si="119"/>
        <v>RheemHBDR4550</v>
      </c>
      <c r="Y201" s="131">
        <v>0</v>
      </c>
      <c r="Z201" s="42"/>
      <c r="AA201" s="52" t="s">
        <v>9</v>
      </c>
      <c r="AB201" s="53" t="s">
        <v>263</v>
      </c>
      <c r="AC201" s="54"/>
      <c r="AD201" s="50"/>
      <c r="AE201" s="143" t="str">
        <f t="shared" si="142"/>
        <v>2,     Rheem,   "HPLD50  (50 gal)"</v>
      </c>
      <c r="AF201" s="145" t="str">
        <f t="shared" si="131"/>
        <v>Rheem</v>
      </c>
      <c r="AG201" s="146" t="s">
        <v>530</v>
      </c>
      <c r="AH201" s="143" t="str">
        <f t="shared" si="143"/>
        <v xml:space="preserve">          case  Rheem   :   "RheemHPLD50"</v>
      </c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</row>
    <row r="202" spans="3:1042" s="6" customFormat="1" ht="15" customHeight="1" x14ac:dyDescent="0.25">
      <c r="C202" s="6" t="str">
        <f t="shared" si="138"/>
        <v>Rheem</v>
      </c>
      <c r="D202" s="6" t="str">
        <f t="shared" si="139"/>
        <v>HPLD65  (65 gal)</v>
      </c>
      <c r="E202" s="6">
        <f t="shared" si="140"/>
        <v>191840</v>
      </c>
      <c r="F202" s="62">
        <f t="shared" si="145"/>
        <v>65</v>
      </c>
      <c r="G202" s="6" t="str">
        <f t="shared" si="141"/>
        <v>RheemHBDR4565</v>
      </c>
      <c r="H202" s="64">
        <v>0</v>
      </c>
      <c r="I202" s="62">
        <v>1</v>
      </c>
      <c r="J202" s="63">
        <f t="shared" si="148"/>
        <v>0</v>
      </c>
      <c r="K202" s="114" t="str">
        <f t="shared" si="149"/>
        <v>3.4</v>
      </c>
      <c r="L202" s="132">
        <f t="shared" si="120"/>
        <v>0</v>
      </c>
      <c r="M202" s="99" t="s">
        <v>196</v>
      </c>
      <c r="N202" s="32">
        <v>3</v>
      </c>
      <c r="O202" s="83">
        <f t="shared" si="121"/>
        <v>19</v>
      </c>
      <c r="P202" s="12" t="s">
        <v>91</v>
      </c>
      <c r="Q202" s="70">
        <f t="shared" si="144"/>
        <v>18</v>
      </c>
      <c r="R202" s="70">
        <f t="shared" si="150"/>
        <v>191840</v>
      </c>
      <c r="S202" s="67" t="str">
        <f t="shared" si="146"/>
        <v>HPLD65  (65 gal)</v>
      </c>
      <c r="T202" t="s">
        <v>243</v>
      </c>
      <c r="U202" s="14">
        <v>65</v>
      </c>
      <c r="V202" s="107" t="s">
        <v>274</v>
      </c>
      <c r="W202" s="88" t="s">
        <v>274</v>
      </c>
      <c r="X202" s="93" t="str">
        <f t="shared" si="119"/>
        <v>RheemHBDR4565</v>
      </c>
      <c r="Y202" s="131">
        <v>0</v>
      </c>
      <c r="Z202" s="42"/>
      <c r="AA202" s="52" t="s">
        <v>9</v>
      </c>
      <c r="AB202" s="53" t="s">
        <v>264</v>
      </c>
      <c r="AC202" s="54"/>
      <c r="AD202" s="50"/>
      <c r="AE202" s="143" t="str">
        <f t="shared" si="142"/>
        <v>2,     Rheem,   "HPLD65  (65 gal)"</v>
      </c>
      <c r="AF202" s="145" t="str">
        <f t="shared" si="131"/>
        <v>Rheem</v>
      </c>
      <c r="AG202" s="146" t="s">
        <v>531</v>
      </c>
      <c r="AH202" s="143" t="str">
        <f t="shared" si="143"/>
        <v xml:space="preserve">          case  Rheem   :   "RheemHPLD65"</v>
      </c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</row>
    <row r="203" spans="3:1042" s="6" customFormat="1" ht="15" customHeight="1" x14ac:dyDescent="0.25">
      <c r="C203" s="6" t="str">
        <f t="shared" si="138"/>
        <v>Rheem</v>
      </c>
      <c r="D203" s="6" t="str">
        <f t="shared" si="139"/>
        <v>HPLD80  (80 gal)</v>
      </c>
      <c r="E203" s="6">
        <f t="shared" si="140"/>
        <v>191941</v>
      </c>
      <c r="F203" s="62">
        <f t="shared" si="145"/>
        <v>80</v>
      </c>
      <c r="G203" s="6" t="str">
        <f t="shared" si="141"/>
        <v>RheemHBDR4580</v>
      </c>
      <c r="H203" s="64">
        <v>0</v>
      </c>
      <c r="I203" s="62">
        <v>1</v>
      </c>
      <c r="J203" s="63">
        <f t="shared" si="148"/>
        <v>0</v>
      </c>
      <c r="K203" s="114" t="str">
        <f t="shared" si="149"/>
        <v>3.4</v>
      </c>
      <c r="L203" s="132">
        <f t="shared" si="120"/>
        <v>0</v>
      </c>
      <c r="M203" s="99" t="s">
        <v>196</v>
      </c>
      <c r="N203" s="32">
        <v>3</v>
      </c>
      <c r="O203" s="83">
        <f t="shared" si="121"/>
        <v>19</v>
      </c>
      <c r="P203" s="12" t="s">
        <v>91</v>
      </c>
      <c r="Q203" s="70">
        <f t="shared" si="144"/>
        <v>19</v>
      </c>
      <c r="R203" s="70">
        <f t="shared" si="150"/>
        <v>191941</v>
      </c>
      <c r="S203" s="67" t="str">
        <f t="shared" si="146"/>
        <v>HPLD80  (80 gal)</v>
      </c>
      <c r="T203" t="s">
        <v>244</v>
      </c>
      <c r="U203" s="14">
        <v>80</v>
      </c>
      <c r="V203" s="107" t="s">
        <v>275</v>
      </c>
      <c r="W203" s="88" t="s">
        <v>275</v>
      </c>
      <c r="X203" s="93" t="str">
        <f t="shared" si="119"/>
        <v>RheemHBDR4580</v>
      </c>
      <c r="Y203" s="131">
        <v>0</v>
      </c>
      <c r="Z203" s="42"/>
      <c r="AA203" s="52" t="s">
        <v>265</v>
      </c>
      <c r="AB203" s="53" t="s">
        <v>264</v>
      </c>
      <c r="AC203" s="54"/>
      <c r="AD203" s="50"/>
      <c r="AE203" s="143" t="str">
        <f t="shared" si="142"/>
        <v>2,     Rheem,   "HPLD80  (80 gal)"</v>
      </c>
      <c r="AF203" s="145" t="str">
        <f t="shared" si="131"/>
        <v>Rheem</v>
      </c>
      <c r="AG203" s="146" t="s">
        <v>532</v>
      </c>
      <c r="AH203" s="143" t="str">
        <f t="shared" si="143"/>
        <v xml:space="preserve">          case  Rheem   :   "RheemHPLD80"</v>
      </c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</row>
    <row r="204" spans="3:1042" s="6" customFormat="1" ht="15" customHeight="1" x14ac:dyDescent="0.25">
      <c r="C204" s="6" t="str">
        <f t="shared" si="138"/>
        <v>Rheem</v>
      </c>
      <c r="D204" s="6" t="str">
        <f t="shared" si="139"/>
        <v>XE50T10HD22U0  (50 gal)</v>
      </c>
      <c r="E204" s="6">
        <f t="shared" si="140"/>
        <v>192042</v>
      </c>
      <c r="F204" s="62">
        <f t="shared" si="145"/>
        <v>50</v>
      </c>
      <c r="G204" s="6" t="str">
        <f t="shared" si="141"/>
        <v>RheemHBDR2250</v>
      </c>
      <c r="H204" s="64">
        <v>0</v>
      </c>
      <c r="I204" s="62">
        <v>1</v>
      </c>
      <c r="J204" s="63">
        <f t="shared" si="148"/>
        <v>0</v>
      </c>
      <c r="K204" s="114" t="str">
        <f t="shared" si="149"/>
        <v>3.2</v>
      </c>
      <c r="L204" s="132">
        <f t="shared" si="120"/>
        <v>0</v>
      </c>
      <c r="M204" s="99" t="s">
        <v>196</v>
      </c>
      <c r="N204" s="32">
        <v>3</v>
      </c>
      <c r="O204" s="83">
        <f t="shared" si="121"/>
        <v>19</v>
      </c>
      <c r="P204" s="12" t="s">
        <v>91</v>
      </c>
      <c r="Q204" s="70">
        <f t="shared" si="144"/>
        <v>20</v>
      </c>
      <c r="R204" s="70">
        <f t="shared" si="150"/>
        <v>192042</v>
      </c>
      <c r="S204" s="67" t="str">
        <f t="shared" si="146"/>
        <v>XE50T10HD22U0  (50 gal)</v>
      </c>
      <c r="T204" t="s">
        <v>245</v>
      </c>
      <c r="U204" s="14">
        <v>50</v>
      </c>
      <c r="V204" s="107" t="s">
        <v>228</v>
      </c>
      <c r="W204" s="88" t="s">
        <v>228</v>
      </c>
      <c r="X204" s="93" t="str">
        <f t="shared" si="119"/>
        <v>RheemHBDR2250</v>
      </c>
      <c r="Y204" s="131">
        <v>0</v>
      </c>
      <c r="Z204" s="42"/>
      <c r="AA204" s="52" t="s">
        <v>9</v>
      </c>
      <c r="AB204" s="53" t="s">
        <v>263</v>
      </c>
      <c r="AC204" s="54"/>
      <c r="AD204" s="50"/>
      <c r="AE204" s="143" t="str">
        <f t="shared" si="142"/>
        <v>2,     Rheem,   "XE50T10HD22U0  (50 gal)"</v>
      </c>
      <c r="AF204" s="145" t="str">
        <f t="shared" si="131"/>
        <v>Rheem</v>
      </c>
      <c r="AG204" t="s">
        <v>568</v>
      </c>
      <c r="AH204" s="143" t="str">
        <f t="shared" si="143"/>
        <v xml:space="preserve">          case  Rheem   :   "RheemXE50T10HD22U0"</v>
      </c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</row>
    <row r="205" spans="3:1042" s="6" customFormat="1" ht="15" customHeight="1" x14ac:dyDescent="0.25">
      <c r="C205" s="6" t="str">
        <f t="shared" si="138"/>
        <v>Rheem</v>
      </c>
      <c r="D205" s="6" t="str">
        <f t="shared" si="139"/>
        <v>XE50T10HD50U1  (50 gal)</v>
      </c>
      <c r="E205" s="6">
        <f t="shared" si="140"/>
        <v>192139</v>
      </c>
      <c r="F205" s="62">
        <f t="shared" si="145"/>
        <v>50</v>
      </c>
      <c r="G205" s="6" t="str">
        <f t="shared" si="141"/>
        <v>RheemHBDR4550</v>
      </c>
      <c r="H205" s="64">
        <v>0</v>
      </c>
      <c r="I205" s="62">
        <v>1</v>
      </c>
      <c r="J205" s="63">
        <f t="shared" si="148"/>
        <v>0</v>
      </c>
      <c r="K205" s="114" t="str">
        <f t="shared" si="149"/>
        <v>3.2</v>
      </c>
      <c r="L205" s="132">
        <f t="shared" si="120"/>
        <v>0</v>
      </c>
      <c r="M205" s="99" t="s">
        <v>196</v>
      </c>
      <c r="N205" s="32">
        <v>3</v>
      </c>
      <c r="O205" s="83">
        <f t="shared" si="121"/>
        <v>19</v>
      </c>
      <c r="P205" s="12" t="s">
        <v>91</v>
      </c>
      <c r="Q205" s="70">
        <f t="shared" si="144"/>
        <v>21</v>
      </c>
      <c r="R205" s="70">
        <f t="shared" si="150"/>
        <v>192139</v>
      </c>
      <c r="S205" s="67" t="str">
        <f t="shared" si="146"/>
        <v>XE50T10HD50U1  (50 gal)</v>
      </c>
      <c r="T205" t="s">
        <v>246</v>
      </c>
      <c r="U205" s="14">
        <v>50</v>
      </c>
      <c r="V205" s="107" t="s">
        <v>273</v>
      </c>
      <c r="W205" s="88" t="s">
        <v>273</v>
      </c>
      <c r="X205" s="93" t="str">
        <f t="shared" si="119"/>
        <v>RheemHBDR4550</v>
      </c>
      <c r="Y205" s="131">
        <v>0</v>
      </c>
      <c r="Z205" s="42"/>
      <c r="AA205" s="52" t="s">
        <v>9</v>
      </c>
      <c r="AB205" s="53" t="s">
        <v>263</v>
      </c>
      <c r="AC205" s="54"/>
      <c r="AD205" s="50"/>
      <c r="AE205" s="143" t="str">
        <f t="shared" si="142"/>
        <v>2,     Rheem,   "XE50T10HD50U1  (50 gal)"</v>
      </c>
      <c r="AF205" s="145" t="str">
        <f t="shared" si="131"/>
        <v>Rheem</v>
      </c>
      <c r="AG205" t="s">
        <v>570</v>
      </c>
      <c r="AH205" s="143" t="str">
        <f t="shared" si="143"/>
        <v xml:space="preserve">          case  Rheem   :   "RheemXE50T10U1"</v>
      </c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</row>
    <row r="206" spans="3:1042" s="6" customFormat="1" ht="15" customHeight="1" x14ac:dyDescent="0.25">
      <c r="C206" s="6" t="str">
        <f t="shared" si="138"/>
        <v>Rheem</v>
      </c>
      <c r="D206" s="6" t="str">
        <f t="shared" si="139"/>
        <v>XE65T10HD22U0  (65 gal)</v>
      </c>
      <c r="E206" s="6">
        <f t="shared" si="140"/>
        <v>192243</v>
      </c>
      <c r="F206" s="62">
        <f t="shared" si="145"/>
        <v>65</v>
      </c>
      <c r="G206" s="6" t="str">
        <f t="shared" si="141"/>
        <v>RheemHBDR2265</v>
      </c>
      <c r="H206" s="64">
        <v>0</v>
      </c>
      <c r="I206" s="62">
        <v>1</v>
      </c>
      <c r="J206" s="63">
        <f t="shared" si="148"/>
        <v>0</v>
      </c>
      <c r="K206" s="114" t="str">
        <f t="shared" si="149"/>
        <v>3.4</v>
      </c>
      <c r="L206" s="132">
        <f t="shared" si="120"/>
        <v>0</v>
      </c>
      <c r="M206" s="99" t="s">
        <v>196</v>
      </c>
      <c r="N206" s="32">
        <v>3</v>
      </c>
      <c r="O206" s="83">
        <f t="shared" si="121"/>
        <v>19</v>
      </c>
      <c r="P206" s="12" t="s">
        <v>91</v>
      </c>
      <c r="Q206" s="70">
        <f t="shared" si="144"/>
        <v>22</v>
      </c>
      <c r="R206" s="70">
        <f t="shared" si="150"/>
        <v>192243</v>
      </c>
      <c r="S206" s="67" t="str">
        <f t="shared" si="146"/>
        <v>XE65T10HD22U0  (65 gal)</v>
      </c>
      <c r="T206" t="s">
        <v>247</v>
      </c>
      <c r="U206" s="14">
        <v>65</v>
      </c>
      <c r="V206" s="107" t="s">
        <v>229</v>
      </c>
      <c r="W206" s="88" t="s">
        <v>229</v>
      </c>
      <c r="X206" s="93" t="str">
        <f t="shared" si="119"/>
        <v>RheemHBDR2265</v>
      </c>
      <c r="Y206" s="131">
        <v>0</v>
      </c>
      <c r="Z206" s="42"/>
      <c r="AA206" s="52" t="s">
        <v>9</v>
      </c>
      <c r="AB206" s="53" t="s">
        <v>264</v>
      </c>
      <c r="AC206" s="54"/>
      <c r="AD206" s="50"/>
      <c r="AE206" s="143" t="str">
        <f t="shared" si="142"/>
        <v>2,     Rheem,   "XE65T10HD22U0  (65 gal)"</v>
      </c>
      <c r="AF206" s="145" t="str">
        <f t="shared" si="131"/>
        <v>Rheem</v>
      </c>
      <c r="AG206" s="6" t="s">
        <v>576</v>
      </c>
      <c r="AH206" s="143" t="str">
        <f t="shared" si="143"/>
        <v xml:space="preserve">          case  Rheem   :   "RheemXE65T10HD22U0"</v>
      </c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</row>
    <row r="207" spans="3:1042" s="6" customFormat="1" ht="15" customHeight="1" x14ac:dyDescent="0.25">
      <c r="C207" s="6" t="str">
        <f t="shared" si="138"/>
        <v>Rheem</v>
      </c>
      <c r="D207" s="6" t="str">
        <f t="shared" si="139"/>
        <v>XE65T10HD50U1  (65 gal)</v>
      </c>
      <c r="E207" s="6">
        <f t="shared" si="140"/>
        <v>192340</v>
      </c>
      <c r="F207" s="62">
        <f t="shared" si="145"/>
        <v>65</v>
      </c>
      <c r="G207" s="6" t="str">
        <f t="shared" si="141"/>
        <v>RheemHBDR4565</v>
      </c>
      <c r="H207" s="64">
        <v>0</v>
      </c>
      <c r="I207" s="62">
        <v>1</v>
      </c>
      <c r="J207" s="63">
        <f t="shared" si="148"/>
        <v>0</v>
      </c>
      <c r="K207" s="114" t="str">
        <f t="shared" si="149"/>
        <v>3.4</v>
      </c>
      <c r="L207" s="132">
        <f t="shared" si="120"/>
        <v>0</v>
      </c>
      <c r="M207" s="99" t="s">
        <v>196</v>
      </c>
      <c r="N207" s="32">
        <v>3</v>
      </c>
      <c r="O207" s="83">
        <f t="shared" si="121"/>
        <v>19</v>
      </c>
      <c r="P207" s="12" t="s">
        <v>91</v>
      </c>
      <c r="Q207" s="70">
        <f t="shared" si="144"/>
        <v>23</v>
      </c>
      <c r="R207" s="70">
        <f t="shared" si="150"/>
        <v>192340</v>
      </c>
      <c r="S207" s="67" t="str">
        <f t="shared" si="146"/>
        <v>XE65T10HD50U1  (65 gal)</v>
      </c>
      <c r="T207" t="s">
        <v>248</v>
      </c>
      <c r="U207" s="14">
        <v>65</v>
      </c>
      <c r="V207" s="107" t="s">
        <v>274</v>
      </c>
      <c r="W207" s="88" t="s">
        <v>274</v>
      </c>
      <c r="X207" s="93" t="str">
        <f t="shared" si="119"/>
        <v>RheemHBDR4565</v>
      </c>
      <c r="Y207" s="131">
        <v>0</v>
      </c>
      <c r="Z207" s="42"/>
      <c r="AA207" s="52" t="s">
        <v>9</v>
      </c>
      <c r="AB207" s="53" t="s">
        <v>264</v>
      </c>
      <c r="AC207" s="54"/>
      <c r="AD207" s="50"/>
      <c r="AE207" s="143" t="str">
        <f t="shared" si="142"/>
        <v>2,     Rheem,   "XE65T10HD50U1  (65 gal)"</v>
      </c>
      <c r="AF207" s="145" t="str">
        <f t="shared" si="131"/>
        <v>Rheem</v>
      </c>
      <c r="AG207" t="s">
        <v>578</v>
      </c>
      <c r="AH207" s="143" t="str">
        <f t="shared" si="143"/>
        <v xml:space="preserve">          case  Rheem   :   "RheemXE65T10U1"</v>
      </c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</row>
    <row r="208" spans="3:1042" s="6" customFormat="1" ht="15" customHeight="1" x14ac:dyDescent="0.25">
      <c r="C208" s="6" t="str">
        <f t="shared" si="138"/>
        <v>Rheem</v>
      </c>
      <c r="D208" s="6" t="str">
        <f t="shared" si="139"/>
        <v>XE80T10HD22U0  (80 gal)</v>
      </c>
      <c r="E208" s="6">
        <f t="shared" si="140"/>
        <v>192444</v>
      </c>
      <c r="F208" s="62">
        <f t="shared" si="145"/>
        <v>80</v>
      </c>
      <c r="G208" s="6" t="str">
        <f t="shared" si="141"/>
        <v>RheemHBDR2280</v>
      </c>
      <c r="H208" s="64">
        <v>0</v>
      </c>
      <c r="I208" s="62">
        <v>1</v>
      </c>
      <c r="J208" s="63">
        <f t="shared" si="148"/>
        <v>0</v>
      </c>
      <c r="K208" s="114" t="str">
        <f t="shared" si="149"/>
        <v>3.4</v>
      </c>
      <c r="L208" s="132">
        <f t="shared" si="120"/>
        <v>0</v>
      </c>
      <c r="M208" s="99" t="s">
        <v>196</v>
      </c>
      <c r="N208" s="32">
        <v>3</v>
      </c>
      <c r="O208" s="83">
        <f t="shared" si="121"/>
        <v>19</v>
      </c>
      <c r="P208" s="12" t="s">
        <v>91</v>
      </c>
      <c r="Q208" s="70">
        <f t="shared" si="144"/>
        <v>24</v>
      </c>
      <c r="R208" s="70">
        <f t="shared" si="150"/>
        <v>192444</v>
      </c>
      <c r="S208" s="67" t="str">
        <f t="shared" si="146"/>
        <v>XE80T10HD22U0  (80 gal)</v>
      </c>
      <c r="T208" t="s">
        <v>249</v>
      </c>
      <c r="U208" s="14">
        <v>80</v>
      </c>
      <c r="V208" s="107" t="s">
        <v>230</v>
      </c>
      <c r="W208" s="88" t="s">
        <v>230</v>
      </c>
      <c r="X208" s="93" t="str">
        <f t="shared" ref="X208:X271" si="151">VLOOKUP( W208, $T$2:$V$53, 3, FALSE )</f>
        <v>RheemHBDR2280</v>
      </c>
      <c r="Y208" s="131">
        <v>0</v>
      </c>
      <c r="Z208" s="42"/>
      <c r="AA208" s="52" t="s">
        <v>265</v>
      </c>
      <c r="AB208" s="53" t="s">
        <v>264</v>
      </c>
      <c r="AC208" s="54"/>
      <c r="AD208" s="50"/>
      <c r="AE208" s="143" t="str">
        <f t="shared" si="142"/>
        <v>2,     Rheem,   "XE80T10HD22U0  (80 gal)"</v>
      </c>
      <c r="AF208" s="145" t="str">
        <f t="shared" si="131"/>
        <v>Rheem</v>
      </c>
      <c r="AG208" s="6" t="s">
        <v>582</v>
      </c>
      <c r="AH208" s="143" t="str">
        <f t="shared" si="143"/>
        <v xml:space="preserve">          case  Rheem   :   "RheemXE80T10HD22U0"</v>
      </c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</row>
    <row r="209" spans="3:1042" s="6" customFormat="1" ht="15" customHeight="1" x14ac:dyDescent="0.25">
      <c r="C209" s="6" t="str">
        <f t="shared" si="138"/>
        <v>Rheem</v>
      </c>
      <c r="D209" s="6" t="str">
        <f t="shared" si="139"/>
        <v>XE80T10HD50U1  (80 gal)</v>
      </c>
      <c r="E209" s="6">
        <f t="shared" si="140"/>
        <v>192541</v>
      </c>
      <c r="F209" s="62">
        <f t="shared" si="145"/>
        <v>80</v>
      </c>
      <c r="G209" s="6" t="str">
        <f t="shared" si="141"/>
        <v>RheemHBDR4580</v>
      </c>
      <c r="H209" s="64">
        <v>0</v>
      </c>
      <c r="I209" s="62">
        <v>1</v>
      </c>
      <c r="J209" s="63">
        <f t="shared" si="148"/>
        <v>0</v>
      </c>
      <c r="K209" s="114" t="str">
        <f t="shared" si="149"/>
        <v>3.4</v>
      </c>
      <c r="L209" s="132">
        <f t="shared" si="120"/>
        <v>0</v>
      </c>
      <c r="M209" s="99" t="s">
        <v>196</v>
      </c>
      <c r="N209" s="32">
        <v>3</v>
      </c>
      <c r="O209" s="83">
        <f t="shared" si="121"/>
        <v>19</v>
      </c>
      <c r="P209" s="12" t="s">
        <v>91</v>
      </c>
      <c r="Q209" s="70">
        <f t="shared" si="144"/>
        <v>25</v>
      </c>
      <c r="R209" s="70">
        <f t="shared" si="150"/>
        <v>192541</v>
      </c>
      <c r="S209" s="67" t="str">
        <f t="shared" si="146"/>
        <v>XE80T10HD50U1  (80 gal)</v>
      </c>
      <c r="T209" t="s">
        <v>250</v>
      </c>
      <c r="U209" s="14">
        <v>80</v>
      </c>
      <c r="V209" s="107" t="s">
        <v>275</v>
      </c>
      <c r="W209" s="88" t="s">
        <v>275</v>
      </c>
      <c r="X209" s="93" t="str">
        <f t="shared" si="151"/>
        <v>RheemHBDR4580</v>
      </c>
      <c r="Y209" s="131">
        <v>0</v>
      </c>
      <c r="Z209" s="42"/>
      <c r="AA209" s="52" t="s">
        <v>265</v>
      </c>
      <c r="AB209" s="53" t="s">
        <v>264</v>
      </c>
      <c r="AC209" s="54"/>
      <c r="AD209" s="50"/>
      <c r="AE209" s="143" t="str">
        <f t="shared" si="142"/>
        <v>2,     Rheem,   "XE80T10HD50U1  (80 gal)"</v>
      </c>
      <c r="AF209" s="145" t="str">
        <f t="shared" si="131"/>
        <v>Rheem</v>
      </c>
      <c r="AG209" t="s">
        <v>584</v>
      </c>
      <c r="AH209" s="143" t="str">
        <f t="shared" si="143"/>
        <v xml:space="preserve">          case  Rheem   :   "RheemXE80T10U1"</v>
      </c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</row>
    <row r="210" spans="3:1042" s="6" customFormat="1" ht="15" customHeight="1" x14ac:dyDescent="0.25">
      <c r="C210" s="6" t="str">
        <f t="shared" si="138"/>
        <v>Rheem</v>
      </c>
      <c r="D210" s="6" t="str">
        <f t="shared" si="139"/>
        <v>PROPH50 T2 RH350 D15  (50 gal)</v>
      </c>
      <c r="E210" s="6">
        <f t="shared" si="140"/>
        <v>192642</v>
      </c>
      <c r="F210" s="62">
        <f t="shared" si="145"/>
        <v>50</v>
      </c>
      <c r="G210" s="6" t="str">
        <f t="shared" si="141"/>
        <v>RheemHBDR2250</v>
      </c>
      <c r="H210" s="64">
        <v>0</v>
      </c>
      <c r="I210" s="62">
        <v>1</v>
      </c>
      <c r="J210" s="63">
        <f t="shared" si="148"/>
        <v>0</v>
      </c>
      <c r="K210" s="114" t="str">
        <f t="shared" si="149"/>
        <v>3.2</v>
      </c>
      <c r="L210" s="132">
        <f t="shared" si="120"/>
        <v>0</v>
      </c>
      <c r="M210" s="99" t="s">
        <v>196</v>
      </c>
      <c r="N210" s="32">
        <v>3</v>
      </c>
      <c r="O210" s="83">
        <f t="shared" si="121"/>
        <v>19</v>
      </c>
      <c r="P210" s="12" t="s">
        <v>91</v>
      </c>
      <c r="Q210" s="70">
        <f t="shared" si="144"/>
        <v>26</v>
      </c>
      <c r="R210" s="70">
        <f t="shared" si="150"/>
        <v>192642</v>
      </c>
      <c r="S210" s="67" t="str">
        <f t="shared" si="146"/>
        <v>PROPH50 T2 RH350 D15  (50 gal)</v>
      </c>
      <c r="T210" t="s">
        <v>269</v>
      </c>
      <c r="U210" s="14">
        <v>50</v>
      </c>
      <c r="V210" s="107" t="s">
        <v>228</v>
      </c>
      <c r="W210" s="88" t="s">
        <v>228</v>
      </c>
      <c r="X210" s="93" t="str">
        <f t="shared" si="151"/>
        <v>RheemHBDR2250</v>
      </c>
      <c r="Y210" s="131">
        <v>0</v>
      </c>
      <c r="Z210" s="42"/>
      <c r="AA210" s="52" t="s">
        <v>9</v>
      </c>
      <c r="AB210" s="53" t="s">
        <v>263</v>
      </c>
      <c r="AC210" s="54"/>
      <c r="AD210" s="50"/>
      <c r="AE210" s="143" t="str">
        <f t="shared" si="142"/>
        <v>2,     Rheem,   "PROPH50 T2 RH350 D15  (50 gal)"</v>
      </c>
      <c r="AF210" s="145" t="str">
        <f t="shared" si="131"/>
        <v>Rheem</v>
      </c>
      <c r="AG210" s="147" t="s">
        <v>595</v>
      </c>
      <c r="AH210" s="143" t="str">
        <f t="shared" si="143"/>
        <v xml:space="preserve">          case  Rheem   :   "RheemPROPH50T2RH350D15"</v>
      </c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</row>
    <row r="211" spans="3:1042" s="6" customFormat="1" ht="15" customHeight="1" x14ac:dyDescent="0.25">
      <c r="C211" s="6" t="str">
        <f t="shared" si="138"/>
        <v>Rheem</v>
      </c>
      <c r="D211" s="6" t="str">
        <f t="shared" si="139"/>
        <v>PROPH50 T2 RH350 DCB  (50 gal)</v>
      </c>
      <c r="E211" s="6">
        <f t="shared" si="140"/>
        <v>192739</v>
      </c>
      <c r="F211" s="62">
        <f t="shared" si="145"/>
        <v>50</v>
      </c>
      <c r="G211" s="6" t="str">
        <f t="shared" si="141"/>
        <v>RheemHBDR4550</v>
      </c>
      <c r="H211" s="64">
        <v>0</v>
      </c>
      <c r="I211" s="62">
        <v>1</v>
      </c>
      <c r="J211" s="63">
        <f t="shared" si="148"/>
        <v>0</v>
      </c>
      <c r="K211" s="114" t="str">
        <f t="shared" si="149"/>
        <v>3.2</v>
      </c>
      <c r="L211" s="132">
        <f t="shared" si="120"/>
        <v>0</v>
      </c>
      <c r="M211" s="99" t="s">
        <v>196</v>
      </c>
      <c r="N211" s="32">
        <v>3</v>
      </c>
      <c r="O211" s="83">
        <f t="shared" si="121"/>
        <v>19</v>
      </c>
      <c r="P211" s="12" t="s">
        <v>91</v>
      </c>
      <c r="Q211" s="70">
        <f t="shared" si="144"/>
        <v>27</v>
      </c>
      <c r="R211" s="70">
        <f t="shared" si="150"/>
        <v>192739</v>
      </c>
      <c r="S211" s="67" t="str">
        <f t="shared" si="146"/>
        <v>PROPH50 T2 RH350 DCB  (50 gal)</v>
      </c>
      <c r="T211" t="s">
        <v>251</v>
      </c>
      <c r="U211" s="14">
        <v>50</v>
      </c>
      <c r="V211" s="107" t="s">
        <v>273</v>
      </c>
      <c r="W211" s="88" t="s">
        <v>273</v>
      </c>
      <c r="X211" s="93" t="str">
        <f t="shared" si="151"/>
        <v>RheemHBDR4550</v>
      </c>
      <c r="Y211" s="131">
        <v>0</v>
      </c>
      <c r="Z211" s="42"/>
      <c r="AA211" s="52" t="s">
        <v>9</v>
      </c>
      <c r="AB211" s="53" t="s">
        <v>263</v>
      </c>
      <c r="AC211" s="54"/>
      <c r="AD211" s="50"/>
      <c r="AE211" s="143" t="str">
        <f t="shared" si="142"/>
        <v>2,     Rheem,   "PROPH50 T2 RH350 DCB  (50 gal)"</v>
      </c>
      <c r="AF211" s="145" t="str">
        <f t="shared" si="131"/>
        <v>Rheem</v>
      </c>
      <c r="AG211" s="146" t="s">
        <v>543</v>
      </c>
      <c r="AH211" s="143" t="str">
        <f t="shared" si="143"/>
        <v xml:space="preserve">          case  Rheem   :   "RheemPROPH50RH350DCB"</v>
      </c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</row>
    <row r="212" spans="3:1042" s="6" customFormat="1" ht="15" customHeight="1" x14ac:dyDescent="0.25">
      <c r="C212" s="6" t="str">
        <f t="shared" si="138"/>
        <v>Rheem</v>
      </c>
      <c r="D212" s="6" t="str">
        <f t="shared" si="139"/>
        <v>PROPH65 T2 RH350 D15  (65 gal)</v>
      </c>
      <c r="E212" s="6">
        <f t="shared" si="140"/>
        <v>192843</v>
      </c>
      <c r="F212" s="62">
        <f t="shared" si="145"/>
        <v>65</v>
      </c>
      <c r="G212" s="6" t="str">
        <f t="shared" si="141"/>
        <v>RheemHBDR2265</v>
      </c>
      <c r="H212" s="64">
        <v>0</v>
      </c>
      <c r="I212" s="62">
        <v>1</v>
      </c>
      <c r="J212" s="63">
        <f t="shared" si="148"/>
        <v>0</v>
      </c>
      <c r="K212" s="114" t="str">
        <f t="shared" si="149"/>
        <v>3.4</v>
      </c>
      <c r="L212" s="132">
        <f t="shared" si="120"/>
        <v>0</v>
      </c>
      <c r="M212" s="99" t="s">
        <v>196</v>
      </c>
      <c r="N212" s="32">
        <v>3</v>
      </c>
      <c r="O212" s="83">
        <f t="shared" si="121"/>
        <v>19</v>
      </c>
      <c r="P212" s="12" t="s">
        <v>91</v>
      </c>
      <c r="Q212" s="70">
        <f t="shared" si="144"/>
        <v>28</v>
      </c>
      <c r="R212" s="70">
        <f t="shared" si="150"/>
        <v>192843</v>
      </c>
      <c r="S212" s="67" t="str">
        <f t="shared" si="146"/>
        <v>PROPH65 T2 RH350 D15  (65 gal)</v>
      </c>
      <c r="T212" t="s">
        <v>252</v>
      </c>
      <c r="U212" s="14">
        <v>65</v>
      </c>
      <c r="V212" s="107" t="s">
        <v>229</v>
      </c>
      <c r="W212" s="88" t="s">
        <v>229</v>
      </c>
      <c r="X212" s="93" t="str">
        <f t="shared" si="151"/>
        <v>RheemHBDR2265</v>
      </c>
      <c r="Y212" s="131">
        <v>0</v>
      </c>
      <c r="Z212" s="42"/>
      <c r="AA212" s="52" t="s">
        <v>9</v>
      </c>
      <c r="AB212" s="53" t="s">
        <v>264</v>
      </c>
      <c r="AC212" s="54"/>
      <c r="AD212" s="50"/>
      <c r="AE212" s="143" t="str">
        <f t="shared" si="142"/>
        <v>2,     Rheem,   "PROPH65 T2 RH350 D15  (65 gal)"</v>
      </c>
      <c r="AF212" s="145" t="str">
        <f t="shared" si="131"/>
        <v>Rheem</v>
      </c>
      <c r="AG212" s="146" t="s">
        <v>548</v>
      </c>
      <c r="AH212" s="143" t="str">
        <f t="shared" si="143"/>
        <v xml:space="preserve">          case  Rheem   :   "RheemPROPH65RH350D15"</v>
      </c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</row>
    <row r="213" spans="3:1042" s="6" customFormat="1" ht="15" customHeight="1" x14ac:dyDescent="0.25">
      <c r="C213" s="6" t="str">
        <f t="shared" si="138"/>
        <v>Rheem</v>
      </c>
      <c r="D213" s="6" t="str">
        <f t="shared" si="139"/>
        <v>PROPH65 T2 RH350 DCB  (65 gal)</v>
      </c>
      <c r="E213" s="6">
        <f t="shared" si="140"/>
        <v>192940</v>
      </c>
      <c r="F213" s="62">
        <f t="shared" si="145"/>
        <v>65</v>
      </c>
      <c r="G213" s="6" t="str">
        <f t="shared" si="141"/>
        <v>RheemHBDR4565</v>
      </c>
      <c r="H213" s="64">
        <v>0</v>
      </c>
      <c r="I213" s="62">
        <v>1</v>
      </c>
      <c r="J213" s="63">
        <f t="shared" si="148"/>
        <v>0</v>
      </c>
      <c r="K213" s="114" t="str">
        <f t="shared" si="149"/>
        <v>3.4</v>
      </c>
      <c r="L213" s="132">
        <f t="shared" si="120"/>
        <v>0</v>
      </c>
      <c r="M213" s="99" t="s">
        <v>196</v>
      </c>
      <c r="N213" s="32">
        <v>3</v>
      </c>
      <c r="O213" s="83">
        <f t="shared" si="121"/>
        <v>19</v>
      </c>
      <c r="P213" s="12" t="s">
        <v>91</v>
      </c>
      <c r="Q213" s="70">
        <f t="shared" si="144"/>
        <v>29</v>
      </c>
      <c r="R213" s="70">
        <f t="shared" si="150"/>
        <v>192940</v>
      </c>
      <c r="S213" s="67" t="str">
        <f t="shared" si="146"/>
        <v>PROPH65 T2 RH350 DCB  (65 gal)</v>
      </c>
      <c r="T213" t="s">
        <v>253</v>
      </c>
      <c r="U213" s="14">
        <v>65</v>
      </c>
      <c r="V213" s="107" t="s">
        <v>274</v>
      </c>
      <c r="W213" s="88" t="s">
        <v>274</v>
      </c>
      <c r="X213" s="93" t="str">
        <f t="shared" si="151"/>
        <v>RheemHBDR4565</v>
      </c>
      <c r="Y213" s="131">
        <v>0</v>
      </c>
      <c r="Z213" s="42"/>
      <c r="AA213" s="52" t="s">
        <v>9</v>
      </c>
      <c r="AB213" s="53" t="s">
        <v>264</v>
      </c>
      <c r="AC213" s="54"/>
      <c r="AD213" s="50"/>
      <c r="AE213" s="143" t="str">
        <f t="shared" si="142"/>
        <v>2,     Rheem,   "PROPH65 T2 RH350 DCB  (65 gal)"</v>
      </c>
      <c r="AF213" s="145" t="str">
        <f t="shared" si="131"/>
        <v>Rheem</v>
      </c>
      <c r="AG213" s="146" t="s">
        <v>550</v>
      </c>
      <c r="AH213" s="143" t="str">
        <f t="shared" si="143"/>
        <v xml:space="preserve">          case  Rheem   :   "RheemPROPH65RH350DCB"</v>
      </c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</row>
    <row r="214" spans="3:1042" s="6" customFormat="1" ht="15" customHeight="1" x14ac:dyDescent="0.25">
      <c r="C214" s="6" t="str">
        <f t="shared" si="138"/>
        <v>Rheem</v>
      </c>
      <c r="D214" s="6" t="str">
        <f t="shared" si="139"/>
        <v>PROPH80 T2 RH350 D15  (80 gal)</v>
      </c>
      <c r="E214" s="6">
        <f t="shared" si="140"/>
        <v>193044</v>
      </c>
      <c r="F214" s="62">
        <f t="shared" si="145"/>
        <v>80</v>
      </c>
      <c r="G214" s="6" t="str">
        <f t="shared" si="141"/>
        <v>RheemHBDR2280</v>
      </c>
      <c r="H214" s="64">
        <v>0</v>
      </c>
      <c r="I214" s="62">
        <v>1</v>
      </c>
      <c r="J214" s="63">
        <f t="shared" si="148"/>
        <v>0</v>
      </c>
      <c r="K214" s="114" t="str">
        <f t="shared" si="149"/>
        <v>3.4</v>
      </c>
      <c r="L214" s="132">
        <f t="shared" si="120"/>
        <v>0</v>
      </c>
      <c r="M214" s="99" t="s">
        <v>196</v>
      </c>
      <c r="N214" s="32">
        <v>3</v>
      </c>
      <c r="O214" s="83">
        <f t="shared" si="121"/>
        <v>19</v>
      </c>
      <c r="P214" s="12" t="s">
        <v>91</v>
      </c>
      <c r="Q214" s="70">
        <f t="shared" si="144"/>
        <v>30</v>
      </c>
      <c r="R214" s="70">
        <f t="shared" si="150"/>
        <v>193044</v>
      </c>
      <c r="S214" s="67" t="str">
        <f t="shared" si="146"/>
        <v>PROPH80 T2 RH350 D15  (80 gal)</v>
      </c>
      <c r="T214" t="s">
        <v>254</v>
      </c>
      <c r="U214" s="14">
        <v>80</v>
      </c>
      <c r="V214" s="107" t="s">
        <v>230</v>
      </c>
      <c r="W214" s="88" t="s">
        <v>230</v>
      </c>
      <c r="X214" s="93" t="str">
        <f t="shared" si="151"/>
        <v>RheemHBDR2280</v>
      </c>
      <c r="Y214" s="131">
        <v>0</v>
      </c>
      <c r="Z214" s="42"/>
      <c r="AA214" s="52" t="s">
        <v>265</v>
      </c>
      <c r="AB214" s="53" t="s">
        <v>264</v>
      </c>
      <c r="AC214" s="54"/>
      <c r="AD214" s="50"/>
      <c r="AE214" s="143" t="str">
        <f t="shared" si="142"/>
        <v>2,     Rheem,   "PROPH80 T2 RH350 D15  (80 gal)"</v>
      </c>
      <c r="AF214" s="145" t="str">
        <f t="shared" si="131"/>
        <v>Rheem</v>
      </c>
      <c r="AG214" s="146" t="s">
        <v>556</v>
      </c>
      <c r="AH214" s="143" t="str">
        <f t="shared" si="143"/>
        <v xml:space="preserve">          case  Rheem   :   "RheemPROPH80RH350D15"</v>
      </c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</row>
    <row r="215" spans="3:1042" s="6" customFormat="1" ht="15" customHeight="1" x14ac:dyDescent="0.25">
      <c r="C215" s="6" t="str">
        <f t="shared" si="138"/>
        <v>Rheem</v>
      </c>
      <c r="D215" s="6" t="str">
        <f t="shared" si="139"/>
        <v>PROPH80 T2 RH350 DCB  (80 gal)</v>
      </c>
      <c r="E215" s="6">
        <f t="shared" si="140"/>
        <v>193141</v>
      </c>
      <c r="F215" s="62">
        <f t="shared" si="145"/>
        <v>80</v>
      </c>
      <c r="G215" s="6" t="str">
        <f t="shared" si="141"/>
        <v>RheemHBDR4580</v>
      </c>
      <c r="H215" s="64">
        <v>0</v>
      </c>
      <c r="I215" s="62">
        <v>1</v>
      </c>
      <c r="J215" s="63">
        <f t="shared" si="148"/>
        <v>0</v>
      </c>
      <c r="K215" s="114" t="str">
        <f t="shared" si="149"/>
        <v>3.4</v>
      </c>
      <c r="L215" s="132">
        <f t="shared" si="120"/>
        <v>0</v>
      </c>
      <c r="M215" s="99" t="s">
        <v>196</v>
      </c>
      <c r="N215" s="32">
        <v>3</v>
      </c>
      <c r="O215" s="83">
        <f t="shared" si="121"/>
        <v>19</v>
      </c>
      <c r="P215" s="12" t="s">
        <v>91</v>
      </c>
      <c r="Q215" s="70">
        <f t="shared" si="144"/>
        <v>31</v>
      </c>
      <c r="R215" s="70">
        <f t="shared" si="150"/>
        <v>193141</v>
      </c>
      <c r="S215" s="67" t="str">
        <f t="shared" si="146"/>
        <v>PROPH80 T2 RH350 DCB  (80 gal)</v>
      </c>
      <c r="T215" t="s">
        <v>255</v>
      </c>
      <c r="U215" s="14">
        <v>80</v>
      </c>
      <c r="V215" s="107" t="s">
        <v>275</v>
      </c>
      <c r="W215" s="88" t="s">
        <v>275</v>
      </c>
      <c r="X215" s="93" t="str">
        <f t="shared" si="151"/>
        <v>RheemHBDR4580</v>
      </c>
      <c r="Y215" s="131">
        <v>0</v>
      </c>
      <c r="Z215" s="42"/>
      <c r="AA215" s="52" t="s">
        <v>265</v>
      </c>
      <c r="AB215" s="53" t="s">
        <v>264</v>
      </c>
      <c r="AC215" s="54"/>
      <c r="AD215" s="50"/>
      <c r="AE215" s="143" t="str">
        <f t="shared" si="142"/>
        <v>2,     Rheem,   "PROPH80 T2 RH350 DCB  (80 gal)"</v>
      </c>
      <c r="AF215" s="145" t="str">
        <f t="shared" si="131"/>
        <v>Rheem</v>
      </c>
      <c r="AG215" s="146" t="s">
        <v>558</v>
      </c>
      <c r="AH215" s="143" t="str">
        <f t="shared" si="143"/>
        <v xml:space="preserve">          case  Rheem   :   "RheemPROPH80RH350DCB"</v>
      </c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</row>
    <row r="216" spans="3:1042" s="6" customFormat="1" ht="15" customHeight="1" x14ac:dyDescent="0.25">
      <c r="C216" s="163" t="str">
        <f t="shared" ref="C216:C235" si="152">P216</f>
        <v>Rheem</v>
      </c>
      <c r="D216" s="163" t="str">
        <f t="shared" ref="D216:D235" si="153">S216</f>
        <v>XE40T10H15U0  (40 gal)</v>
      </c>
      <c r="E216" s="163">
        <f t="shared" si="140"/>
        <v>196881</v>
      </c>
      <c r="F216" s="62">
        <f t="shared" si="145"/>
        <v>40</v>
      </c>
      <c r="G216" s="6" t="str">
        <f t="shared" ref="G216:G235" si="154">X216</f>
        <v>RheemPlugInDedicated40</v>
      </c>
      <c r="H216" s="64">
        <v>0</v>
      </c>
      <c r="I216" s="62">
        <v>1</v>
      </c>
      <c r="J216" s="63">
        <f t="shared" si="148"/>
        <v>0</v>
      </c>
      <c r="K216" s="114">
        <f t="shared" si="149"/>
        <v>3</v>
      </c>
      <c r="L216" s="132">
        <f t="shared" ref="L216:L235" si="155">Y216</f>
        <v>0</v>
      </c>
      <c r="M216" s="99" t="s">
        <v>196</v>
      </c>
      <c r="N216" s="32">
        <v>2</v>
      </c>
      <c r="O216" s="83">
        <f t="shared" ref="O216:O235" si="156">VLOOKUP( P216, $P$2:$Q$21, 2, FALSE )</f>
        <v>19</v>
      </c>
      <c r="P216" s="161" t="s">
        <v>91</v>
      </c>
      <c r="Q216" s="69">
        <v>68</v>
      </c>
      <c r="R216" s="70">
        <f t="shared" si="150"/>
        <v>196881</v>
      </c>
      <c r="S216" s="67" t="str">
        <f t="shared" si="146"/>
        <v>XE40T10H15U0  (40 gal)</v>
      </c>
      <c r="T216" s="160" t="s">
        <v>766</v>
      </c>
      <c r="U216" s="14">
        <v>40</v>
      </c>
      <c r="V216" s="107" t="s">
        <v>763</v>
      </c>
      <c r="W216" s="88" t="s">
        <v>763</v>
      </c>
      <c r="X216" s="93" t="str">
        <f t="shared" si="151"/>
        <v>RheemPlugInDedicated40</v>
      </c>
      <c r="Y216" s="131">
        <v>0</v>
      </c>
      <c r="Z216" s="42"/>
      <c r="AA216" s="52" t="s">
        <v>9</v>
      </c>
      <c r="AB216" s="53">
        <v>3</v>
      </c>
      <c r="AC216" s="54">
        <v>44760</v>
      </c>
      <c r="AD216" s="50" t="s">
        <v>91</v>
      </c>
      <c r="AE216" s="143" t="str">
        <f t="shared" ref="AE216:AE235" si="157">"2,     "&amp;C216&amp;",   """&amp;S216&amp;""""</f>
        <v>2,     Rheem,   "XE40T10H15U0  (40 gal)"</v>
      </c>
      <c r="AF216" s="145" t="str">
        <f t="shared" si="131"/>
        <v>Rheem</v>
      </c>
      <c r="AG216" s="160" t="s">
        <v>786</v>
      </c>
      <c r="AH216" s="143" t="str">
        <f t="shared" ref="AH216:AH235" si="158">"          case  "&amp;C216&amp;"   :   """&amp;AG216&amp;""""</f>
        <v xml:space="preserve">          case  Rheem   :   "RheemXE40T10H15U0"</v>
      </c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</row>
    <row r="217" spans="3:1042" s="6" customFormat="1" ht="15" customHeight="1" x14ac:dyDescent="0.25">
      <c r="C217" s="163" t="str">
        <f t="shared" si="152"/>
        <v>Rheem</v>
      </c>
      <c r="D217" s="163" t="str">
        <f t="shared" si="153"/>
        <v>XE50T10H15U0  (50 gal)</v>
      </c>
      <c r="E217" s="163">
        <f t="shared" si="140"/>
        <v>196982</v>
      </c>
      <c r="F217" s="62">
        <f t="shared" si="145"/>
        <v>50</v>
      </c>
      <c r="G217" s="6" t="str">
        <f t="shared" si="154"/>
        <v>RheemPlugInDedicated50</v>
      </c>
      <c r="H217" s="64">
        <v>0</v>
      </c>
      <c r="I217" s="62">
        <v>1</v>
      </c>
      <c r="J217" s="63">
        <f t="shared" si="148"/>
        <v>0</v>
      </c>
      <c r="K217" s="114">
        <f t="shared" si="149"/>
        <v>3</v>
      </c>
      <c r="L217" s="132">
        <f t="shared" si="155"/>
        <v>0</v>
      </c>
      <c r="M217" s="99" t="s">
        <v>196</v>
      </c>
      <c r="N217" s="32">
        <v>2</v>
      </c>
      <c r="O217" s="83">
        <f t="shared" si="156"/>
        <v>19</v>
      </c>
      <c r="P217" s="161" t="s">
        <v>91</v>
      </c>
      <c r="Q217" s="70">
        <f t="shared" si="144"/>
        <v>69</v>
      </c>
      <c r="R217" s="70">
        <f t="shared" si="150"/>
        <v>196982</v>
      </c>
      <c r="S217" s="67" t="str">
        <f t="shared" si="146"/>
        <v>XE50T10H15U0  (50 gal)</v>
      </c>
      <c r="T217" s="160" t="s">
        <v>767</v>
      </c>
      <c r="U217" s="14">
        <v>50</v>
      </c>
      <c r="V217" s="107" t="s">
        <v>764</v>
      </c>
      <c r="W217" s="88" t="s">
        <v>764</v>
      </c>
      <c r="X217" s="93" t="str">
        <f t="shared" si="151"/>
        <v>RheemPlugInDedicated50</v>
      </c>
      <c r="Y217" s="131">
        <v>0</v>
      </c>
      <c r="Z217" s="42"/>
      <c r="AA217" s="52" t="s">
        <v>9</v>
      </c>
      <c r="AB217" s="53">
        <v>3</v>
      </c>
      <c r="AC217" s="54">
        <v>44760</v>
      </c>
      <c r="AD217" s="50" t="s">
        <v>91</v>
      </c>
      <c r="AE217" s="143" t="str">
        <f t="shared" si="157"/>
        <v>2,     Rheem,   "XE50T10H15U0  (50 gal)"</v>
      </c>
      <c r="AF217" s="145" t="str">
        <f t="shared" si="131"/>
        <v>Rheem</v>
      </c>
      <c r="AG217" s="160" t="s">
        <v>787</v>
      </c>
      <c r="AH217" s="143" t="str">
        <f t="shared" si="158"/>
        <v xml:space="preserve">          case  Rheem   :   "RheemXE50T10H15U0"</v>
      </c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</row>
    <row r="218" spans="3:1042" s="6" customFormat="1" ht="15" customHeight="1" x14ac:dyDescent="0.25">
      <c r="C218" s="163" t="str">
        <f t="shared" si="152"/>
        <v>Rheem</v>
      </c>
      <c r="D218" s="163" t="str">
        <f t="shared" si="153"/>
        <v>XE40T10HM00U0  (40 gal, JA13)</v>
      </c>
      <c r="E218" s="163">
        <f t="shared" si="140"/>
        <v>197077</v>
      </c>
      <c r="F218" s="62">
        <f t="shared" si="145"/>
        <v>40</v>
      </c>
      <c r="G218" s="6" t="str">
        <f t="shared" si="154"/>
        <v>RheemPlugInShared40</v>
      </c>
      <c r="H218" s="64">
        <v>0</v>
      </c>
      <c r="I218" s="62">
        <v>1</v>
      </c>
      <c r="J218" s="63">
        <f t="shared" si="148"/>
        <v>0</v>
      </c>
      <c r="K218" s="114">
        <f t="shared" si="149"/>
        <v>2.8</v>
      </c>
      <c r="L218" s="132">
        <f t="shared" si="155"/>
        <v>1</v>
      </c>
      <c r="M218" s="99" t="s">
        <v>196</v>
      </c>
      <c r="N218" s="32">
        <v>3</v>
      </c>
      <c r="O218" s="83">
        <f t="shared" si="156"/>
        <v>19</v>
      </c>
      <c r="P218" s="161" t="s">
        <v>91</v>
      </c>
      <c r="Q218" s="70">
        <f t="shared" si="144"/>
        <v>70</v>
      </c>
      <c r="R218" s="70">
        <f t="shared" si="150"/>
        <v>197077</v>
      </c>
      <c r="S218" s="67" t="str">
        <f t="shared" si="146"/>
        <v>XE40T10HM00U0  (40 gal, JA13)</v>
      </c>
      <c r="T218" s="160" t="s">
        <v>768</v>
      </c>
      <c r="U218" s="14">
        <v>40</v>
      </c>
      <c r="V218" s="107" t="s">
        <v>759</v>
      </c>
      <c r="W218" s="88" t="s">
        <v>759</v>
      </c>
      <c r="X218" s="93" t="str">
        <f t="shared" si="151"/>
        <v>RheemPlugInShared40</v>
      </c>
      <c r="Y218" s="131">
        <v>1</v>
      </c>
      <c r="Z218" s="42"/>
      <c r="AA218" s="52" t="s">
        <v>9</v>
      </c>
      <c r="AB218" s="53">
        <v>2.8</v>
      </c>
      <c r="AC218" s="54">
        <v>44760</v>
      </c>
      <c r="AD218" s="50" t="s">
        <v>91</v>
      </c>
      <c r="AE218" s="143" t="str">
        <f t="shared" si="157"/>
        <v>2,     Rheem,   "XE40T10HM00U0  (40 gal, JA13)"</v>
      </c>
      <c r="AF218" s="145" t="str">
        <f t="shared" si="131"/>
        <v>Rheem</v>
      </c>
      <c r="AG218" s="162" t="s">
        <v>788</v>
      </c>
      <c r="AH218" s="143" t="str">
        <f t="shared" si="158"/>
        <v xml:space="preserve">          case  Rheem   :   "RheemXE40T10HM00U0"</v>
      </c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  <c r="AMM218"/>
      <c r="AMN218"/>
      <c r="AMO218"/>
      <c r="AMP218"/>
      <c r="AMQ218"/>
      <c r="AMR218"/>
      <c r="AMS218"/>
      <c r="AMT218"/>
      <c r="AMU218"/>
      <c r="AMV218"/>
      <c r="AMW218"/>
      <c r="AMX218"/>
      <c r="AMY218"/>
      <c r="AMZ218"/>
      <c r="ANA218"/>
      <c r="ANB218"/>
    </row>
    <row r="219" spans="3:1042" s="6" customFormat="1" ht="15" customHeight="1" x14ac:dyDescent="0.25">
      <c r="C219" s="163" t="str">
        <f t="shared" si="152"/>
        <v>Rheem</v>
      </c>
      <c r="D219" s="163" t="str">
        <f t="shared" si="153"/>
        <v>XE40T10HMS00U0  (40 gal, JA13)</v>
      </c>
      <c r="E219" s="163">
        <f t="shared" si="140"/>
        <v>197177</v>
      </c>
      <c r="F219" s="62">
        <f t="shared" ref="F219:F235" si="159">U219</f>
        <v>40</v>
      </c>
      <c r="G219" s="6" t="str">
        <f t="shared" si="154"/>
        <v>RheemPlugInShared40</v>
      </c>
      <c r="H219" s="64">
        <v>0</v>
      </c>
      <c r="I219" s="62">
        <v>1</v>
      </c>
      <c r="J219" s="63">
        <f t="shared" si="148"/>
        <v>0</v>
      </c>
      <c r="K219" s="114">
        <f t="shared" si="149"/>
        <v>2.8</v>
      </c>
      <c r="L219" s="132">
        <f t="shared" si="155"/>
        <v>1</v>
      </c>
      <c r="M219" s="99" t="s">
        <v>196</v>
      </c>
      <c r="N219" s="32">
        <v>3</v>
      </c>
      <c r="O219" s="83">
        <f t="shared" si="156"/>
        <v>19</v>
      </c>
      <c r="P219" s="161" t="s">
        <v>91</v>
      </c>
      <c r="Q219" s="70">
        <f t="shared" si="144"/>
        <v>71</v>
      </c>
      <c r="R219" s="70">
        <f t="shared" si="150"/>
        <v>197177</v>
      </c>
      <c r="S219" s="67" t="str">
        <f t="shared" si="146"/>
        <v>XE40T10HMS00U0  (40 gal, JA13)</v>
      </c>
      <c r="T219" s="160" t="s">
        <v>769</v>
      </c>
      <c r="U219" s="14">
        <v>40</v>
      </c>
      <c r="V219" s="107" t="s">
        <v>759</v>
      </c>
      <c r="W219" s="88" t="s">
        <v>759</v>
      </c>
      <c r="X219" s="93" t="str">
        <f t="shared" si="151"/>
        <v>RheemPlugInShared40</v>
      </c>
      <c r="Y219" s="131">
        <v>1</v>
      </c>
      <c r="Z219" s="42"/>
      <c r="AA219" s="52" t="s">
        <v>9</v>
      </c>
      <c r="AB219" s="53">
        <v>2.8</v>
      </c>
      <c r="AC219" s="54">
        <v>44760</v>
      </c>
      <c r="AD219" s="50" t="s">
        <v>91</v>
      </c>
      <c r="AE219" s="143" t="str">
        <f t="shared" si="157"/>
        <v>2,     Rheem,   "XE40T10HMS00U0  (40 gal, JA13)"</v>
      </c>
      <c r="AF219" s="145" t="str">
        <f t="shared" si="131"/>
        <v>Rheem</v>
      </c>
      <c r="AG219" s="162" t="s">
        <v>789</v>
      </c>
      <c r="AH219" s="143" t="str">
        <f t="shared" si="158"/>
        <v xml:space="preserve">          case  Rheem   :   "RheemXE40T10HMS00U0"</v>
      </c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  <c r="AMM219"/>
      <c r="AMN219"/>
      <c r="AMO219"/>
      <c r="AMP219"/>
      <c r="AMQ219"/>
      <c r="AMR219"/>
      <c r="AMS219"/>
      <c r="AMT219"/>
      <c r="AMU219"/>
      <c r="AMV219"/>
      <c r="AMW219"/>
      <c r="AMX219"/>
      <c r="AMY219"/>
      <c r="AMZ219"/>
      <c r="ANA219"/>
      <c r="ANB219"/>
    </row>
    <row r="220" spans="3:1042" s="6" customFormat="1" ht="15" customHeight="1" x14ac:dyDescent="0.25">
      <c r="C220" s="163" t="str">
        <f t="shared" si="152"/>
        <v>Rheem</v>
      </c>
      <c r="D220" s="163" t="str">
        <f t="shared" si="153"/>
        <v>XE50T10HM00U0  (50 gal, JA13)</v>
      </c>
      <c r="E220" s="163">
        <f t="shared" si="140"/>
        <v>197278</v>
      </c>
      <c r="F220" s="62">
        <f t="shared" si="159"/>
        <v>50</v>
      </c>
      <c r="G220" s="6" t="str">
        <f t="shared" si="154"/>
        <v>RheemPlugInShared50</v>
      </c>
      <c r="H220" s="64">
        <v>0</v>
      </c>
      <c r="I220" s="62">
        <v>1</v>
      </c>
      <c r="J220" s="63">
        <f t="shared" si="148"/>
        <v>0</v>
      </c>
      <c r="K220" s="114">
        <f t="shared" si="149"/>
        <v>3</v>
      </c>
      <c r="L220" s="132">
        <f t="shared" si="155"/>
        <v>1</v>
      </c>
      <c r="M220" s="99" t="s">
        <v>196</v>
      </c>
      <c r="N220" s="32">
        <v>3</v>
      </c>
      <c r="O220" s="83">
        <f t="shared" si="156"/>
        <v>19</v>
      </c>
      <c r="P220" s="161" t="s">
        <v>91</v>
      </c>
      <c r="Q220" s="70">
        <f t="shared" si="144"/>
        <v>72</v>
      </c>
      <c r="R220" s="70">
        <f t="shared" si="150"/>
        <v>197278</v>
      </c>
      <c r="S220" s="67" t="str">
        <f t="shared" si="146"/>
        <v>XE50T10HM00U0  (50 gal, JA13)</v>
      </c>
      <c r="T220" s="160" t="s">
        <v>770</v>
      </c>
      <c r="U220" s="14">
        <v>50</v>
      </c>
      <c r="V220" s="107" t="s">
        <v>760</v>
      </c>
      <c r="W220" s="88" t="s">
        <v>760</v>
      </c>
      <c r="X220" s="93" t="str">
        <f t="shared" si="151"/>
        <v>RheemPlugInShared50</v>
      </c>
      <c r="Y220" s="131">
        <v>1</v>
      </c>
      <c r="Z220" s="42"/>
      <c r="AA220" s="52" t="s">
        <v>9</v>
      </c>
      <c r="AB220" s="53">
        <v>3</v>
      </c>
      <c r="AC220" s="54">
        <v>44760</v>
      </c>
      <c r="AD220" s="50" t="s">
        <v>91</v>
      </c>
      <c r="AE220" s="143" t="str">
        <f t="shared" si="157"/>
        <v>2,     Rheem,   "XE50T10HM00U0  (50 gal, JA13)"</v>
      </c>
      <c r="AF220" s="145" t="str">
        <f t="shared" si="131"/>
        <v>Rheem</v>
      </c>
      <c r="AG220" s="162" t="s">
        <v>790</v>
      </c>
      <c r="AH220" s="143" t="str">
        <f t="shared" si="158"/>
        <v xml:space="preserve">          case  Rheem   :   "RheemXE50T10HM00U0"</v>
      </c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</row>
    <row r="221" spans="3:1042" s="6" customFormat="1" ht="15" customHeight="1" x14ac:dyDescent="0.25">
      <c r="C221" s="163" t="str">
        <f t="shared" si="152"/>
        <v>Rheem</v>
      </c>
      <c r="D221" s="163" t="str">
        <f t="shared" si="153"/>
        <v>XE50T10HMS00U0  (50 gal, JA13)</v>
      </c>
      <c r="E221" s="163">
        <f t="shared" si="140"/>
        <v>197378</v>
      </c>
      <c r="F221" s="62">
        <f t="shared" si="159"/>
        <v>50</v>
      </c>
      <c r="G221" s="6" t="str">
        <f t="shared" si="154"/>
        <v>RheemPlugInShared50</v>
      </c>
      <c r="H221" s="64">
        <v>0</v>
      </c>
      <c r="I221" s="62">
        <v>1</v>
      </c>
      <c r="J221" s="63">
        <f t="shared" si="148"/>
        <v>0</v>
      </c>
      <c r="K221" s="114">
        <f t="shared" si="149"/>
        <v>3</v>
      </c>
      <c r="L221" s="132">
        <f t="shared" si="155"/>
        <v>1</v>
      </c>
      <c r="M221" s="99" t="s">
        <v>196</v>
      </c>
      <c r="N221" s="32">
        <v>3</v>
      </c>
      <c r="O221" s="83">
        <f t="shared" si="156"/>
        <v>19</v>
      </c>
      <c r="P221" s="161" t="s">
        <v>91</v>
      </c>
      <c r="Q221" s="70">
        <f t="shared" si="144"/>
        <v>73</v>
      </c>
      <c r="R221" s="70">
        <f t="shared" si="150"/>
        <v>197378</v>
      </c>
      <c r="S221" s="67" t="str">
        <f t="shared" si="146"/>
        <v>XE50T10HMS00U0  (50 gal, JA13)</v>
      </c>
      <c r="T221" s="160" t="s">
        <v>771</v>
      </c>
      <c r="U221" s="14">
        <v>50</v>
      </c>
      <c r="V221" s="107" t="s">
        <v>760</v>
      </c>
      <c r="W221" s="88" t="s">
        <v>760</v>
      </c>
      <c r="X221" s="93" t="str">
        <f t="shared" si="151"/>
        <v>RheemPlugInShared50</v>
      </c>
      <c r="Y221" s="131">
        <v>1</v>
      </c>
      <c r="Z221" s="42"/>
      <c r="AA221" s="52" t="s">
        <v>9</v>
      </c>
      <c r="AB221" s="53">
        <v>3</v>
      </c>
      <c r="AC221" s="54">
        <v>44760</v>
      </c>
      <c r="AD221" s="50" t="s">
        <v>91</v>
      </c>
      <c r="AE221" s="143" t="str">
        <f t="shared" si="157"/>
        <v>2,     Rheem,   "XE50T10HMS00U0  (50 gal, JA13)"</v>
      </c>
      <c r="AF221" s="145" t="str">
        <f t="shared" si="131"/>
        <v>Rheem</v>
      </c>
      <c r="AG221" s="162" t="s">
        <v>791</v>
      </c>
      <c r="AH221" s="143" t="str">
        <f t="shared" si="158"/>
        <v xml:space="preserve">          case  Rheem   :   "RheemXE50T10HMS00U0"</v>
      </c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  <c r="AMZ221"/>
      <c r="ANA221"/>
      <c r="ANB221"/>
    </row>
    <row r="222" spans="3:1042" s="6" customFormat="1" ht="15" customHeight="1" x14ac:dyDescent="0.25">
      <c r="C222" s="163" t="str">
        <f t="shared" si="152"/>
        <v>Rheem</v>
      </c>
      <c r="D222" s="163" t="str">
        <f t="shared" si="153"/>
        <v>XE65T10HM00U0  (65 gal, JA13)</v>
      </c>
      <c r="E222" s="163">
        <f t="shared" si="140"/>
        <v>197479</v>
      </c>
      <c r="F222" s="62">
        <f t="shared" si="159"/>
        <v>65</v>
      </c>
      <c r="G222" s="6" t="str">
        <f t="shared" si="154"/>
        <v>RheemPlugInShared65</v>
      </c>
      <c r="H222" s="64">
        <v>0</v>
      </c>
      <c r="I222" s="62">
        <v>1</v>
      </c>
      <c r="J222" s="63">
        <f t="shared" si="148"/>
        <v>0</v>
      </c>
      <c r="K222" s="114">
        <f t="shared" si="149"/>
        <v>3.3</v>
      </c>
      <c r="L222" s="132">
        <f t="shared" si="155"/>
        <v>1</v>
      </c>
      <c r="M222" s="99" t="s">
        <v>196</v>
      </c>
      <c r="N222" s="32">
        <v>3</v>
      </c>
      <c r="O222" s="83">
        <f t="shared" si="156"/>
        <v>19</v>
      </c>
      <c r="P222" s="161" t="s">
        <v>91</v>
      </c>
      <c r="Q222" s="70">
        <f t="shared" si="144"/>
        <v>74</v>
      </c>
      <c r="R222" s="70">
        <f t="shared" si="150"/>
        <v>197479</v>
      </c>
      <c r="S222" s="67" t="str">
        <f t="shared" ref="S222:S235" si="160">T222 &amp; "  (" &amp; U222 &amp; " gal" &amp; IF(Y222&gt;0, ", JA13)", ")")</f>
        <v>XE65T10HM00U0  (65 gal, JA13)</v>
      </c>
      <c r="T222" s="160" t="s">
        <v>772</v>
      </c>
      <c r="U222" s="14">
        <v>65</v>
      </c>
      <c r="V222" s="107" t="s">
        <v>761</v>
      </c>
      <c r="W222" s="88" t="s">
        <v>761</v>
      </c>
      <c r="X222" s="93" t="str">
        <f t="shared" si="151"/>
        <v>RheemPlugInShared65</v>
      </c>
      <c r="Y222" s="131">
        <v>1</v>
      </c>
      <c r="Z222" s="42"/>
      <c r="AA222" s="52">
        <v>3</v>
      </c>
      <c r="AB222" s="53">
        <v>3.3</v>
      </c>
      <c r="AC222" s="54">
        <v>44760</v>
      </c>
      <c r="AD222" s="50" t="s">
        <v>91</v>
      </c>
      <c r="AE222" s="143" t="str">
        <f t="shared" si="157"/>
        <v>2,     Rheem,   "XE65T10HM00U0  (65 gal, JA13)"</v>
      </c>
      <c r="AF222" s="145" t="str">
        <f t="shared" si="131"/>
        <v>Rheem</v>
      </c>
      <c r="AG222" s="160" t="s">
        <v>792</v>
      </c>
      <c r="AH222" s="143" t="str">
        <f t="shared" si="158"/>
        <v xml:space="preserve">          case  Rheem   :   "RheemXE65T10HM00U0"</v>
      </c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  <c r="AMZ222"/>
      <c r="ANA222"/>
      <c r="ANB222"/>
    </row>
    <row r="223" spans="3:1042" s="6" customFormat="1" ht="15" customHeight="1" x14ac:dyDescent="0.25">
      <c r="C223" s="163" t="str">
        <f t="shared" si="152"/>
        <v>Rheem</v>
      </c>
      <c r="D223" s="163" t="str">
        <f t="shared" si="153"/>
        <v>XE65T10HMS00U0  (65 gal, JA13)</v>
      </c>
      <c r="E223" s="163">
        <f t="shared" si="140"/>
        <v>197579</v>
      </c>
      <c r="F223" s="62">
        <f t="shared" si="159"/>
        <v>65</v>
      </c>
      <c r="G223" s="6" t="str">
        <f t="shared" si="154"/>
        <v>RheemPlugInShared65</v>
      </c>
      <c r="H223" s="64">
        <v>0</v>
      </c>
      <c r="I223" s="62">
        <v>1</v>
      </c>
      <c r="J223" s="63">
        <f t="shared" si="148"/>
        <v>0</v>
      </c>
      <c r="K223" s="114">
        <f t="shared" si="149"/>
        <v>3.3</v>
      </c>
      <c r="L223" s="132">
        <f t="shared" si="155"/>
        <v>1</v>
      </c>
      <c r="M223" s="99" t="s">
        <v>196</v>
      </c>
      <c r="N223" s="32">
        <v>3</v>
      </c>
      <c r="O223" s="83">
        <f t="shared" si="156"/>
        <v>19</v>
      </c>
      <c r="P223" s="161" t="s">
        <v>91</v>
      </c>
      <c r="Q223" s="70">
        <f t="shared" si="144"/>
        <v>75</v>
      </c>
      <c r="R223" s="70">
        <f t="shared" si="150"/>
        <v>197579</v>
      </c>
      <c r="S223" s="67" t="str">
        <f t="shared" si="160"/>
        <v>XE65T10HMS00U0  (65 gal, JA13)</v>
      </c>
      <c r="T223" s="160" t="s">
        <v>773</v>
      </c>
      <c r="U223" s="14">
        <v>65</v>
      </c>
      <c r="V223" s="107" t="s">
        <v>761</v>
      </c>
      <c r="W223" s="88" t="s">
        <v>761</v>
      </c>
      <c r="X223" s="93" t="str">
        <f t="shared" si="151"/>
        <v>RheemPlugInShared65</v>
      </c>
      <c r="Y223" s="131">
        <v>1</v>
      </c>
      <c r="Z223" s="42"/>
      <c r="AA223" s="52">
        <v>3</v>
      </c>
      <c r="AB223" s="53">
        <v>3.3</v>
      </c>
      <c r="AC223" s="54">
        <v>44760</v>
      </c>
      <c r="AD223" s="50" t="s">
        <v>91</v>
      </c>
      <c r="AE223" s="143" t="str">
        <f t="shared" si="157"/>
        <v>2,     Rheem,   "XE65T10HMS00U0  (65 gal, JA13)"</v>
      </c>
      <c r="AF223" s="145" t="str">
        <f t="shared" si="131"/>
        <v>Rheem</v>
      </c>
      <c r="AG223" s="160" t="s">
        <v>793</v>
      </c>
      <c r="AH223" s="143" t="str">
        <f t="shared" si="158"/>
        <v xml:space="preserve">          case  Rheem   :   "RheemXE65T10HMS00U0"</v>
      </c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</row>
    <row r="224" spans="3:1042" s="6" customFormat="1" ht="15" customHeight="1" x14ac:dyDescent="0.25">
      <c r="C224" s="163" t="str">
        <f t="shared" si="152"/>
        <v>Rheem</v>
      </c>
      <c r="D224" s="163" t="str">
        <f t="shared" si="153"/>
        <v>XE80T10HM00U0  (80 gal, JA13)</v>
      </c>
      <c r="E224" s="163">
        <f t="shared" si="140"/>
        <v>197680</v>
      </c>
      <c r="F224" s="62">
        <f t="shared" si="159"/>
        <v>80</v>
      </c>
      <c r="G224" s="6" t="str">
        <f t="shared" si="154"/>
        <v>RheemPlugInShared80</v>
      </c>
      <c r="H224" s="64">
        <v>0</v>
      </c>
      <c r="I224" s="62">
        <v>1</v>
      </c>
      <c r="J224" s="63">
        <f t="shared" si="148"/>
        <v>0</v>
      </c>
      <c r="K224" s="114">
        <f t="shared" si="149"/>
        <v>3.5</v>
      </c>
      <c r="L224" s="132">
        <f t="shared" si="155"/>
        <v>1</v>
      </c>
      <c r="M224" s="99" t="s">
        <v>196</v>
      </c>
      <c r="N224" s="32">
        <v>3</v>
      </c>
      <c r="O224" s="83">
        <f t="shared" si="156"/>
        <v>19</v>
      </c>
      <c r="P224" s="161" t="s">
        <v>91</v>
      </c>
      <c r="Q224" s="70">
        <f t="shared" si="144"/>
        <v>76</v>
      </c>
      <c r="R224" s="70">
        <f t="shared" si="150"/>
        <v>197680</v>
      </c>
      <c r="S224" s="67" t="str">
        <f t="shared" si="160"/>
        <v>XE80T10HM00U0  (80 gal, JA13)</v>
      </c>
      <c r="T224" s="160" t="s">
        <v>774</v>
      </c>
      <c r="U224" s="14">
        <v>80</v>
      </c>
      <c r="V224" s="107" t="s">
        <v>762</v>
      </c>
      <c r="W224" s="88" t="s">
        <v>762</v>
      </c>
      <c r="X224" s="93" t="str">
        <f t="shared" si="151"/>
        <v>RheemPlugInShared80</v>
      </c>
      <c r="Y224" s="131">
        <v>1</v>
      </c>
      <c r="Z224" s="42"/>
      <c r="AA224" s="52" t="s">
        <v>15</v>
      </c>
      <c r="AB224" s="53">
        <v>3.5</v>
      </c>
      <c r="AC224" s="54">
        <v>44760</v>
      </c>
      <c r="AD224" s="50" t="s">
        <v>91</v>
      </c>
      <c r="AE224" s="143" t="str">
        <f t="shared" si="157"/>
        <v>2,     Rheem,   "XE80T10HM00U0  (80 gal, JA13)"</v>
      </c>
      <c r="AF224" s="145" t="str">
        <f t="shared" si="131"/>
        <v>Rheem</v>
      </c>
      <c r="AG224" s="163" t="s">
        <v>794</v>
      </c>
      <c r="AH224" s="143" t="str">
        <f t="shared" si="158"/>
        <v xml:space="preserve">          case  Rheem   :   "RheemXE80T10HM00U0"</v>
      </c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</row>
    <row r="225" spans="3:1042" s="6" customFormat="1" ht="15" customHeight="1" x14ac:dyDescent="0.25">
      <c r="C225" s="163" t="str">
        <f t="shared" si="152"/>
        <v>Rheem</v>
      </c>
      <c r="D225" s="163" t="str">
        <f t="shared" si="153"/>
        <v>XE80T10HMS00U0  (80 gal, JA13)</v>
      </c>
      <c r="E225" s="163">
        <f t="shared" si="140"/>
        <v>197780</v>
      </c>
      <c r="F225" s="62">
        <f t="shared" si="159"/>
        <v>80</v>
      </c>
      <c r="G225" s="6" t="str">
        <f t="shared" si="154"/>
        <v>RheemPlugInShared80</v>
      </c>
      <c r="H225" s="64">
        <v>0</v>
      </c>
      <c r="I225" s="62">
        <v>1</v>
      </c>
      <c r="J225" s="63">
        <f t="shared" si="148"/>
        <v>0</v>
      </c>
      <c r="K225" s="114">
        <f t="shared" si="149"/>
        <v>3.5</v>
      </c>
      <c r="L225" s="132">
        <f t="shared" si="155"/>
        <v>1</v>
      </c>
      <c r="M225" s="99" t="s">
        <v>196</v>
      </c>
      <c r="N225" s="32">
        <v>3</v>
      </c>
      <c r="O225" s="83">
        <f t="shared" si="156"/>
        <v>19</v>
      </c>
      <c r="P225" s="161" t="s">
        <v>91</v>
      </c>
      <c r="Q225" s="70">
        <f t="shared" si="144"/>
        <v>77</v>
      </c>
      <c r="R225" s="70">
        <f t="shared" si="150"/>
        <v>197780</v>
      </c>
      <c r="S225" s="67" t="str">
        <f t="shared" si="160"/>
        <v>XE80T10HMS00U0  (80 gal, JA13)</v>
      </c>
      <c r="T225" s="160" t="s">
        <v>775</v>
      </c>
      <c r="U225" s="14">
        <v>80</v>
      </c>
      <c r="V225" s="107" t="s">
        <v>762</v>
      </c>
      <c r="W225" s="88" t="s">
        <v>762</v>
      </c>
      <c r="X225" s="93" t="str">
        <f t="shared" si="151"/>
        <v>RheemPlugInShared80</v>
      </c>
      <c r="Y225" s="131">
        <v>1</v>
      </c>
      <c r="Z225" s="42"/>
      <c r="AA225" s="52" t="s">
        <v>15</v>
      </c>
      <c r="AB225" s="53">
        <v>3.5</v>
      </c>
      <c r="AC225" s="54">
        <v>44760</v>
      </c>
      <c r="AD225" s="50" t="s">
        <v>91</v>
      </c>
      <c r="AE225" s="143" t="str">
        <f t="shared" si="157"/>
        <v>2,     Rheem,   "XE80T10HMS00U0  (80 gal, JA13)"</v>
      </c>
      <c r="AF225" s="145" t="str">
        <f t="shared" si="131"/>
        <v>Rheem</v>
      </c>
      <c r="AG225" s="160" t="s">
        <v>795</v>
      </c>
      <c r="AH225" s="143" t="str">
        <f t="shared" si="158"/>
        <v xml:space="preserve">          case  Rheem   :   "RheemXE80T10HMS00U0"</v>
      </c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  <c r="AMZ225"/>
      <c r="ANA225"/>
      <c r="ANB225"/>
    </row>
    <row r="226" spans="3:1042" s="6" customFormat="1" ht="15" customHeight="1" x14ac:dyDescent="0.25">
      <c r="C226" s="163" t="str">
        <f t="shared" si="152"/>
        <v>Rheem</v>
      </c>
      <c r="D226" s="163" t="str">
        <f t="shared" si="153"/>
        <v>PROPH40 T0 RH120  (40 gal)</v>
      </c>
      <c r="E226" s="163">
        <f t="shared" si="140"/>
        <v>197881</v>
      </c>
      <c r="F226" s="62">
        <f t="shared" si="159"/>
        <v>40</v>
      </c>
      <c r="G226" s="6" t="str">
        <f t="shared" si="154"/>
        <v>RheemPlugInDedicated40</v>
      </c>
      <c r="H226" s="64">
        <v>0</v>
      </c>
      <c r="I226" s="62">
        <v>1</v>
      </c>
      <c r="J226" s="63">
        <f t="shared" si="148"/>
        <v>0</v>
      </c>
      <c r="K226" s="114">
        <f t="shared" si="149"/>
        <v>3</v>
      </c>
      <c r="L226" s="132">
        <f t="shared" si="155"/>
        <v>0</v>
      </c>
      <c r="M226" s="99" t="s">
        <v>196</v>
      </c>
      <c r="N226" s="32">
        <v>2</v>
      </c>
      <c r="O226" s="83">
        <f t="shared" si="156"/>
        <v>19</v>
      </c>
      <c r="P226" s="161" t="s">
        <v>91</v>
      </c>
      <c r="Q226" s="70">
        <f t="shared" si="144"/>
        <v>78</v>
      </c>
      <c r="R226" s="70">
        <f t="shared" si="150"/>
        <v>197881</v>
      </c>
      <c r="S226" s="67" t="str">
        <f t="shared" si="160"/>
        <v>PROPH40 T0 RH120  (40 gal)</v>
      </c>
      <c r="T226" s="160" t="s">
        <v>776</v>
      </c>
      <c r="U226" s="14">
        <v>40</v>
      </c>
      <c r="V226" s="107" t="s">
        <v>763</v>
      </c>
      <c r="W226" s="88" t="s">
        <v>763</v>
      </c>
      <c r="X226" s="93" t="str">
        <f t="shared" si="151"/>
        <v>RheemPlugInDedicated40</v>
      </c>
      <c r="Y226" s="131">
        <v>0</v>
      </c>
      <c r="Z226" s="42"/>
      <c r="AA226" s="52" t="s">
        <v>9</v>
      </c>
      <c r="AB226" s="53">
        <v>3</v>
      </c>
      <c r="AC226" s="54">
        <v>44760</v>
      </c>
      <c r="AD226" s="50" t="s">
        <v>91</v>
      </c>
      <c r="AE226" s="143" t="str">
        <f t="shared" si="157"/>
        <v>2,     Rheem,   "PROPH40 T0 RH120  (40 gal)"</v>
      </c>
      <c r="AF226" s="145" t="str">
        <f t="shared" si="131"/>
        <v>Rheem</v>
      </c>
      <c r="AG226" s="160" t="s">
        <v>796</v>
      </c>
      <c r="AH226" s="143" t="str">
        <f t="shared" si="158"/>
        <v xml:space="preserve">          case  Rheem   :   "RheemPROPH40T0RH120"</v>
      </c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  <c r="AMM226"/>
      <c r="AMN226"/>
      <c r="AMO226"/>
      <c r="AMP226"/>
      <c r="AMQ226"/>
      <c r="AMR226"/>
      <c r="AMS226"/>
      <c r="AMT226"/>
      <c r="AMU226"/>
      <c r="AMV226"/>
      <c r="AMW226"/>
      <c r="AMX226"/>
      <c r="AMY226"/>
      <c r="AMZ226"/>
      <c r="ANA226"/>
      <c r="ANB226"/>
    </row>
    <row r="227" spans="3:1042" s="6" customFormat="1" ht="15" customHeight="1" x14ac:dyDescent="0.25">
      <c r="C227" s="163" t="str">
        <f t="shared" si="152"/>
        <v>Rheem</v>
      </c>
      <c r="D227" s="163" t="str">
        <f t="shared" si="153"/>
        <v>PROPH50 T0 RH120  (50 gal)</v>
      </c>
      <c r="E227" s="163">
        <f t="shared" si="140"/>
        <v>197982</v>
      </c>
      <c r="F227" s="62">
        <f t="shared" si="159"/>
        <v>50</v>
      </c>
      <c r="G227" s="6" t="str">
        <f t="shared" si="154"/>
        <v>RheemPlugInDedicated50</v>
      </c>
      <c r="H227" s="64">
        <v>0</v>
      </c>
      <c r="I227" s="62">
        <v>1</v>
      </c>
      <c r="J227" s="63">
        <f t="shared" si="148"/>
        <v>0</v>
      </c>
      <c r="K227" s="114">
        <f t="shared" si="149"/>
        <v>3</v>
      </c>
      <c r="L227" s="132">
        <f t="shared" si="155"/>
        <v>0</v>
      </c>
      <c r="M227" s="99" t="s">
        <v>196</v>
      </c>
      <c r="N227" s="32">
        <v>2</v>
      </c>
      <c r="O227" s="83">
        <f t="shared" si="156"/>
        <v>19</v>
      </c>
      <c r="P227" s="161" t="s">
        <v>91</v>
      </c>
      <c r="Q227" s="70">
        <f t="shared" si="144"/>
        <v>79</v>
      </c>
      <c r="R227" s="70">
        <f t="shared" si="150"/>
        <v>197982</v>
      </c>
      <c r="S227" s="67" t="str">
        <f t="shared" si="160"/>
        <v>PROPH50 T0 RH120  (50 gal)</v>
      </c>
      <c r="T227" s="160" t="s">
        <v>777</v>
      </c>
      <c r="U227" s="14">
        <v>50</v>
      </c>
      <c r="V227" s="107" t="s">
        <v>764</v>
      </c>
      <c r="W227" s="88" t="s">
        <v>764</v>
      </c>
      <c r="X227" s="93" t="str">
        <f t="shared" si="151"/>
        <v>RheemPlugInDedicated50</v>
      </c>
      <c r="Y227" s="131">
        <v>0</v>
      </c>
      <c r="Z227" s="42"/>
      <c r="AA227" s="52" t="s">
        <v>9</v>
      </c>
      <c r="AB227" s="53">
        <v>3</v>
      </c>
      <c r="AC227" s="54">
        <v>44760</v>
      </c>
      <c r="AD227" s="50" t="s">
        <v>91</v>
      </c>
      <c r="AE227" s="143" t="str">
        <f t="shared" si="157"/>
        <v>2,     Rheem,   "PROPH50 T0 RH120  (50 gal)"</v>
      </c>
      <c r="AF227" s="145" t="str">
        <f t="shared" si="131"/>
        <v>Rheem</v>
      </c>
      <c r="AG227" s="160" t="s">
        <v>797</v>
      </c>
      <c r="AH227" s="143" t="str">
        <f t="shared" si="158"/>
        <v xml:space="preserve">          case  Rheem   :   "RheemPROPH50T0RH120"</v>
      </c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</row>
    <row r="228" spans="3:1042" s="6" customFormat="1" ht="15" customHeight="1" x14ac:dyDescent="0.25">
      <c r="C228" s="163" t="str">
        <f t="shared" si="152"/>
        <v>Rheem</v>
      </c>
      <c r="D228" s="163" t="str">
        <f t="shared" si="153"/>
        <v>PROPH40 T0 RH120-M  (40 gal, JA13)</v>
      </c>
      <c r="E228" s="163">
        <f t="shared" si="140"/>
        <v>198077</v>
      </c>
      <c r="F228" s="62">
        <f t="shared" si="159"/>
        <v>40</v>
      </c>
      <c r="G228" s="6" t="str">
        <f t="shared" si="154"/>
        <v>RheemPlugInShared40</v>
      </c>
      <c r="H228" s="64">
        <v>0</v>
      </c>
      <c r="I228" s="62">
        <v>1</v>
      </c>
      <c r="J228" s="63">
        <f t="shared" si="148"/>
        <v>0</v>
      </c>
      <c r="K228" s="114">
        <f t="shared" si="149"/>
        <v>2.8</v>
      </c>
      <c r="L228" s="132">
        <f t="shared" si="155"/>
        <v>1</v>
      </c>
      <c r="M228" s="99" t="s">
        <v>196</v>
      </c>
      <c r="N228" s="32">
        <v>3</v>
      </c>
      <c r="O228" s="83">
        <f t="shared" si="156"/>
        <v>19</v>
      </c>
      <c r="P228" s="161" t="s">
        <v>91</v>
      </c>
      <c r="Q228" s="70">
        <f t="shared" si="144"/>
        <v>80</v>
      </c>
      <c r="R228" s="70">
        <f t="shared" si="150"/>
        <v>198077</v>
      </c>
      <c r="S228" s="67" t="str">
        <f t="shared" si="160"/>
        <v>PROPH40 T0 RH120-M  (40 gal, JA13)</v>
      </c>
      <c r="T228" s="160" t="s">
        <v>778</v>
      </c>
      <c r="U228" s="14">
        <v>40</v>
      </c>
      <c r="V228" s="107" t="s">
        <v>759</v>
      </c>
      <c r="W228" s="88" t="s">
        <v>759</v>
      </c>
      <c r="X228" s="93" t="str">
        <f t="shared" si="151"/>
        <v>RheemPlugInShared40</v>
      </c>
      <c r="Y228" s="131">
        <v>1</v>
      </c>
      <c r="Z228" s="42"/>
      <c r="AA228" s="52" t="s">
        <v>9</v>
      </c>
      <c r="AB228" s="53">
        <v>2.8</v>
      </c>
      <c r="AC228" s="54">
        <v>44760</v>
      </c>
      <c r="AD228" s="50" t="s">
        <v>91</v>
      </c>
      <c r="AE228" s="143" t="str">
        <f t="shared" si="157"/>
        <v>2,     Rheem,   "PROPH40 T0 RH120-M  (40 gal, JA13)"</v>
      </c>
      <c r="AF228" s="145" t="str">
        <f t="shared" si="131"/>
        <v>Rheem</v>
      </c>
      <c r="AG228" s="163" t="s">
        <v>798</v>
      </c>
      <c r="AH228" s="143" t="str">
        <f t="shared" si="158"/>
        <v xml:space="preserve">          case  Rheem   :   "RheemPROPH40T0RH120M"</v>
      </c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</row>
    <row r="229" spans="3:1042" s="6" customFormat="1" ht="15" customHeight="1" x14ac:dyDescent="0.25">
      <c r="C229" s="163" t="str">
        <f t="shared" si="152"/>
        <v>Rheem</v>
      </c>
      <c r="D229" s="163" t="str">
        <f t="shared" si="153"/>
        <v>PROPH40 T0 RH120-MSO  (40 gal, JA13)</v>
      </c>
      <c r="E229" s="163">
        <f t="shared" si="140"/>
        <v>198177</v>
      </c>
      <c r="F229" s="62">
        <f t="shared" si="159"/>
        <v>40</v>
      </c>
      <c r="G229" s="6" t="str">
        <f t="shared" si="154"/>
        <v>RheemPlugInShared40</v>
      </c>
      <c r="H229" s="64">
        <v>0</v>
      </c>
      <c r="I229" s="62">
        <v>1</v>
      </c>
      <c r="J229" s="63">
        <f t="shared" si="148"/>
        <v>0</v>
      </c>
      <c r="K229" s="114">
        <f t="shared" si="149"/>
        <v>2.8</v>
      </c>
      <c r="L229" s="132">
        <f t="shared" si="155"/>
        <v>1</v>
      </c>
      <c r="M229" s="99" t="s">
        <v>196</v>
      </c>
      <c r="N229" s="32">
        <v>3</v>
      </c>
      <c r="O229" s="83">
        <f t="shared" si="156"/>
        <v>19</v>
      </c>
      <c r="P229" s="161" t="s">
        <v>91</v>
      </c>
      <c r="Q229" s="70">
        <f t="shared" si="144"/>
        <v>81</v>
      </c>
      <c r="R229" s="70">
        <f t="shared" ref="R229" si="161" xml:space="preserve"> (O229*10000) + (Q229*100) + VLOOKUP( W229, $T$2:$V$53, 2, FALSE )</f>
        <v>198177</v>
      </c>
      <c r="S229" s="67" t="str">
        <f t="shared" si="160"/>
        <v>PROPH40 T0 RH120-MSO  (40 gal, JA13)</v>
      </c>
      <c r="T229" s="160" t="s">
        <v>779</v>
      </c>
      <c r="U229" s="14">
        <v>40</v>
      </c>
      <c r="V229" s="107" t="s">
        <v>759</v>
      </c>
      <c r="W229" s="88" t="s">
        <v>759</v>
      </c>
      <c r="X229" s="93" t="str">
        <f t="shared" si="151"/>
        <v>RheemPlugInShared40</v>
      </c>
      <c r="Y229" s="131">
        <v>1</v>
      </c>
      <c r="Z229" s="42"/>
      <c r="AA229" s="52" t="s">
        <v>9</v>
      </c>
      <c r="AB229" s="53">
        <v>2.8</v>
      </c>
      <c r="AC229" s="54">
        <v>44760</v>
      </c>
      <c r="AD229" s="50"/>
      <c r="AE229" s="143" t="str">
        <f t="shared" si="157"/>
        <v>2,     Rheem,   "PROPH40 T0 RH120-MSO  (40 gal, JA13)"</v>
      </c>
      <c r="AF229" s="145" t="str">
        <f t="shared" si="131"/>
        <v>Rheem</v>
      </c>
      <c r="AG229" s="160" t="s">
        <v>799</v>
      </c>
      <c r="AH229" s="143" t="str">
        <f t="shared" si="158"/>
        <v xml:space="preserve">          case  Rheem   :   "RheemPROPH40T0RH120MSO"</v>
      </c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</row>
    <row r="230" spans="3:1042" s="6" customFormat="1" ht="15" customHeight="1" x14ac:dyDescent="0.25">
      <c r="C230" s="163" t="str">
        <f t="shared" si="152"/>
        <v>Rheem</v>
      </c>
      <c r="D230" s="163" t="str">
        <f t="shared" si="153"/>
        <v>PROPH50 T0 RH120-M  (50 gal, JA13)</v>
      </c>
      <c r="E230" s="163">
        <f t="shared" si="140"/>
        <v>198278</v>
      </c>
      <c r="F230" s="62">
        <f t="shared" si="159"/>
        <v>50</v>
      </c>
      <c r="G230" s="6" t="str">
        <f t="shared" si="154"/>
        <v>RheemPlugInShared50</v>
      </c>
      <c r="H230" s="64">
        <v>0</v>
      </c>
      <c r="I230" s="62">
        <v>1</v>
      </c>
      <c r="J230" s="63">
        <f t="shared" ref="J230:J235" si="162">IF(H230&gt;0,Z230,0)</f>
        <v>0</v>
      </c>
      <c r="K230" s="114">
        <f t="shared" ref="K230:K235" si="163">IF(I230&gt;0,AB230,0)</f>
        <v>3</v>
      </c>
      <c r="L230" s="132">
        <f t="shared" si="155"/>
        <v>1</v>
      </c>
      <c r="M230" s="99" t="s">
        <v>196</v>
      </c>
      <c r="N230" s="32">
        <v>3</v>
      </c>
      <c r="O230" s="83">
        <f t="shared" si="156"/>
        <v>19</v>
      </c>
      <c r="P230" s="161" t="s">
        <v>91</v>
      </c>
      <c r="Q230" s="70">
        <f t="shared" si="144"/>
        <v>82</v>
      </c>
      <c r="R230" s="70">
        <f t="shared" ref="R230:R261" si="164" xml:space="preserve"> (O230*10000) + (Q230*100) + VLOOKUP( W230, $T$2:$V$53, 2, FALSE )</f>
        <v>198278</v>
      </c>
      <c r="S230" s="67" t="str">
        <f t="shared" si="160"/>
        <v>PROPH50 T0 RH120-M  (50 gal, JA13)</v>
      </c>
      <c r="T230" s="160" t="s">
        <v>780</v>
      </c>
      <c r="U230" s="14">
        <v>50</v>
      </c>
      <c r="V230" s="107" t="s">
        <v>760</v>
      </c>
      <c r="W230" s="88" t="s">
        <v>760</v>
      </c>
      <c r="X230" s="93" t="str">
        <f t="shared" si="151"/>
        <v>RheemPlugInShared50</v>
      </c>
      <c r="Y230" s="131">
        <v>1</v>
      </c>
      <c r="Z230" s="42"/>
      <c r="AA230" s="52" t="s">
        <v>9</v>
      </c>
      <c r="AB230" s="53">
        <v>3</v>
      </c>
      <c r="AC230" s="54">
        <v>44760</v>
      </c>
      <c r="AD230" s="50"/>
      <c r="AE230" s="143" t="str">
        <f t="shared" si="157"/>
        <v>2,     Rheem,   "PROPH50 T0 RH120-M  (50 gal, JA13)"</v>
      </c>
      <c r="AF230" s="145" t="str">
        <f t="shared" si="131"/>
        <v>Rheem</v>
      </c>
      <c r="AG230" s="162" t="s">
        <v>800</v>
      </c>
      <c r="AH230" s="143" t="str">
        <f t="shared" si="158"/>
        <v xml:space="preserve">          case  Rheem   :   "RheemPROPH50T0RH120M"</v>
      </c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</row>
    <row r="231" spans="3:1042" s="6" customFormat="1" ht="15" customHeight="1" x14ac:dyDescent="0.25">
      <c r="C231" s="163" t="str">
        <f t="shared" si="152"/>
        <v>Rheem</v>
      </c>
      <c r="D231" s="163" t="str">
        <f t="shared" si="153"/>
        <v>PROPH50 T0 RH120-MSO  (50 gal, JA13)</v>
      </c>
      <c r="E231" s="163">
        <f t="shared" si="140"/>
        <v>198378</v>
      </c>
      <c r="F231" s="62">
        <f t="shared" si="159"/>
        <v>50</v>
      </c>
      <c r="G231" s="6" t="str">
        <f t="shared" si="154"/>
        <v>RheemPlugInShared50</v>
      </c>
      <c r="H231" s="64">
        <v>0</v>
      </c>
      <c r="I231" s="62">
        <v>1</v>
      </c>
      <c r="J231" s="63">
        <f t="shared" si="162"/>
        <v>0</v>
      </c>
      <c r="K231" s="114">
        <f t="shared" si="163"/>
        <v>3</v>
      </c>
      <c r="L231" s="132">
        <f t="shared" si="155"/>
        <v>1</v>
      </c>
      <c r="M231" s="99" t="s">
        <v>196</v>
      </c>
      <c r="N231" s="32">
        <v>3</v>
      </c>
      <c r="O231" s="83">
        <f t="shared" si="156"/>
        <v>19</v>
      </c>
      <c r="P231" s="161" t="s">
        <v>91</v>
      </c>
      <c r="Q231" s="70">
        <f t="shared" si="144"/>
        <v>83</v>
      </c>
      <c r="R231" s="70">
        <f t="shared" si="164"/>
        <v>198378</v>
      </c>
      <c r="S231" s="67" t="str">
        <f t="shared" si="160"/>
        <v>PROPH50 T0 RH120-MSO  (50 gal, JA13)</v>
      </c>
      <c r="T231" s="160" t="s">
        <v>781</v>
      </c>
      <c r="U231" s="14">
        <v>50</v>
      </c>
      <c r="V231" s="107" t="s">
        <v>760</v>
      </c>
      <c r="W231" s="88" t="s">
        <v>760</v>
      </c>
      <c r="X231" s="93" t="str">
        <f t="shared" si="151"/>
        <v>RheemPlugInShared50</v>
      </c>
      <c r="Y231" s="131">
        <v>1</v>
      </c>
      <c r="Z231" s="42"/>
      <c r="AA231" s="52" t="s">
        <v>9</v>
      </c>
      <c r="AB231" s="53">
        <v>3</v>
      </c>
      <c r="AC231" s="54">
        <v>44760</v>
      </c>
      <c r="AD231" s="50"/>
      <c r="AE231" s="143" t="str">
        <f t="shared" si="157"/>
        <v>2,     Rheem,   "PROPH50 T0 RH120-MSO  (50 gal, JA13)"</v>
      </c>
      <c r="AF231" s="145" t="str">
        <f t="shared" si="131"/>
        <v>Rheem</v>
      </c>
      <c r="AG231" s="162" t="s">
        <v>801</v>
      </c>
      <c r="AH231" s="143" t="str">
        <f t="shared" si="158"/>
        <v xml:space="preserve">          case  Rheem   :   "RheemPROPH50T0RH120MSO"</v>
      </c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</row>
    <row r="232" spans="3:1042" s="6" customFormat="1" ht="15" customHeight="1" x14ac:dyDescent="0.25">
      <c r="C232" s="163" t="str">
        <f t="shared" si="152"/>
        <v>Rheem</v>
      </c>
      <c r="D232" s="163" t="str">
        <f t="shared" si="153"/>
        <v>PROPH65 T0 RH120-M  (65 gal, JA13)</v>
      </c>
      <c r="E232" s="163">
        <f t="shared" si="140"/>
        <v>198479</v>
      </c>
      <c r="F232" s="62">
        <f t="shared" si="159"/>
        <v>65</v>
      </c>
      <c r="G232" s="6" t="str">
        <f t="shared" si="154"/>
        <v>RheemPlugInShared65</v>
      </c>
      <c r="H232" s="64">
        <v>0</v>
      </c>
      <c r="I232" s="62">
        <v>1</v>
      </c>
      <c r="J232" s="63">
        <f t="shared" si="162"/>
        <v>0</v>
      </c>
      <c r="K232" s="114">
        <f t="shared" si="163"/>
        <v>3.3</v>
      </c>
      <c r="L232" s="132">
        <f t="shared" si="155"/>
        <v>1</v>
      </c>
      <c r="M232" s="99" t="s">
        <v>196</v>
      </c>
      <c r="N232" s="32">
        <v>3</v>
      </c>
      <c r="O232" s="83">
        <f t="shared" si="156"/>
        <v>19</v>
      </c>
      <c r="P232" s="161" t="s">
        <v>91</v>
      </c>
      <c r="Q232" s="70">
        <f t="shared" si="144"/>
        <v>84</v>
      </c>
      <c r="R232" s="70">
        <f t="shared" si="164"/>
        <v>198479</v>
      </c>
      <c r="S232" s="67" t="str">
        <f t="shared" si="160"/>
        <v>PROPH65 T0 RH120-M  (65 gal, JA13)</v>
      </c>
      <c r="T232" s="160" t="s">
        <v>782</v>
      </c>
      <c r="U232" s="14">
        <v>65</v>
      </c>
      <c r="V232" s="107" t="s">
        <v>761</v>
      </c>
      <c r="W232" s="88" t="s">
        <v>761</v>
      </c>
      <c r="X232" s="93" t="str">
        <f t="shared" si="151"/>
        <v>RheemPlugInShared65</v>
      </c>
      <c r="Y232" s="131">
        <v>1</v>
      </c>
      <c r="Z232" s="42"/>
      <c r="AA232" s="52">
        <v>3</v>
      </c>
      <c r="AB232" s="53">
        <v>3.3</v>
      </c>
      <c r="AC232" s="54">
        <v>44760</v>
      </c>
      <c r="AD232" s="50"/>
      <c r="AE232" s="143" t="str">
        <f t="shared" si="157"/>
        <v>2,     Rheem,   "PROPH65 T0 RH120-M  (65 gal, JA13)"</v>
      </c>
      <c r="AF232" s="145" t="str">
        <f t="shared" si="131"/>
        <v>Rheem</v>
      </c>
      <c r="AG232" s="162" t="s">
        <v>802</v>
      </c>
      <c r="AH232" s="143" t="str">
        <f t="shared" si="158"/>
        <v xml:space="preserve">          case  Rheem   :   "RheemPROPH65T0RH120M"</v>
      </c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</row>
    <row r="233" spans="3:1042" s="6" customFormat="1" ht="15" customHeight="1" x14ac:dyDescent="0.25">
      <c r="C233" s="163" t="str">
        <f t="shared" si="152"/>
        <v>Rheem</v>
      </c>
      <c r="D233" s="163" t="str">
        <f t="shared" si="153"/>
        <v>PROPH65 T0 RH120-MSO  (65 gal, JA13)</v>
      </c>
      <c r="E233" s="163">
        <f t="shared" si="140"/>
        <v>198579</v>
      </c>
      <c r="F233" s="62">
        <f t="shared" si="159"/>
        <v>65</v>
      </c>
      <c r="G233" s="6" t="str">
        <f t="shared" si="154"/>
        <v>RheemPlugInShared65</v>
      </c>
      <c r="H233" s="64">
        <v>0</v>
      </c>
      <c r="I233" s="62">
        <v>1</v>
      </c>
      <c r="J233" s="63">
        <f t="shared" si="162"/>
        <v>0</v>
      </c>
      <c r="K233" s="114">
        <f t="shared" si="163"/>
        <v>3.3</v>
      </c>
      <c r="L233" s="132">
        <f t="shared" si="155"/>
        <v>1</v>
      </c>
      <c r="M233" s="99" t="s">
        <v>196</v>
      </c>
      <c r="N233" s="32">
        <v>3</v>
      </c>
      <c r="O233" s="83">
        <f t="shared" si="156"/>
        <v>19</v>
      </c>
      <c r="P233" s="161" t="s">
        <v>91</v>
      </c>
      <c r="Q233" s="70">
        <f t="shared" si="144"/>
        <v>85</v>
      </c>
      <c r="R233" s="70">
        <f t="shared" si="164"/>
        <v>198579</v>
      </c>
      <c r="S233" s="67" t="str">
        <f t="shared" si="160"/>
        <v>PROPH65 T0 RH120-MSO  (65 gal, JA13)</v>
      </c>
      <c r="T233" s="160" t="s">
        <v>783</v>
      </c>
      <c r="U233" s="14">
        <v>65</v>
      </c>
      <c r="V233" s="107" t="s">
        <v>761</v>
      </c>
      <c r="W233" s="88" t="s">
        <v>761</v>
      </c>
      <c r="X233" s="93" t="str">
        <f t="shared" si="151"/>
        <v>RheemPlugInShared65</v>
      </c>
      <c r="Y233" s="131">
        <v>1</v>
      </c>
      <c r="Z233" s="42"/>
      <c r="AA233" s="52">
        <v>3</v>
      </c>
      <c r="AB233" s="53">
        <v>3.3</v>
      </c>
      <c r="AC233" s="54">
        <v>44760</v>
      </c>
      <c r="AD233" s="50"/>
      <c r="AE233" s="143" t="str">
        <f t="shared" si="157"/>
        <v>2,     Rheem,   "PROPH65 T0 RH120-MSO  (65 gal, JA13)"</v>
      </c>
      <c r="AF233" s="145" t="str">
        <f t="shared" si="131"/>
        <v>Rheem</v>
      </c>
      <c r="AG233" s="162" t="s">
        <v>803</v>
      </c>
      <c r="AH233" s="143" t="str">
        <f t="shared" si="158"/>
        <v xml:space="preserve">          case  Rheem   :   "RheemPROPH65T0RH120MSO"</v>
      </c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</row>
    <row r="234" spans="3:1042" s="6" customFormat="1" ht="15" customHeight="1" x14ac:dyDescent="0.25">
      <c r="C234" s="163" t="str">
        <f t="shared" si="152"/>
        <v>Rheem</v>
      </c>
      <c r="D234" s="163" t="str">
        <f t="shared" si="153"/>
        <v>PROPH80 T0 RH120-M  (80 gal, JA13)</v>
      </c>
      <c r="E234" s="163">
        <f t="shared" si="140"/>
        <v>198680</v>
      </c>
      <c r="F234" s="62">
        <f t="shared" si="159"/>
        <v>80</v>
      </c>
      <c r="G234" s="6" t="str">
        <f t="shared" si="154"/>
        <v>RheemPlugInShared80</v>
      </c>
      <c r="H234" s="64">
        <v>0</v>
      </c>
      <c r="I234" s="62">
        <v>1</v>
      </c>
      <c r="J234" s="63">
        <f t="shared" si="162"/>
        <v>0</v>
      </c>
      <c r="K234" s="114">
        <f t="shared" si="163"/>
        <v>3.5</v>
      </c>
      <c r="L234" s="132">
        <f t="shared" si="155"/>
        <v>1</v>
      </c>
      <c r="M234" s="99" t="s">
        <v>196</v>
      </c>
      <c r="N234" s="32">
        <v>3</v>
      </c>
      <c r="O234" s="83">
        <f t="shared" si="156"/>
        <v>19</v>
      </c>
      <c r="P234" s="161" t="s">
        <v>91</v>
      </c>
      <c r="Q234" s="70">
        <f t="shared" si="144"/>
        <v>86</v>
      </c>
      <c r="R234" s="70">
        <f t="shared" si="164"/>
        <v>198680</v>
      </c>
      <c r="S234" s="67" t="str">
        <f t="shared" si="160"/>
        <v>PROPH80 T0 RH120-M  (80 gal, JA13)</v>
      </c>
      <c r="T234" s="160" t="s">
        <v>784</v>
      </c>
      <c r="U234" s="14">
        <v>80</v>
      </c>
      <c r="V234" s="107" t="s">
        <v>762</v>
      </c>
      <c r="W234" s="88" t="s">
        <v>762</v>
      </c>
      <c r="X234" s="93" t="str">
        <f t="shared" si="151"/>
        <v>RheemPlugInShared80</v>
      </c>
      <c r="Y234" s="131">
        <v>1</v>
      </c>
      <c r="Z234" s="42"/>
      <c r="AA234" s="52" t="s">
        <v>15</v>
      </c>
      <c r="AB234" s="53">
        <v>3.5</v>
      </c>
      <c r="AC234" s="54">
        <v>44760</v>
      </c>
      <c r="AD234" s="50"/>
      <c r="AE234" s="143" t="str">
        <f t="shared" si="157"/>
        <v>2,     Rheem,   "PROPH80 T0 RH120-M  (80 gal, JA13)"</v>
      </c>
      <c r="AF234" s="145" t="str">
        <f t="shared" si="131"/>
        <v>Rheem</v>
      </c>
      <c r="AG234" s="162" t="s">
        <v>804</v>
      </c>
      <c r="AH234" s="143" t="str">
        <f t="shared" si="158"/>
        <v xml:space="preserve">          case  Rheem   :   "RheemPROPH80T0RH120M"</v>
      </c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</row>
    <row r="235" spans="3:1042" s="6" customFormat="1" ht="15" customHeight="1" x14ac:dyDescent="0.25">
      <c r="C235" s="163" t="str">
        <f t="shared" si="152"/>
        <v>Rheem</v>
      </c>
      <c r="D235" s="163" t="str">
        <f t="shared" si="153"/>
        <v>PROPH80 T0 RH120-MSO  (80 gal, JA13)</v>
      </c>
      <c r="E235" s="163">
        <f t="shared" si="140"/>
        <v>198780</v>
      </c>
      <c r="F235" s="62">
        <f t="shared" si="159"/>
        <v>80</v>
      </c>
      <c r="G235" s="6" t="str">
        <f t="shared" si="154"/>
        <v>RheemPlugInShared80</v>
      </c>
      <c r="H235" s="64">
        <v>0</v>
      </c>
      <c r="I235" s="62">
        <v>1</v>
      </c>
      <c r="J235" s="63">
        <f t="shared" si="162"/>
        <v>0</v>
      </c>
      <c r="K235" s="114">
        <f t="shared" si="163"/>
        <v>3.5</v>
      </c>
      <c r="L235" s="132">
        <f t="shared" si="155"/>
        <v>1</v>
      </c>
      <c r="M235" s="99" t="s">
        <v>196</v>
      </c>
      <c r="N235" s="32">
        <v>3</v>
      </c>
      <c r="O235" s="83">
        <f t="shared" si="156"/>
        <v>19</v>
      </c>
      <c r="P235" s="161" t="s">
        <v>91</v>
      </c>
      <c r="Q235" s="70">
        <f t="shared" si="144"/>
        <v>87</v>
      </c>
      <c r="R235" s="70">
        <f t="shared" si="164"/>
        <v>198780</v>
      </c>
      <c r="S235" s="67" t="str">
        <f t="shared" si="160"/>
        <v>PROPH80 T0 RH120-MSO  (80 gal, JA13)</v>
      </c>
      <c r="T235" s="160" t="s">
        <v>785</v>
      </c>
      <c r="U235" s="14">
        <v>80</v>
      </c>
      <c r="V235" s="107" t="s">
        <v>762</v>
      </c>
      <c r="W235" s="88" t="s">
        <v>762</v>
      </c>
      <c r="X235" s="93" t="str">
        <f t="shared" si="151"/>
        <v>RheemPlugInShared80</v>
      </c>
      <c r="Y235" s="131">
        <v>1</v>
      </c>
      <c r="Z235" s="42"/>
      <c r="AA235" s="52" t="s">
        <v>15</v>
      </c>
      <c r="AB235" s="53">
        <v>3.5</v>
      </c>
      <c r="AC235" s="54">
        <v>44760</v>
      </c>
      <c r="AD235" s="50"/>
      <c r="AE235" s="143" t="str">
        <f t="shared" si="157"/>
        <v>2,     Rheem,   "PROPH80 T0 RH120-MSO  (80 gal, JA13)"</v>
      </c>
      <c r="AF235" s="145" t="str">
        <f t="shared" si="131"/>
        <v>Rheem</v>
      </c>
      <c r="AG235" s="162" t="s">
        <v>805</v>
      </c>
      <c r="AH235" s="143" t="str">
        <f t="shared" si="158"/>
        <v xml:space="preserve">          case  Rheem   :   "RheemPROPH80T0RH120MSO"</v>
      </c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</row>
    <row r="236" spans="3:1042" s="6" customFormat="1" ht="15" customHeight="1" x14ac:dyDescent="0.25">
      <c r="C236" s="136" t="str">
        <f t="shared" si="138"/>
        <v>Rheem Canada</v>
      </c>
      <c r="D236" s="136" t="str">
        <f t="shared" si="139"/>
        <v>CPROPH40 T2 RH375-15  (40 gal)</v>
      </c>
      <c r="E236" s="136">
        <f t="shared" si="140"/>
        <v>280159</v>
      </c>
      <c r="F236" s="62">
        <f t="shared" si="145"/>
        <v>40</v>
      </c>
      <c r="G236" s="6" t="str">
        <f t="shared" si="141"/>
        <v>Rheem2020Prem40</v>
      </c>
      <c r="H236" s="64">
        <v>0</v>
      </c>
      <c r="I236" s="62">
        <v>1</v>
      </c>
      <c r="J236" s="63">
        <f t="shared" si="148"/>
        <v>0</v>
      </c>
      <c r="K236" s="114">
        <f t="shared" si="149"/>
        <v>3.1</v>
      </c>
      <c r="L236" s="132">
        <f t="shared" ref="L236:L273" si="165">Y236</f>
        <v>0</v>
      </c>
      <c r="M236" s="99" t="s">
        <v>196</v>
      </c>
      <c r="N236" s="32">
        <v>4</v>
      </c>
      <c r="O236" s="83">
        <f t="shared" si="121"/>
        <v>28</v>
      </c>
      <c r="P236" s="12" t="s">
        <v>365</v>
      </c>
      <c r="Q236" s="69">
        <v>1</v>
      </c>
      <c r="R236" s="70">
        <f t="shared" si="164"/>
        <v>280159</v>
      </c>
      <c r="S236" s="67" t="str">
        <f t="shared" si="146"/>
        <v>CPROPH40 T2 RH375-15  (40 gal)</v>
      </c>
      <c r="T236" s="10" t="s">
        <v>408</v>
      </c>
      <c r="U236" s="11">
        <v>40</v>
      </c>
      <c r="V236" s="30"/>
      <c r="W236" s="88" t="s">
        <v>291</v>
      </c>
      <c r="X236" s="93" t="str">
        <f t="shared" si="151"/>
        <v>Rheem2020Prem40</v>
      </c>
      <c r="Y236" s="131">
        <v>0</v>
      </c>
      <c r="Z236" s="40"/>
      <c r="AA236" s="47">
        <v>2</v>
      </c>
      <c r="AB236" s="48">
        <v>3.1</v>
      </c>
      <c r="AC236" s="49">
        <v>44127</v>
      </c>
      <c r="AD236" s="50"/>
      <c r="AE236" s="143" t="str">
        <f t="shared" si="142"/>
        <v>2,     Rheem Canada,   "CPROPH40 T2 RH375-15  (40 gal)"</v>
      </c>
      <c r="AF236" s="144" t="s">
        <v>447</v>
      </c>
      <c r="AG236" s="147" t="s">
        <v>596</v>
      </c>
      <c r="AH236" s="143" t="str">
        <f t="shared" si="143"/>
        <v xml:space="preserve">          case  Rheem Canada   :   "RheemCanCPROPH40T2RH37515"</v>
      </c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</row>
    <row r="237" spans="3:1042" s="6" customFormat="1" ht="15" customHeight="1" x14ac:dyDescent="0.25">
      <c r="C237" s="136" t="str">
        <f t="shared" si="138"/>
        <v>Rheem Canada</v>
      </c>
      <c r="D237" s="136" t="str">
        <f t="shared" si="139"/>
        <v>CPROPH50 T2 RH375-15  (50 gal)</v>
      </c>
      <c r="E237" s="136">
        <f t="shared" si="140"/>
        <v>280260</v>
      </c>
      <c r="F237" s="62">
        <f t="shared" si="145"/>
        <v>50</v>
      </c>
      <c r="G237" s="6" t="str">
        <f t="shared" si="141"/>
        <v>Rheem2020Prem50</v>
      </c>
      <c r="H237" s="64">
        <v>0</v>
      </c>
      <c r="I237" s="62">
        <v>1</v>
      </c>
      <c r="J237" s="63">
        <f t="shared" si="148"/>
        <v>0</v>
      </c>
      <c r="K237" s="114">
        <f t="shared" si="149"/>
        <v>3.2</v>
      </c>
      <c r="L237" s="132">
        <f t="shared" si="165"/>
        <v>0</v>
      </c>
      <c r="M237" s="99" t="s">
        <v>196</v>
      </c>
      <c r="N237" s="32">
        <v>4</v>
      </c>
      <c r="O237" s="83">
        <f t="shared" si="121"/>
        <v>28</v>
      </c>
      <c r="P237" s="12" t="s">
        <v>365</v>
      </c>
      <c r="Q237" s="70">
        <f t="shared" ref="Q237:Q260" si="166">Q236+1</f>
        <v>2</v>
      </c>
      <c r="R237" s="70">
        <f t="shared" si="164"/>
        <v>280260</v>
      </c>
      <c r="S237" s="67" t="str">
        <f t="shared" si="146"/>
        <v>CPROPH50 T2 RH375-15  (50 gal)</v>
      </c>
      <c r="T237" s="10" t="s">
        <v>385</v>
      </c>
      <c r="U237" s="11">
        <v>50</v>
      </c>
      <c r="V237" s="30"/>
      <c r="W237" s="88" t="s">
        <v>292</v>
      </c>
      <c r="X237" s="93" t="str">
        <f t="shared" si="151"/>
        <v>Rheem2020Prem50</v>
      </c>
      <c r="Y237" s="131">
        <v>0</v>
      </c>
      <c r="Z237" s="40"/>
      <c r="AA237" s="47" t="s">
        <v>9</v>
      </c>
      <c r="AB237" s="48">
        <v>3.2</v>
      </c>
      <c r="AC237" s="49">
        <v>44127</v>
      </c>
      <c r="AD237" s="50"/>
      <c r="AE237" s="143" t="str">
        <f t="shared" si="142"/>
        <v>2,     Rheem Canada,   "CPROPH50 T2 RH375-15  (50 gal)"</v>
      </c>
      <c r="AF237" s="145" t="str">
        <f t="shared" si="131"/>
        <v>RheemCan</v>
      </c>
      <c r="AG237" s="147" t="s">
        <v>597</v>
      </c>
      <c r="AH237" s="143" t="str">
        <f t="shared" si="143"/>
        <v xml:space="preserve">          case  Rheem Canada   :   "RheemCanCPROPH50T2RH37515"</v>
      </c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</row>
    <row r="238" spans="3:1042" s="6" customFormat="1" ht="15" customHeight="1" x14ac:dyDescent="0.25">
      <c r="C238" s="136" t="str">
        <f t="shared" si="138"/>
        <v>Rheem Canada</v>
      </c>
      <c r="D238" s="136" t="str">
        <f t="shared" si="139"/>
        <v>CPROPH65 T2 RH375-15  (65 gal)</v>
      </c>
      <c r="E238" s="136">
        <f t="shared" si="140"/>
        <v>280361</v>
      </c>
      <c r="F238" s="62">
        <f t="shared" si="145"/>
        <v>65</v>
      </c>
      <c r="G238" s="6" t="str">
        <f t="shared" si="141"/>
        <v>Rheem2020Prem65</v>
      </c>
      <c r="H238" s="64">
        <v>0</v>
      </c>
      <c r="I238" s="62">
        <v>1</v>
      </c>
      <c r="J238" s="63">
        <f t="shared" si="148"/>
        <v>0</v>
      </c>
      <c r="K238" s="114">
        <f t="shared" si="149"/>
        <v>3.2</v>
      </c>
      <c r="L238" s="132">
        <f t="shared" si="165"/>
        <v>0</v>
      </c>
      <c r="M238" s="99" t="s">
        <v>196</v>
      </c>
      <c r="N238" s="32">
        <v>4</v>
      </c>
      <c r="O238" s="83">
        <f t="shared" si="121"/>
        <v>28</v>
      </c>
      <c r="P238" s="12" t="s">
        <v>365</v>
      </c>
      <c r="Q238" s="70">
        <f t="shared" si="166"/>
        <v>3</v>
      </c>
      <c r="R238" s="70">
        <f t="shared" si="164"/>
        <v>280361</v>
      </c>
      <c r="S238" s="67" t="str">
        <f t="shared" si="146"/>
        <v>CPROPH65 T2 RH375-15  (65 gal)</v>
      </c>
      <c r="T238" s="10" t="s">
        <v>386</v>
      </c>
      <c r="U238" s="11">
        <v>65</v>
      </c>
      <c r="V238" s="30"/>
      <c r="W238" s="88" t="s">
        <v>293</v>
      </c>
      <c r="X238" s="93" t="str">
        <f t="shared" si="151"/>
        <v>Rheem2020Prem65</v>
      </c>
      <c r="Y238" s="131">
        <v>0</v>
      </c>
      <c r="Z238" s="40"/>
      <c r="AA238" s="47" t="s">
        <v>9</v>
      </c>
      <c r="AB238" s="48">
        <v>3.2</v>
      </c>
      <c r="AC238" s="49">
        <v>44127</v>
      </c>
      <c r="AD238" s="50"/>
      <c r="AE238" s="143" t="str">
        <f t="shared" si="142"/>
        <v>2,     Rheem Canada,   "CPROPH65 T2 RH375-15  (65 gal)"</v>
      </c>
      <c r="AF238" s="145" t="str">
        <f t="shared" si="131"/>
        <v>RheemCan</v>
      </c>
      <c r="AG238" s="147" t="s">
        <v>598</v>
      </c>
      <c r="AH238" s="143" t="str">
        <f t="shared" si="143"/>
        <v xml:space="preserve">          case  Rheem Canada   :   "RheemCanCPROPH65T2RH37515"</v>
      </c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</row>
    <row r="239" spans="3:1042" s="6" customFormat="1" ht="15" customHeight="1" x14ac:dyDescent="0.25">
      <c r="C239" s="136" t="str">
        <f t="shared" si="138"/>
        <v>Rheem Canada</v>
      </c>
      <c r="D239" s="136" t="str">
        <f t="shared" si="139"/>
        <v>CPROPH80 T2 RH375-15  (80 gal)</v>
      </c>
      <c r="E239" s="136">
        <f t="shared" si="140"/>
        <v>280462</v>
      </c>
      <c r="F239" s="62">
        <f t="shared" si="145"/>
        <v>80</v>
      </c>
      <c r="G239" s="6" t="str">
        <f t="shared" si="141"/>
        <v>Rheem2020Prem80</v>
      </c>
      <c r="H239" s="64">
        <v>0</v>
      </c>
      <c r="I239" s="62">
        <v>1</v>
      </c>
      <c r="J239" s="63">
        <f t="shared" si="148"/>
        <v>0</v>
      </c>
      <c r="K239" s="114">
        <f t="shared" si="149"/>
        <v>3.2</v>
      </c>
      <c r="L239" s="132">
        <f t="shared" si="165"/>
        <v>0</v>
      </c>
      <c r="M239" s="99" t="s">
        <v>196</v>
      </c>
      <c r="N239" s="32">
        <v>4</v>
      </c>
      <c r="O239" s="83">
        <f t="shared" si="121"/>
        <v>28</v>
      </c>
      <c r="P239" s="12" t="s">
        <v>365</v>
      </c>
      <c r="Q239" s="70">
        <f t="shared" si="166"/>
        <v>4</v>
      </c>
      <c r="R239" s="70">
        <f t="shared" si="164"/>
        <v>280462</v>
      </c>
      <c r="S239" s="67" t="str">
        <f t="shared" si="146"/>
        <v>CPROPH80 T2 RH375-15  (80 gal)</v>
      </c>
      <c r="T239" s="10" t="s">
        <v>387</v>
      </c>
      <c r="U239" s="11">
        <v>80</v>
      </c>
      <c r="V239" s="30"/>
      <c r="W239" s="88" t="s">
        <v>294</v>
      </c>
      <c r="X239" s="93" t="str">
        <f t="shared" si="151"/>
        <v>Rheem2020Prem80</v>
      </c>
      <c r="Y239" s="131">
        <v>0</v>
      </c>
      <c r="Z239" s="40"/>
      <c r="AA239" s="47">
        <v>4</v>
      </c>
      <c r="AB239" s="48">
        <v>3.2</v>
      </c>
      <c r="AC239" s="49">
        <v>44127</v>
      </c>
      <c r="AD239" s="50"/>
      <c r="AE239" s="143" t="str">
        <f t="shared" si="142"/>
        <v>2,     Rheem Canada,   "CPROPH80 T2 RH375-15  (80 gal)"</v>
      </c>
      <c r="AF239" s="145" t="str">
        <f t="shared" si="131"/>
        <v>RheemCan</v>
      </c>
      <c r="AG239" s="147" t="s">
        <v>599</v>
      </c>
      <c r="AH239" s="143" t="str">
        <f t="shared" si="143"/>
        <v xml:space="preserve">          case  Rheem Canada   :   "RheemCanCPROPH80T2RH37515"</v>
      </c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</row>
    <row r="240" spans="3:1042" s="6" customFormat="1" ht="15" customHeight="1" x14ac:dyDescent="0.25">
      <c r="C240" s="136" t="str">
        <f t="shared" si="138"/>
        <v>Rheem Canada</v>
      </c>
      <c r="D240" s="136" t="str">
        <f t="shared" si="139"/>
        <v>CPROPH40 T2 RH375-30  (40 gal)</v>
      </c>
      <c r="E240" s="136">
        <f t="shared" si="140"/>
        <v>280559</v>
      </c>
      <c r="F240" s="62">
        <f t="shared" si="145"/>
        <v>40</v>
      </c>
      <c r="G240" s="6" t="str">
        <f t="shared" si="141"/>
        <v>Rheem2020Prem40</v>
      </c>
      <c r="H240" s="64">
        <v>0</v>
      </c>
      <c r="I240" s="62">
        <v>1</v>
      </c>
      <c r="J240" s="63">
        <f t="shared" si="148"/>
        <v>0</v>
      </c>
      <c r="K240" s="114">
        <f t="shared" si="149"/>
        <v>3.1</v>
      </c>
      <c r="L240" s="132">
        <f t="shared" si="165"/>
        <v>0</v>
      </c>
      <c r="M240" s="99" t="s">
        <v>196</v>
      </c>
      <c r="N240" s="32">
        <v>4</v>
      </c>
      <c r="O240" s="83">
        <f t="shared" si="121"/>
        <v>28</v>
      </c>
      <c r="P240" s="12" t="s">
        <v>365</v>
      </c>
      <c r="Q240" s="70">
        <f t="shared" si="166"/>
        <v>5</v>
      </c>
      <c r="R240" s="70">
        <f t="shared" si="164"/>
        <v>280559</v>
      </c>
      <c r="S240" s="67" t="str">
        <f t="shared" si="146"/>
        <v>CPROPH40 T2 RH375-30  (40 gal)</v>
      </c>
      <c r="T240" s="10" t="s">
        <v>388</v>
      </c>
      <c r="U240" s="11">
        <v>40</v>
      </c>
      <c r="V240" s="30"/>
      <c r="W240" s="88" t="s">
        <v>291</v>
      </c>
      <c r="X240" s="93" t="str">
        <f t="shared" si="151"/>
        <v>Rheem2020Prem40</v>
      </c>
      <c r="Y240" s="131">
        <v>0</v>
      </c>
      <c r="Z240" s="40"/>
      <c r="AA240" s="47">
        <v>2</v>
      </c>
      <c r="AB240" s="48">
        <v>3.1</v>
      </c>
      <c r="AC240" s="49">
        <v>44127</v>
      </c>
      <c r="AD240" s="50"/>
      <c r="AE240" s="143" t="str">
        <f t="shared" si="142"/>
        <v>2,     Rheem Canada,   "CPROPH40 T2 RH375-30  (40 gal)"</v>
      </c>
      <c r="AF240" s="145" t="str">
        <f t="shared" si="131"/>
        <v>RheemCan</v>
      </c>
      <c r="AG240" s="147" t="s">
        <v>600</v>
      </c>
      <c r="AH240" s="143" t="str">
        <f t="shared" si="143"/>
        <v xml:space="preserve">          case  Rheem Canada   :   "RheemCanCPROPH40T2RH37530"</v>
      </c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</row>
    <row r="241" spans="3:51" s="6" customFormat="1" ht="15" customHeight="1" x14ac:dyDescent="0.25">
      <c r="C241" s="136" t="str">
        <f t="shared" si="138"/>
        <v>Rheem Canada</v>
      </c>
      <c r="D241" s="136" t="str">
        <f t="shared" si="139"/>
        <v>CPROPH50 T2 RH375-30  (50 gal)</v>
      </c>
      <c r="E241" s="136">
        <f t="shared" si="140"/>
        <v>280660</v>
      </c>
      <c r="F241" s="62">
        <f t="shared" si="145"/>
        <v>50</v>
      </c>
      <c r="G241" s="6" t="str">
        <f t="shared" si="141"/>
        <v>Rheem2020Prem50</v>
      </c>
      <c r="H241" s="64">
        <v>0</v>
      </c>
      <c r="I241" s="62">
        <v>1</v>
      </c>
      <c r="J241" s="63">
        <f t="shared" si="148"/>
        <v>0</v>
      </c>
      <c r="K241" s="114">
        <f t="shared" si="149"/>
        <v>3.2</v>
      </c>
      <c r="L241" s="132">
        <f t="shared" si="165"/>
        <v>0</v>
      </c>
      <c r="M241" s="99" t="s">
        <v>196</v>
      </c>
      <c r="N241" s="32">
        <v>4</v>
      </c>
      <c r="O241" s="83">
        <f t="shared" si="121"/>
        <v>28</v>
      </c>
      <c r="P241" s="12" t="s">
        <v>365</v>
      </c>
      <c r="Q241" s="70">
        <f t="shared" si="166"/>
        <v>6</v>
      </c>
      <c r="R241" s="70">
        <f t="shared" si="164"/>
        <v>280660</v>
      </c>
      <c r="S241" s="67" t="str">
        <f t="shared" si="146"/>
        <v>CPROPH50 T2 RH375-30  (50 gal)</v>
      </c>
      <c r="T241" s="10" t="s">
        <v>389</v>
      </c>
      <c r="U241" s="11">
        <v>50</v>
      </c>
      <c r="V241" s="30"/>
      <c r="W241" s="88" t="s">
        <v>292</v>
      </c>
      <c r="X241" s="93" t="str">
        <f t="shared" si="151"/>
        <v>Rheem2020Prem50</v>
      </c>
      <c r="Y241" s="131">
        <v>0</v>
      </c>
      <c r="Z241" s="40"/>
      <c r="AA241" s="47" t="s">
        <v>9</v>
      </c>
      <c r="AB241" s="48">
        <v>3.2</v>
      </c>
      <c r="AC241" s="49">
        <v>44127</v>
      </c>
      <c r="AD241" s="50"/>
      <c r="AE241" s="143" t="str">
        <f t="shared" si="142"/>
        <v>2,     Rheem Canada,   "CPROPH50 T2 RH375-30  (50 gal)"</v>
      </c>
      <c r="AF241" s="145" t="str">
        <f t="shared" ref="AF241:AF314" si="167">AF240</f>
        <v>RheemCan</v>
      </c>
      <c r="AG241" s="147" t="s">
        <v>601</v>
      </c>
      <c r="AH241" s="143" t="str">
        <f t="shared" si="143"/>
        <v xml:space="preserve">          case  Rheem Canada   :   "RheemCanCPROPH50T2RH37530"</v>
      </c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</row>
    <row r="242" spans="3:51" s="6" customFormat="1" ht="15" customHeight="1" x14ac:dyDescent="0.25">
      <c r="C242" s="136" t="str">
        <f t="shared" si="138"/>
        <v>Rheem Canada</v>
      </c>
      <c r="D242" s="136" t="str">
        <f t="shared" si="139"/>
        <v>CPROPH65 T2 RH375-30  (65 gal)</v>
      </c>
      <c r="E242" s="136">
        <f t="shared" si="140"/>
        <v>280761</v>
      </c>
      <c r="F242" s="62">
        <f t="shared" si="145"/>
        <v>65</v>
      </c>
      <c r="G242" s="6" t="str">
        <f t="shared" si="141"/>
        <v>Rheem2020Prem65</v>
      </c>
      <c r="H242" s="64">
        <v>0</v>
      </c>
      <c r="I242" s="62">
        <v>1</v>
      </c>
      <c r="J242" s="63">
        <f t="shared" si="148"/>
        <v>0</v>
      </c>
      <c r="K242" s="114">
        <f t="shared" si="149"/>
        <v>3.2</v>
      </c>
      <c r="L242" s="132">
        <f t="shared" si="165"/>
        <v>0</v>
      </c>
      <c r="M242" s="99" t="s">
        <v>196</v>
      </c>
      <c r="N242" s="32">
        <v>4</v>
      </c>
      <c r="O242" s="83">
        <f t="shared" si="121"/>
        <v>28</v>
      </c>
      <c r="P242" s="12" t="s">
        <v>365</v>
      </c>
      <c r="Q242" s="70">
        <f t="shared" si="166"/>
        <v>7</v>
      </c>
      <c r="R242" s="70">
        <f t="shared" si="164"/>
        <v>280761</v>
      </c>
      <c r="S242" s="67" t="str">
        <f t="shared" si="146"/>
        <v>CPROPH65 T2 RH375-30  (65 gal)</v>
      </c>
      <c r="T242" s="10" t="s">
        <v>390</v>
      </c>
      <c r="U242" s="11">
        <v>65</v>
      </c>
      <c r="V242" s="30"/>
      <c r="W242" s="88" t="s">
        <v>293</v>
      </c>
      <c r="X242" s="93" t="str">
        <f t="shared" si="151"/>
        <v>Rheem2020Prem65</v>
      </c>
      <c r="Y242" s="131">
        <v>0</v>
      </c>
      <c r="Z242" s="40"/>
      <c r="AA242" s="47" t="s">
        <v>9</v>
      </c>
      <c r="AB242" s="48">
        <v>3.2</v>
      </c>
      <c r="AC242" s="49">
        <v>44127</v>
      </c>
      <c r="AD242" s="50"/>
      <c r="AE242" s="143" t="str">
        <f t="shared" si="142"/>
        <v>2,     Rheem Canada,   "CPROPH65 T2 RH375-30  (65 gal)"</v>
      </c>
      <c r="AF242" s="145" t="str">
        <f t="shared" si="167"/>
        <v>RheemCan</v>
      </c>
      <c r="AG242" s="147" t="s">
        <v>602</v>
      </c>
      <c r="AH242" s="143" t="str">
        <f t="shared" si="143"/>
        <v xml:space="preserve">          case  Rheem Canada   :   "RheemCanCPROPH65T2RH37530"</v>
      </c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</row>
    <row r="243" spans="3:51" s="6" customFormat="1" ht="15" customHeight="1" x14ac:dyDescent="0.25">
      <c r="C243" s="136" t="str">
        <f t="shared" si="138"/>
        <v>Rheem Canada</v>
      </c>
      <c r="D243" s="136" t="str">
        <f t="shared" si="139"/>
        <v>CPROPH80 T2 RH375-30  (80 gal)</v>
      </c>
      <c r="E243" s="136">
        <f t="shared" si="140"/>
        <v>280862</v>
      </c>
      <c r="F243" s="62">
        <f t="shared" si="145"/>
        <v>80</v>
      </c>
      <c r="G243" s="6" t="str">
        <f t="shared" si="141"/>
        <v>Rheem2020Prem80</v>
      </c>
      <c r="H243" s="64">
        <v>0</v>
      </c>
      <c r="I243" s="62">
        <v>1</v>
      </c>
      <c r="J243" s="63">
        <f t="shared" si="148"/>
        <v>0</v>
      </c>
      <c r="K243" s="114">
        <f t="shared" si="149"/>
        <v>3.2</v>
      </c>
      <c r="L243" s="132">
        <f t="shared" si="165"/>
        <v>0</v>
      </c>
      <c r="M243" s="99" t="s">
        <v>196</v>
      </c>
      <c r="N243" s="32">
        <v>4</v>
      </c>
      <c r="O243" s="83">
        <f t="shared" si="121"/>
        <v>28</v>
      </c>
      <c r="P243" s="12" t="s">
        <v>365</v>
      </c>
      <c r="Q243" s="70">
        <f t="shared" si="166"/>
        <v>8</v>
      </c>
      <c r="R243" s="70">
        <f t="shared" si="164"/>
        <v>280862</v>
      </c>
      <c r="S243" s="67" t="str">
        <f t="shared" si="146"/>
        <v>CPROPH80 T2 RH375-30  (80 gal)</v>
      </c>
      <c r="T243" s="10" t="s">
        <v>391</v>
      </c>
      <c r="U243" s="11">
        <v>80</v>
      </c>
      <c r="V243" s="30"/>
      <c r="W243" s="88" t="s">
        <v>294</v>
      </c>
      <c r="X243" s="93" t="str">
        <f t="shared" si="151"/>
        <v>Rheem2020Prem80</v>
      </c>
      <c r="Y243" s="131">
        <v>0</v>
      </c>
      <c r="Z243" s="40"/>
      <c r="AA243" s="47">
        <v>4</v>
      </c>
      <c r="AB243" s="48">
        <v>3.2</v>
      </c>
      <c r="AC243" s="49">
        <v>44127</v>
      </c>
      <c r="AD243" s="50"/>
      <c r="AE243" s="143" t="str">
        <f t="shared" si="142"/>
        <v>2,     Rheem Canada,   "CPROPH80 T2 RH375-30  (80 gal)"</v>
      </c>
      <c r="AF243" s="145" t="str">
        <f t="shared" si="167"/>
        <v>RheemCan</v>
      </c>
      <c r="AG243" s="147" t="s">
        <v>603</v>
      </c>
      <c r="AH243" s="143" t="str">
        <f t="shared" si="143"/>
        <v xml:space="preserve">          case  Rheem Canada   :   "RheemCanCPROPH80T2RH37530"</v>
      </c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</row>
    <row r="244" spans="3:51" s="6" customFormat="1" ht="15" customHeight="1" x14ac:dyDescent="0.25">
      <c r="C244" s="136" t="str">
        <f t="shared" si="138"/>
        <v>Rheem Canada</v>
      </c>
      <c r="D244" s="136" t="str">
        <f t="shared" si="139"/>
        <v>CPROPH40 T2 RH375-SO  (40 gal)</v>
      </c>
      <c r="E244" s="136">
        <f t="shared" si="140"/>
        <v>280959</v>
      </c>
      <c r="F244" s="62">
        <f t="shared" si="145"/>
        <v>40</v>
      </c>
      <c r="G244" s="6" t="str">
        <f t="shared" si="141"/>
        <v>Rheem2020Prem40</v>
      </c>
      <c r="H244" s="64">
        <v>0</v>
      </c>
      <c r="I244" s="62">
        <v>1</v>
      </c>
      <c r="J244" s="63">
        <f t="shared" si="148"/>
        <v>0</v>
      </c>
      <c r="K244" s="114">
        <f t="shared" si="149"/>
        <v>3.1</v>
      </c>
      <c r="L244" s="132">
        <f t="shared" si="165"/>
        <v>0</v>
      </c>
      <c r="M244" s="99" t="s">
        <v>196</v>
      </c>
      <c r="N244" s="32">
        <v>4</v>
      </c>
      <c r="O244" s="83">
        <f t="shared" si="121"/>
        <v>28</v>
      </c>
      <c r="P244" s="12" t="s">
        <v>365</v>
      </c>
      <c r="Q244" s="70">
        <f t="shared" si="166"/>
        <v>9</v>
      </c>
      <c r="R244" s="70">
        <f t="shared" si="164"/>
        <v>280959</v>
      </c>
      <c r="S244" s="67" t="str">
        <f t="shared" si="146"/>
        <v>CPROPH40 T2 RH375-SO  (40 gal)</v>
      </c>
      <c r="T244" s="10" t="s">
        <v>392</v>
      </c>
      <c r="U244" s="11">
        <v>40</v>
      </c>
      <c r="V244" s="30"/>
      <c r="W244" s="88" t="s">
        <v>291</v>
      </c>
      <c r="X244" s="93" t="str">
        <f t="shared" si="151"/>
        <v>Rheem2020Prem40</v>
      </c>
      <c r="Y244" s="131">
        <v>0</v>
      </c>
      <c r="Z244" s="40"/>
      <c r="AA244" s="47">
        <v>2</v>
      </c>
      <c r="AB244" s="48">
        <v>3.1</v>
      </c>
      <c r="AC244" s="49">
        <v>44127</v>
      </c>
      <c r="AD244" s="50"/>
      <c r="AE244" s="143" t="str">
        <f t="shared" si="142"/>
        <v>2,     Rheem Canada,   "CPROPH40 T2 RH375-SO  (40 gal)"</v>
      </c>
      <c r="AF244" s="145" t="str">
        <f t="shared" si="167"/>
        <v>RheemCan</v>
      </c>
      <c r="AG244" s="147" t="s">
        <v>604</v>
      </c>
      <c r="AH244" s="143" t="str">
        <f t="shared" si="143"/>
        <v xml:space="preserve">          case  Rheem Canada   :   "RheemCanCPROPH40T2RH375SO"</v>
      </c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</row>
    <row r="245" spans="3:51" s="6" customFormat="1" ht="15" customHeight="1" x14ac:dyDescent="0.25">
      <c r="C245" s="136" t="str">
        <f t="shared" si="138"/>
        <v>Rheem Canada</v>
      </c>
      <c r="D245" s="136" t="str">
        <f t="shared" si="139"/>
        <v>CPROPH50 T2 RH375-SO  (50 gal)</v>
      </c>
      <c r="E245" s="136">
        <f t="shared" si="140"/>
        <v>281060</v>
      </c>
      <c r="F245" s="62">
        <f t="shared" si="145"/>
        <v>50</v>
      </c>
      <c r="G245" s="6" t="str">
        <f t="shared" si="141"/>
        <v>Rheem2020Prem50</v>
      </c>
      <c r="H245" s="64">
        <v>0</v>
      </c>
      <c r="I245" s="62">
        <v>1</v>
      </c>
      <c r="J245" s="63">
        <f t="shared" si="148"/>
        <v>0</v>
      </c>
      <c r="K245" s="114">
        <f t="shared" si="149"/>
        <v>3.2</v>
      </c>
      <c r="L245" s="132">
        <f t="shared" si="165"/>
        <v>0</v>
      </c>
      <c r="M245" s="99" t="s">
        <v>196</v>
      </c>
      <c r="N245" s="32">
        <v>4</v>
      </c>
      <c r="O245" s="83">
        <f t="shared" si="121"/>
        <v>28</v>
      </c>
      <c r="P245" s="12" t="s">
        <v>365</v>
      </c>
      <c r="Q245" s="70">
        <f t="shared" si="166"/>
        <v>10</v>
      </c>
      <c r="R245" s="70">
        <f t="shared" si="164"/>
        <v>281060</v>
      </c>
      <c r="S245" s="67" t="str">
        <f t="shared" si="146"/>
        <v>CPROPH50 T2 RH375-SO  (50 gal)</v>
      </c>
      <c r="T245" s="10" t="s">
        <v>393</v>
      </c>
      <c r="U245" s="11">
        <v>50</v>
      </c>
      <c r="V245" s="30"/>
      <c r="W245" s="88" t="s">
        <v>292</v>
      </c>
      <c r="X245" s="93" t="str">
        <f t="shared" si="151"/>
        <v>Rheem2020Prem50</v>
      </c>
      <c r="Y245" s="131">
        <v>0</v>
      </c>
      <c r="Z245" s="40"/>
      <c r="AA245" s="47" t="s">
        <v>9</v>
      </c>
      <c r="AB245" s="48">
        <v>3.2</v>
      </c>
      <c r="AC245" s="49">
        <v>44127</v>
      </c>
      <c r="AD245" s="50"/>
      <c r="AE245" s="143" t="str">
        <f t="shared" si="142"/>
        <v>2,     Rheem Canada,   "CPROPH50 T2 RH375-SO  (50 gal)"</v>
      </c>
      <c r="AF245" s="145" t="str">
        <f t="shared" si="167"/>
        <v>RheemCan</v>
      </c>
      <c r="AG245" s="147" t="s">
        <v>617</v>
      </c>
      <c r="AH245" s="143" t="str">
        <f t="shared" si="143"/>
        <v xml:space="preserve">          case  Rheem Canada   :   "RheemCanCPROPH50T2RH375SO"</v>
      </c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</row>
    <row r="246" spans="3:51" s="6" customFormat="1" ht="15" customHeight="1" x14ac:dyDescent="0.25">
      <c r="C246" s="136" t="str">
        <f t="shared" si="138"/>
        <v>Rheem Canada</v>
      </c>
      <c r="D246" s="136" t="str">
        <f t="shared" si="139"/>
        <v>CPROPH65 T2 RH375-SO  (65 gal)</v>
      </c>
      <c r="E246" s="136">
        <f t="shared" si="140"/>
        <v>281161</v>
      </c>
      <c r="F246" s="62">
        <f t="shared" si="145"/>
        <v>65</v>
      </c>
      <c r="G246" s="6" t="str">
        <f t="shared" si="141"/>
        <v>Rheem2020Prem65</v>
      </c>
      <c r="H246" s="64">
        <v>0</v>
      </c>
      <c r="I246" s="62">
        <v>1</v>
      </c>
      <c r="J246" s="63">
        <f t="shared" si="148"/>
        <v>0</v>
      </c>
      <c r="K246" s="114">
        <f t="shared" si="149"/>
        <v>3.2</v>
      </c>
      <c r="L246" s="132">
        <f t="shared" si="165"/>
        <v>0</v>
      </c>
      <c r="M246" s="99" t="s">
        <v>196</v>
      </c>
      <c r="N246" s="32">
        <v>4</v>
      </c>
      <c r="O246" s="83">
        <f t="shared" si="121"/>
        <v>28</v>
      </c>
      <c r="P246" s="12" t="s">
        <v>365</v>
      </c>
      <c r="Q246" s="70">
        <f t="shared" si="166"/>
        <v>11</v>
      </c>
      <c r="R246" s="70">
        <f t="shared" si="164"/>
        <v>281161</v>
      </c>
      <c r="S246" s="67" t="str">
        <f t="shared" si="146"/>
        <v>CPROPH65 T2 RH375-SO  (65 gal)</v>
      </c>
      <c r="T246" s="10" t="s">
        <v>394</v>
      </c>
      <c r="U246" s="11">
        <v>65</v>
      </c>
      <c r="V246" s="30"/>
      <c r="W246" s="88" t="s">
        <v>293</v>
      </c>
      <c r="X246" s="93" t="str">
        <f t="shared" si="151"/>
        <v>Rheem2020Prem65</v>
      </c>
      <c r="Y246" s="131">
        <v>0</v>
      </c>
      <c r="Z246" s="40"/>
      <c r="AA246" s="47" t="s">
        <v>9</v>
      </c>
      <c r="AB246" s="48">
        <v>3.2</v>
      </c>
      <c r="AC246" s="49">
        <v>44127</v>
      </c>
      <c r="AD246" s="50"/>
      <c r="AE246" s="143" t="str">
        <f t="shared" si="142"/>
        <v>2,     Rheem Canada,   "CPROPH65 T2 RH375-SO  (65 gal)"</v>
      </c>
      <c r="AF246" s="145" t="str">
        <f t="shared" si="167"/>
        <v>RheemCan</v>
      </c>
      <c r="AG246" s="147" t="s">
        <v>618</v>
      </c>
      <c r="AH246" s="143" t="str">
        <f t="shared" si="143"/>
        <v xml:space="preserve">          case  Rheem Canada   :   "RheemCanCPROPH65T2RH375SO"</v>
      </c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</row>
    <row r="247" spans="3:51" s="6" customFormat="1" ht="15" customHeight="1" x14ac:dyDescent="0.25">
      <c r="C247" s="136" t="str">
        <f t="shared" si="138"/>
        <v>Rheem Canada</v>
      </c>
      <c r="D247" s="136" t="str">
        <f t="shared" si="139"/>
        <v>CPROPH80 T2 RH375-SO  (80 gal)</v>
      </c>
      <c r="E247" s="136">
        <f t="shared" si="140"/>
        <v>281262</v>
      </c>
      <c r="F247" s="62">
        <f t="shared" si="145"/>
        <v>80</v>
      </c>
      <c r="G247" s="6" t="str">
        <f t="shared" si="141"/>
        <v>Rheem2020Prem80</v>
      </c>
      <c r="H247" s="64">
        <v>0</v>
      </c>
      <c r="I247" s="62">
        <v>1</v>
      </c>
      <c r="J247" s="63">
        <f t="shared" si="148"/>
        <v>0</v>
      </c>
      <c r="K247" s="114">
        <f t="shared" si="149"/>
        <v>3.2</v>
      </c>
      <c r="L247" s="132">
        <f t="shared" si="165"/>
        <v>0</v>
      </c>
      <c r="M247" s="99" t="s">
        <v>196</v>
      </c>
      <c r="N247" s="32">
        <v>4</v>
      </c>
      <c r="O247" s="83">
        <f t="shared" si="121"/>
        <v>28</v>
      </c>
      <c r="P247" s="12" t="s">
        <v>365</v>
      </c>
      <c r="Q247" s="70">
        <f t="shared" si="166"/>
        <v>12</v>
      </c>
      <c r="R247" s="70">
        <f t="shared" si="164"/>
        <v>281262</v>
      </c>
      <c r="S247" s="67" t="str">
        <f t="shared" si="146"/>
        <v>CPROPH80 T2 RH375-SO  (80 gal)</v>
      </c>
      <c r="T247" s="10" t="s">
        <v>395</v>
      </c>
      <c r="U247" s="11">
        <v>80</v>
      </c>
      <c r="V247" s="30"/>
      <c r="W247" s="88" t="s">
        <v>294</v>
      </c>
      <c r="X247" s="93" t="str">
        <f t="shared" si="151"/>
        <v>Rheem2020Prem80</v>
      </c>
      <c r="Y247" s="131">
        <v>0</v>
      </c>
      <c r="Z247" s="40"/>
      <c r="AA247" s="47">
        <v>4</v>
      </c>
      <c r="AB247" s="48">
        <v>3.2</v>
      </c>
      <c r="AC247" s="49">
        <v>44127</v>
      </c>
      <c r="AD247" s="50"/>
      <c r="AE247" s="143" t="str">
        <f t="shared" si="142"/>
        <v>2,     Rheem Canada,   "CPROPH80 T2 RH375-SO  (80 gal)"</v>
      </c>
      <c r="AF247" s="145" t="str">
        <f t="shared" si="167"/>
        <v>RheemCan</v>
      </c>
      <c r="AG247" s="147" t="s">
        <v>619</v>
      </c>
      <c r="AH247" s="143" t="str">
        <f t="shared" si="143"/>
        <v xml:space="preserve">          case  Rheem Canada   :   "RheemCanCPROPH80T2RH375SO"</v>
      </c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</row>
    <row r="248" spans="3:51" s="6" customFormat="1" ht="15" customHeight="1" x14ac:dyDescent="0.25">
      <c r="C248" s="136" t="str">
        <f t="shared" si="138"/>
        <v>Rheem Canada</v>
      </c>
      <c r="D248" s="136" t="str">
        <f t="shared" si="139"/>
        <v>CXE40T10H22UO  (40 gal)</v>
      </c>
      <c r="E248" s="136">
        <f t="shared" si="140"/>
        <v>281359</v>
      </c>
      <c r="F248" s="62">
        <f t="shared" si="145"/>
        <v>40</v>
      </c>
      <c r="G248" s="6" t="str">
        <f t="shared" si="141"/>
        <v>Rheem2020Prem40</v>
      </c>
      <c r="H248" s="64">
        <v>0</v>
      </c>
      <c r="I248" s="62">
        <v>1</v>
      </c>
      <c r="J248" s="63">
        <f t="shared" si="148"/>
        <v>0</v>
      </c>
      <c r="K248" s="114">
        <f t="shared" si="149"/>
        <v>3.1</v>
      </c>
      <c r="L248" s="132">
        <f t="shared" si="165"/>
        <v>0</v>
      </c>
      <c r="M248" s="99" t="s">
        <v>196</v>
      </c>
      <c r="N248" s="32">
        <v>4</v>
      </c>
      <c r="O248" s="83">
        <f t="shared" si="121"/>
        <v>28</v>
      </c>
      <c r="P248" s="12" t="s">
        <v>365</v>
      </c>
      <c r="Q248" s="70">
        <f t="shared" si="166"/>
        <v>13</v>
      </c>
      <c r="R248" s="70">
        <f t="shared" si="164"/>
        <v>281359</v>
      </c>
      <c r="S248" s="67" t="str">
        <f t="shared" si="146"/>
        <v>CXE40T10H22UO  (40 gal)</v>
      </c>
      <c r="T248" s="10" t="s">
        <v>366</v>
      </c>
      <c r="U248" s="11">
        <v>40</v>
      </c>
      <c r="V248" s="30"/>
      <c r="W248" s="88" t="s">
        <v>291</v>
      </c>
      <c r="X248" s="93" t="str">
        <f t="shared" si="151"/>
        <v>Rheem2020Prem40</v>
      </c>
      <c r="Y248" s="131">
        <v>0</v>
      </c>
      <c r="Z248" s="40"/>
      <c r="AA248" s="47">
        <v>2</v>
      </c>
      <c r="AB248" s="48">
        <v>3.1</v>
      </c>
      <c r="AC248" s="49">
        <v>44127</v>
      </c>
      <c r="AD248" s="50"/>
      <c r="AE248" s="143" t="str">
        <f t="shared" si="142"/>
        <v>2,     Rheem Canada,   "CXE40T10H22UO  (40 gal)"</v>
      </c>
      <c r="AF248" s="145" t="str">
        <f t="shared" si="167"/>
        <v>RheemCan</v>
      </c>
      <c r="AG248" s="147" t="s">
        <v>605</v>
      </c>
      <c r="AH248" s="143" t="str">
        <f t="shared" si="143"/>
        <v xml:space="preserve">          case  Rheem Canada   :   "RheemCanCXE40T10H22UO"</v>
      </c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</row>
    <row r="249" spans="3:51" s="6" customFormat="1" ht="15" customHeight="1" x14ac:dyDescent="0.25">
      <c r="C249" s="136" t="str">
        <f t="shared" si="138"/>
        <v>Rheem Canada</v>
      </c>
      <c r="D249" s="136" t="str">
        <f t="shared" si="139"/>
        <v>CXE50T10H22UO  (50 gal)</v>
      </c>
      <c r="E249" s="136">
        <f t="shared" ref="E249:E312" si="168">R249</f>
        <v>281460</v>
      </c>
      <c r="F249" s="62">
        <f t="shared" si="145"/>
        <v>50</v>
      </c>
      <c r="G249" s="6" t="str">
        <f t="shared" si="141"/>
        <v>Rheem2020Prem50</v>
      </c>
      <c r="H249" s="64">
        <v>0</v>
      </c>
      <c r="I249" s="62">
        <v>1</v>
      </c>
      <c r="J249" s="63">
        <f t="shared" si="148"/>
        <v>0</v>
      </c>
      <c r="K249" s="114">
        <f t="shared" si="149"/>
        <v>3.2</v>
      </c>
      <c r="L249" s="132">
        <f t="shared" si="165"/>
        <v>0</v>
      </c>
      <c r="M249" s="99" t="s">
        <v>196</v>
      </c>
      <c r="N249" s="32">
        <v>4</v>
      </c>
      <c r="O249" s="83">
        <f t="shared" si="121"/>
        <v>28</v>
      </c>
      <c r="P249" s="12" t="s">
        <v>365</v>
      </c>
      <c r="Q249" s="70">
        <f t="shared" si="166"/>
        <v>14</v>
      </c>
      <c r="R249" s="70">
        <f t="shared" si="164"/>
        <v>281460</v>
      </c>
      <c r="S249" s="67" t="str">
        <f t="shared" si="146"/>
        <v>CXE50T10H22UO  (50 gal)</v>
      </c>
      <c r="T249" s="10" t="s">
        <v>396</v>
      </c>
      <c r="U249" s="11">
        <v>50</v>
      </c>
      <c r="V249" s="30"/>
      <c r="W249" s="88" t="s">
        <v>292</v>
      </c>
      <c r="X249" s="93" t="str">
        <f t="shared" si="151"/>
        <v>Rheem2020Prem50</v>
      </c>
      <c r="Y249" s="131">
        <v>0</v>
      </c>
      <c r="Z249" s="40"/>
      <c r="AA249" s="47" t="s">
        <v>9</v>
      </c>
      <c r="AB249" s="48">
        <v>3.2</v>
      </c>
      <c r="AC249" s="49">
        <v>44127</v>
      </c>
      <c r="AD249" s="50"/>
      <c r="AE249" s="143" t="str">
        <f t="shared" si="142"/>
        <v>2,     Rheem Canada,   "CXE50T10H22UO  (50 gal)"</v>
      </c>
      <c r="AF249" s="145" t="str">
        <f t="shared" si="167"/>
        <v>RheemCan</v>
      </c>
      <c r="AG249" s="147" t="s">
        <v>606</v>
      </c>
      <c r="AH249" s="143" t="str">
        <f t="shared" si="143"/>
        <v xml:space="preserve">          case  Rheem Canada   :   "RheemCanCXE50T10H22UO"</v>
      </c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</row>
    <row r="250" spans="3:51" s="6" customFormat="1" ht="15" customHeight="1" x14ac:dyDescent="0.25">
      <c r="C250" s="136" t="str">
        <f t="shared" si="138"/>
        <v>Rheem Canada</v>
      </c>
      <c r="D250" s="136" t="str">
        <f t="shared" si="139"/>
        <v>CXE65T10H22UO  (65 gal)</v>
      </c>
      <c r="E250" s="136">
        <f t="shared" si="168"/>
        <v>281561</v>
      </c>
      <c r="F250" s="62">
        <f t="shared" si="145"/>
        <v>65</v>
      </c>
      <c r="G250" s="6" t="str">
        <f t="shared" si="141"/>
        <v>Rheem2020Prem65</v>
      </c>
      <c r="H250" s="64">
        <v>0</v>
      </c>
      <c r="I250" s="62">
        <v>1</v>
      </c>
      <c r="J250" s="63">
        <f t="shared" si="148"/>
        <v>0</v>
      </c>
      <c r="K250" s="114">
        <f t="shared" si="149"/>
        <v>3.2</v>
      </c>
      <c r="L250" s="132">
        <f t="shared" si="165"/>
        <v>0</v>
      </c>
      <c r="M250" s="99" t="s">
        <v>196</v>
      </c>
      <c r="N250" s="32">
        <v>4</v>
      </c>
      <c r="O250" s="83">
        <f t="shared" si="121"/>
        <v>28</v>
      </c>
      <c r="P250" s="12" t="s">
        <v>365</v>
      </c>
      <c r="Q250" s="70">
        <f t="shared" si="166"/>
        <v>15</v>
      </c>
      <c r="R250" s="70">
        <f t="shared" si="164"/>
        <v>281561</v>
      </c>
      <c r="S250" s="67" t="str">
        <f t="shared" si="146"/>
        <v>CXE65T10H22UO  (65 gal)</v>
      </c>
      <c r="T250" s="10" t="s">
        <v>397</v>
      </c>
      <c r="U250" s="11">
        <v>65</v>
      </c>
      <c r="V250" s="30"/>
      <c r="W250" s="88" t="s">
        <v>293</v>
      </c>
      <c r="X250" s="93" t="str">
        <f t="shared" si="151"/>
        <v>Rheem2020Prem65</v>
      </c>
      <c r="Y250" s="131">
        <v>0</v>
      </c>
      <c r="Z250" s="40"/>
      <c r="AA250" s="47" t="s">
        <v>9</v>
      </c>
      <c r="AB250" s="48">
        <v>3.2</v>
      </c>
      <c r="AC250" s="49">
        <v>44127</v>
      </c>
      <c r="AD250" s="50"/>
      <c r="AE250" s="143" t="str">
        <f t="shared" si="142"/>
        <v>2,     Rheem Canada,   "CXE65T10H22UO  (65 gal)"</v>
      </c>
      <c r="AF250" s="145" t="str">
        <f t="shared" si="167"/>
        <v>RheemCan</v>
      </c>
      <c r="AG250" s="147" t="s">
        <v>607</v>
      </c>
      <c r="AH250" s="143" t="str">
        <f t="shared" si="143"/>
        <v xml:space="preserve">          case  Rheem Canada   :   "RheemCanCXE65T10H22UO"</v>
      </c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</row>
    <row r="251" spans="3:51" s="6" customFormat="1" ht="15" customHeight="1" x14ac:dyDescent="0.25">
      <c r="C251" s="136" t="str">
        <f t="shared" si="138"/>
        <v>Rheem Canada</v>
      </c>
      <c r="D251" s="136" t="str">
        <f t="shared" si="139"/>
        <v>CXE80T10H22UO  (80 gal)</v>
      </c>
      <c r="E251" s="136">
        <f t="shared" si="168"/>
        <v>281662</v>
      </c>
      <c r="F251" s="62">
        <f t="shared" si="145"/>
        <v>80</v>
      </c>
      <c r="G251" s="6" t="str">
        <f t="shared" si="141"/>
        <v>Rheem2020Prem80</v>
      </c>
      <c r="H251" s="64">
        <v>0</v>
      </c>
      <c r="I251" s="62">
        <v>1</v>
      </c>
      <c r="J251" s="63">
        <f t="shared" si="148"/>
        <v>0</v>
      </c>
      <c r="K251" s="114">
        <f t="shared" si="149"/>
        <v>3.2</v>
      </c>
      <c r="L251" s="132">
        <f t="shared" si="165"/>
        <v>0</v>
      </c>
      <c r="M251" s="99" t="s">
        <v>196</v>
      </c>
      <c r="N251" s="32">
        <v>4</v>
      </c>
      <c r="O251" s="83">
        <f t="shared" si="121"/>
        <v>28</v>
      </c>
      <c r="P251" s="12" t="s">
        <v>365</v>
      </c>
      <c r="Q251" s="70">
        <f t="shared" si="166"/>
        <v>16</v>
      </c>
      <c r="R251" s="70">
        <f t="shared" si="164"/>
        <v>281662</v>
      </c>
      <c r="S251" s="67" t="str">
        <f t="shared" si="146"/>
        <v>CXE80T10H22UO  (80 gal)</v>
      </c>
      <c r="T251" s="10" t="s">
        <v>398</v>
      </c>
      <c r="U251" s="11">
        <v>80</v>
      </c>
      <c r="V251" s="30"/>
      <c r="W251" s="88" t="s">
        <v>294</v>
      </c>
      <c r="X251" s="93" t="str">
        <f t="shared" si="151"/>
        <v>Rheem2020Prem80</v>
      </c>
      <c r="Y251" s="131">
        <v>0</v>
      </c>
      <c r="Z251" s="40"/>
      <c r="AA251" s="47">
        <v>4</v>
      </c>
      <c r="AB251" s="48">
        <v>3.2</v>
      </c>
      <c r="AC251" s="49">
        <v>44127</v>
      </c>
      <c r="AD251" s="50"/>
      <c r="AE251" s="143" t="str">
        <f t="shared" si="142"/>
        <v>2,     Rheem Canada,   "CXE80T10H22UO  (80 gal)"</v>
      </c>
      <c r="AF251" s="145" t="str">
        <f t="shared" si="167"/>
        <v>RheemCan</v>
      </c>
      <c r="AG251" s="147" t="s">
        <v>608</v>
      </c>
      <c r="AH251" s="143" t="str">
        <f t="shared" si="143"/>
        <v xml:space="preserve">          case  Rheem Canada   :   "RheemCanCXE80T10H22UO"</v>
      </c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</row>
    <row r="252" spans="3:51" s="6" customFormat="1" ht="15" customHeight="1" x14ac:dyDescent="0.25">
      <c r="C252" s="136" t="str">
        <f t="shared" si="138"/>
        <v>Rheem Canada</v>
      </c>
      <c r="D252" s="136" t="str">
        <f t="shared" si="139"/>
        <v>CXE40T10H45UO  (40 gal)</v>
      </c>
      <c r="E252" s="136">
        <f t="shared" si="168"/>
        <v>281759</v>
      </c>
      <c r="F252" s="62">
        <f t="shared" si="145"/>
        <v>40</v>
      </c>
      <c r="G252" s="6" t="str">
        <f t="shared" si="141"/>
        <v>Rheem2020Prem40</v>
      </c>
      <c r="H252" s="64">
        <v>0</v>
      </c>
      <c r="I252" s="62">
        <v>1</v>
      </c>
      <c r="J252" s="63">
        <f t="shared" si="148"/>
        <v>0</v>
      </c>
      <c r="K252" s="114">
        <f t="shared" si="149"/>
        <v>3.1</v>
      </c>
      <c r="L252" s="132">
        <f t="shared" si="165"/>
        <v>0</v>
      </c>
      <c r="M252" s="99" t="s">
        <v>196</v>
      </c>
      <c r="N252" s="32">
        <v>4</v>
      </c>
      <c r="O252" s="83">
        <f t="shared" si="121"/>
        <v>28</v>
      </c>
      <c r="P252" s="12" t="s">
        <v>365</v>
      </c>
      <c r="Q252" s="70">
        <f t="shared" si="166"/>
        <v>17</v>
      </c>
      <c r="R252" s="70">
        <f t="shared" si="164"/>
        <v>281759</v>
      </c>
      <c r="S252" s="67" t="str">
        <f t="shared" si="146"/>
        <v>CXE40T10H45UO  (40 gal)</v>
      </c>
      <c r="T252" s="10" t="s">
        <v>399</v>
      </c>
      <c r="U252" s="11">
        <v>40</v>
      </c>
      <c r="V252" s="30"/>
      <c r="W252" s="88" t="s">
        <v>291</v>
      </c>
      <c r="X252" s="93" t="str">
        <f t="shared" si="151"/>
        <v>Rheem2020Prem40</v>
      </c>
      <c r="Y252" s="131">
        <v>0</v>
      </c>
      <c r="Z252" s="40"/>
      <c r="AA252" s="47">
        <v>2</v>
      </c>
      <c r="AB252" s="48">
        <v>3.1</v>
      </c>
      <c r="AC252" s="49">
        <v>44127</v>
      </c>
      <c r="AD252" s="50"/>
      <c r="AE252" s="143" t="str">
        <f t="shared" si="142"/>
        <v>2,     Rheem Canada,   "CXE40T10H45UO  (40 gal)"</v>
      </c>
      <c r="AF252" s="145" t="str">
        <f t="shared" si="167"/>
        <v>RheemCan</v>
      </c>
      <c r="AG252" s="147" t="s">
        <v>609</v>
      </c>
      <c r="AH252" s="143" t="str">
        <f t="shared" si="143"/>
        <v xml:space="preserve">          case  Rheem Canada   :   "RheemCanCXE40T10H45UO"</v>
      </c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</row>
    <row r="253" spans="3:51" s="6" customFormat="1" ht="15" customHeight="1" x14ac:dyDescent="0.25">
      <c r="C253" s="136" t="str">
        <f t="shared" si="138"/>
        <v>Rheem Canada</v>
      </c>
      <c r="D253" s="136" t="str">
        <f t="shared" si="139"/>
        <v>CXE50T10H45UO  (50 gal)</v>
      </c>
      <c r="E253" s="136">
        <f t="shared" si="168"/>
        <v>281860</v>
      </c>
      <c r="F253" s="62">
        <f t="shared" si="145"/>
        <v>50</v>
      </c>
      <c r="G253" s="6" t="str">
        <f t="shared" si="141"/>
        <v>Rheem2020Prem50</v>
      </c>
      <c r="H253" s="64">
        <v>0</v>
      </c>
      <c r="I253" s="62">
        <v>1</v>
      </c>
      <c r="J253" s="63">
        <f t="shared" si="148"/>
        <v>0</v>
      </c>
      <c r="K253" s="114">
        <f t="shared" si="149"/>
        <v>3.2</v>
      </c>
      <c r="L253" s="132">
        <f t="shared" si="165"/>
        <v>0</v>
      </c>
      <c r="M253" s="99" t="s">
        <v>196</v>
      </c>
      <c r="N253" s="32">
        <v>4</v>
      </c>
      <c r="O253" s="83">
        <f t="shared" si="121"/>
        <v>28</v>
      </c>
      <c r="P253" s="12" t="s">
        <v>365</v>
      </c>
      <c r="Q253" s="70">
        <f t="shared" si="166"/>
        <v>18</v>
      </c>
      <c r="R253" s="70">
        <f t="shared" si="164"/>
        <v>281860</v>
      </c>
      <c r="S253" s="67" t="str">
        <f t="shared" si="146"/>
        <v>CXE50T10H45UO  (50 gal)</v>
      </c>
      <c r="T253" s="10" t="s">
        <v>400</v>
      </c>
      <c r="U253" s="11">
        <v>50</v>
      </c>
      <c r="V253" s="30"/>
      <c r="W253" s="88" t="s">
        <v>292</v>
      </c>
      <c r="X253" s="93" t="str">
        <f t="shared" si="151"/>
        <v>Rheem2020Prem50</v>
      </c>
      <c r="Y253" s="131">
        <v>0</v>
      </c>
      <c r="Z253" s="40"/>
      <c r="AA253" s="47" t="s">
        <v>9</v>
      </c>
      <c r="AB253" s="48">
        <v>3.2</v>
      </c>
      <c r="AC253" s="49">
        <v>44127</v>
      </c>
      <c r="AD253" s="50"/>
      <c r="AE253" s="143" t="str">
        <f t="shared" si="142"/>
        <v>2,     Rheem Canada,   "CXE50T10H45UO  (50 gal)"</v>
      </c>
      <c r="AF253" s="145" t="str">
        <f t="shared" si="167"/>
        <v>RheemCan</v>
      </c>
      <c r="AG253" s="147" t="s">
        <v>610</v>
      </c>
      <c r="AH253" s="143" t="str">
        <f t="shared" si="143"/>
        <v xml:space="preserve">          case  Rheem Canada   :   "RheemCanCXE50T10H45UO"</v>
      </c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</row>
    <row r="254" spans="3:51" s="6" customFormat="1" ht="15" customHeight="1" x14ac:dyDescent="0.25">
      <c r="C254" s="136" t="str">
        <f t="shared" si="138"/>
        <v>Rheem Canada</v>
      </c>
      <c r="D254" s="136" t="str">
        <f t="shared" si="139"/>
        <v>CXE65T10H45UO  (65 gal)</v>
      </c>
      <c r="E254" s="136">
        <f t="shared" si="168"/>
        <v>281961</v>
      </c>
      <c r="F254" s="62">
        <f t="shared" si="145"/>
        <v>65</v>
      </c>
      <c r="G254" s="6" t="str">
        <f t="shared" si="141"/>
        <v>Rheem2020Prem65</v>
      </c>
      <c r="H254" s="64">
        <v>0</v>
      </c>
      <c r="I254" s="62">
        <v>1</v>
      </c>
      <c r="J254" s="63">
        <f t="shared" si="148"/>
        <v>0</v>
      </c>
      <c r="K254" s="114">
        <f t="shared" si="149"/>
        <v>3.2</v>
      </c>
      <c r="L254" s="132">
        <f t="shared" si="165"/>
        <v>0</v>
      </c>
      <c r="M254" s="99" t="s">
        <v>196</v>
      </c>
      <c r="N254" s="32">
        <v>4</v>
      </c>
      <c r="O254" s="83">
        <f t="shared" si="121"/>
        <v>28</v>
      </c>
      <c r="P254" s="12" t="s">
        <v>365</v>
      </c>
      <c r="Q254" s="70">
        <f t="shared" si="166"/>
        <v>19</v>
      </c>
      <c r="R254" s="70">
        <f t="shared" si="164"/>
        <v>281961</v>
      </c>
      <c r="S254" s="67" t="str">
        <f t="shared" si="146"/>
        <v>CXE65T10H45UO  (65 gal)</v>
      </c>
      <c r="T254" s="10" t="s">
        <v>401</v>
      </c>
      <c r="U254" s="11">
        <v>65</v>
      </c>
      <c r="V254" s="30"/>
      <c r="W254" s="88" t="s">
        <v>293</v>
      </c>
      <c r="X254" s="93" t="str">
        <f t="shared" si="151"/>
        <v>Rheem2020Prem65</v>
      </c>
      <c r="Y254" s="131">
        <v>0</v>
      </c>
      <c r="Z254" s="40"/>
      <c r="AA254" s="47" t="s">
        <v>9</v>
      </c>
      <c r="AB254" s="48">
        <v>3.2</v>
      </c>
      <c r="AC254" s="49">
        <v>44127</v>
      </c>
      <c r="AD254" s="50"/>
      <c r="AE254" s="143" t="str">
        <f t="shared" si="142"/>
        <v>2,     Rheem Canada,   "CXE65T10H45UO  (65 gal)"</v>
      </c>
      <c r="AF254" s="145" t="str">
        <f t="shared" si="167"/>
        <v>RheemCan</v>
      </c>
      <c r="AG254" s="147" t="s">
        <v>611</v>
      </c>
      <c r="AH254" s="143" t="str">
        <f t="shared" si="143"/>
        <v xml:space="preserve">          case  Rheem Canada   :   "RheemCanCXE65T10H45UO"</v>
      </c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</row>
    <row r="255" spans="3:51" s="6" customFormat="1" ht="15" customHeight="1" x14ac:dyDescent="0.25">
      <c r="C255" s="136" t="str">
        <f t="shared" si="138"/>
        <v>Rheem Canada</v>
      </c>
      <c r="D255" s="136" t="str">
        <f t="shared" si="139"/>
        <v>CXE80T10H45UO  (80 gal)</v>
      </c>
      <c r="E255" s="136">
        <f t="shared" si="168"/>
        <v>282062</v>
      </c>
      <c r="F255" s="62">
        <f t="shared" si="145"/>
        <v>80</v>
      </c>
      <c r="G255" s="6" t="str">
        <f t="shared" si="141"/>
        <v>Rheem2020Prem80</v>
      </c>
      <c r="H255" s="64">
        <v>0</v>
      </c>
      <c r="I255" s="62">
        <v>1</v>
      </c>
      <c r="J255" s="63">
        <f t="shared" si="148"/>
        <v>0</v>
      </c>
      <c r="K255" s="114">
        <f t="shared" si="149"/>
        <v>3.2</v>
      </c>
      <c r="L255" s="132">
        <f t="shared" si="165"/>
        <v>0</v>
      </c>
      <c r="M255" s="99" t="s">
        <v>196</v>
      </c>
      <c r="N255" s="32">
        <v>4</v>
      </c>
      <c r="O255" s="83">
        <f t="shared" si="121"/>
        <v>28</v>
      </c>
      <c r="P255" s="12" t="s">
        <v>365</v>
      </c>
      <c r="Q255" s="70">
        <f t="shared" si="166"/>
        <v>20</v>
      </c>
      <c r="R255" s="70">
        <f t="shared" si="164"/>
        <v>282062</v>
      </c>
      <c r="S255" s="67" t="str">
        <f t="shared" si="146"/>
        <v>CXE80T10H45UO  (80 gal)</v>
      </c>
      <c r="T255" s="10" t="s">
        <v>402</v>
      </c>
      <c r="U255" s="11">
        <v>80</v>
      </c>
      <c r="V255" s="30"/>
      <c r="W255" s="88" t="s">
        <v>294</v>
      </c>
      <c r="X255" s="93" t="str">
        <f t="shared" si="151"/>
        <v>Rheem2020Prem80</v>
      </c>
      <c r="Y255" s="131">
        <v>0</v>
      </c>
      <c r="Z255" s="40"/>
      <c r="AA255" s="47">
        <v>4</v>
      </c>
      <c r="AB255" s="48">
        <v>3.2</v>
      </c>
      <c r="AC255" s="49">
        <v>44127</v>
      </c>
      <c r="AD255" s="50"/>
      <c r="AE255" s="143" t="str">
        <f t="shared" si="142"/>
        <v>2,     Rheem Canada,   "CXE80T10H45UO  (80 gal)"</v>
      </c>
      <c r="AF255" s="145" t="str">
        <f t="shared" si="167"/>
        <v>RheemCan</v>
      </c>
      <c r="AG255" s="147" t="s">
        <v>612</v>
      </c>
      <c r="AH255" s="143" t="str">
        <f t="shared" si="143"/>
        <v xml:space="preserve">          case  Rheem Canada   :   "RheemCanCXE80T10H45UO"</v>
      </c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</row>
    <row r="256" spans="3:51" s="6" customFormat="1" ht="15" customHeight="1" x14ac:dyDescent="0.25">
      <c r="C256" s="136" t="str">
        <f t="shared" si="138"/>
        <v>Rheem Canada</v>
      </c>
      <c r="D256" s="136" t="str">
        <f t="shared" si="139"/>
        <v>CXE40T10HS45UO  (40 gal)</v>
      </c>
      <c r="E256" s="136">
        <f t="shared" si="168"/>
        <v>282159</v>
      </c>
      <c r="F256" s="62">
        <f t="shared" si="145"/>
        <v>40</v>
      </c>
      <c r="G256" s="6" t="str">
        <f t="shared" si="141"/>
        <v>Rheem2020Prem40</v>
      </c>
      <c r="H256" s="64">
        <v>0</v>
      </c>
      <c r="I256" s="62">
        <v>1</v>
      </c>
      <c r="J256" s="63">
        <f t="shared" si="148"/>
        <v>0</v>
      </c>
      <c r="K256" s="114">
        <f t="shared" si="149"/>
        <v>3.1</v>
      </c>
      <c r="L256" s="132">
        <f t="shared" si="165"/>
        <v>0</v>
      </c>
      <c r="M256" s="99" t="s">
        <v>196</v>
      </c>
      <c r="N256" s="32">
        <v>4</v>
      </c>
      <c r="O256" s="83">
        <f t="shared" si="121"/>
        <v>28</v>
      </c>
      <c r="P256" s="12" t="s">
        <v>365</v>
      </c>
      <c r="Q256" s="70">
        <f t="shared" si="166"/>
        <v>21</v>
      </c>
      <c r="R256" s="70">
        <f t="shared" si="164"/>
        <v>282159</v>
      </c>
      <c r="S256" s="67" t="str">
        <f t="shared" si="146"/>
        <v>CXE40T10HS45UO  (40 gal)</v>
      </c>
      <c r="T256" s="10" t="s">
        <v>367</v>
      </c>
      <c r="U256" s="11">
        <v>40</v>
      </c>
      <c r="V256" s="30"/>
      <c r="W256" s="88" t="s">
        <v>291</v>
      </c>
      <c r="X256" s="93" t="str">
        <f t="shared" si="151"/>
        <v>Rheem2020Prem40</v>
      </c>
      <c r="Y256" s="131">
        <v>0</v>
      </c>
      <c r="Z256" s="40"/>
      <c r="AA256" s="47">
        <v>2</v>
      </c>
      <c r="AB256" s="48">
        <v>3.1</v>
      </c>
      <c r="AC256" s="49">
        <v>44127</v>
      </c>
      <c r="AD256" s="50"/>
      <c r="AE256" s="143" t="str">
        <f t="shared" si="142"/>
        <v>2,     Rheem Canada,   "CXE40T10HS45UO  (40 gal)"</v>
      </c>
      <c r="AF256" s="145" t="str">
        <f t="shared" si="167"/>
        <v>RheemCan</v>
      </c>
      <c r="AG256" s="147" t="s">
        <v>613</v>
      </c>
      <c r="AH256" s="143" t="str">
        <f t="shared" si="143"/>
        <v xml:space="preserve">          case  Rheem Canada   :   "RheemCanCXE40T10HS45UO"</v>
      </c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</row>
    <row r="257" spans="3:51" s="6" customFormat="1" ht="15" customHeight="1" x14ac:dyDescent="0.25">
      <c r="C257" s="136" t="str">
        <f t="shared" si="138"/>
        <v>Rheem Canada</v>
      </c>
      <c r="D257" s="136" t="str">
        <f t="shared" si="139"/>
        <v>CXE50T10HS45UO  (50 gal)</v>
      </c>
      <c r="E257" s="136">
        <f t="shared" si="168"/>
        <v>282260</v>
      </c>
      <c r="F257" s="62">
        <f t="shared" si="145"/>
        <v>50</v>
      </c>
      <c r="G257" s="6" t="str">
        <f t="shared" si="141"/>
        <v>Rheem2020Prem50</v>
      </c>
      <c r="H257" s="64">
        <v>0</v>
      </c>
      <c r="I257" s="62">
        <v>1</v>
      </c>
      <c r="J257" s="63">
        <f t="shared" si="148"/>
        <v>0</v>
      </c>
      <c r="K257" s="114">
        <f t="shared" si="149"/>
        <v>3.2</v>
      </c>
      <c r="L257" s="132">
        <f t="shared" si="165"/>
        <v>0</v>
      </c>
      <c r="M257" s="99" t="s">
        <v>196</v>
      </c>
      <c r="N257" s="32">
        <v>4</v>
      </c>
      <c r="O257" s="83">
        <f t="shared" si="121"/>
        <v>28</v>
      </c>
      <c r="P257" s="12" t="s">
        <v>365</v>
      </c>
      <c r="Q257" s="70">
        <f t="shared" si="166"/>
        <v>22</v>
      </c>
      <c r="R257" s="70">
        <f t="shared" si="164"/>
        <v>282260</v>
      </c>
      <c r="S257" s="67" t="str">
        <f t="shared" si="146"/>
        <v>CXE50T10HS45UO  (50 gal)</v>
      </c>
      <c r="T257" s="10" t="s">
        <v>403</v>
      </c>
      <c r="U257" s="11">
        <v>50</v>
      </c>
      <c r="V257" s="30"/>
      <c r="W257" s="88" t="s">
        <v>292</v>
      </c>
      <c r="X257" s="93" t="str">
        <f t="shared" si="151"/>
        <v>Rheem2020Prem50</v>
      </c>
      <c r="Y257" s="131">
        <v>0</v>
      </c>
      <c r="Z257" s="40"/>
      <c r="AA257" s="47" t="s">
        <v>9</v>
      </c>
      <c r="AB257" s="48">
        <v>3.2</v>
      </c>
      <c r="AC257" s="49">
        <v>44127</v>
      </c>
      <c r="AD257" s="50"/>
      <c r="AE257" s="143" t="str">
        <f t="shared" si="142"/>
        <v>2,     Rheem Canada,   "CXE50T10HS45UO  (50 gal)"</v>
      </c>
      <c r="AF257" s="145" t="str">
        <f t="shared" si="167"/>
        <v>RheemCan</v>
      </c>
      <c r="AG257" s="147" t="s">
        <v>614</v>
      </c>
      <c r="AH257" s="143" t="str">
        <f t="shared" si="143"/>
        <v xml:space="preserve">          case  Rheem Canada   :   "RheemCanCXE50T10HS45UO"</v>
      </c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</row>
    <row r="258" spans="3:51" s="6" customFormat="1" ht="15" customHeight="1" x14ac:dyDescent="0.25">
      <c r="C258" s="136" t="str">
        <f t="shared" si="138"/>
        <v>Rheem Canada</v>
      </c>
      <c r="D258" s="136" t="str">
        <f t="shared" si="139"/>
        <v>CXE65T10HS45UO  (65 gal)</v>
      </c>
      <c r="E258" s="136">
        <f t="shared" si="168"/>
        <v>282361</v>
      </c>
      <c r="F258" s="62">
        <f t="shared" si="145"/>
        <v>65</v>
      </c>
      <c r="G258" s="6" t="str">
        <f t="shared" si="141"/>
        <v>Rheem2020Prem65</v>
      </c>
      <c r="H258" s="64">
        <v>0</v>
      </c>
      <c r="I258" s="62">
        <v>1</v>
      </c>
      <c r="J258" s="63">
        <f t="shared" si="148"/>
        <v>0</v>
      </c>
      <c r="K258" s="114">
        <f t="shared" si="149"/>
        <v>3.2</v>
      </c>
      <c r="L258" s="132">
        <f t="shared" si="165"/>
        <v>0</v>
      </c>
      <c r="M258" s="99" t="s">
        <v>196</v>
      </c>
      <c r="N258" s="32">
        <v>4</v>
      </c>
      <c r="O258" s="83">
        <f t="shared" si="121"/>
        <v>28</v>
      </c>
      <c r="P258" s="12" t="s">
        <v>365</v>
      </c>
      <c r="Q258" s="70">
        <f t="shared" si="166"/>
        <v>23</v>
      </c>
      <c r="R258" s="70">
        <f t="shared" si="164"/>
        <v>282361</v>
      </c>
      <c r="S258" s="67" t="str">
        <f t="shared" si="146"/>
        <v>CXE65T10HS45UO  (65 gal)</v>
      </c>
      <c r="T258" s="10" t="s">
        <v>404</v>
      </c>
      <c r="U258" s="11">
        <v>65</v>
      </c>
      <c r="V258" s="30"/>
      <c r="W258" s="88" t="s">
        <v>293</v>
      </c>
      <c r="X258" s="93" t="str">
        <f t="shared" si="151"/>
        <v>Rheem2020Prem65</v>
      </c>
      <c r="Y258" s="131">
        <v>0</v>
      </c>
      <c r="Z258" s="40"/>
      <c r="AA258" s="47" t="s">
        <v>9</v>
      </c>
      <c r="AB258" s="48">
        <v>3.2</v>
      </c>
      <c r="AC258" s="49">
        <v>44127</v>
      </c>
      <c r="AD258" s="50"/>
      <c r="AE258" s="143" t="str">
        <f t="shared" si="142"/>
        <v>2,     Rheem Canada,   "CXE65T10HS45UO  (65 gal)"</v>
      </c>
      <c r="AF258" s="145" t="str">
        <f t="shared" si="167"/>
        <v>RheemCan</v>
      </c>
      <c r="AG258" s="147" t="s">
        <v>615</v>
      </c>
      <c r="AH258" s="143" t="str">
        <f t="shared" si="143"/>
        <v xml:space="preserve">          case  Rheem Canada   :   "RheemCanCXE65T10HS45UO"</v>
      </c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</row>
    <row r="259" spans="3:51" s="6" customFormat="1" ht="15" customHeight="1" x14ac:dyDescent="0.25">
      <c r="C259" s="136" t="str">
        <f t="shared" si="138"/>
        <v>Rheem Canada</v>
      </c>
      <c r="D259" s="136" t="str">
        <f t="shared" si="139"/>
        <v>CXE80T10HS45UO  (80 gal)</v>
      </c>
      <c r="E259" s="136">
        <f t="shared" si="168"/>
        <v>282462</v>
      </c>
      <c r="F259" s="62">
        <f t="shared" si="145"/>
        <v>80</v>
      </c>
      <c r="G259" s="6" t="str">
        <f t="shared" si="141"/>
        <v>Rheem2020Prem80</v>
      </c>
      <c r="H259" s="64">
        <v>0</v>
      </c>
      <c r="I259" s="62">
        <v>1</v>
      </c>
      <c r="J259" s="63">
        <f t="shared" si="148"/>
        <v>0</v>
      </c>
      <c r="K259" s="114">
        <f t="shared" si="149"/>
        <v>3.2</v>
      </c>
      <c r="L259" s="132">
        <f t="shared" si="165"/>
        <v>0</v>
      </c>
      <c r="M259" s="99" t="s">
        <v>196</v>
      </c>
      <c r="N259" s="32">
        <v>4</v>
      </c>
      <c r="O259" s="83">
        <f t="shared" si="121"/>
        <v>28</v>
      </c>
      <c r="P259" s="12" t="s">
        <v>365</v>
      </c>
      <c r="Q259" s="70">
        <f t="shared" si="166"/>
        <v>24</v>
      </c>
      <c r="R259" s="70">
        <f t="shared" si="164"/>
        <v>282462</v>
      </c>
      <c r="S259" s="67" t="str">
        <f t="shared" si="146"/>
        <v>CXE80T10HS45UO  (80 gal)</v>
      </c>
      <c r="T259" s="10" t="s">
        <v>405</v>
      </c>
      <c r="U259" s="11">
        <v>80</v>
      </c>
      <c r="V259" s="30"/>
      <c r="W259" s="88" t="s">
        <v>294</v>
      </c>
      <c r="X259" s="93" t="str">
        <f t="shared" si="151"/>
        <v>Rheem2020Prem80</v>
      </c>
      <c r="Y259" s="131">
        <v>0</v>
      </c>
      <c r="Z259" s="40"/>
      <c r="AA259" s="47">
        <v>4</v>
      </c>
      <c r="AB259" s="48">
        <v>3.2</v>
      </c>
      <c r="AC259" s="49">
        <v>44127</v>
      </c>
      <c r="AD259" s="50"/>
      <c r="AE259" s="143" t="str">
        <f t="shared" si="142"/>
        <v>2,     Rheem Canada,   "CXE80T10HS45UO  (80 gal)"</v>
      </c>
      <c r="AF259" s="145" t="str">
        <f t="shared" si="167"/>
        <v>RheemCan</v>
      </c>
      <c r="AG259" s="147" t="s">
        <v>616</v>
      </c>
      <c r="AH259" s="143" t="str">
        <f t="shared" si="143"/>
        <v xml:space="preserve">          case  Rheem Canada   :   "RheemCanCXE80T10HS45UO"</v>
      </c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</row>
    <row r="260" spans="3:51" s="6" customFormat="1" ht="15" customHeight="1" x14ac:dyDescent="0.25">
      <c r="C260" s="136" t="str">
        <f t="shared" si="138"/>
        <v>Rheem Canada</v>
      </c>
      <c r="D260" s="136" t="str">
        <f t="shared" si="139"/>
        <v>CPRO H40 T2 RH310BM  (40 gal)</v>
      </c>
      <c r="E260" s="136">
        <f t="shared" si="168"/>
        <v>282563</v>
      </c>
      <c r="F260" s="62">
        <f t="shared" si="145"/>
        <v>40</v>
      </c>
      <c r="G260" s="6" t="str">
        <f t="shared" si="141"/>
        <v>Rheem2020Build40</v>
      </c>
      <c r="H260" s="64">
        <v>0</v>
      </c>
      <c r="I260" s="62">
        <v>1</v>
      </c>
      <c r="J260" s="63">
        <f t="shared" si="148"/>
        <v>0</v>
      </c>
      <c r="K260" s="114">
        <f t="shared" si="149"/>
        <v>2.9</v>
      </c>
      <c r="L260" s="132">
        <f t="shared" si="165"/>
        <v>0</v>
      </c>
      <c r="M260" s="99" t="s">
        <v>196</v>
      </c>
      <c r="N260" s="32">
        <v>3</v>
      </c>
      <c r="O260" s="83">
        <f t="shared" si="121"/>
        <v>28</v>
      </c>
      <c r="P260" s="12" t="s">
        <v>365</v>
      </c>
      <c r="Q260" s="70">
        <f t="shared" si="166"/>
        <v>25</v>
      </c>
      <c r="R260" s="70">
        <f t="shared" si="164"/>
        <v>282563</v>
      </c>
      <c r="S260" s="67" t="str">
        <f t="shared" si="146"/>
        <v>CPRO H40 T2 RH310BM  (40 gal)</v>
      </c>
      <c r="T260" s="10" t="s">
        <v>406</v>
      </c>
      <c r="U260" s="11">
        <v>40</v>
      </c>
      <c r="V260" s="30"/>
      <c r="W260" s="88" t="s">
        <v>295</v>
      </c>
      <c r="X260" s="93" t="str">
        <f t="shared" si="151"/>
        <v>Rheem2020Build40</v>
      </c>
      <c r="Y260" s="131">
        <v>0</v>
      </c>
      <c r="Z260" s="40"/>
      <c r="AA260" s="47">
        <v>2</v>
      </c>
      <c r="AB260" s="48">
        <v>2.9</v>
      </c>
      <c r="AC260" s="49">
        <v>44127</v>
      </c>
      <c r="AD260" s="50"/>
      <c r="AE260" s="143" t="str">
        <f t="shared" si="142"/>
        <v>2,     Rheem Canada,   "CPRO H40 T2 RH310BM  (40 gal)"</v>
      </c>
      <c r="AF260" s="145" t="str">
        <f t="shared" si="167"/>
        <v>RheemCan</v>
      </c>
      <c r="AG260" s="147" t="s">
        <v>620</v>
      </c>
      <c r="AH260" s="143" t="str">
        <f t="shared" si="143"/>
        <v xml:space="preserve">          case  Rheem Canada   :   "RheemCanCPROH40T2RH310BM"</v>
      </c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</row>
    <row r="261" spans="3:51" s="6" customFormat="1" ht="15" customHeight="1" x14ac:dyDescent="0.25">
      <c r="C261" s="136" t="str">
        <f t="shared" si="138"/>
        <v>Rheem Canada</v>
      </c>
      <c r="D261" s="136" t="str">
        <f t="shared" si="139"/>
        <v>CPRO H50 T2 RH310BM  (50 gal)</v>
      </c>
      <c r="E261" s="136">
        <f t="shared" si="168"/>
        <v>282664</v>
      </c>
      <c r="F261" s="62">
        <f t="shared" si="145"/>
        <v>50</v>
      </c>
      <c r="G261" s="6" t="str">
        <f t="shared" si="141"/>
        <v>Rheem2020Build50</v>
      </c>
      <c r="H261" s="64">
        <v>0</v>
      </c>
      <c r="I261" s="62">
        <v>1</v>
      </c>
      <c r="J261" s="63">
        <f t="shared" si="148"/>
        <v>0</v>
      </c>
      <c r="K261" s="114">
        <f t="shared" si="149"/>
        <v>2.9</v>
      </c>
      <c r="L261" s="132">
        <f t="shared" si="165"/>
        <v>0</v>
      </c>
      <c r="M261" s="99" t="s">
        <v>196</v>
      </c>
      <c r="N261" s="32">
        <v>3</v>
      </c>
      <c r="O261" s="83">
        <f t="shared" si="121"/>
        <v>28</v>
      </c>
      <c r="P261" s="12" t="s">
        <v>365</v>
      </c>
      <c r="Q261" s="70">
        <f t="shared" ref="Q261:Q263" si="169">Q260+1</f>
        <v>26</v>
      </c>
      <c r="R261" s="70">
        <f t="shared" si="164"/>
        <v>282664</v>
      </c>
      <c r="S261" s="67" t="str">
        <f t="shared" si="146"/>
        <v>CPRO H50 T2 RH310BM  (50 gal)</v>
      </c>
      <c r="T261" s="10" t="s">
        <v>378</v>
      </c>
      <c r="U261" s="11">
        <v>50</v>
      </c>
      <c r="V261" s="30"/>
      <c r="W261" s="88" t="s">
        <v>296</v>
      </c>
      <c r="X261" s="93" t="str">
        <f t="shared" si="151"/>
        <v>Rheem2020Build50</v>
      </c>
      <c r="Y261" s="131">
        <v>0</v>
      </c>
      <c r="Z261" s="40"/>
      <c r="AA261" s="47" t="s">
        <v>9</v>
      </c>
      <c r="AB261" s="48">
        <v>2.9</v>
      </c>
      <c r="AC261" s="49">
        <v>44127</v>
      </c>
      <c r="AD261" s="50"/>
      <c r="AE261" s="143" t="str">
        <f t="shared" si="142"/>
        <v>2,     Rheem Canada,   "CPRO H50 T2 RH310BM  (50 gal)"</v>
      </c>
      <c r="AF261" s="145" t="str">
        <f t="shared" si="167"/>
        <v>RheemCan</v>
      </c>
      <c r="AG261" s="147" t="s">
        <v>621</v>
      </c>
      <c r="AH261" s="143" t="str">
        <f t="shared" si="143"/>
        <v xml:space="preserve">          case  Rheem Canada   :   "RheemCanCPROH50T2RH310BM"</v>
      </c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</row>
    <row r="262" spans="3:51" s="6" customFormat="1" ht="15" customHeight="1" x14ac:dyDescent="0.25">
      <c r="C262" s="136" t="str">
        <f t="shared" si="138"/>
        <v>Rheem Canada</v>
      </c>
      <c r="D262" s="136" t="str">
        <f t="shared" si="139"/>
        <v>CPRO H65 T2 RH310BM  (65 gal)</v>
      </c>
      <c r="E262" s="136">
        <f t="shared" si="168"/>
        <v>282765</v>
      </c>
      <c r="F262" s="62">
        <f t="shared" si="145"/>
        <v>65</v>
      </c>
      <c r="G262" s="6" t="str">
        <f t="shared" si="141"/>
        <v>Rheem2020Build65</v>
      </c>
      <c r="H262" s="64">
        <v>0</v>
      </c>
      <c r="I262" s="62">
        <v>1</v>
      </c>
      <c r="J262" s="63">
        <f t="shared" si="148"/>
        <v>0</v>
      </c>
      <c r="K262" s="114">
        <f t="shared" si="149"/>
        <v>2.9</v>
      </c>
      <c r="L262" s="132">
        <f t="shared" si="165"/>
        <v>0</v>
      </c>
      <c r="M262" s="99" t="s">
        <v>196</v>
      </c>
      <c r="N262" s="32">
        <v>3</v>
      </c>
      <c r="O262" s="83">
        <f t="shared" si="121"/>
        <v>28</v>
      </c>
      <c r="P262" s="12" t="s">
        <v>365</v>
      </c>
      <c r="Q262" s="70">
        <f t="shared" si="169"/>
        <v>27</v>
      </c>
      <c r="R262" s="70">
        <f t="shared" ref="R262:R293" si="170" xml:space="preserve"> (O262*10000) + (Q262*100) + VLOOKUP( W262, $T$2:$V$53, 2, FALSE )</f>
        <v>282765</v>
      </c>
      <c r="S262" s="67" t="str">
        <f t="shared" si="146"/>
        <v>CPRO H65 T2 RH310BM  (65 gal)</v>
      </c>
      <c r="T262" s="10" t="s">
        <v>379</v>
      </c>
      <c r="U262" s="11">
        <v>65</v>
      </c>
      <c r="V262" s="30"/>
      <c r="W262" s="88" t="s">
        <v>297</v>
      </c>
      <c r="X262" s="93" t="str">
        <f t="shared" si="151"/>
        <v>Rheem2020Build65</v>
      </c>
      <c r="Y262" s="131">
        <v>0</v>
      </c>
      <c r="Z262" s="40"/>
      <c r="AA262" s="47" t="s">
        <v>9</v>
      </c>
      <c r="AB262" s="48">
        <v>2.9</v>
      </c>
      <c r="AC262" s="49">
        <v>44127</v>
      </c>
      <c r="AD262" s="50"/>
      <c r="AE262" s="143" t="str">
        <f t="shared" si="142"/>
        <v>2,     Rheem Canada,   "CPRO H65 T2 RH310BM  (65 gal)"</v>
      </c>
      <c r="AF262" s="145" t="str">
        <f t="shared" si="167"/>
        <v>RheemCan</v>
      </c>
      <c r="AG262" s="147" t="s">
        <v>622</v>
      </c>
      <c r="AH262" s="143" t="str">
        <f t="shared" si="143"/>
        <v xml:space="preserve">          case  Rheem Canada   :   "RheemCanCPROH65T2RH310BM"</v>
      </c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</row>
    <row r="263" spans="3:51" s="6" customFormat="1" ht="15" customHeight="1" x14ac:dyDescent="0.25">
      <c r="C263" s="136" t="str">
        <f t="shared" si="138"/>
        <v>Rheem Canada</v>
      </c>
      <c r="D263" s="136" t="str">
        <f t="shared" si="139"/>
        <v>CPRO H80 T2 RH310BM  (80 gal)</v>
      </c>
      <c r="E263" s="136">
        <f t="shared" si="168"/>
        <v>282866</v>
      </c>
      <c r="F263" s="62">
        <f t="shared" si="145"/>
        <v>80</v>
      </c>
      <c r="G263" s="6" t="str">
        <f t="shared" si="141"/>
        <v>Rheem2020Build80</v>
      </c>
      <c r="H263" s="64">
        <v>0</v>
      </c>
      <c r="I263" s="62">
        <v>1</v>
      </c>
      <c r="J263" s="63">
        <f t="shared" si="148"/>
        <v>0</v>
      </c>
      <c r="K263" s="114">
        <f t="shared" si="149"/>
        <v>2.9</v>
      </c>
      <c r="L263" s="132">
        <f t="shared" si="165"/>
        <v>0</v>
      </c>
      <c r="M263" s="99" t="s">
        <v>196</v>
      </c>
      <c r="N263" s="32">
        <v>3</v>
      </c>
      <c r="O263" s="83">
        <f t="shared" si="121"/>
        <v>28</v>
      </c>
      <c r="P263" s="12" t="s">
        <v>365</v>
      </c>
      <c r="Q263" s="70">
        <f t="shared" si="169"/>
        <v>28</v>
      </c>
      <c r="R263" s="70">
        <f t="shared" si="170"/>
        <v>282866</v>
      </c>
      <c r="S263" s="67" t="str">
        <f t="shared" si="146"/>
        <v>CPRO H80 T2 RH310BM  (80 gal)</v>
      </c>
      <c r="T263" s="10" t="s">
        <v>407</v>
      </c>
      <c r="U263" s="11">
        <v>80</v>
      </c>
      <c r="V263" s="30"/>
      <c r="W263" s="88" t="s">
        <v>298</v>
      </c>
      <c r="X263" s="93" t="str">
        <f t="shared" si="151"/>
        <v>Rheem2020Build80</v>
      </c>
      <c r="Y263" s="131">
        <v>0</v>
      </c>
      <c r="Z263" s="40"/>
      <c r="AA263" s="47" t="s">
        <v>15</v>
      </c>
      <c r="AB263" s="48">
        <v>2.9</v>
      </c>
      <c r="AC263" s="49">
        <v>44127</v>
      </c>
      <c r="AD263" s="50"/>
      <c r="AE263" s="143" t="str">
        <f t="shared" si="142"/>
        <v>2,     Rheem Canada,   "CPRO H80 T2 RH310BM  (80 gal)"</v>
      </c>
      <c r="AF263" s="145" t="str">
        <f t="shared" si="167"/>
        <v>RheemCan</v>
      </c>
      <c r="AG263" s="147" t="s">
        <v>623</v>
      </c>
      <c r="AH263" s="143" t="str">
        <f t="shared" si="143"/>
        <v xml:space="preserve">          case  Rheem Canada   :   "RheemCanCPROH80T2RH310BM"</v>
      </c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</row>
    <row r="264" spans="3:51" s="6" customFormat="1" ht="15" customHeight="1" x14ac:dyDescent="0.25">
      <c r="C264" s="163" t="str">
        <f t="shared" ref="C264:C273" si="171">P264</f>
        <v>Richmond</v>
      </c>
      <c r="D264" s="163" t="str">
        <f t="shared" ref="D264:D273" si="172">S264</f>
        <v>10E40-HP120  (40 gal)</v>
      </c>
      <c r="E264" s="163">
        <f t="shared" si="168"/>
        <v>202281</v>
      </c>
      <c r="F264" s="62">
        <f t="shared" ref="F264:F273" si="173">U264</f>
        <v>40</v>
      </c>
      <c r="G264" s="6" t="str">
        <f t="shared" ref="G264:G273" si="174">X264</f>
        <v>RheemPlugInDedicated40</v>
      </c>
      <c r="H264" s="64">
        <v>0</v>
      </c>
      <c r="I264" s="62">
        <v>1</v>
      </c>
      <c r="J264" s="63">
        <f t="shared" ref="J264:J273" si="175">IF(H264&gt;0,Z264,0)</f>
        <v>0</v>
      </c>
      <c r="K264" s="114">
        <f t="shared" ref="K264:K273" si="176">IF(I264&gt;0,AB264,0)</f>
        <v>3</v>
      </c>
      <c r="L264" s="132">
        <f t="shared" si="165"/>
        <v>0</v>
      </c>
      <c r="M264" s="99" t="s">
        <v>196</v>
      </c>
      <c r="N264" s="32">
        <v>2</v>
      </c>
      <c r="O264" s="83">
        <f t="shared" ref="O264:O273" si="177">VLOOKUP( P264, $P$2:$Q$21, 2, FALSE )</f>
        <v>20</v>
      </c>
      <c r="P264" s="12" t="s">
        <v>98</v>
      </c>
      <c r="Q264" s="69">
        <v>22</v>
      </c>
      <c r="R264" s="70">
        <f t="shared" si="170"/>
        <v>202281</v>
      </c>
      <c r="S264" s="67" t="str">
        <f t="shared" ref="S264:S273" si="178">T264 &amp; "  (" &amp; U264 &amp; " gal" &amp; IF(Y264&gt;0, ", JA13)", ")")</f>
        <v>10E40-HP120  (40 gal)</v>
      </c>
      <c r="T264" s="160" t="s">
        <v>806</v>
      </c>
      <c r="U264" s="14">
        <v>40</v>
      </c>
      <c r="V264" s="107"/>
      <c r="W264" s="88" t="s">
        <v>763</v>
      </c>
      <c r="X264" s="93" t="str">
        <f t="shared" si="151"/>
        <v>RheemPlugInDedicated40</v>
      </c>
      <c r="Y264" s="133">
        <v>0</v>
      </c>
      <c r="Z264" s="42"/>
      <c r="AA264" s="52" t="s">
        <v>9</v>
      </c>
      <c r="AB264" s="53">
        <v>3</v>
      </c>
      <c r="AC264" s="54">
        <v>44760</v>
      </c>
      <c r="AD264" s="50"/>
      <c r="AE264" s="143" t="str">
        <f t="shared" ref="AE264:AE273" si="179">"2,     "&amp;C264&amp;",   """&amp;S264&amp;""""</f>
        <v>2,     Richmond,   "10E40-HP120  (40 gal)"</v>
      </c>
      <c r="AF264" s="144" t="str">
        <f>P264</f>
        <v>Richmond</v>
      </c>
      <c r="AG264" s="160" t="s">
        <v>816</v>
      </c>
      <c r="AH264" s="143" t="str">
        <f t="shared" ref="AH264:AH273" si="180">"          case  "&amp;C264&amp;"   :   """&amp;AG264&amp;""""</f>
        <v xml:space="preserve">          case  Richmond   :   "Richmond10E40HP120"</v>
      </c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</row>
    <row r="265" spans="3:51" s="6" customFormat="1" ht="15" customHeight="1" x14ac:dyDescent="0.25">
      <c r="C265" s="163" t="str">
        <f t="shared" si="171"/>
        <v>Richmond</v>
      </c>
      <c r="D265" s="163" t="str">
        <f t="shared" si="172"/>
        <v>10E50-HP120  (50 gal)</v>
      </c>
      <c r="E265" s="163">
        <f t="shared" si="168"/>
        <v>202382</v>
      </c>
      <c r="F265" s="62">
        <f t="shared" si="173"/>
        <v>50</v>
      </c>
      <c r="G265" s="6" t="str">
        <f t="shared" si="174"/>
        <v>RheemPlugInDedicated50</v>
      </c>
      <c r="H265" s="64">
        <v>0</v>
      </c>
      <c r="I265" s="62">
        <v>1</v>
      </c>
      <c r="J265" s="63">
        <f t="shared" si="175"/>
        <v>0</v>
      </c>
      <c r="K265" s="114">
        <f t="shared" si="176"/>
        <v>3</v>
      </c>
      <c r="L265" s="132">
        <f t="shared" si="165"/>
        <v>0</v>
      </c>
      <c r="M265" s="99" t="s">
        <v>196</v>
      </c>
      <c r="N265" s="32">
        <v>2</v>
      </c>
      <c r="O265" s="83">
        <f t="shared" si="177"/>
        <v>20</v>
      </c>
      <c r="P265" s="12" t="s">
        <v>98</v>
      </c>
      <c r="Q265" s="70">
        <f t="shared" ref="Q265:Q273" si="181">Q264+1</f>
        <v>23</v>
      </c>
      <c r="R265" s="70">
        <f t="shared" si="170"/>
        <v>202382</v>
      </c>
      <c r="S265" s="67" t="str">
        <f t="shared" si="178"/>
        <v>10E50-HP120  (50 gal)</v>
      </c>
      <c r="T265" s="160" t="s">
        <v>807</v>
      </c>
      <c r="U265" s="14">
        <v>50</v>
      </c>
      <c r="V265" s="107"/>
      <c r="W265" s="88" t="s">
        <v>764</v>
      </c>
      <c r="X265" s="93" t="str">
        <f t="shared" si="151"/>
        <v>RheemPlugInDedicated50</v>
      </c>
      <c r="Y265" s="133">
        <v>0</v>
      </c>
      <c r="Z265" s="42"/>
      <c r="AA265" s="52" t="s">
        <v>9</v>
      </c>
      <c r="AB265" s="53">
        <v>3</v>
      </c>
      <c r="AC265" s="54">
        <v>44760</v>
      </c>
      <c r="AD265" s="50"/>
      <c r="AE265" s="143" t="str">
        <f t="shared" si="179"/>
        <v>2,     Richmond,   "10E50-HP120  (50 gal)"</v>
      </c>
      <c r="AF265" s="145" t="str">
        <f t="shared" si="167"/>
        <v>Richmond</v>
      </c>
      <c r="AG265" s="160" t="s">
        <v>817</v>
      </c>
      <c r="AH265" s="143" t="str">
        <f t="shared" si="180"/>
        <v xml:space="preserve">          case  Richmond   :   "Richmond10E50HP120"</v>
      </c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</row>
    <row r="266" spans="3:51" s="6" customFormat="1" ht="15" customHeight="1" x14ac:dyDescent="0.25">
      <c r="C266" s="163" t="str">
        <f t="shared" si="171"/>
        <v>Richmond</v>
      </c>
      <c r="D266" s="163" t="str">
        <f t="shared" si="172"/>
        <v>10E40-HP120M  (40 gal, JA13)</v>
      </c>
      <c r="E266" s="163">
        <f t="shared" si="168"/>
        <v>202477</v>
      </c>
      <c r="F266" s="62">
        <f t="shared" si="173"/>
        <v>40</v>
      </c>
      <c r="G266" s="6" t="str">
        <f t="shared" si="174"/>
        <v>RheemPlugInShared40</v>
      </c>
      <c r="H266" s="64">
        <v>0</v>
      </c>
      <c r="I266" s="62">
        <v>1</v>
      </c>
      <c r="J266" s="63">
        <f t="shared" si="175"/>
        <v>0</v>
      </c>
      <c r="K266" s="114">
        <f t="shared" si="176"/>
        <v>2.8</v>
      </c>
      <c r="L266" s="132">
        <f t="shared" si="165"/>
        <v>1</v>
      </c>
      <c r="M266" s="99" t="s">
        <v>196</v>
      </c>
      <c r="N266" s="32">
        <v>3</v>
      </c>
      <c r="O266" s="83">
        <f t="shared" si="177"/>
        <v>20</v>
      </c>
      <c r="P266" s="12" t="s">
        <v>98</v>
      </c>
      <c r="Q266" s="70">
        <f t="shared" si="181"/>
        <v>24</v>
      </c>
      <c r="R266" s="70">
        <f t="shared" si="170"/>
        <v>202477</v>
      </c>
      <c r="S266" s="67" t="str">
        <f t="shared" si="178"/>
        <v>10E40-HP120M  (40 gal, JA13)</v>
      </c>
      <c r="T266" s="160" t="s">
        <v>808</v>
      </c>
      <c r="U266" s="14">
        <v>40</v>
      </c>
      <c r="V266" s="107"/>
      <c r="W266" s="88" t="s">
        <v>759</v>
      </c>
      <c r="X266" s="93" t="str">
        <f t="shared" si="151"/>
        <v>RheemPlugInShared40</v>
      </c>
      <c r="Y266" s="133">
        <v>1</v>
      </c>
      <c r="Z266" s="42"/>
      <c r="AA266" s="52" t="s">
        <v>9</v>
      </c>
      <c r="AB266" s="53">
        <v>2.8</v>
      </c>
      <c r="AC266" s="54">
        <v>44760</v>
      </c>
      <c r="AD266" s="50"/>
      <c r="AE266" s="143" t="str">
        <f t="shared" si="179"/>
        <v>2,     Richmond,   "10E40-HP120M  (40 gal, JA13)"</v>
      </c>
      <c r="AF266" s="145" t="str">
        <f t="shared" si="167"/>
        <v>Richmond</v>
      </c>
      <c r="AG266" s="160" t="s">
        <v>818</v>
      </c>
      <c r="AH266" s="143" t="str">
        <f t="shared" si="180"/>
        <v xml:space="preserve">          case  Richmond   :   "Richmond10E40HP120M"</v>
      </c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</row>
    <row r="267" spans="3:51" s="6" customFormat="1" ht="15" customHeight="1" x14ac:dyDescent="0.25">
      <c r="C267" s="163" t="str">
        <f t="shared" si="171"/>
        <v>Richmond</v>
      </c>
      <c r="D267" s="163" t="str">
        <f t="shared" si="172"/>
        <v>10E40-HP120MS  (40 gal, JA13)</v>
      </c>
      <c r="E267" s="163">
        <f t="shared" si="168"/>
        <v>202577</v>
      </c>
      <c r="F267" s="62">
        <f t="shared" si="173"/>
        <v>40</v>
      </c>
      <c r="G267" s="6" t="str">
        <f t="shared" si="174"/>
        <v>RheemPlugInShared40</v>
      </c>
      <c r="H267" s="64">
        <v>0</v>
      </c>
      <c r="I267" s="62">
        <v>1</v>
      </c>
      <c r="J267" s="63">
        <f t="shared" si="175"/>
        <v>0</v>
      </c>
      <c r="K267" s="114">
        <f t="shared" si="176"/>
        <v>2.8</v>
      </c>
      <c r="L267" s="132">
        <f t="shared" si="165"/>
        <v>1</v>
      </c>
      <c r="M267" s="99" t="s">
        <v>196</v>
      </c>
      <c r="N267" s="32">
        <v>3</v>
      </c>
      <c r="O267" s="83">
        <f t="shared" si="177"/>
        <v>20</v>
      </c>
      <c r="P267" s="12" t="s">
        <v>98</v>
      </c>
      <c r="Q267" s="70">
        <f t="shared" si="181"/>
        <v>25</v>
      </c>
      <c r="R267" s="70">
        <f t="shared" si="170"/>
        <v>202577</v>
      </c>
      <c r="S267" s="67" t="str">
        <f t="shared" si="178"/>
        <v>10E40-HP120MS  (40 gal, JA13)</v>
      </c>
      <c r="T267" s="160" t="s">
        <v>809</v>
      </c>
      <c r="U267" s="14">
        <v>40</v>
      </c>
      <c r="V267" s="107"/>
      <c r="W267" s="88" t="s">
        <v>759</v>
      </c>
      <c r="X267" s="93" t="str">
        <f t="shared" si="151"/>
        <v>RheemPlugInShared40</v>
      </c>
      <c r="Y267" s="133">
        <v>1</v>
      </c>
      <c r="Z267" s="42"/>
      <c r="AA267" s="52" t="s">
        <v>9</v>
      </c>
      <c r="AB267" s="53">
        <v>2.8</v>
      </c>
      <c r="AC267" s="54">
        <v>44760</v>
      </c>
      <c r="AD267" s="50"/>
      <c r="AE267" s="143" t="str">
        <f t="shared" si="179"/>
        <v>2,     Richmond,   "10E40-HP120MS  (40 gal, JA13)"</v>
      </c>
      <c r="AF267" s="145" t="str">
        <f t="shared" si="167"/>
        <v>Richmond</v>
      </c>
      <c r="AG267" s="160" t="s">
        <v>819</v>
      </c>
      <c r="AH267" s="143" t="str">
        <f t="shared" si="180"/>
        <v xml:space="preserve">          case  Richmond   :   "Richmond10E40HP120MS"</v>
      </c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</row>
    <row r="268" spans="3:51" s="6" customFormat="1" ht="15" customHeight="1" x14ac:dyDescent="0.25">
      <c r="C268" s="163" t="str">
        <f t="shared" si="171"/>
        <v>Richmond</v>
      </c>
      <c r="D268" s="163" t="str">
        <f t="shared" si="172"/>
        <v>10E50-HP120M  (50 gal, JA13)</v>
      </c>
      <c r="E268" s="163">
        <f t="shared" si="168"/>
        <v>202678</v>
      </c>
      <c r="F268" s="62">
        <f t="shared" si="173"/>
        <v>50</v>
      </c>
      <c r="G268" s="6" t="str">
        <f t="shared" si="174"/>
        <v>RheemPlugInShared50</v>
      </c>
      <c r="H268" s="64">
        <v>0</v>
      </c>
      <c r="I268" s="62">
        <v>1</v>
      </c>
      <c r="J268" s="63">
        <f t="shared" si="175"/>
        <v>0</v>
      </c>
      <c r="K268" s="114">
        <f t="shared" si="176"/>
        <v>3</v>
      </c>
      <c r="L268" s="132">
        <f t="shared" si="165"/>
        <v>1</v>
      </c>
      <c r="M268" s="99" t="s">
        <v>196</v>
      </c>
      <c r="N268" s="32">
        <v>3</v>
      </c>
      <c r="O268" s="83">
        <f t="shared" si="177"/>
        <v>20</v>
      </c>
      <c r="P268" s="12" t="s">
        <v>98</v>
      </c>
      <c r="Q268" s="70">
        <f t="shared" si="181"/>
        <v>26</v>
      </c>
      <c r="R268" s="70">
        <f t="shared" si="170"/>
        <v>202678</v>
      </c>
      <c r="S268" s="67" t="str">
        <f t="shared" si="178"/>
        <v>10E50-HP120M  (50 gal, JA13)</v>
      </c>
      <c r="T268" s="160" t="s">
        <v>810</v>
      </c>
      <c r="U268" s="14">
        <v>50</v>
      </c>
      <c r="V268" s="107"/>
      <c r="W268" s="88" t="s">
        <v>760</v>
      </c>
      <c r="X268" s="93" t="str">
        <f t="shared" si="151"/>
        <v>RheemPlugInShared50</v>
      </c>
      <c r="Y268" s="133">
        <v>1</v>
      </c>
      <c r="Z268" s="42"/>
      <c r="AA268" s="52" t="s">
        <v>9</v>
      </c>
      <c r="AB268" s="53">
        <v>3</v>
      </c>
      <c r="AC268" s="54">
        <v>44760</v>
      </c>
      <c r="AD268" s="50"/>
      <c r="AE268" s="143" t="str">
        <f t="shared" si="179"/>
        <v>2,     Richmond,   "10E50-HP120M  (50 gal, JA13)"</v>
      </c>
      <c r="AF268" s="145" t="str">
        <f t="shared" si="167"/>
        <v>Richmond</v>
      </c>
      <c r="AG268" s="160" t="s">
        <v>820</v>
      </c>
      <c r="AH268" s="143" t="str">
        <f t="shared" si="180"/>
        <v xml:space="preserve">          case  Richmond   :   "Richmond10E50HP120M"</v>
      </c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</row>
    <row r="269" spans="3:51" s="6" customFormat="1" ht="15" customHeight="1" x14ac:dyDescent="0.25">
      <c r="C269" s="163" t="str">
        <f t="shared" si="171"/>
        <v>Richmond</v>
      </c>
      <c r="D269" s="163" t="str">
        <f t="shared" si="172"/>
        <v>10E50-HP120MS  (50 gal, JA13)</v>
      </c>
      <c r="E269" s="163">
        <f t="shared" si="168"/>
        <v>202778</v>
      </c>
      <c r="F269" s="62">
        <f t="shared" si="173"/>
        <v>50</v>
      </c>
      <c r="G269" s="6" t="str">
        <f t="shared" si="174"/>
        <v>RheemPlugInShared50</v>
      </c>
      <c r="H269" s="64">
        <v>0</v>
      </c>
      <c r="I269" s="62">
        <v>1</v>
      </c>
      <c r="J269" s="63">
        <f t="shared" si="175"/>
        <v>0</v>
      </c>
      <c r="K269" s="114">
        <f t="shared" si="176"/>
        <v>3</v>
      </c>
      <c r="L269" s="132">
        <f t="shared" si="165"/>
        <v>1</v>
      </c>
      <c r="M269" s="99" t="s">
        <v>196</v>
      </c>
      <c r="N269" s="32">
        <v>3</v>
      </c>
      <c r="O269" s="83">
        <f t="shared" si="177"/>
        <v>20</v>
      </c>
      <c r="P269" s="12" t="s">
        <v>98</v>
      </c>
      <c r="Q269" s="70">
        <f t="shared" si="181"/>
        <v>27</v>
      </c>
      <c r="R269" s="70">
        <f t="shared" si="170"/>
        <v>202778</v>
      </c>
      <c r="S269" s="67" t="str">
        <f t="shared" si="178"/>
        <v>10E50-HP120MS  (50 gal, JA13)</v>
      </c>
      <c r="T269" s="160" t="s">
        <v>811</v>
      </c>
      <c r="U269" s="14">
        <v>50</v>
      </c>
      <c r="V269" s="107"/>
      <c r="W269" s="88" t="s">
        <v>760</v>
      </c>
      <c r="X269" s="93" t="str">
        <f t="shared" si="151"/>
        <v>RheemPlugInShared50</v>
      </c>
      <c r="Y269" s="133">
        <v>1</v>
      </c>
      <c r="Z269" s="42"/>
      <c r="AA269" s="52" t="s">
        <v>9</v>
      </c>
      <c r="AB269" s="53">
        <v>3</v>
      </c>
      <c r="AC269" s="54">
        <v>44760</v>
      </c>
      <c r="AD269" s="50"/>
      <c r="AE269" s="143" t="str">
        <f t="shared" si="179"/>
        <v>2,     Richmond,   "10E50-HP120MS  (50 gal, JA13)"</v>
      </c>
      <c r="AF269" s="145" t="str">
        <f t="shared" si="167"/>
        <v>Richmond</v>
      </c>
      <c r="AG269" s="160" t="s">
        <v>821</v>
      </c>
      <c r="AH269" s="143" t="str">
        <f t="shared" si="180"/>
        <v xml:space="preserve">          case  Richmond   :   "Richmond10E50HP120MS"</v>
      </c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</row>
    <row r="270" spans="3:51" s="6" customFormat="1" ht="15" customHeight="1" x14ac:dyDescent="0.25">
      <c r="C270" s="163" t="str">
        <f t="shared" si="171"/>
        <v>Richmond</v>
      </c>
      <c r="D270" s="163" t="str">
        <f t="shared" si="172"/>
        <v>10E65-HP120M  (65 gal, JA13)</v>
      </c>
      <c r="E270" s="163">
        <f t="shared" si="168"/>
        <v>202879</v>
      </c>
      <c r="F270" s="62">
        <f t="shared" si="173"/>
        <v>65</v>
      </c>
      <c r="G270" s="6" t="str">
        <f t="shared" si="174"/>
        <v>RheemPlugInShared65</v>
      </c>
      <c r="H270" s="64">
        <v>0</v>
      </c>
      <c r="I270" s="62">
        <v>1</v>
      </c>
      <c r="J270" s="63">
        <f t="shared" si="175"/>
        <v>0</v>
      </c>
      <c r="K270" s="114">
        <f t="shared" si="176"/>
        <v>3.3</v>
      </c>
      <c r="L270" s="132">
        <f t="shared" si="165"/>
        <v>1</v>
      </c>
      <c r="M270" s="99" t="s">
        <v>196</v>
      </c>
      <c r="N270" s="32">
        <v>3</v>
      </c>
      <c r="O270" s="83">
        <f t="shared" si="177"/>
        <v>20</v>
      </c>
      <c r="P270" s="12" t="s">
        <v>98</v>
      </c>
      <c r="Q270" s="70">
        <f t="shared" si="181"/>
        <v>28</v>
      </c>
      <c r="R270" s="70">
        <f t="shared" si="170"/>
        <v>202879</v>
      </c>
      <c r="S270" s="67" t="str">
        <f t="shared" si="178"/>
        <v>10E65-HP120M  (65 gal, JA13)</v>
      </c>
      <c r="T270" s="160" t="s">
        <v>812</v>
      </c>
      <c r="U270" s="14">
        <v>65</v>
      </c>
      <c r="V270" s="107"/>
      <c r="W270" s="88" t="s">
        <v>761</v>
      </c>
      <c r="X270" s="93" t="str">
        <f t="shared" si="151"/>
        <v>RheemPlugInShared65</v>
      </c>
      <c r="Y270" s="133">
        <v>1</v>
      </c>
      <c r="Z270" s="42"/>
      <c r="AA270" s="52">
        <v>3</v>
      </c>
      <c r="AB270" s="53">
        <v>3.3</v>
      </c>
      <c r="AC270" s="54">
        <v>44760</v>
      </c>
      <c r="AD270" s="50"/>
      <c r="AE270" s="143" t="str">
        <f t="shared" si="179"/>
        <v>2,     Richmond,   "10E65-HP120M  (65 gal, JA13)"</v>
      </c>
      <c r="AF270" s="145" t="str">
        <f t="shared" si="167"/>
        <v>Richmond</v>
      </c>
      <c r="AG270" s="160" t="s">
        <v>822</v>
      </c>
      <c r="AH270" s="143" t="str">
        <f t="shared" si="180"/>
        <v xml:space="preserve">          case  Richmond   :   "Richmond10E65HP120M"</v>
      </c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</row>
    <row r="271" spans="3:51" s="6" customFormat="1" ht="15" customHeight="1" x14ac:dyDescent="0.25">
      <c r="C271" s="163" t="str">
        <f t="shared" si="171"/>
        <v>Richmond</v>
      </c>
      <c r="D271" s="163" t="str">
        <f t="shared" si="172"/>
        <v>10E65-HP120MS  (65 gal, JA13)</v>
      </c>
      <c r="E271" s="163">
        <f t="shared" si="168"/>
        <v>202979</v>
      </c>
      <c r="F271" s="62">
        <f t="shared" si="173"/>
        <v>65</v>
      </c>
      <c r="G271" s="6" t="str">
        <f t="shared" si="174"/>
        <v>RheemPlugInShared65</v>
      </c>
      <c r="H271" s="64">
        <v>0</v>
      </c>
      <c r="I271" s="62">
        <v>1</v>
      </c>
      <c r="J271" s="63">
        <f t="shared" si="175"/>
        <v>0</v>
      </c>
      <c r="K271" s="114">
        <f t="shared" si="176"/>
        <v>3.3</v>
      </c>
      <c r="L271" s="132">
        <f t="shared" si="165"/>
        <v>1</v>
      </c>
      <c r="M271" s="99" t="s">
        <v>196</v>
      </c>
      <c r="N271" s="32">
        <v>3</v>
      </c>
      <c r="O271" s="83">
        <f t="shared" si="177"/>
        <v>20</v>
      </c>
      <c r="P271" s="12" t="s">
        <v>98</v>
      </c>
      <c r="Q271" s="70">
        <f t="shared" si="181"/>
        <v>29</v>
      </c>
      <c r="R271" s="70">
        <f t="shared" si="170"/>
        <v>202979</v>
      </c>
      <c r="S271" s="67" t="str">
        <f t="shared" si="178"/>
        <v>10E65-HP120MS  (65 gal, JA13)</v>
      </c>
      <c r="T271" s="160" t="s">
        <v>813</v>
      </c>
      <c r="U271" s="14">
        <v>65</v>
      </c>
      <c r="V271" s="107"/>
      <c r="W271" s="88" t="s">
        <v>761</v>
      </c>
      <c r="X271" s="93" t="str">
        <f t="shared" si="151"/>
        <v>RheemPlugInShared65</v>
      </c>
      <c r="Y271" s="133">
        <v>1</v>
      </c>
      <c r="Z271" s="42"/>
      <c r="AA271" s="52">
        <v>3</v>
      </c>
      <c r="AB271" s="53">
        <v>3.3</v>
      </c>
      <c r="AC271" s="54">
        <v>44760</v>
      </c>
      <c r="AD271" s="50"/>
      <c r="AE271" s="143" t="str">
        <f t="shared" si="179"/>
        <v>2,     Richmond,   "10E65-HP120MS  (65 gal, JA13)"</v>
      </c>
      <c r="AF271" s="145" t="str">
        <f t="shared" si="167"/>
        <v>Richmond</v>
      </c>
      <c r="AG271" s="160" t="s">
        <v>823</v>
      </c>
      <c r="AH271" s="143" t="str">
        <f t="shared" si="180"/>
        <v xml:space="preserve">          case  Richmond   :   "Richmond10E65HP120MS"</v>
      </c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</row>
    <row r="272" spans="3:51" s="6" customFormat="1" ht="15" customHeight="1" x14ac:dyDescent="0.25">
      <c r="C272" s="163" t="str">
        <f t="shared" si="171"/>
        <v>Richmond</v>
      </c>
      <c r="D272" s="163" t="str">
        <f t="shared" si="172"/>
        <v>10E80-HP120M  (80 gal, JA13)</v>
      </c>
      <c r="E272" s="163">
        <f t="shared" si="168"/>
        <v>203080</v>
      </c>
      <c r="F272" s="62">
        <f t="shared" si="173"/>
        <v>80</v>
      </c>
      <c r="G272" s="6" t="str">
        <f t="shared" si="174"/>
        <v>RheemPlugInShared80</v>
      </c>
      <c r="H272" s="64">
        <v>0</v>
      </c>
      <c r="I272" s="62">
        <v>1</v>
      </c>
      <c r="J272" s="63">
        <f t="shared" si="175"/>
        <v>0</v>
      </c>
      <c r="K272" s="114">
        <f t="shared" si="176"/>
        <v>3.5</v>
      </c>
      <c r="L272" s="132">
        <f t="shared" si="165"/>
        <v>1</v>
      </c>
      <c r="M272" s="99" t="s">
        <v>196</v>
      </c>
      <c r="N272" s="32">
        <v>3</v>
      </c>
      <c r="O272" s="83">
        <f t="shared" si="177"/>
        <v>20</v>
      </c>
      <c r="P272" s="12" t="s">
        <v>98</v>
      </c>
      <c r="Q272" s="70">
        <f t="shared" si="181"/>
        <v>30</v>
      </c>
      <c r="R272" s="70">
        <f t="shared" si="170"/>
        <v>203080</v>
      </c>
      <c r="S272" s="67" t="str">
        <f t="shared" si="178"/>
        <v>10E80-HP120M  (80 gal, JA13)</v>
      </c>
      <c r="T272" s="160" t="s">
        <v>814</v>
      </c>
      <c r="U272" s="14">
        <v>80</v>
      </c>
      <c r="V272" s="107"/>
      <c r="W272" s="88" t="s">
        <v>762</v>
      </c>
      <c r="X272" s="93" t="str">
        <f t="shared" ref="X272:X335" si="182">VLOOKUP( W272, $T$2:$V$53, 3, FALSE )</f>
        <v>RheemPlugInShared80</v>
      </c>
      <c r="Y272" s="133">
        <v>1</v>
      </c>
      <c r="Z272" s="42"/>
      <c r="AA272" s="52" t="s">
        <v>15</v>
      </c>
      <c r="AB272" s="53">
        <v>3.5</v>
      </c>
      <c r="AC272" s="54">
        <v>44760</v>
      </c>
      <c r="AD272" s="50"/>
      <c r="AE272" s="143" t="str">
        <f t="shared" si="179"/>
        <v>2,     Richmond,   "10E80-HP120M  (80 gal, JA13)"</v>
      </c>
      <c r="AF272" s="145" t="str">
        <f t="shared" si="167"/>
        <v>Richmond</v>
      </c>
      <c r="AG272" s="160" t="s">
        <v>824</v>
      </c>
      <c r="AH272" s="143" t="str">
        <f t="shared" si="180"/>
        <v xml:space="preserve">          case  Richmond   :   "Richmond10E80HP120M"</v>
      </c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</row>
    <row r="273" spans="3:1042" s="6" customFormat="1" ht="15" customHeight="1" x14ac:dyDescent="0.25">
      <c r="C273" s="163" t="str">
        <f t="shared" si="171"/>
        <v>Richmond</v>
      </c>
      <c r="D273" s="163" t="str">
        <f t="shared" si="172"/>
        <v>10E80-HP120MS  (80 gal, JA13)</v>
      </c>
      <c r="E273" s="163">
        <f t="shared" si="168"/>
        <v>203180</v>
      </c>
      <c r="F273" s="62">
        <f t="shared" si="173"/>
        <v>80</v>
      </c>
      <c r="G273" s="6" t="str">
        <f t="shared" si="174"/>
        <v>RheemPlugInShared80</v>
      </c>
      <c r="H273" s="64">
        <v>0</v>
      </c>
      <c r="I273" s="62">
        <v>1</v>
      </c>
      <c r="J273" s="63">
        <f t="shared" si="175"/>
        <v>0</v>
      </c>
      <c r="K273" s="114">
        <f t="shared" si="176"/>
        <v>3.5</v>
      </c>
      <c r="L273" s="132">
        <f t="shared" si="165"/>
        <v>1</v>
      </c>
      <c r="M273" s="99" t="s">
        <v>196</v>
      </c>
      <c r="N273" s="32">
        <v>3</v>
      </c>
      <c r="O273" s="83">
        <f t="shared" si="177"/>
        <v>20</v>
      </c>
      <c r="P273" s="12" t="s">
        <v>98</v>
      </c>
      <c r="Q273" s="70">
        <f t="shared" si="181"/>
        <v>31</v>
      </c>
      <c r="R273" s="70">
        <f t="shared" si="170"/>
        <v>203180</v>
      </c>
      <c r="S273" s="67" t="str">
        <f t="shared" si="178"/>
        <v>10E80-HP120MS  (80 gal, JA13)</v>
      </c>
      <c r="T273" s="160" t="s">
        <v>815</v>
      </c>
      <c r="U273" s="14">
        <v>80</v>
      </c>
      <c r="V273" s="107"/>
      <c r="W273" s="88" t="s">
        <v>762</v>
      </c>
      <c r="X273" s="93" t="str">
        <f t="shared" si="182"/>
        <v>RheemPlugInShared80</v>
      </c>
      <c r="Y273" s="133">
        <v>1</v>
      </c>
      <c r="Z273" s="42"/>
      <c r="AA273" s="52" t="s">
        <v>15</v>
      </c>
      <c r="AB273" s="53">
        <v>3.5</v>
      </c>
      <c r="AC273" s="54">
        <v>44760</v>
      </c>
      <c r="AD273" s="50"/>
      <c r="AE273" s="143" t="str">
        <f t="shared" si="179"/>
        <v>2,     Richmond,   "10E80-HP120MS  (80 gal, JA13)"</v>
      </c>
      <c r="AF273" s="145" t="str">
        <f t="shared" si="167"/>
        <v>Richmond</v>
      </c>
      <c r="AG273" s="160" t="s">
        <v>825</v>
      </c>
      <c r="AH273" s="143" t="str">
        <f t="shared" si="180"/>
        <v xml:space="preserve">          case  Richmond   :   "Richmond10E80HP120MS"</v>
      </c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</row>
    <row r="274" spans="3:1042" s="6" customFormat="1" ht="15" customHeight="1" x14ac:dyDescent="0.25">
      <c r="C274" s="119" t="str">
        <f t="shared" si="138"/>
        <v>Richmond</v>
      </c>
      <c r="D274" s="119" t="str">
        <f t="shared" si="139"/>
        <v>10E40-HP515  (40 gal, JA13)</v>
      </c>
      <c r="E274" s="119">
        <f t="shared" si="168"/>
        <v>201059</v>
      </c>
      <c r="F274" s="62">
        <f t="shared" si="145"/>
        <v>40</v>
      </c>
      <c r="G274" s="6" t="str">
        <f t="shared" si="141"/>
        <v>Rheem2020Prem40</v>
      </c>
      <c r="H274" s="64">
        <v>0</v>
      </c>
      <c r="I274" s="62">
        <v>1</v>
      </c>
      <c r="J274" s="63">
        <f t="shared" si="148"/>
        <v>0</v>
      </c>
      <c r="K274" s="114">
        <f t="shared" si="149"/>
        <v>3.1</v>
      </c>
      <c r="L274" s="132">
        <f t="shared" si="120"/>
        <v>1</v>
      </c>
      <c r="M274" s="99" t="s">
        <v>196</v>
      </c>
      <c r="N274" s="32">
        <v>4</v>
      </c>
      <c r="O274" s="83">
        <f t="shared" si="121"/>
        <v>20</v>
      </c>
      <c r="P274" s="12" t="s">
        <v>98</v>
      </c>
      <c r="Q274" s="69">
        <v>10</v>
      </c>
      <c r="R274" s="70">
        <f t="shared" si="170"/>
        <v>201059</v>
      </c>
      <c r="S274" s="67" t="str">
        <f t="shared" si="146"/>
        <v>10E40-HP515  (40 gal, JA13)</v>
      </c>
      <c r="T274" t="s">
        <v>309</v>
      </c>
      <c r="U274" s="14">
        <v>40</v>
      </c>
      <c r="V274" s="107"/>
      <c r="W274" s="88" t="s">
        <v>291</v>
      </c>
      <c r="X274" s="93" t="str">
        <f t="shared" si="182"/>
        <v>Rheem2020Prem40</v>
      </c>
      <c r="Y274" s="133">
        <v>1</v>
      </c>
      <c r="Z274" s="42"/>
      <c r="AA274" s="52">
        <v>2</v>
      </c>
      <c r="AB274" s="53">
        <v>3.1</v>
      </c>
      <c r="AC274" s="54">
        <v>43944</v>
      </c>
      <c r="AD274" s="50"/>
      <c r="AE274" s="143" t="str">
        <f t="shared" si="142"/>
        <v>2,     Richmond,   "10E40-HP515  (40 gal, JA13)"</v>
      </c>
      <c r="AF274" s="144" t="str">
        <f>P274</f>
        <v>Richmond</v>
      </c>
      <c r="AG274" s="146" t="s">
        <v>624</v>
      </c>
      <c r="AH274" s="143" t="str">
        <f t="shared" si="143"/>
        <v xml:space="preserve">          case  Richmond   :   "Richmond10E40HP515"</v>
      </c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3:1042" s="6" customFormat="1" ht="15" customHeight="1" x14ac:dyDescent="0.25">
      <c r="C275" s="119" t="str">
        <f t="shared" si="138"/>
        <v>Richmond</v>
      </c>
      <c r="D275" s="119" t="str">
        <f t="shared" si="139"/>
        <v>10E50-HP515  (50 gal, JA13)</v>
      </c>
      <c r="E275" s="119">
        <f t="shared" si="168"/>
        <v>201160</v>
      </c>
      <c r="F275" s="62">
        <f t="shared" si="145"/>
        <v>50</v>
      </c>
      <c r="G275" s="6" t="str">
        <f t="shared" si="141"/>
        <v>Rheem2020Prem50</v>
      </c>
      <c r="H275" s="64">
        <v>0</v>
      </c>
      <c r="I275" s="62">
        <v>1</v>
      </c>
      <c r="J275" s="63">
        <f t="shared" si="148"/>
        <v>0</v>
      </c>
      <c r="K275" s="114">
        <f t="shared" si="149"/>
        <v>3.2</v>
      </c>
      <c r="L275" s="132">
        <f t="shared" si="120"/>
        <v>1</v>
      </c>
      <c r="M275" s="99" t="s">
        <v>196</v>
      </c>
      <c r="N275" s="32">
        <v>4</v>
      </c>
      <c r="O275" s="83">
        <f t="shared" si="121"/>
        <v>20</v>
      </c>
      <c r="P275" s="12" t="s">
        <v>98</v>
      </c>
      <c r="Q275" s="70">
        <f t="shared" ref="Q275:Q285" si="183">Q274+1</f>
        <v>11</v>
      </c>
      <c r="R275" s="70">
        <f t="shared" si="170"/>
        <v>201160</v>
      </c>
      <c r="S275" s="67" t="str">
        <f t="shared" si="146"/>
        <v>10E50-HP515  (50 gal, JA13)</v>
      </c>
      <c r="T275" t="s">
        <v>310</v>
      </c>
      <c r="U275" s="14">
        <v>50</v>
      </c>
      <c r="V275" s="107"/>
      <c r="W275" s="88" t="s">
        <v>292</v>
      </c>
      <c r="X275" s="93" t="str">
        <f t="shared" si="182"/>
        <v>Rheem2020Prem50</v>
      </c>
      <c r="Y275" s="133">
        <v>1</v>
      </c>
      <c r="Z275" s="42"/>
      <c r="AA275" s="52" t="s">
        <v>9</v>
      </c>
      <c r="AB275" s="53">
        <v>3.2</v>
      </c>
      <c r="AC275" s="54">
        <v>43944</v>
      </c>
      <c r="AD275" s="50"/>
      <c r="AE275" s="143" t="str">
        <f t="shared" si="142"/>
        <v>2,     Richmond,   "10E50-HP515  (50 gal, JA13)"</v>
      </c>
      <c r="AF275" s="145" t="str">
        <f t="shared" si="167"/>
        <v>Richmond</v>
      </c>
      <c r="AG275" s="146" t="s">
        <v>629</v>
      </c>
      <c r="AH275" s="143" t="str">
        <f t="shared" si="143"/>
        <v xml:space="preserve">          case  Richmond   :   "Richmond10E50HP515"</v>
      </c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3:1042" s="6" customFormat="1" ht="15" customHeight="1" x14ac:dyDescent="0.25">
      <c r="C276" s="119" t="str">
        <f t="shared" si="138"/>
        <v>Richmond</v>
      </c>
      <c r="D276" s="119" t="str">
        <f t="shared" si="139"/>
        <v>10E65-HP515  (65 gal, JA13)</v>
      </c>
      <c r="E276" s="119">
        <f t="shared" si="168"/>
        <v>201261</v>
      </c>
      <c r="F276" s="62">
        <f t="shared" ref="F276:F285" si="184">U276</f>
        <v>65</v>
      </c>
      <c r="G276" s="6" t="str">
        <f t="shared" si="141"/>
        <v>Rheem2020Prem65</v>
      </c>
      <c r="H276" s="64">
        <v>0</v>
      </c>
      <c r="I276" s="62">
        <v>1</v>
      </c>
      <c r="J276" s="63">
        <f t="shared" ref="J276:J285" si="185">IF(H276&gt;0,Z276,0)</f>
        <v>0</v>
      </c>
      <c r="K276" s="114">
        <f t="shared" ref="K276:K285" si="186">IF(I276&gt;0,AB276,0)</f>
        <v>3.2</v>
      </c>
      <c r="L276" s="132">
        <f t="shared" si="120"/>
        <v>1</v>
      </c>
      <c r="M276" s="99" t="s">
        <v>196</v>
      </c>
      <c r="N276" s="32">
        <v>4</v>
      </c>
      <c r="O276" s="83">
        <f t="shared" si="121"/>
        <v>20</v>
      </c>
      <c r="P276" s="12" t="s">
        <v>98</v>
      </c>
      <c r="Q276" s="70">
        <f t="shared" si="183"/>
        <v>12</v>
      </c>
      <c r="R276" s="70">
        <f t="shared" si="170"/>
        <v>201261</v>
      </c>
      <c r="S276" s="67" t="str">
        <f t="shared" si="146"/>
        <v>10E65-HP515  (65 gal, JA13)</v>
      </c>
      <c r="T276" t="s">
        <v>311</v>
      </c>
      <c r="U276" s="14">
        <v>65</v>
      </c>
      <c r="V276" s="107"/>
      <c r="W276" s="88" t="s">
        <v>293</v>
      </c>
      <c r="X276" s="93" t="str">
        <f t="shared" si="182"/>
        <v>Rheem2020Prem65</v>
      </c>
      <c r="Y276" s="133">
        <v>1</v>
      </c>
      <c r="Z276" s="42"/>
      <c r="AA276" s="52" t="s">
        <v>9</v>
      </c>
      <c r="AB276" s="53">
        <v>3.2</v>
      </c>
      <c r="AC276" s="54">
        <v>43944</v>
      </c>
      <c r="AD276" s="50"/>
      <c r="AE276" s="143" t="str">
        <f t="shared" si="142"/>
        <v>2,     Richmond,   "10E65-HP515  (65 gal, JA13)"</v>
      </c>
      <c r="AF276" s="145" t="str">
        <f t="shared" si="167"/>
        <v>Richmond</v>
      </c>
      <c r="AG276" s="146" t="s">
        <v>634</v>
      </c>
      <c r="AH276" s="143" t="str">
        <f t="shared" si="143"/>
        <v xml:space="preserve">          case  Richmond   :   "Richmond10E65HP515"</v>
      </c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</row>
    <row r="277" spans="3:1042" s="6" customFormat="1" ht="15" customHeight="1" x14ac:dyDescent="0.25">
      <c r="C277" s="119" t="str">
        <f t="shared" si="138"/>
        <v>Richmond</v>
      </c>
      <c r="D277" s="119" t="str">
        <f t="shared" si="139"/>
        <v>10E80-HP515  (80 gal, JA13)</v>
      </c>
      <c r="E277" s="119">
        <f t="shared" si="168"/>
        <v>201362</v>
      </c>
      <c r="F277" s="62">
        <f t="shared" si="184"/>
        <v>80</v>
      </c>
      <c r="G277" s="6" t="str">
        <f t="shared" si="141"/>
        <v>Rheem2020Prem80</v>
      </c>
      <c r="H277" s="64">
        <v>0</v>
      </c>
      <c r="I277" s="62">
        <v>1</v>
      </c>
      <c r="J277" s="63">
        <f t="shared" si="185"/>
        <v>0</v>
      </c>
      <c r="K277" s="114">
        <f t="shared" si="186"/>
        <v>3.2</v>
      </c>
      <c r="L277" s="132">
        <f t="shared" si="120"/>
        <v>1</v>
      </c>
      <c r="M277" s="99" t="s">
        <v>196</v>
      </c>
      <c r="N277" s="32">
        <v>4</v>
      </c>
      <c r="O277" s="83">
        <f t="shared" si="121"/>
        <v>20</v>
      </c>
      <c r="P277" s="12" t="s">
        <v>98</v>
      </c>
      <c r="Q277" s="70">
        <f t="shared" si="183"/>
        <v>13</v>
      </c>
      <c r="R277" s="70">
        <f t="shared" si="170"/>
        <v>201362</v>
      </c>
      <c r="S277" s="67" t="str">
        <f t="shared" si="146"/>
        <v>10E80-HP515  (80 gal, JA13)</v>
      </c>
      <c r="T277" t="s">
        <v>312</v>
      </c>
      <c r="U277" s="14">
        <v>80</v>
      </c>
      <c r="V277" s="107"/>
      <c r="W277" s="88" t="s">
        <v>294</v>
      </c>
      <c r="X277" s="93" t="str">
        <f t="shared" si="182"/>
        <v>Rheem2020Prem80</v>
      </c>
      <c r="Y277" s="133">
        <v>1</v>
      </c>
      <c r="Z277" s="42"/>
      <c r="AA277" s="52">
        <v>4</v>
      </c>
      <c r="AB277" s="53">
        <v>3.2</v>
      </c>
      <c r="AC277" s="54">
        <v>43944</v>
      </c>
      <c r="AD277" s="50"/>
      <c r="AE277" s="143" t="str">
        <f t="shared" si="142"/>
        <v>2,     Richmond,   "10E80-HP515  (80 gal, JA13)"</v>
      </c>
      <c r="AF277" s="145" t="str">
        <f t="shared" si="167"/>
        <v>Richmond</v>
      </c>
      <c r="AG277" s="146" t="s">
        <v>639</v>
      </c>
      <c r="AH277" s="143" t="str">
        <f t="shared" si="143"/>
        <v xml:space="preserve">          case  Richmond   :   "Richmond10E80HP515"</v>
      </c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</row>
    <row r="278" spans="3:1042" s="6" customFormat="1" ht="15" customHeight="1" x14ac:dyDescent="0.25">
      <c r="C278" s="119" t="str">
        <f t="shared" si="138"/>
        <v>Richmond</v>
      </c>
      <c r="D278" s="119" t="str">
        <f t="shared" si="139"/>
        <v>10E40-HP530  (40 gal, JA13)</v>
      </c>
      <c r="E278" s="119">
        <f t="shared" si="168"/>
        <v>201459</v>
      </c>
      <c r="F278" s="62">
        <f t="shared" si="184"/>
        <v>40</v>
      </c>
      <c r="G278" s="6" t="str">
        <f t="shared" si="141"/>
        <v>Rheem2020Prem40</v>
      </c>
      <c r="H278" s="64">
        <v>0</v>
      </c>
      <c r="I278" s="62">
        <v>1</v>
      </c>
      <c r="J278" s="63">
        <f t="shared" si="185"/>
        <v>0</v>
      </c>
      <c r="K278" s="114">
        <f t="shared" si="186"/>
        <v>3.1</v>
      </c>
      <c r="L278" s="132">
        <f t="shared" ref="L278:L362" si="187">Y278</f>
        <v>1</v>
      </c>
      <c r="M278" s="99" t="s">
        <v>196</v>
      </c>
      <c r="N278" s="32">
        <v>4</v>
      </c>
      <c r="O278" s="83">
        <f t="shared" ref="O278:O362" si="188">VLOOKUP( P278, $P$2:$Q$21, 2, FALSE )</f>
        <v>20</v>
      </c>
      <c r="P278" s="12" t="s">
        <v>98</v>
      </c>
      <c r="Q278" s="70">
        <f t="shared" si="183"/>
        <v>14</v>
      </c>
      <c r="R278" s="70">
        <f t="shared" si="170"/>
        <v>201459</v>
      </c>
      <c r="S278" s="67" t="str">
        <f t="shared" si="146"/>
        <v>10E40-HP530  (40 gal, JA13)</v>
      </c>
      <c r="T278" t="s">
        <v>313</v>
      </c>
      <c r="U278" s="14">
        <v>40</v>
      </c>
      <c r="V278" s="107"/>
      <c r="W278" s="88" t="s">
        <v>291</v>
      </c>
      <c r="X278" s="93" t="str">
        <f t="shared" si="182"/>
        <v>Rheem2020Prem40</v>
      </c>
      <c r="Y278" s="133">
        <v>1</v>
      </c>
      <c r="Z278" s="42"/>
      <c r="AA278" s="52">
        <v>2</v>
      </c>
      <c r="AB278" s="53">
        <v>3.1</v>
      </c>
      <c r="AC278" s="54">
        <v>43944</v>
      </c>
      <c r="AD278" s="50"/>
      <c r="AE278" s="143" t="str">
        <f t="shared" si="142"/>
        <v>2,     Richmond,   "10E40-HP530  (40 gal, JA13)"</v>
      </c>
      <c r="AF278" s="145" t="str">
        <f t="shared" si="167"/>
        <v>Richmond</v>
      </c>
      <c r="AG278" s="146" t="s">
        <v>625</v>
      </c>
      <c r="AH278" s="143" t="str">
        <f t="shared" si="143"/>
        <v xml:space="preserve">          case  Richmond   :   "Richmond10E40HP530"</v>
      </c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</row>
    <row r="279" spans="3:1042" s="6" customFormat="1" ht="15" customHeight="1" x14ac:dyDescent="0.25">
      <c r="C279" s="119" t="str">
        <f t="shared" ref="C279:C352" si="189">P279</f>
        <v>Richmond</v>
      </c>
      <c r="D279" s="119" t="str">
        <f t="shared" ref="D279:D352" si="190">S279</f>
        <v>10E50-HP530  (50 gal, JA13)</v>
      </c>
      <c r="E279" s="119">
        <f t="shared" si="168"/>
        <v>201560</v>
      </c>
      <c r="F279" s="62">
        <f t="shared" si="184"/>
        <v>50</v>
      </c>
      <c r="G279" s="6" t="str">
        <f t="shared" ref="G279:G352" si="191">X279</f>
        <v>Rheem2020Prem50</v>
      </c>
      <c r="H279" s="64">
        <v>0</v>
      </c>
      <c r="I279" s="62">
        <v>1</v>
      </c>
      <c r="J279" s="63">
        <f t="shared" si="185"/>
        <v>0</v>
      </c>
      <c r="K279" s="114">
        <f t="shared" si="186"/>
        <v>3.2</v>
      </c>
      <c r="L279" s="132">
        <f t="shared" si="187"/>
        <v>1</v>
      </c>
      <c r="M279" s="99" t="s">
        <v>196</v>
      </c>
      <c r="N279" s="32">
        <v>4</v>
      </c>
      <c r="O279" s="83">
        <f t="shared" si="188"/>
        <v>20</v>
      </c>
      <c r="P279" s="12" t="s">
        <v>98</v>
      </c>
      <c r="Q279" s="70">
        <f t="shared" si="183"/>
        <v>15</v>
      </c>
      <c r="R279" s="70">
        <f t="shared" si="170"/>
        <v>201560</v>
      </c>
      <c r="S279" s="67" t="str">
        <f t="shared" si="146"/>
        <v>10E50-HP530  (50 gal, JA13)</v>
      </c>
      <c r="T279" t="s">
        <v>314</v>
      </c>
      <c r="U279" s="14">
        <v>50</v>
      </c>
      <c r="V279" s="107"/>
      <c r="W279" s="88" t="s">
        <v>292</v>
      </c>
      <c r="X279" s="93" t="str">
        <f t="shared" si="182"/>
        <v>Rheem2020Prem50</v>
      </c>
      <c r="Y279" s="133">
        <v>1</v>
      </c>
      <c r="Z279" s="42"/>
      <c r="AA279" s="52" t="s">
        <v>9</v>
      </c>
      <c r="AB279" s="53">
        <v>3.2</v>
      </c>
      <c r="AC279" s="54">
        <v>43944</v>
      </c>
      <c r="AD279" s="50"/>
      <c r="AE279" s="143" t="str">
        <f t="shared" ref="AE279:AE352" si="192">"2,     "&amp;C279&amp;",   """&amp;S279&amp;""""</f>
        <v>2,     Richmond,   "10E50-HP530  (50 gal, JA13)"</v>
      </c>
      <c r="AF279" s="145" t="str">
        <f t="shared" si="167"/>
        <v>Richmond</v>
      </c>
      <c r="AG279" s="146" t="s">
        <v>630</v>
      </c>
      <c r="AH279" s="143" t="str">
        <f t="shared" ref="AH279:AH352" si="193">"          case  "&amp;C279&amp;"   :   """&amp;AG279&amp;""""</f>
        <v xml:space="preserve">          case  Richmond   :   "Richmond10E50HP530"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</row>
    <row r="280" spans="3:1042" s="6" customFormat="1" ht="15" customHeight="1" x14ac:dyDescent="0.25">
      <c r="C280" s="119" t="str">
        <f t="shared" si="189"/>
        <v>Richmond</v>
      </c>
      <c r="D280" s="119" t="str">
        <f t="shared" si="190"/>
        <v>10E65-HP530  (65 gal, JA13)</v>
      </c>
      <c r="E280" s="119">
        <f t="shared" si="168"/>
        <v>201661</v>
      </c>
      <c r="F280" s="62">
        <f t="shared" si="184"/>
        <v>65</v>
      </c>
      <c r="G280" s="6" t="str">
        <f t="shared" si="191"/>
        <v>Rheem2020Prem65</v>
      </c>
      <c r="H280" s="64">
        <v>0</v>
      </c>
      <c r="I280" s="62">
        <v>1</v>
      </c>
      <c r="J280" s="63">
        <f t="shared" si="185"/>
        <v>0</v>
      </c>
      <c r="K280" s="114">
        <f t="shared" si="186"/>
        <v>3.2</v>
      </c>
      <c r="L280" s="132">
        <f t="shared" si="187"/>
        <v>1</v>
      </c>
      <c r="M280" s="99" t="s">
        <v>196</v>
      </c>
      <c r="N280" s="32">
        <v>4</v>
      </c>
      <c r="O280" s="83">
        <f t="shared" si="188"/>
        <v>20</v>
      </c>
      <c r="P280" s="12" t="s">
        <v>98</v>
      </c>
      <c r="Q280" s="70">
        <f t="shared" si="183"/>
        <v>16</v>
      </c>
      <c r="R280" s="70">
        <f t="shared" si="170"/>
        <v>201661</v>
      </c>
      <c r="S280" s="67" t="str">
        <f t="shared" si="146"/>
        <v>10E65-HP530  (65 gal, JA13)</v>
      </c>
      <c r="T280" t="s">
        <v>315</v>
      </c>
      <c r="U280" s="14">
        <v>65</v>
      </c>
      <c r="V280" s="107"/>
      <c r="W280" s="88" t="s">
        <v>293</v>
      </c>
      <c r="X280" s="93" t="str">
        <f t="shared" si="182"/>
        <v>Rheem2020Prem65</v>
      </c>
      <c r="Y280" s="133">
        <v>1</v>
      </c>
      <c r="Z280" s="42"/>
      <c r="AA280" s="52" t="s">
        <v>9</v>
      </c>
      <c r="AB280" s="53">
        <v>3.2</v>
      </c>
      <c r="AC280" s="54">
        <v>43944</v>
      </c>
      <c r="AD280" s="50"/>
      <c r="AE280" s="143" t="str">
        <f t="shared" si="192"/>
        <v>2,     Richmond,   "10E65-HP530  (65 gal, JA13)"</v>
      </c>
      <c r="AF280" s="145" t="str">
        <f t="shared" si="167"/>
        <v>Richmond</v>
      </c>
      <c r="AG280" s="146" t="s">
        <v>635</v>
      </c>
      <c r="AH280" s="143" t="str">
        <f t="shared" si="193"/>
        <v xml:space="preserve">          case  Richmond   :   "Richmond10E65HP530"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</row>
    <row r="281" spans="3:1042" s="6" customFormat="1" ht="15" customHeight="1" x14ac:dyDescent="0.25">
      <c r="C281" s="119" t="str">
        <f t="shared" si="189"/>
        <v>Richmond</v>
      </c>
      <c r="D281" s="119" t="str">
        <f t="shared" si="190"/>
        <v>10E80-HP530  (80 gal, JA13)</v>
      </c>
      <c r="E281" s="119">
        <f t="shared" si="168"/>
        <v>201762</v>
      </c>
      <c r="F281" s="62">
        <f t="shared" si="184"/>
        <v>80</v>
      </c>
      <c r="G281" s="6" t="str">
        <f t="shared" si="191"/>
        <v>Rheem2020Prem80</v>
      </c>
      <c r="H281" s="64">
        <v>0</v>
      </c>
      <c r="I281" s="62">
        <v>1</v>
      </c>
      <c r="J281" s="63">
        <f t="shared" si="185"/>
        <v>0</v>
      </c>
      <c r="K281" s="114">
        <f t="shared" si="186"/>
        <v>3.2</v>
      </c>
      <c r="L281" s="132">
        <f t="shared" si="187"/>
        <v>1</v>
      </c>
      <c r="M281" s="99" t="s">
        <v>196</v>
      </c>
      <c r="N281" s="32">
        <v>4</v>
      </c>
      <c r="O281" s="83">
        <f t="shared" si="188"/>
        <v>20</v>
      </c>
      <c r="P281" s="12" t="s">
        <v>98</v>
      </c>
      <c r="Q281" s="70">
        <f t="shared" si="183"/>
        <v>17</v>
      </c>
      <c r="R281" s="70">
        <f t="shared" si="170"/>
        <v>201762</v>
      </c>
      <c r="S281" s="67" t="str">
        <f t="shared" si="146"/>
        <v>10E80-HP530  (80 gal, JA13)</v>
      </c>
      <c r="T281" t="s">
        <v>316</v>
      </c>
      <c r="U281" s="14">
        <v>80</v>
      </c>
      <c r="V281" s="107"/>
      <c r="W281" s="88" t="s">
        <v>294</v>
      </c>
      <c r="X281" s="93" t="str">
        <f t="shared" si="182"/>
        <v>Rheem2020Prem80</v>
      </c>
      <c r="Y281" s="133">
        <v>1</v>
      </c>
      <c r="Z281" s="42"/>
      <c r="AA281" s="52">
        <v>4</v>
      </c>
      <c r="AB281" s="53">
        <v>3.2</v>
      </c>
      <c r="AC281" s="54">
        <v>43944</v>
      </c>
      <c r="AD281" s="50"/>
      <c r="AE281" s="143" t="str">
        <f t="shared" si="192"/>
        <v>2,     Richmond,   "10E80-HP530  (80 gal, JA13)"</v>
      </c>
      <c r="AF281" s="145" t="str">
        <f t="shared" si="167"/>
        <v>Richmond</v>
      </c>
      <c r="AG281" s="146" t="s">
        <v>640</v>
      </c>
      <c r="AH281" s="143" t="str">
        <f t="shared" si="193"/>
        <v xml:space="preserve">          case  Richmond   :   "Richmond10E80HP530"</v>
      </c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</row>
    <row r="282" spans="3:1042" s="6" customFormat="1" ht="15" customHeight="1" x14ac:dyDescent="0.25">
      <c r="C282" s="119" t="str">
        <f t="shared" si="189"/>
        <v>Richmond</v>
      </c>
      <c r="D282" s="119" t="str">
        <f t="shared" si="190"/>
        <v>10E40-HP5S30  (40 gal, JA13)</v>
      </c>
      <c r="E282" s="119">
        <f t="shared" si="168"/>
        <v>201859</v>
      </c>
      <c r="F282" s="62">
        <f t="shared" si="184"/>
        <v>40</v>
      </c>
      <c r="G282" s="6" t="str">
        <f t="shared" si="191"/>
        <v>Rheem2020Prem40</v>
      </c>
      <c r="H282" s="64">
        <v>0</v>
      </c>
      <c r="I282" s="62">
        <v>1</v>
      </c>
      <c r="J282" s="63">
        <f t="shared" si="185"/>
        <v>0</v>
      </c>
      <c r="K282" s="114">
        <f t="shared" si="186"/>
        <v>3.1</v>
      </c>
      <c r="L282" s="132">
        <f t="shared" si="187"/>
        <v>1</v>
      </c>
      <c r="M282" s="99" t="s">
        <v>196</v>
      </c>
      <c r="N282" s="32">
        <v>4</v>
      </c>
      <c r="O282" s="83">
        <f t="shared" si="188"/>
        <v>20</v>
      </c>
      <c r="P282" s="12" t="s">
        <v>98</v>
      </c>
      <c r="Q282" s="70">
        <f t="shared" si="183"/>
        <v>18</v>
      </c>
      <c r="R282" s="70">
        <f t="shared" si="170"/>
        <v>201859</v>
      </c>
      <c r="S282" s="67" t="str">
        <f t="shared" si="146"/>
        <v>10E40-HP5S30  (40 gal, JA13)</v>
      </c>
      <c r="T282" t="s">
        <v>317</v>
      </c>
      <c r="U282" s="14">
        <v>40</v>
      </c>
      <c r="V282" s="107"/>
      <c r="W282" s="88" t="s">
        <v>291</v>
      </c>
      <c r="X282" s="93" t="str">
        <f t="shared" si="182"/>
        <v>Rheem2020Prem40</v>
      </c>
      <c r="Y282" s="133">
        <v>1</v>
      </c>
      <c r="Z282" s="42"/>
      <c r="AA282" s="52">
        <v>2</v>
      </c>
      <c r="AB282" s="53">
        <v>3.1</v>
      </c>
      <c r="AC282" s="54">
        <v>43944</v>
      </c>
      <c r="AD282" s="50"/>
      <c r="AE282" s="143" t="str">
        <f t="shared" si="192"/>
        <v>2,     Richmond,   "10E40-HP5S30  (40 gal, JA13)"</v>
      </c>
      <c r="AF282" s="145" t="str">
        <f t="shared" si="167"/>
        <v>Richmond</v>
      </c>
      <c r="AG282" s="146" t="s">
        <v>626</v>
      </c>
      <c r="AH282" s="143" t="str">
        <f t="shared" si="193"/>
        <v xml:space="preserve">          case  Richmond   :   "Richmond10E40HP5S30"</v>
      </c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</row>
    <row r="283" spans="3:1042" s="6" customFormat="1" ht="15" customHeight="1" x14ac:dyDescent="0.25">
      <c r="C283" s="119" t="str">
        <f t="shared" si="189"/>
        <v>Richmond</v>
      </c>
      <c r="D283" s="119" t="str">
        <f t="shared" si="190"/>
        <v>10E50-HP5S30  (50 gal, JA13)</v>
      </c>
      <c r="E283" s="119">
        <f t="shared" si="168"/>
        <v>201960</v>
      </c>
      <c r="F283" s="62">
        <f t="shared" si="184"/>
        <v>50</v>
      </c>
      <c r="G283" s="6" t="str">
        <f t="shared" si="191"/>
        <v>Rheem2020Prem50</v>
      </c>
      <c r="H283" s="64">
        <v>0</v>
      </c>
      <c r="I283" s="62">
        <v>1</v>
      </c>
      <c r="J283" s="63">
        <f t="shared" si="185"/>
        <v>0</v>
      </c>
      <c r="K283" s="114">
        <f t="shared" si="186"/>
        <v>3.2</v>
      </c>
      <c r="L283" s="132">
        <f t="shared" si="187"/>
        <v>1</v>
      </c>
      <c r="M283" s="99" t="s">
        <v>196</v>
      </c>
      <c r="N283" s="32">
        <v>4</v>
      </c>
      <c r="O283" s="83">
        <f t="shared" si="188"/>
        <v>20</v>
      </c>
      <c r="P283" s="12" t="s">
        <v>98</v>
      </c>
      <c r="Q283" s="70">
        <f t="shared" si="183"/>
        <v>19</v>
      </c>
      <c r="R283" s="70">
        <f t="shared" si="170"/>
        <v>201960</v>
      </c>
      <c r="S283" s="67" t="str">
        <f t="shared" si="146"/>
        <v>10E50-HP5S30  (50 gal, JA13)</v>
      </c>
      <c r="T283" t="s">
        <v>318</v>
      </c>
      <c r="U283" s="14">
        <v>50</v>
      </c>
      <c r="V283" s="107"/>
      <c r="W283" s="88" t="s">
        <v>292</v>
      </c>
      <c r="X283" s="93" t="str">
        <f t="shared" si="182"/>
        <v>Rheem2020Prem50</v>
      </c>
      <c r="Y283" s="133">
        <v>1</v>
      </c>
      <c r="Z283" s="42"/>
      <c r="AA283" s="52" t="s">
        <v>9</v>
      </c>
      <c r="AB283" s="53">
        <v>3.2</v>
      </c>
      <c r="AC283" s="54">
        <v>43944</v>
      </c>
      <c r="AD283" s="50"/>
      <c r="AE283" s="143" t="str">
        <f t="shared" si="192"/>
        <v>2,     Richmond,   "10E50-HP5S30  (50 gal, JA13)"</v>
      </c>
      <c r="AF283" s="145" t="str">
        <f t="shared" si="167"/>
        <v>Richmond</v>
      </c>
      <c r="AG283" s="146" t="s">
        <v>631</v>
      </c>
      <c r="AH283" s="143" t="str">
        <f t="shared" si="193"/>
        <v xml:space="preserve">          case  Richmond   :   "Richmond10E50HP5S30"</v>
      </c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</row>
    <row r="284" spans="3:1042" s="6" customFormat="1" ht="15" customHeight="1" x14ac:dyDescent="0.25">
      <c r="C284" s="119" t="str">
        <f t="shared" si="189"/>
        <v>Richmond</v>
      </c>
      <c r="D284" s="119" t="str">
        <f t="shared" si="190"/>
        <v>10E65-HP5S30  (65 gal, JA13)</v>
      </c>
      <c r="E284" s="119">
        <f t="shared" si="168"/>
        <v>202061</v>
      </c>
      <c r="F284" s="62">
        <f t="shared" si="184"/>
        <v>65</v>
      </c>
      <c r="G284" s="6" t="str">
        <f t="shared" si="191"/>
        <v>Rheem2020Prem65</v>
      </c>
      <c r="H284" s="64">
        <v>0</v>
      </c>
      <c r="I284" s="62">
        <v>1</v>
      </c>
      <c r="J284" s="63">
        <f t="shared" si="185"/>
        <v>0</v>
      </c>
      <c r="K284" s="114">
        <f t="shared" si="186"/>
        <v>3.2</v>
      </c>
      <c r="L284" s="132">
        <f t="shared" si="187"/>
        <v>1</v>
      </c>
      <c r="M284" s="99" t="s">
        <v>196</v>
      </c>
      <c r="N284" s="32">
        <v>4</v>
      </c>
      <c r="O284" s="83">
        <f t="shared" si="188"/>
        <v>20</v>
      </c>
      <c r="P284" s="12" t="s">
        <v>98</v>
      </c>
      <c r="Q284" s="70">
        <f t="shared" si="183"/>
        <v>20</v>
      </c>
      <c r="R284" s="70">
        <f t="shared" si="170"/>
        <v>202061</v>
      </c>
      <c r="S284" s="67" t="str">
        <f t="shared" si="146"/>
        <v>10E65-HP5S30  (65 gal, JA13)</v>
      </c>
      <c r="T284" t="s">
        <v>319</v>
      </c>
      <c r="U284" s="14">
        <v>65</v>
      </c>
      <c r="V284" s="107"/>
      <c r="W284" s="88" t="s">
        <v>293</v>
      </c>
      <c r="X284" s="93" t="str">
        <f t="shared" si="182"/>
        <v>Rheem2020Prem65</v>
      </c>
      <c r="Y284" s="133">
        <v>1</v>
      </c>
      <c r="Z284" s="42"/>
      <c r="AA284" s="52" t="s">
        <v>9</v>
      </c>
      <c r="AB284" s="53">
        <v>3.2</v>
      </c>
      <c r="AC284" s="54">
        <v>43944</v>
      </c>
      <c r="AD284" s="50"/>
      <c r="AE284" s="143" t="str">
        <f t="shared" si="192"/>
        <v>2,     Richmond,   "10E65-HP5S30  (65 gal, JA13)"</v>
      </c>
      <c r="AF284" s="145" t="str">
        <f t="shared" si="167"/>
        <v>Richmond</v>
      </c>
      <c r="AG284" s="146" t="s">
        <v>636</v>
      </c>
      <c r="AH284" s="143" t="str">
        <f t="shared" si="193"/>
        <v xml:space="preserve">          case  Richmond   :   "Richmond10E65HP5S30"</v>
      </c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</row>
    <row r="285" spans="3:1042" s="6" customFormat="1" ht="15" customHeight="1" x14ac:dyDescent="0.25">
      <c r="C285" s="119" t="str">
        <f t="shared" si="189"/>
        <v>Richmond</v>
      </c>
      <c r="D285" s="119" t="str">
        <f t="shared" si="190"/>
        <v>10E80-HP5S30  (80 gal, JA13)</v>
      </c>
      <c r="E285" s="119">
        <f t="shared" si="168"/>
        <v>202162</v>
      </c>
      <c r="F285" s="62">
        <f t="shared" si="184"/>
        <v>80</v>
      </c>
      <c r="G285" s="6" t="str">
        <f t="shared" si="191"/>
        <v>Rheem2020Prem80</v>
      </c>
      <c r="H285" s="64">
        <v>0</v>
      </c>
      <c r="I285" s="62">
        <v>1</v>
      </c>
      <c r="J285" s="63">
        <f t="shared" si="185"/>
        <v>0</v>
      </c>
      <c r="K285" s="114">
        <f t="shared" si="186"/>
        <v>3.2</v>
      </c>
      <c r="L285" s="132">
        <f t="shared" si="187"/>
        <v>1</v>
      </c>
      <c r="M285" s="99" t="s">
        <v>196</v>
      </c>
      <c r="N285" s="32">
        <v>4</v>
      </c>
      <c r="O285" s="83">
        <f t="shared" si="188"/>
        <v>20</v>
      </c>
      <c r="P285" s="12" t="s">
        <v>98</v>
      </c>
      <c r="Q285" s="70">
        <f t="shared" si="183"/>
        <v>21</v>
      </c>
      <c r="R285" s="70">
        <f t="shared" si="170"/>
        <v>202162</v>
      </c>
      <c r="S285" s="67" t="str">
        <f t="shared" ref="S285:S358" si="194">T285 &amp; "  (" &amp; U285 &amp; " gal" &amp; IF(Y285&gt;0, ", JA13)", ")")</f>
        <v>10E80-HP5S30  (80 gal, JA13)</v>
      </c>
      <c r="T285" t="s">
        <v>320</v>
      </c>
      <c r="U285" s="14">
        <v>80</v>
      </c>
      <c r="V285" s="107"/>
      <c r="W285" s="88" t="s">
        <v>294</v>
      </c>
      <c r="X285" s="93" t="str">
        <f t="shared" si="182"/>
        <v>Rheem2020Prem80</v>
      </c>
      <c r="Y285" s="133">
        <v>1</v>
      </c>
      <c r="Z285" s="42"/>
      <c r="AA285" s="52">
        <v>4</v>
      </c>
      <c r="AB285" s="53">
        <v>3.2</v>
      </c>
      <c r="AC285" s="54">
        <v>43944</v>
      </c>
      <c r="AD285" s="50"/>
      <c r="AE285" s="143" t="str">
        <f t="shared" si="192"/>
        <v>2,     Richmond,   "10E80-HP5S30  (80 gal, JA13)"</v>
      </c>
      <c r="AF285" s="145" t="str">
        <f t="shared" si="167"/>
        <v>Richmond</v>
      </c>
      <c r="AG285" s="146" t="s">
        <v>641</v>
      </c>
      <c r="AH285" s="143" t="str">
        <f t="shared" si="193"/>
        <v xml:space="preserve">          case  Richmond   :   "Richmond10E80HP5S30"</v>
      </c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</row>
    <row r="286" spans="3:1042" s="6" customFormat="1" ht="15" customHeight="1" x14ac:dyDescent="0.25">
      <c r="C286" s="6" t="str">
        <f t="shared" si="189"/>
        <v>Richmond</v>
      </c>
      <c r="D286" s="6" t="str">
        <f t="shared" si="190"/>
        <v>10E50-HP4D  (50 gal)</v>
      </c>
      <c r="E286" s="6">
        <f t="shared" si="168"/>
        <v>200139</v>
      </c>
      <c r="F286" s="62">
        <f t="shared" si="145"/>
        <v>50</v>
      </c>
      <c r="G286" s="6" t="str">
        <f t="shared" si="191"/>
        <v>RheemHBDR4550</v>
      </c>
      <c r="H286" s="64">
        <v>0</v>
      </c>
      <c r="I286" s="62">
        <v>1</v>
      </c>
      <c r="J286" s="63">
        <f t="shared" si="148"/>
        <v>0</v>
      </c>
      <c r="K286" s="114">
        <f t="shared" si="149"/>
        <v>3.2</v>
      </c>
      <c r="L286" s="132">
        <f t="shared" si="187"/>
        <v>0</v>
      </c>
      <c r="M286" s="99" t="s">
        <v>196</v>
      </c>
      <c r="N286" s="32">
        <v>3</v>
      </c>
      <c r="O286" s="83">
        <f t="shared" si="188"/>
        <v>20</v>
      </c>
      <c r="P286" s="12" t="s">
        <v>98</v>
      </c>
      <c r="Q286" s="69">
        <v>1</v>
      </c>
      <c r="R286" s="70">
        <f t="shared" si="170"/>
        <v>200139</v>
      </c>
      <c r="S286" s="67" t="str">
        <f t="shared" si="194"/>
        <v>10E50-HP4D  (50 gal)</v>
      </c>
      <c r="T286" s="13" t="s">
        <v>135</v>
      </c>
      <c r="U286" s="14">
        <v>50</v>
      </c>
      <c r="V286" s="107" t="s">
        <v>273</v>
      </c>
      <c r="W286" s="88" t="s">
        <v>273</v>
      </c>
      <c r="X286" s="93" t="str">
        <f t="shared" si="182"/>
        <v>RheemHBDR4550</v>
      </c>
      <c r="Y286" s="131">
        <v>0</v>
      </c>
      <c r="Z286" s="42" t="str">
        <f>[1]ESTAR_to_AWHS!K61</f>
        <v>--</v>
      </c>
      <c r="AA286" s="52" t="str">
        <f>[1]ESTAR_to_AWHS!I61</f>
        <v>2-3</v>
      </c>
      <c r="AB286" s="53">
        <f>[1]ESTAR_to_AWHS!L61</f>
        <v>3.2</v>
      </c>
      <c r="AC286" s="54">
        <f>[1]ESTAR_to_AWHS!J61</f>
        <v>42667</v>
      </c>
      <c r="AD286" s="50" t="s">
        <v>91</v>
      </c>
      <c r="AE286" s="143" t="str">
        <f t="shared" si="192"/>
        <v>2,     Richmond,   "10E50-HP4D  (50 gal)"</v>
      </c>
      <c r="AF286" s="145" t="str">
        <f t="shared" si="167"/>
        <v>Richmond</v>
      </c>
      <c r="AG286" s="146" t="s">
        <v>627</v>
      </c>
      <c r="AH286" s="143" t="str">
        <f t="shared" si="193"/>
        <v xml:space="preserve">          case  Richmond   :   "Richmond10E50HP4D"</v>
      </c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  <c r="AMK286"/>
      <c r="AML286"/>
      <c r="AMM286"/>
      <c r="AMN286"/>
      <c r="AMO286"/>
      <c r="AMP286"/>
      <c r="AMQ286"/>
      <c r="AMR286"/>
      <c r="AMS286"/>
      <c r="AMT286"/>
      <c r="AMU286"/>
      <c r="AMV286"/>
      <c r="AMW286"/>
      <c r="AMX286"/>
      <c r="AMY286"/>
      <c r="AMZ286"/>
      <c r="ANA286"/>
      <c r="ANB286"/>
    </row>
    <row r="287" spans="3:1042" s="6" customFormat="1" ht="15" customHeight="1" x14ac:dyDescent="0.25">
      <c r="C287" s="6" t="str">
        <f t="shared" si="189"/>
        <v>Richmond</v>
      </c>
      <c r="D287" s="6" t="str">
        <f t="shared" si="190"/>
        <v>10E65-HP4D  (65 gal)</v>
      </c>
      <c r="E287" s="6">
        <f t="shared" si="168"/>
        <v>200240</v>
      </c>
      <c r="F287" s="62">
        <f t="shared" si="145"/>
        <v>65</v>
      </c>
      <c r="G287" s="6" t="str">
        <f t="shared" si="191"/>
        <v>RheemHBDR4565</v>
      </c>
      <c r="H287" s="64">
        <v>0</v>
      </c>
      <c r="I287" s="62">
        <v>1</v>
      </c>
      <c r="J287" s="63">
        <f t="shared" si="148"/>
        <v>0</v>
      </c>
      <c r="K287" s="114">
        <f t="shared" si="149"/>
        <v>3.4</v>
      </c>
      <c r="L287" s="132">
        <f t="shared" si="187"/>
        <v>0</v>
      </c>
      <c r="M287" s="99" t="s">
        <v>196</v>
      </c>
      <c r="N287" s="32">
        <v>3</v>
      </c>
      <c r="O287" s="83">
        <f t="shared" si="188"/>
        <v>20</v>
      </c>
      <c r="P287" s="12" t="s">
        <v>98</v>
      </c>
      <c r="Q287" s="70">
        <f t="shared" ref="Q287:Q294" si="195">Q286+1</f>
        <v>2</v>
      </c>
      <c r="R287" s="70">
        <f t="shared" si="170"/>
        <v>200240</v>
      </c>
      <c r="S287" s="67" t="str">
        <f t="shared" si="194"/>
        <v>10E65-HP4D  (65 gal)</v>
      </c>
      <c r="T287" s="13" t="s">
        <v>136</v>
      </c>
      <c r="U287" s="14">
        <v>65</v>
      </c>
      <c r="V287" s="107" t="s">
        <v>274</v>
      </c>
      <c r="W287" s="88" t="s">
        <v>274</v>
      </c>
      <c r="X287" s="93" t="str">
        <f t="shared" si="182"/>
        <v>RheemHBDR4565</v>
      </c>
      <c r="Y287" s="131">
        <v>0</v>
      </c>
      <c r="Z287" s="42" t="str">
        <f>[1]ESTAR_to_AWHS!K62</f>
        <v>--</v>
      </c>
      <c r="AA287" s="52" t="str">
        <f>[1]ESTAR_to_AWHS!I62</f>
        <v>2-3</v>
      </c>
      <c r="AB287" s="53">
        <f>[1]ESTAR_to_AWHS!L62</f>
        <v>3.4</v>
      </c>
      <c r="AC287" s="54">
        <f>[1]ESTAR_to_AWHS!J62</f>
        <v>42667</v>
      </c>
      <c r="AD287" s="50" t="s">
        <v>91</v>
      </c>
      <c r="AE287" s="143" t="str">
        <f t="shared" si="192"/>
        <v>2,     Richmond,   "10E65-HP4D  (65 gal)"</v>
      </c>
      <c r="AF287" s="145" t="str">
        <f t="shared" si="167"/>
        <v>Richmond</v>
      </c>
      <c r="AG287" s="146" t="s">
        <v>632</v>
      </c>
      <c r="AH287" s="143" t="str">
        <f t="shared" si="193"/>
        <v xml:space="preserve">          case  Richmond   :   "Richmond10E65HP4D"</v>
      </c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  <c r="AMK287"/>
      <c r="AML287"/>
      <c r="AMM287"/>
      <c r="AMN287"/>
      <c r="AMO287"/>
      <c r="AMP287"/>
      <c r="AMQ287"/>
      <c r="AMR287"/>
      <c r="AMS287"/>
      <c r="AMT287"/>
      <c r="AMU287"/>
      <c r="AMV287"/>
      <c r="AMW287"/>
      <c r="AMX287"/>
      <c r="AMY287"/>
      <c r="AMZ287"/>
      <c r="ANA287"/>
      <c r="ANB287"/>
    </row>
    <row r="288" spans="3:1042" s="6" customFormat="1" ht="15" customHeight="1" x14ac:dyDescent="0.25">
      <c r="C288" s="6" t="str">
        <f t="shared" si="189"/>
        <v>Richmond</v>
      </c>
      <c r="D288" s="6" t="str">
        <f t="shared" si="190"/>
        <v>10E80-HP4D  (80 gal)</v>
      </c>
      <c r="E288" s="6">
        <f t="shared" si="168"/>
        <v>200341</v>
      </c>
      <c r="F288" s="62">
        <f t="shared" si="145"/>
        <v>80</v>
      </c>
      <c r="G288" s="6" t="str">
        <f t="shared" si="191"/>
        <v>RheemHBDR4580</v>
      </c>
      <c r="H288" s="64">
        <v>0</v>
      </c>
      <c r="I288" s="62">
        <v>1</v>
      </c>
      <c r="J288" s="63">
        <f t="shared" si="148"/>
        <v>0</v>
      </c>
      <c r="K288" s="114">
        <f t="shared" si="149"/>
        <v>3.4</v>
      </c>
      <c r="L288" s="132">
        <f t="shared" si="187"/>
        <v>0</v>
      </c>
      <c r="M288" s="99" t="s">
        <v>196</v>
      </c>
      <c r="N288" s="32">
        <v>3</v>
      </c>
      <c r="O288" s="83">
        <f t="shared" si="188"/>
        <v>20</v>
      </c>
      <c r="P288" s="12" t="s">
        <v>98</v>
      </c>
      <c r="Q288" s="70">
        <f t="shared" si="195"/>
        <v>3</v>
      </c>
      <c r="R288" s="70">
        <f t="shared" si="170"/>
        <v>200341</v>
      </c>
      <c r="S288" s="67" t="str">
        <f t="shared" si="194"/>
        <v>10E80-HP4D  (80 gal)</v>
      </c>
      <c r="T288" s="13" t="s">
        <v>137</v>
      </c>
      <c r="U288" s="14">
        <v>80</v>
      </c>
      <c r="V288" s="107" t="s">
        <v>275</v>
      </c>
      <c r="W288" s="88" t="s">
        <v>275</v>
      </c>
      <c r="X288" s="93" t="str">
        <f t="shared" si="182"/>
        <v>RheemHBDR4580</v>
      </c>
      <c r="Y288" s="131">
        <v>0</v>
      </c>
      <c r="Z288" s="42" t="str">
        <f>[1]ESTAR_to_AWHS!K63</f>
        <v>--</v>
      </c>
      <c r="AA288" s="52">
        <f>[1]ESTAR_to_AWHS!I63</f>
        <v>4</v>
      </c>
      <c r="AB288" s="53">
        <f>[1]ESTAR_to_AWHS!L63</f>
        <v>3.4</v>
      </c>
      <c r="AC288" s="54">
        <f>[1]ESTAR_to_AWHS!J63</f>
        <v>42667</v>
      </c>
      <c r="AD288" s="50" t="s">
        <v>91</v>
      </c>
      <c r="AE288" s="143" t="str">
        <f t="shared" si="192"/>
        <v>2,     Richmond,   "10E80-HP4D  (80 gal)"</v>
      </c>
      <c r="AF288" s="145" t="str">
        <f t="shared" si="167"/>
        <v>Richmond</v>
      </c>
      <c r="AG288" s="146" t="s">
        <v>637</v>
      </c>
      <c r="AH288" s="143" t="str">
        <f t="shared" si="193"/>
        <v xml:space="preserve">          case  Richmond   :   "Richmond10E80HP4D"</v>
      </c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H288"/>
      <c r="NI288"/>
      <c r="NJ288"/>
      <c r="NK288"/>
      <c r="NL288"/>
      <c r="NM288"/>
      <c r="NN288"/>
      <c r="NO288"/>
      <c r="NP288"/>
      <c r="NQ288"/>
      <c r="NR288"/>
      <c r="NS288"/>
      <c r="NT288"/>
      <c r="NU288"/>
      <c r="NV288"/>
      <c r="NW288"/>
      <c r="NX288"/>
      <c r="NY288"/>
      <c r="NZ288"/>
      <c r="OA288"/>
      <c r="OB288"/>
      <c r="OC288"/>
      <c r="OD288"/>
      <c r="OE288"/>
      <c r="OF288"/>
      <c r="OG288"/>
      <c r="OH288"/>
      <c r="OI288"/>
      <c r="OJ288"/>
      <c r="OK288"/>
      <c r="OL288"/>
      <c r="OM288"/>
      <c r="ON288"/>
      <c r="OO288"/>
      <c r="OP288"/>
      <c r="OQ288"/>
      <c r="OR288"/>
      <c r="OS288"/>
      <c r="OT288"/>
      <c r="OU288"/>
      <c r="OV288"/>
      <c r="OW288"/>
      <c r="OX288"/>
      <c r="OY288"/>
      <c r="OZ288"/>
      <c r="PA288"/>
      <c r="PB288"/>
      <c r="PC288"/>
      <c r="PD288"/>
      <c r="PE288"/>
      <c r="PF288"/>
      <c r="PG288"/>
      <c r="PH288"/>
      <c r="PI288"/>
      <c r="PJ288"/>
      <c r="PK288"/>
      <c r="PL288"/>
      <c r="PM288"/>
      <c r="PN288"/>
      <c r="PO288"/>
      <c r="PP288"/>
      <c r="PQ288"/>
      <c r="PR288"/>
      <c r="PS288"/>
      <c r="PT288"/>
      <c r="PU288"/>
      <c r="PV288"/>
      <c r="PW288"/>
      <c r="PX288"/>
      <c r="PY288"/>
      <c r="PZ288"/>
      <c r="QA288"/>
      <c r="QB288"/>
      <c r="QC288"/>
      <c r="QD288"/>
      <c r="QE288"/>
      <c r="QF288"/>
      <c r="QG288"/>
      <c r="QH288"/>
      <c r="QI288"/>
      <c r="QJ288"/>
      <c r="QK288"/>
      <c r="QL288"/>
      <c r="QM288"/>
      <c r="QN288"/>
      <c r="QO288"/>
      <c r="QP288"/>
      <c r="QQ288"/>
      <c r="QR288"/>
      <c r="QS288"/>
      <c r="QT288"/>
      <c r="QU288"/>
      <c r="QV288"/>
      <c r="QW288"/>
      <c r="QX288"/>
      <c r="QY288"/>
      <c r="QZ288"/>
      <c r="RA288"/>
      <c r="RB288"/>
      <c r="RC288"/>
      <c r="RD288"/>
      <c r="RE288"/>
      <c r="RF288"/>
      <c r="RG288"/>
      <c r="RH288"/>
      <c r="RI288"/>
      <c r="RJ288"/>
      <c r="RK288"/>
      <c r="RL288"/>
      <c r="RM288"/>
      <c r="RN288"/>
      <c r="RO288"/>
      <c r="RP288"/>
      <c r="RQ288"/>
      <c r="RR288"/>
      <c r="RS288"/>
      <c r="RT288"/>
      <c r="RU288"/>
      <c r="RV288"/>
      <c r="RW288"/>
      <c r="RX288"/>
      <c r="RY288"/>
      <c r="RZ288"/>
      <c r="SA288"/>
      <c r="SB288"/>
      <c r="SC288"/>
      <c r="SD288"/>
      <c r="SE288"/>
      <c r="SF288"/>
      <c r="SG288"/>
      <c r="SH288"/>
      <c r="SI288"/>
      <c r="SJ288"/>
      <c r="SK288"/>
      <c r="SL288"/>
      <c r="SM288"/>
      <c r="SN288"/>
      <c r="SO288"/>
      <c r="SP288"/>
      <c r="SQ288"/>
      <c r="SR288"/>
      <c r="SS288"/>
      <c r="ST288"/>
      <c r="SU288"/>
      <c r="SV288"/>
      <c r="SW288"/>
      <c r="SX288"/>
      <c r="SY288"/>
      <c r="SZ288"/>
      <c r="TA288"/>
      <c r="TB288"/>
      <c r="TC288"/>
      <c r="TD288"/>
      <c r="TE288"/>
      <c r="TF288"/>
      <c r="TG288"/>
      <c r="TH288"/>
      <c r="TI288"/>
      <c r="TJ288"/>
      <c r="TK288"/>
      <c r="TL288"/>
      <c r="TM288"/>
      <c r="TN288"/>
      <c r="TO288"/>
      <c r="TP288"/>
      <c r="TQ288"/>
      <c r="TR288"/>
      <c r="TS288"/>
      <c r="TT288"/>
      <c r="TU288"/>
      <c r="TV288"/>
      <c r="TW288"/>
      <c r="TX288"/>
      <c r="TY288"/>
      <c r="TZ288"/>
      <c r="UA288"/>
      <c r="UB288"/>
      <c r="UC288"/>
      <c r="UD288"/>
      <c r="UE288"/>
      <c r="UF288"/>
      <c r="UG288"/>
      <c r="UH288"/>
      <c r="UI288"/>
      <c r="UJ288"/>
      <c r="UK288"/>
      <c r="UL288"/>
      <c r="UM288"/>
      <c r="UN288"/>
      <c r="UO288"/>
      <c r="UP288"/>
      <c r="UQ288"/>
      <c r="UR288"/>
      <c r="US288"/>
      <c r="UT288"/>
      <c r="UU288"/>
      <c r="UV288"/>
      <c r="UW288"/>
      <c r="UX288"/>
      <c r="UY288"/>
      <c r="UZ288"/>
      <c r="VA288"/>
      <c r="VB288"/>
      <c r="VC288"/>
      <c r="VD288"/>
      <c r="VE288"/>
      <c r="VF288"/>
      <c r="VG288"/>
      <c r="VH288"/>
      <c r="VI288"/>
      <c r="VJ288"/>
      <c r="VK288"/>
      <c r="VL288"/>
      <c r="VM288"/>
      <c r="VN288"/>
      <c r="VO288"/>
      <c r="VP288"/>
      <c r="VQ288"/>
      <c r="VR288"/>
      <c r="VS288"/>
      <c r="VT288"/>
      <c r="VU288"/>
      <c r="VV288"/>
      <c r="VW288"/>
      <c r="VX288"/>
      <c r="VY288"/>
      <c r="VZ288"/>
      <c r="WA288"/>
      <c r="WB288"/>
      <c r="WC288"/>
      <c r="WD288"/>
      <c r="WE288"/>
      <c r="WF288"/>
      <c r="WG288"/>
      <c r="WH288"/>
      <c r="WI288"/>
      <c r="WJ288"/>
      <c r="WK288"/>
      <c r="WL288"/>
      <c r="WM288"/>
      <c r="WN288"/>
      <c r="WO288"/>
      <c r="WP288"/>
      <c r="WQ288"/>
      <c r="WR288"/>
      <c r="WS288"/>
      <c r="WT288"/>
      <c r="WU288"/>
      <c r="WV288"/>
      <c r="WW288"/>
      <c r="WX288"/>
      <c r="WY288"/>
      <c r="WZ288"/>
      <c r="XA288"/>
      <c r="XB288"/>
      <c r="XC288"/>
      <c r="XD288"/>
      <c r="XE288"/>
      <c r="XF288"/>
      <c r="XG288"/>
      <c r="XH288"/>
      <c r="XI288"/>
      <c r="XJ288"/>
      <c r="XK288"/>
      <c r="XL288"/>
      <c r="XM288"/>
      <c r="XN288"/>
      <c r="XO288"/>
      <c r="XP288"/>
      <c r="XQ288"/>
      <c r="XR288"/>
      <c r="XS288"/>
      <c r="XT288"/>
      <c r="XU288"/>
      <c r="XV288"/>
      <c r="XW288"/>
      <c r="XX288"/>
      <c r="XY288"/>
      <c r="XZ288"/>
      <c r="YA288"/>
      <c r="YB288"/>
      <c r="YC288"/>
      <c r="YD288"/>
      <c r="YE288"/>
      <c r="YF288"/>
      <c r="YG288"/>
      <c r="YH288"/>
      <c r="YI288"/>
      <c r="YJ288"/>
      <c r="YK288"/>
      <c r="YL288"/>
      <c r="YM288"/>
      <c r="YN288"/>
      <c r="YO288"/>
      <c r="YP288"/>
      <c r="YQ288"/>
      <c r="YR288"/>
      <c r="YS288"/>
      <c r="YT288"/>
      <c r="YU288"/>
      <c r="YV288"/>
      <c r="YW288"/>
      <c r="YX288"/>
      <c r="YY288"/>
      <c r="YZ288"/>
      <c r="ZA288"/>
      <c r="ZB288"/>
      <c r="ZC288"/>
      <c r="ZD288"/>
      <c r="ZE288"/>
      <c r="ZF288"/>
      <c r="ZG288"/>
      <c r="ZH288"/>
      <c r="ZI288"/>
      <c r="ZJ288"/>
      <c r="ZK288"/>
      <c r="ZL288"/>
      <c r="ZM288"/>
      <c r="ZN288"/>
      <c r="ZO288"/>
      <c r="ZP288"/>
      <c r="ZQ288"/>
      <c r="ZR288"/>
      <c r="ZS288"/>
      <c r="ZT288"/>
      <c r="ZU288"/>
      <c r="ZV288"/>
      <c r="ZW288"/>
      <c r="ZX288"/>
      <c r="ZY288"/>
      <c r="ZZ288"/>
      <c r="AAA288"/>
      <c r="AAB288"/>
      <c r="AAC288"/>
      <c r="AAD288"/>
      <c r="AAE288"/>
      <c r="AAF288"/>
      <c r="AAG288"/>
      <c r="AAH288"/>
      <c r="AAI288"/>
      <c r="AAJ288"/>
      <c r="AAK288"/>
      <c r="AAL288"/>
      <c r="AAM288"/>
      <c r="AAN288"/>
      <c r="AAO288"/>
      <c r="AAP288"/>
      <c r="AAQ288"/>
      <c r="AAR288"/>
      <c r="AAS288"/>
      <c r="AAT288"/>
      <c r="AAU288"/>
      <c r="AAV288"/>
      <c r="AAW288"/>
      <c r="AAX288"/>
      <c r="AAY288"/>
      <c r="AAZ288"/>
      <c r="ABA288"/>
      <c r="ABB288"/>
      <c r="ABC288"/>
      <c r="ABD288"/>
      <c r="ABE288"/>
      <c r="ABF288"/>
      <c r="ABG288"/>
      <c r="ABH288"/>
      <c r="ABI288"/>
      <c r="ABJ288"/>
      <c r="ABK288"/>
      <c r="ABL288"/>
      <c r="ABM288"/>
      <c r="ABN288"/>
      <c r="ABO288"/>
      <c r="ABP288"/>
      <c r="ABQ288"/>
      <c r="ABR288"/>
      <c r="ABS288"/>
      <c r="ABT288"/>
      <c r="ABU288"/>
      <c r="ABV288"/>
      <c r="ABW288"/>
      <c r="ABX288"/>
      <c r="ABY288"/>
      <c r="ABZ288"/>
      <c r="ACA288"/>
      <c r="ACB288"/>
      <c r="ACC288"/>
      <c r="ACD288"/>
      <c r="ACE288"/>
      <c r="ACF288"/>
      <c r="ACG288"/>
      <c r="ACH288"/>
      <c r="ACI288"/>
      <c r="ACJ288"/>
      <c r="ACK288"/>
      <c r="ACL288"/>
      <c r="ACM288"/>
      <c r="ACN288"/>
      <c r="ACO288"/>
      <c r="ACP288"/>
      <c r="ACQ288"/>
      <c r="ACR288"/>
      <c r="ACS288"/>
      <c r="ACT288"/>
      <c r="ACU288"/>
      <c r="ACV288"/>
      <c r="ACW288"/>
      <c r="ACX288"/>
      <c r="ACY288"/>
      <c r="ACZ288"/>
      <c r="ADA288"/>
      <c r="ADB288"/>
      <c r="ADC288"/>
      <c r="ADD288"/>
      <c r="ADE288"/>
      <c r="ADF288"/>
      <c r="ADG288"/>
      <c r="ADH288"/>
      <c r="ADI288"/>
      <c r="ADJ288"/>
      <c r="ADK288"/>
      <c r="ADL288"/>
      <c r="ADM288"/>
      <c r="ADN288"/>
      <c r="ADO288"/>
      <c r="ADP288"/>
      <c r="ADQ288"/>
      <c r="ADR288"/>
      <c r="ADS288"/>
      <c r="ADT288"/>
      <c r="ADU288"/>
      <c r="ADV288"/>
      <c r="ADW288"/>
      <c r="ADX288"/>
      <c r="ADY288"/>
      <c r="ADZ288"/>
      <c r="AEA288"/>
      <c r="AEB288"/>
      <c r="AEC288"/>
      <c r="AED288"/>
      <c r="AEE288"/>
      <c r="AEF288"/>
      <c r="AEG288"/>
      <c r="AEH288"/>
      <c r="AEI288"/>
      <c r="AEJ288"/>
      <c r="AEK288"/>
      <c r="AEL288"/>
      <c r="AEM288"/>
      <c r="AEN288"/>
      <c r="AEO288"/>
      <c r="AEP288"/>
      <c r="AEQ288"/>
      <c r="AER288"/>
      <c r="AES288"/>
      <c r="AET288"/>
      <c r="AEU288"/>
      <c r="AEV288"/>
      <c r="AEW288"/>
      <c r="AEX288"/>
      <c r="AEY288"/>
      <c r="AEZ288"/>
      <c r="AFA288"/>
      <c r="AFB288"/>
      <c r="AFC288"/>
      <c r="AFD288"/>
      <c r="AFE288"/>
      <c r="AFF288"/>
      <c r="AFG288"/>
      <c r="AFH288"/>
      <c r="AFI288"/>
      <c r="AFJ288"/>
      <c r="AFK288"/>
      <c r="AFL288"/>
      <c r="AFM288"/>
      <c r="AFN288"/>
      <c r="AFO288"/>
      <c r="AFP288"/>
      <c r="AFQ288"/>
      <c r="AFR288"/>
      <c r="AFS288"/>
      <c r="AFT288"/>
      <c r="AFU288"/>
      <c r="AFV288"/>
      <c r="AFW288"/>
      <c r="AFX288"/>
      <c r="AFY288"/>
      <c r="AFZ288"/>
      <c r="AGA288"/>
      <c r="AGB288"/>
      <c r="AGC288"/>
      <c r="AGD288"/>
      <c r="AGE288"/>
      <c r="AGF288"/>
      <c r="AGG288"/>
      <c r="AGH288"/>
      <c r="AGI288"/>
      <c r="AGJ288"/>
      <c r="AGK288"/>
      <c r="AGL288"/>
      <c r="AGM288"/>
      <c r="AGN288"/>
      <c r="AGO288"/>
      <c r="AGP288"/>
      <c r="AGQ288"/>
      <c r="AGR288"/>
      <c r="AGS288"/>
      <c r="AGT288"/>
      <c r="AGU288"/>
      <c r="AGV288"/>
      <c r="AGW288"/>
      <c r="AGX288"/>
      <c r="AGY288"/>
      <c r="AGZ288"/>
      <c r="AHA288"/>
      <c r="AHB288"/>
      <c r="AHC288"/>
      <c r="AHD288"/>
      <c r="AHE288"/>
      <c r="AHF288"/>
      <c r="AHG288"/>
      <c r="AHH288"/>
      <c r="AHI288"/>
      <c r="AHJ288"/>
      <c r="AHK288"/>
      <c r="AHL288"/>
      <c r="AHM288"/>
      <c r="AHN288"/>
      <c r="AHO288"/>
      <c r="AHP288"/>
      <c r="AHQ288"/>
      <c r="AHR288"/>
      <c r="AHS288"/>
      <c r="AHT288"/>
      <c r="AHU288"/>
      <c r="AHV288"/>
      <c r="AHW288"/>
      <c r="AHX288"/>
      <c r="AHY288"/>
      <c r="AHZ288"/>
      <c r="AIA288"/>
      <c r="AIB288"/>
      <c r="AIC288"/>
      <c r="AID288"/>
      <c r="AIE288"/>
      <c r="AIF288"/>
      <c r="AIG288"/>
      <c r="AIH288"/>
      <c r="AII288"/>
      <c r="AIJ288"/>
      <c r="AIK288"/>
      <c r="AIL288"/>
      <c r="AIM288"/>
      <c r="AIN288"/>
      <c r="AIO288"/>
      <c r="AIP288"/>
      <c r="AIQ288"/>
      <c r="AIR288"/>
      <c r="AIS288"/>
      <c r="AIT288"/>
      <c r="AIU288"/>
      <c r="AIV288"/>
      <c r="AIW288"/>
      <c r="AIX288"/>
      <c r="AIY288"/>
      <c r="AIZ288"/>
      <c r="AJA288"/>
      <c r="AJB288"/>
      <c r="AJC288"/>
      <c r="AJD288"/>
      <c r="AJE288"/>
      <c r="AJF288"/>
      <c r="AJG288"/>
      <c r="AJH288"/>
      <c r="AJI288"/>
      <c r="AJJ288"/>
      <c r="AJK288"/>
      <c r="AJL288"/>
      <c r="AJM288"/>
      <c r="AJN288"/>
      <c r="AJO288"/>
      <c r="AJP288"/>
      <c r="AJQ288"/>
      <c r="AJR288"/>
      <c r="AJS288"/>
      <c r="AJT288"/>
      <c r="AJU288"/>
      <c r="AJV288"/>
      <c r="AJW288"/>
      <c r="AJX288"/>
      <c r="AJY288"/>
      <c r="AJZ288"/>
      <c r="AKA288"/>
      <c r="AKB288"/>
      <c r="AKC288"/>
      <c r="AKD288"/>
      <c r="AKE288"/>
      <c r="AKF288"/>
      <c r="AKG288"/>
      <c r="AKH288"/>
      <c r="AKI288"/>
      <c r="AKJ288"/>
      <c r="AKK288"/>
      <c r="AKL288"/>
      <c r="AKM288"/>
      <c r="AKN288"/>
      <c r="AKO288"/>
      <c r="AKP288"/>
      <c r="AKQ288"/>
      <c r="AKR288"/>
      <c r="AKS288"/>
      <c r="AKT288"/>
      <c r="AKU288"/>
      <c r="AKV288"/>
      <c r="AKW288"/>
      <c r="AKX288"/>
      <c r="AKY288"/>
      <c r="AKZ288"/>
      <c r="ALA288"/>
      <c r="ALB288"/>
      <c r="ALC288"/>
      <c r="ALD288"/>
      <c r="ALE288"/>
      <c r="ALF288"/>
      <c r="ALG288"/>
      <c r="ALH288"/>
      <c r="ALI288"/>
      <c r="ALJ288"/>
      <c r="ALK288"/>
      <c r="ALL288"/>
      <c r="ALM288"/>
      <c r="ALN288"/>
      <c r="ALO288"/>
      <c r="ALP288"/>
      <c r="ALQ288"/>
      <c r="ALR288"/>
      <c r="ALS288"/>
      <c r="ALT288"/>
      <c r="ALU288"/>
      <c r="ALV288"/>
      <c r="ALW288"/>
      <c r="ALX288"/>
      <c r="ALY288"/>
      <c r="ALZ288"/>
      <c r="AMA288"/>
      <c r="AMB288"/>
      <c r="AMC288"/>
      <c r="AMD288"/>
      <c r="AME288"/>
      <c r="AMF288"/>
      <c r="AMG288"/>
      <c r="AMH288"/>
      <c r="AMI288"/>
      <c r="AMJ288"/>
      <c r="AMK288"/>
      <c r="AML288"/>
      <c r="AMM288"/>
      <c r="AMN288"/>
      <c r="AMO288"/>
      <c r="AMP288"/>
      <c r="AMQ288"/>
      <c r="AMR288"/>
      <c r="AMS288"/>
      <c r="AMT288"/>
      <c r="AMU288"/>
      <c r="AMV288"/>
      <c r="AMW288"/>
      <c r="AMX288"/>
      <c r="AMY288"/>
      <c r="AMZ288"/>
      <c r="ANA288"/>
      <c r="ANB288"/>
    </row>
    <row r="289" spans="3:51" s="6" customFormat="1" ht="15" customHeight="1" x14ac:dyDescent="0.25">
      <c r="C289" s="6" t="str">
        <f t="shared" si="189"/>
        <v>Richmond</v>
      </c>
      <c r="D289" s="6" t="str">
        <f t="shared" si="190"/>
        <v>12E50-HP  (50 gal)</v>
      </c>
      <c r="E289" s="6">
        <f t="shared" si="168"/>
        <v>200421</v>
      </c>
      <c r="F289" s="62">
        <f t="shared" si="145"/>
        <v>50</v>
      </c>
      <c r="G289" s="6" t="str">
        <f t="shared" si="191"/>
        <v>RheemHB50</v>
      </c>
      <c r="H289" s="62">
        <v>1</v>
      </c>
      <c r="I289" s="64">
        <v>0</v>
      </c>
      <c r="J289" s="63">
        <f t="shared" si="148"/>
        <v>1.94</v>
      </c>
      <c r="K289" s="114">
        <f t="shared" si="149"/>
        <v>0</v>
      </c>
      <c r="L289" s="132">
        <f t="shared" si="187"/>
        <v>0</v>
      </c>
      <c r="M289" s="99" t="s">
        <v>196</v>
      </c>
      <c r="N289" s="32">
        <v>1</v>
      </c>
      <c r="O289" s="83">
        <f t="shared" si="188"/>
        <v>20</v>
      </c>
      <c r="P289" s="12" t="s">
        <v>98</v>
      </c>
      <c r="Q289" s="70">
        <f t="shared" si="195"/>
        <v>4</v>
      </c>
      <c r="R289" s="70">
        <f t="shared" si="170"/>
        <v>200421</v>
      </c>
      <c r="S289" s="67" t="str">
        <f t="shared" si="194"/>
        <v>12E50-HP  (50 gal)</v>
      </c>
      <c r="T289" s="13" t="s">
        <v>149</v>
      </c>
      <c r="U289" s="14">
        <v>50</v>
      </c>
      <c r="V289" s="30" t="s">
        <v>94</v>
      </c>
      <c r="W289" s="88" t="s">
        <v>94</v>
      </c>
      <c r="X289" s="93" t="str">
        <f t="shared" si="182"/>
        <v>RheemHB50</v>
      </c>
      <c r="Y289" s="131">
        <v>0</v>
      </c>
      <c r="Z289" s="42">
        <f>[1]ESTAR_to_AWHS!K148</f>
        <v>1.94</v>
      </c>
      <c r="AA289" s="52" t="str">
        <f>[1]ESTAR_to_AWHS!I148</f>
        <v>1-2</v>
      </c>
      <c r="AB289" s="53" t="str">
        <f>[1]ESTAR_to_AWHS!L148</f>
        <v>--</v>
      </c>
      <c r="AC289" s="54">
        <f>[1]ESTAR_to_AWHS!J148</f>
        <v>42505</v>
      </c>
      <c r="AD289" s="50" t="s">
        <v>91</v>
      </c>
      <c r="AE289" s="143" t="str">
        <f t="shared" si="192"/>
        <v>2,     Richmond,   "12E50-HP  (50 gal)"</v>
      </c>
      <c r="AF289" s="145" t="str">
        <f t="shared" si="167"/>
        <v>Richmond</v>
      </c>
      <c r="AG289" s="146" t="s">
        <v>642</v>
      </c>
      <c r="AH289" s="143" t="str">
        <f t="shared" si="193"/>
        <v xml:space="preserve">          case  Richmond   :   "Richmond12E50HP"</v>
      </c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</row>
    <row r="290" spans="3:51" s="6" customFormat="1" ht="15" customHeight="1" x14ac:dyDescent="0.25">
      <c r="C290" s="6" t="str">
        <f t="shared" si="189"/>
        <v>Richmond</v>
      </c>
      <c r="D290" s="6" t="str">
        <f t="shared" si="190"/>
        <v>12E80-HP  (80 gal)</v>
      </c>
      <c r="E290" s="6">
        <f t="shared" si="168"/>
        <v>200534</v>
      </c>
      <c r="F290" s="62">
        <f t="shared" si="145"/>
        <v>80</v>
      </c>
      <c r="G290" s="6" t="str">
        <f t="shared" si="191"/>
        <v>AOSmithSHPT80</v>
      </c>
      <c r="H290" s="62">
        <v>1</v>
      </c>
      <c r="I290" s="64">
        <v>0</v>
      </c>
      <c r="J290" s="63">
        <f t="shared" si="148"/>
        <v>2.2799999999999998</v>
      </c>
      <c r="K290" s="114">
        <f t="shared" si="149"/>
        <v>0</v>
      </c>
      <c r="L290" s="132">
        <f t="shared" si="187"/>
        <v>0</v>
      </c>
      <c r="M290" s="99" t="s">
        <v>196</v>
      </c>
      <c r="N290" s="32">
        <v>1</v>
      </c>
      <c r="O290" s="83">
        <f t="shared" si="188"/>
        <v>20</v>
      </c>
      <c r="P290" s="12" t="s">
        <v>98</v>
      </c>
      <c r="Q290" s="70">
        <f t="shared" si="195"/>
        <v>5</v>
      </c>
      <c r="R290" s="70">
        <f t="shared" si="170"/>
        <v>200534</v>
      </c>
      <c r="S290" s="67" t="str">
        <f t="shared" si="194"/>
        <v>12E80-HP  (80 gal)</v>
      </c>
      <c r="T290" s="13" t="s">
        <v>150</v>
      </c>
      <c r="U290" s="14">
        <v>80</v>
      </c>
      <c r="V290" s="108" t="s">
        <v>165</v>
      </c>
      <c r="W290" s="88" t="s">
        <v>165</v>
      </c>
      <c r="X290" s="93" t="str">
        <f t="shared" si="182"/>
        <v>AOSmithSHPT80</v>
      </c>
      <c r="Y290" s="131">
        <v>0</v>
      </c>
      <c r="Z290" s="42">
        <f>[1]ESTAR_to_AWHS!K149</f>
        <v>2.2799999999999998</v>
      </c>
      <c r="AA290" s="52">
        <f>[1]ESTAR_to_AWHS!I149</f>
        <v>3</v>
      </c>
      <c r="AB290" s="53" t="str">
        <f>[1]ESTAR_to_AWHS!L149</f>
        <v>--</v>
      </c>
      <c r="AC290" s="54">
        <f>[1]ESTAR_to_AWHS!J149</f>
        <v>42505</v>
      </c>
      <c r="AD290" s="50" t="s">
        <v>91</v>
      </c>
      <c r="AE290" s="143" t="str">
        <f t="shared" si="192"/>
        <v>2,     Richmond,   "12E80-HP  (80 gal)"</v>
      </c>
      <c r="AF290" s="145" t="str">
        <f t="shared" si="167"/>
        <v>Richmond</v>
      </c>
      <c r="AG290" s="146" t="s">
        <v>643</v>
      </c>
      <c r="AH290" s="143" t="str">
        <f t="shared" si="193"/>
        <v xml:space="preserve">          case  Richmond   :   "Richmond12E80HP"</v>
      </c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</row>
    <row r="291" spans="3:51" s="6" customFormat="1" ht="15" customHeight="1" x14ac:dyDescent="0.25">
      <c r="C291" s="6" t="str">
        <f t="shared" si="189"/>
        <v>Richmond</v>
      </c>
      <c r="D291" s="6" t="str">
        <f t="shared" si="190"/>
        <v>HB50RM  (50 gal)</v>
      </c>
      <c r="E291" s="6">
        <f t="shared" si="168"/>
        <v>200621</v>
      </c>
      <c r="F291" s="62">
        <f t="shared" si="145"/>
        <v>50</v>
      </c>
      <c r="G291" s="6" t="str">
        <f t="shared" si="191"/>
        <v>RheemHB50</v>
      </c>
      <c r="H291" s="62">
        <v>1</v>
      </c>
      <c r="I291" s="64">
        <v>0</v>
      </c>
      <c r="J291" s="63">
        <f t="shared" si="148"/>
        <v>2.2799999999999998</v>
      </c>
      <c r="K291" s="114">
        <f t="shared" si="149"/>
        <v>0</v>
      </c>
      <c r="L291" s="132">
        <f t="shared" si="187"/>
        <v>0</v>
      </c>
      <c r="M291" s="99" t="s">
        <v>196</v>
      </c>
      <c r="N291" s="32">
        <v>1</v>
      </c>
      <c r="O291" s="83">
        <f t="shared" si="188"/>
        <v>20</v>
      </c>
      <c r="P291" s="12" t="s">
        <v>98</v>
      </c>
      <c r="Q291" s="70">
        <f t="shared" si="195"/>
        <v>6</v>
      </c>
      <c r="R291" s="70">
        <f t="shared" si="170"/>
        <v>200621</v>
      </c>
      <c r="S291" s="67" t="str">
        <f t="shared" si="194"/>
        <v>HB50RM  (50 gal)</v>
      </c>
      <c r="T291" s="13" t="s">
        <v>151</v>
      </c>
      <c r="U291" s="14">
        <v>50</v>
      </c>
      <c r="V291" s="30" t="s">
        <v>94</v>
      </c>
      <c r="W291" s="88" t="s">
        <v>94</v>
      </c>
      <c r="X291" s="93" t="str">
        <f t="shared" si="182"/>
        <v>RheemHB50</v>
      </c>
      <c r="Y291" s="131">
        <v>0</v>
      </c>
      <c r="Z291" s="42">
        <f>[1]ESTAR_to_AWHS!K150</f>
        <v>2.2799999999999998</v>
      </c>
      <c r="AA291" s="52">
        <f>[1]ESTAR_to_AWHS!I150</f>
        <v>3</v>
      </c>
      <c r="AB291" s="53" t="str">
        <f>[1]ESTAR_to_AWHS!L150</f>
        <v>--</v>
      </c>
      <c r="AC291" s="54">
        <f>[1]ESTAR_to_AWHS!J150</f>
        <v>42402</v>
      </c>
      <c r="AD291" s="50" t="s">
        <v>91</v>
      </c>
      <c r="AE291" s="143" t="str">
        <f t="shared" si="192"/>
        <v>2,     Richmond,   "HB50RM  (50 gal)"</v>
      </c>
      <c r="AF291" s="145" t="str">
        <f t="shared" si="167"/>
        <v>Richmond</v>
      </c>
      <c r="AG291" s="146" t="s">
        <v>644</v>
      </c>
      <c r="AH291" s="143" t="str">
        <f t="shared" si="193"/>
        <v xml:space="preserve">          case  Richmond   :   "RichmondHB50RM"</v>
      </c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</row>
    <row r="292" spans="3:51" s="6" customFormat="1" ht="15" customHeight="1" x14ac:dyDescent="0.25">
      <c r="C292" s="6" t="str">
        <f t="shared" si="189"/>
        <v>Richmond</v>
      </c>
      <c r="D292" s="6" t="str">
        <f t="shared" si="190"/>
        <v>10E50-HP4D15  (50 gal)</v>
      </c>
      <c r="E292" s="6">
        <f t="shared" si="168"/>
        <v>200742</v>
      </c>
      <c r="F292" s="62">
        <f t="shared" si="145"/>
        <v>50</v>
      </c>
      <c r="G292" s="6" t="str">
        <f t="shared" si="191"/>
        <v>RheemHBDR2250</v>
      </c>
      <c r="H292" s="64">
        <v>0</v>
      </c>
      <c r="I292" s="62">
        <v>1</v>
      </c>
      <c r="J292" s="63">
        <f t="shared" si="148"/>
        <v>0</v>
      </c>
      <c r="K292" s="114" t="str">
        <f t="shared" si="149"/>
        <v>3.2</v>
      </c>
      <c r="L292" s="132">
        <f t="shared" si="187"/>
        <v>0</v>
      </c>
      <c r="M292" s="99" t="s">
        <v>196</v>
      </c>
      <c r="N292" s="32">
        <v>3</v>
      </c>
      <c r="O292" s="83">
        <f t="shared" si="188"/>
        <v>20</v>
      </c>
      <c r="P292" s="12" t="s">
        <v>98</v>
      </c>
      <c r="Q292" s="70">
        <f t="shared" si="195"/>
        <v>7</v>
      </c>
      <c r="R292" s="70">
        <f t="shared" si="170"/>
        <v>200742</v>
      </c>
      <c r="S292" s="67" t="str">
        <f t="shared" si="194"/>
        <v>10E50-HP4D15  (50 gal)</v>
      </c>
      <c r="T292" s="13" t="s">
        <v>267</v>
      </c>
      <c r="U292" s="14">
        <v>50</v>
      </c>
      <c r="V292" s="107" t="s">
        <v>228</v>
      </c>
      <c r="W292" s="88" t="s">
        <v>228</v>
      </c>
      <c r="X292" s="93" t="str">
        <f t="shared" si="182"/>
        <v>RheemHBDR2250</v>
      </c>
      <c r="Y292" s="131">
        <v>0</v>
      </c>
      <c r="Z292" s="42"/>
      <c r="AA292" s="52" t="s">
        <v>9</v>
      </c>
      <c r="AB292" s="53" t="s">
        <v>263</v>
      </c>
      <c r="AC292" s="54"/>
      <c r="AD292" s="50"/>
      <c r="AE292" s="143" t="str">
        <f t="shared" si="192"/>
        <v>2,     Richmond,   "10E50-HP4D15  (50 gal)"</v>
      </c>
      <c r="AF292" s="145" t="str">
        <f t="shared" si="167"/>
        <v>Richmond</v>
      </c>
      <c r="AG292" s="146" t="s">
        <v>628</v>
      </c>
      <c r="AH292" s="143" t="str">
        <f t="shared" si="193"/>
        <v xml:space="preserve">          case  Richmond   :   "Richmond10E50HP4D15"</v>
      </c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</row>
    <row r="293" spans="3:51" s="6" customFormat="1" ht="15" customHeight="1" x14ac:dyDescent="0.25">
      <c r="C293" s="6" t="str">
        <f t="shared" si="189"/>
        <v>Richmond</v>
      </c>
      <c r="D293" s="6" t="str">
        <f t="shared" si="190"/>
        <v>10E65-HP4D15  (65 gal)</v>
      </c>
      <c r="E293" s="6">
        <f t="shared" si="168"/>
        <v>200843</v>
      </c>
      <c r="F293" s="62">
        <f t="shared" si="145"/>
        <v>65</v>
      </c>
      <c r="G293" s="6" t="str">
        <f t="shared" si="191"/>
        <v>RheemHBDR2265</v>
      </c>
      <c r="H293" s="64">
        <v>0</v>
      </c>
      <c r="I293" s="62">
        <v>1</v>
      </c>
      <c r="J293" s="63">
        <f t="shared" si="148"/>
        <v>0</v>
      </c>
      <c r="K293" s="114" t="str">
        <f t="shared" si="149"/>
        <v>3.4</v>
      </c>
      <c r="L293" s="132">
        <f t="shared" si="187"/>
        <v>0</v>
      </c>
      <c r="M293" s="99" t="s">
        <v>196</v>
      </c>
      <c r="N293" s="32">
        <v>3</v>
      </c>
      <c r="O293" s="83">
        <f t="shared" si="188"/>
        <v>20</v>
      </c>
      <c r="P293" s="12" t="s">
        <v>98</v>
      </c>
      <c r="Q293" s="70">
        <f t="shared" si="195"/>
        <v>8</v>
      </c>
      <c r="R293" s="70">
        <f t="shared" si="170"/>
        <v>200843</v>
      </c>
      <c r="S293" s="67" t="str">
        <f t="shared" si="194"/>
        <v>10E65-HP4D15  (65 gal)</v>
      </c>
      <c r="T293" s="13" t="s">
        <v>256</v>
      </c>
      <c r="U293" s="14">
        <v>65</v>
      </c>
      <c r="V293" s="107" t="s">
        <v>229</v>
      </c>
      <c r="W293" s="88" t="s">
        <v>229</v>
      </c>
      <c r="X293" s="93" t="str">
        <f t="shared" si="182"/>
        <v>RheemHBDR2265</v>
      </c>
      <c r="Y293" s="131">
        <v>0</v>
      </c>
      <c r="Z293" s="42"/>
      <c r="AA293" s="52" t="s">
        <v>9</v>
      </c>
      <c r="AB293" s="53" t="s">
        <v>264</v>
      </c>
      <c r="AC293" s="54"/>
      <c r="AD293" s="50"/>
      <c r="AE293" s="143" t="str">
        <f t="shared" si="192"/>
        <v>2,     Richmond,   "10E65-HP4D15  (65 gal)"</v>
      </c>
      <c r="AF293" s="145" t="str">
        <f t="shared" si="167"/>
        <v>Richmond</v>
      </c>
      <c r="AG293" s="146" t="s">
        <v>633</v>
      </c>
      <c r="AH293" s="143" t="str">
        <f t="shared" si="193"/>
        <v xml:space="preserve">          case  Richmond   :   "Richmond10E65HP4D15"</v>
      </c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</row>
    <row r="294" spans="3:51" s="6" customFormat="1" ht="15" customHeight="1" x14ac:dyDescent="0.25">
      <c r="C294" s="6" t="str">
        <f t="shared" si="189"/>
        <v>Richmond</v>
      </c>
      <c r="D294" s="6" t="str">
        <f t="shared" si="190"/>
        <v>10E80-HP4D15  (80 gal)</v>
      </c>
      <c r="E294" s="6">
        <f t="shared" si="168"/>
        <v>200944</v>
      </c>
      <c r="F294" s="62">
        <f t="shared" si="145"/>
        <v>80</v>
      </c>
      <c r="G294" s="6" t="str">
        <f t="shared" si="191"/>
        <v>RheemHBDR2280</v>
      </c>
      <c r="H294" s="64">
        <v>0</v>
      </c>
      <c r="I294" s="62">
        <v>1</v>
      </c>
      <c r="J294" s="63">
        <f t="shared" si="148"/>
        <v>0</v>
      </c>
      <c r="K294" s="114" t="str">
        <f t="shared" si="149"/>
        <v>3.4</v>
      </c>
      <c r="L294" s="132">
        <f t="shared" si="187"/>
        <v>0</v>
      </c>
      <c r="M294" s="99" t="s">
        <v>196</v>
      </c>
      <c r="N294" s="32">
        <v>3</v>
      </c>
      <c r="O294" s="83">
        <f t="shared" si="188"/>
        <v>20</v>
      </c>
      <c r="P294" s="12" t="s">
        <v>98</v>
      </c>
      <c r="Q294" s="70">
        <f t="shared" si="195"/>
        <v>9</v>
      </c>
      <c r="R294" s="70">
        <f t="shared" ref="R294:R325" si="196" xml:space="preserve"> (O294*10000) + (Q294*100) + VLOOKUP( W294, $T$2:$V$53, 2, FALSE )</f>
        <v>200944</v>
      </c>
      <c r="S294" s="67" t="str">
        <f t="shared" si="194"/>
        <v>10E80-HP4D15  (80 gal)</v>
      </c>
      <c r="T294" s="13" t="s">
        <v>257</v>
      </c>
      <c r="U294" s="14">
        <v>80</v>
      </c>
      <c r="V294" s="107" t="s">
        <v>230</v>
      </c>
      <c r="W294" s="88" t="s">
        <v>230</v>
      </c>
      <c r="X294" s="93" t="str">
        <f t="shared" si="182"/>
        <v>RheemHBDR2280</v>
      </c>
      <c r="Y294" s="131">
        <v>0</v>
      </c>
      <c r="Z294" s="42"/>
      <c r="AA294" s="52" t="s">
        <v>265</v>
      </c>
      <c r="AB294" s="53" t="s">
        <v>264</v>
      </c>
      <c r="AC294" s="54"/>
      <c r="AD294" s="50"/>
      <c r="AE294" s="143" t="str">
        <f t="shared" si="192"/>
        <v>2,     Richmond,   "10E80-HP4D15  (80 gal)"</v>
      </c>
      <c r="AF294" s="145" t="str">
        <f t="shared" si="167"/>
        <v>Richmond</v>
      </c>
      <c r="AG294" s="146" t="s">
        <v>638</v>
      </c>
      <c r="AH294" s="143" t="str">
        <f t="shared" si="193"/>
        <v xml:space="preserve">          case  Richmond   :   "Richmond10E80HP4D15"</v>
      </c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</row>
    <row r="295" spans="3:51" s="6" customFormat="1" ht="15" customHeight="1" x14ac:dyDescent="0.25">
      <c r="C295" s="136" t="str">
        <f t="shared" si="189"/>
        <v>Ruud</v>
      </c>
      <c r="D295" s="136" t="str">
        <f t="shared" si="190"/>
        <v>HPLD40-1RU  (40 gal)</v>
      </c>
      <c r="E295" s="136">
        <f t="shared" si="168"/>
        <v>213359</v>
      </c>
      <c r="F295" s="62">
        <f t="shared" si="145"/>
        <v>40</v>
      </c>
      <c r="G295" s="6" t="str">
        <f t="shared" si="191"/>
        <v>Rheem2020Prem40</v>
      </c>
      <c r="H295" s="64">
        <v>0</v>
      </c>
      <c r="I295" s="62">
        <v>1</v>
      </c>
      <c r="J295" s="63">
        <f t="shared" si="148"/>
        <v>0</v>
      </c>
      <c r="K295" s="114">
        <f t="shared" si="149"/>
        <v>3.1</v>
      </c>
      <c r="L295" s="132">
        <f t="shared" ref="L295:L298" si="197">Y295</f>
        <v>0</v>
      </c>
      <c r="M295" s="99" t="s">
        <v>196</v>
      </c>
      <c r="N295" s="32">
        <v>4</v>
      </c>
      <c r="O295" s="83">
        <f t="shared" si="188"/>
        <v>21</v>
      </c>
      <c r="P295" s="12" t="s">
        <v>99</v>
      </c>
      <c r="Q295" s="69">
        <v>33</v>
      </c>
      <c r="R295" s="70">
        <f t="shared" si="196"/>
        <v>213359</v>
      </c>
      <c r="S295" s="67" t="str">
        <f t="shared" si="194"/>
        <v>HPLD40-1RU  (40 gal)</v>
      </c>
      <c r="T295" s="13" t="s">
        <v>431</v>
      </c>
      <c r="U295" s="14">
        <v>40</v>
      </c>
      <c r="V295" s="107"/>
      <c r="W295" s="88" t="s">
        <v>291</v>
      </c>
      <c r="X295" s="93" t="str">
        <f t="shared" si="182"/>
        <v>Rheem2020Prem40</v>
      </c>
      <c r="Y295" s="131">
        <v>0</v>
      </c>
      <c r="Z295" s="120"/>
      <c r="AA295" s="121">
        <v>2</v>
      </c>
      <c r="AB295" s="122">
        <v>3.1</v>
      </c>
      <c r="AC295" s="123">
        <v>44127</v>
      </c>
      <c r="AD295" s="124"/>
      <c r="AE295" s="143" t="str">
        <f t="shared" si="192"/>
        <v>2,     Ruud,   "HPLD40-1RU  (40 gal)"</v>
      </c>
      <c r="AF295" s="144" t="str">
        <f>P295</f>
        <v>Ruud</v>
      </c>
      <c r="AG295" s="147" t="s">
        <v>645</v>
      </c>
      <c r="AH295" s="143" t="str">
        <f t="shared" si="193"/>
        <v xml:space="preserve">          case  Ruud   :   "RuudHPLD401RU"</v>
      </c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</row>
    <row r="296" spans="3:51" s="6" customFormat="1" ht="15" customHeight="1" x14ac:dyDescent="0.25">
      <c r="C296" s="136" t="str">
        <f t="shared" si="189"/>
        <v>Ruud</v>
      </c>
      <c r="D296" s="136" t="str">
        <f t="shared" si="190"/>
        <v>HPLD50-1RU  (50 gal)</v>
      </c>
      <c r="E296" s="136">
        <f t="shared" si="168"/>
        <v>213460</v>
      </c>
      <c r="F296" s="62">
        <f t="shared" si="145"/>
        <v>50</v>
      </c>
      <c r="G296" s="6" t="str">
        <f t="shared" si="191"/>
        <v>Rheem2020Prem50</v>
      </c>
      <c r="H296" s="64">
        <v>0</v>
      </c>
      <c r="I296" s="62">
        <v>1</v>
      </c>
      <c r="J296" s="63">
        <f t="shared" si="148"/>
        <v>0</v>
      </c>
      <c r="K296" s="114">
        <f t="shared" si="149"/>
        <v>3.2</v>
      </c>
      <c r="L296" s="132">
        <f t="shared" si="197"/>
        <v>0</v>
      </c>
      <c r="M296" s="99" t="s">
        <v>196</v>
      </c>
      <c r="N296" s="32">
        <v>4</v>
      </c>
      <c r="O296" s="83">
        <f t="shared" si="188"/>
        <v>21</v>
      </c>
      <c r="P296" s="12" t="s">
        <v>99</v>
      </c>
      <c r="Q296" s="70">
        <f t="shared" ref="Q296:Q298" si="198">Q295+1</f>
        <v>34</v>
      </c>
      <c r="R296" s="70">
        <f t="shared" si="196"/>
        <v>213460</v>
      </c>
      <c r="S296" s="67" t="str">
        <f t="shared" si="194"/>
        <v>HPLD50-1RU  (50 gal)</v>
      </c>
      <c r="T296" s="13" t="s">
        <v>432</v>
      </c>
      <c r="U296" s="14">
        <v>50</v>
      </c>
      <c r="V296" s="107"/>
      <c r="W296" s="88" t="s">
        <v>292</v>
      </c>
      <c r="X296" s="93" t="str">
        <f t="shared" si="182"/>
        <v>Rheem2020Prem50</v>
      </c>
      <c r="Y296" s="131">
        <v>0</v>
      </c>
      <c r="Z296" s="42"/>
      <c r="AA296" s="52" t="s">
        <v>9</v>
      </c>
      <c r="AB296" s="53">
        <v>3.2</v>
      </c>
      <c r="AC296" s="54">
        <v>44127</v>
      </c>
      <c r="AD296" s="50"/>
      <c r="AE296" s="143" t="str">
        <f t="shared" si="192"/>
        <v>2,     Ruud,   "HPLD50-1RU  (50 gal)"</v>
      </c>
      <c r="AF296" s="145" t="str">
        <f t="shared" si="167"/>
        <v>Ruud</v>
      </c>
      <c r="AG296" s="147" t="s">
        <v>646</v>
      </c>
      <c r="AH296" s="143" t="str">
        <f t="shared" si="193"/>
        <v xml:space="preserve">          case  Ruud   :   "RuudHPLD501RU"</v>
      </c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</row>
    <row r="297" spans="3:51" s="6" customFormat="1" ht="15" customHeight="1" x14ac:dyDescent="0.25">
      <c r="C297" s="136" t="str">
        <f t="shared" si="189"/>
        <v>Ruud</v>
      </c>
      <c r="D297" s="136" t="str">
        <f t="shared" si="190"/>
        <v>HPLD65-1RU  (65 gal)</v>
      </c>
      <c r="E297" s="136">
        <f t="shared" si="168"/>
        <v>213561</v>
      </c>
      <c r="F297" s="62">
        <f t="shared" si="145"/>
        <v>65</v>
      </c>
      <c r="G297" s="6" t="str">
        <f t="shared" si="191"/>
        <v>Rheem2020Prem65</v>
      </c>
      <c r="H297" s="64">
        <v>0</v>
      </c>
      <c r="I297" s="62">
        <v>1</v>
      </c>
      <c r="J297" s="63">
        <f t="shared" si="148"/>
        <v>0</v>
      </c>
      <c r="K297" s="114">
        <f t="shared" si="149"/>
        <v>3.2</v>
      </c>
      <c r="L297" s="132">
        <f t="shared" si="197"/>
        <v>0</v>
      </c>
      <c r="M297" s="99" t="s">
        <v>196</v>
      </c>
      <c r="N297" s="32">
        <v>4</v>
      </c>
      <c r="O297" s="83">
        <f t="shared" si="188"/>
        <v>21</v>
      </c>
      <c r="P297" s="12" t="s">
        <v>99</v>
      </c>
      <c r="Q297" s="70">
        <f t="shared" si="198"/>
        <v>35</v>
      </c>
      <c r="R297" s="70">
        <f t="shared" si="196"/>
        <v>213561</v>
      </c>
      <c r="S297" s="67" t="str">
        <f t="shared" si="194"/>
        <v>HPLD65-1RU  (65 gal)</v>
      </c>
      <c r="T297" s="13" t="s">
        <v>433</v>
      </c>
      <c r="U297" s="14">
        <v>65</v>
      </c>
      <c r="V297" s="107"/>
      <c r="W297" s="88" t="s">
        <v>293</v>
      </c>
      <c r="X297" s="93" t="str">
        <f t="shared" si="182"/>
        <v>Rheem2020Prem65</v>
      </c>
      <c r="Y297" s="131">
        <v>0</v>
      </c>
      <c r="Z297" s="42"/>
      <c r="AA297" s="52" t="s">
        <v>9</v>
      </c>
      <c r="AB297" s="53">
        <v>3.2</v>
      </c>
      <c r="AC297" s="54">
        <v>44127</v>
      </c>
      <c r="AD297" s="50"/>
      <c r="AE297" s="143" t="str">
        <f t="shared" si="192"/>
        <v>2,     Ruud,   "HPLD65-1RU  (65 gal)"</v>
      </c>
      <c r="AF297" s="145" t="str">
        <f t="shared" si="167"/>
        <v>Ruud</v>
      </c>
      <c r="AG297" s="147" t="s">
        <v>647</v>
      </c>
      <c r="AH297" s="143" t="str">
        <f t="shared" si="193"/>
        <v xml:space="preserve">          case  Ruud   :   "RuudHPLD651RU"</v>
      </c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</row>
    <row r="298" spans="3:51" s="6" customFormat="1" ht="15" customHeight="1" x14ac:dyDescent="0.25">
      <c r="C298" s="136" t="str">
        <f t="shared" si="189"/>
        <v>Ruud</v>
      </c>
      <c r="D298" s="136" t="str">
        <f t="shared" si="190"/>
        <v>HPLD80-1RU  (80 gal)</v>
      </c>
      <c r="E298" s="136">
        <f t="shared" si="168"/>
        <v>213662</v>
      </c>
      <c r="F298" s="62">
        <f t="shared" si="145"/>
        <v>80</v>
      </c>
      <c r="G298" s="6" t="str">
        <f t="shared" si="191"/>
        <v>Rheem2020Prem80</v>
      </c>
      <c r="H298" s="64">
        <v>0</v>
      </c>
      <c r="I298" s="62">
        <v>1</v>
      </c>
      <c r="J298" s="63">
        <f t="shared" si="148"/>
        <v>0</v>
      </c>
      <c r="K298" s="114">
        <f t="shared" si="149"/>
        <v>3.2</v>
      </c>
      <c r="L298" s="132">
        <f t="shared" si="197"/>
        <v>0</v>
      </c>
      <c r="M298" s="99" t="s">
        <v>196</v>
      </c>
      <c r="N298" s="32">
        <v>4</v>
      </c>
      <c r="O298" s="83">
        <f t="shared" si="188"/>
        <v>21</v>
      </c>
      <c r="P298" s="12" t="s">
        <v>99</v>
      </c>
      <c r="Q298" s="70">
        <f t="shared" si="198"/>
        <v>36</v>
      </c>
      <c r="R298" s="70">
        <f t="shared" si="196"/>
        <v>213662</v>
      </c>
      <c r="S298" s="67" t="str">
        <f t="shared" si="194"/>
        <v>HPLD80-1RU  (80 gal)</v>
      </c>
      <c r="T298" s="13" t="s">
        <v>434</v>
      </c>
      <c r="U298" s="14">
        <v>80</v>
      </c>
      <c r="V298" s="107"/>
      <c r="W298" s="88" t="s">
        <v>294</v>
      </c>
      <c r="X298" s="93" t="str">
        <f t="shared" si="182"/>
        <v>Rheem2020Prem80</v>
      </c>
      <c r="Y298" s="131">
        <v>0</v>
      </c>
      <c r="Z298" s="42"/>
      <c r="AA298" s="52">
        <v>4</v>
      </c>
      <c r="AB298" s="53">
        <v>3.2</v>
      </c>
      <c r="AC298" s="54">
        <v>44127</v>
      </c>
      <c r="AD298" s="50"/>
      <c r="AE298" s="143" t="str">
        <f t="shared" si="192"/>
        <v>2,     Ruud,   "HPLD80-1RU  (80 gal)"</v>
      </c>
      <c r="AF298" s="145" t="str">
        <f t="shared" si="167"/>
        <v>Ruud</v>
      </c>
      <c r="AG298" s="147" t="s">
        <v>648</v>
      </c>
      <c r="AH298" s="143" t="str">
        <f t="shared" si="193"/>
        <v xml:space="preserve">          case  Ruud   :   "RuudHPLD801RU"</v>
      </c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</row>
    <row r="299" spans="3:51" s="6" customFormat="1" ht="15" customHeight="1" x14ac:dyDescent="0.25">
      <c r="C299" s="119" t="str">
        <f t="shared" si="189"/>
        <v>Ruud</v>
      </c>
      <c r="D299" s="119" t="str">
        <f t="shared" si="190"/>
        <v>PROUH40 T2 RU375-15  (40 gal, JA13)</v>
      </c>
      <c r="E299" s="119">
        <f t="shared" si="168"/>
        <v>211359</v>
      </c>
      <c r="F299" s="62">
        <f t="shared" ref="F299:F300" si="199">U299</f>
        <v>40</v>
      </c>
      <c r="G299" s="6" t="str">
        <f t="shared" si="191"/>
        <v>Rheem2020Prem40</v>
      </c>
      <c r="H299" s="64">
        <v>0</v>
      </c>
      <c r="I299" s="62">
        <v>1</v>
      </c>
      <c r="J299" s="63">
        <f t="shared" ref="J299:J300" si="200">IF(H299&gt;0,Z299,0)</f>
        <v>0</v>
      </c>
      <c r="K299" s="114">
        <f t="shared" ref="K299:K300" si="201">IF(I299&gt;0,AB299,0)</f>
        <v>3.1</v>
      </c>
      <c r="L299" s="132">
        <f t="shared" si="187"/>
        <v>1</v>
      </c>
      <c r="M299" s="99" t="s">
        <v>196</v>
      </c>
      <c r="N299" s="32">
        <v>4</v>
      </c>
      <c r="O299" s="83">
        <f t="shared" si="188"/>
        <v>21</v>
      </c>
      <c r="P299" s="12" t="s">
        <v>99</v>
      </c>
      <c r="Q299" s="69">
        <v>13</v>
      </c>
      <c r="R299" s="70">
        <f t="shared" si="196"/>
        <v>211359</v>
      </c>
      <c r="S299" s="67" t="str">
        <f t="shared" si="194"/>
        <v>PROUH40 T2 RU375-15  (40 gal, JA13)</v>
      </c>
      <c r="T299" s="13" t="s">
        <v>321</v>
      </c>
      <c r="U299" s="14">
        <v>40</v>
      </c>
      <c r="V299" s="107"/>
      <c r="W299" s="88" t="s">
        <v>291</v>
      </c>
      <c r="X299" s="93" t="str">
        <f t="shared" si="182"/>
        <v>Rheem2020Prem40</v>
      </c>
      <c r="Y299" s="133">
        <v>1</v>
      </c>
      <c r="Z299" s="120"/>
      <c r="AA299" s="121">
        <v>2</v>
      </c>
      <c r="AB299" s="122">
        <v>3.1</v>
      </c>
      <c r="AC299" s="123">
        <v>43944</v>
      </c>
      <c r="AD299" s="124"/>
      <c r="AE299" s="143" t="str">
        <f t="shared" si="192"/>
        <v>2,     Ruud,   "PROUH40 T2 RU375-15  (40 gal, JA13)"</v>
      </c>
      <c r="AF299" s="145" t="str">
        <f t="shared" si="167"/>
        <v>Ruud</v>
      </c>
      <c r="AG299" t="s">
        <v>658</v>
      </c>
      <c r="AH299" s="143" t="str">
        <f t="shared" si="193"/>
        <v xml:space="preserve">          case  Ruud   :   "RuudPROUH40T2RU37515"</v>
      </c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</row>
    <row r="300" spans="3:51" s="6" customFormat="1" ht="15" customHeight="1" x14ac:dyDescent="0.25">
      <c r="C300" s="119" t="str">
        <f t="shared" si="189"/>
        <v>Ruud</v>
      </c>
      <c r="D300" s="119" t="str">
        <f t="shared" si="190"/>
        <v>PROUH50 T2 RU375-15  (50 gal, JA13)</v>
      </c>
      <c r="E300" s="119">
        <f t="shared" si="168"/>
        <v>211460</v>
      </c>
      <c r="F300" s="62">
        <f t="shared" si="199"/>
        <v>50</v>
      </c>
      <c r="G300" s="6" t="str">
        <f t="shared" si="191"/>
        <v>Rheem2020Prem50</v>
      </c>
      <c r="H300" s="64">
        <v>0</v>
      </c>
      <c r="I300" s="62">
        <v>1</v>
      </c>
      <c r="J300" s="63">
        <f t="shared" si="200"/>
        <v>0</v>
      </c>
      <c r="K300" s="114">
        <f t="shared" si="201"/>
        <v>3.2</v>
      </c>
      <c r="L300" s="132">
        <f t="shared" si="187"/>
        <v>1</v>
      </c>
      <c r="M300" s="99" t="s">
        <v>196</v>
      </c>
      <c r="N300" s="32">
        <v>4</v>
      </c>
      <c r="O300" s="83">
        <f t="shared" si="188"/>
        <v>21</v>
      </c>
      <c r="P300" s="12" t="s">
        <v>99</v>
      </c>
      <c r="Q300" s="70">
        <f t="shared" ref="Q300:Q328" si="202">Q299+1</f>
        <v>14</v>
      </c>
      <c r="R300" s="70">
        <f t="shared" si="196"/>
        <v>211460</v>
      </c>
      <c r="S300" s="67" t="str">
        <f t="shared" si="194"/>
        <v>PROUH50 T2 RU375-15  (50 gal, JA13)</v>
      </c>
      <c r="T300" s="13" t="s">
        <v>322</v>
      </c>
      <c r="U300" s="14">
        <v>50</v>
      </c>
      <c r="V300" s="107"/>
      <c r="W300" s="88" t="s">
        <v>292</v>
      </c>
      <c r="X300" s="93" t="str">
        <f t="shared" si="182"/>
        <v>Rheem2020Prem50</v>
      </c>
      <c r="Y300" s="133">
        <v>1</v>
      </c>
      <c r="Z300" s="42"/>
      <c r="AA300" s="52" t="s">
        <v>9</v>
      </c>
      <c r="AB300" s="53">
        <v>3.2</v>
      </c>
      <c r="AC300" s="54">
        <v>43944</v>
      </c>
      <c r="AD300" s="50"/>
      <c r="AE300" s="143" t="str">
        <f t="shared" si="192"/>
        <v>2,     Ruud,   "PROUH50 T2 RU375-15  (50 gal, JA13)"</v>
      </c>
      <c r="AF300" s="145" t="str">
        <f t="shared" si="167"/>
        <v>Ruud</v>
      </c>
      <c r="AG300" t="s">
        <v>665</v>
      </c>
      <c r="AH300" s="143" t="str">
        <f t="shared" si="193"/>
        <v xml:space="preserve">          case  Ruud   :   "RuudPROUH50T2RU37515"</v>
      </c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</row>
    <row r="301" spans="3:51" s="6" customFormat="1" ht="15" customHeight="1" x14ac:dyDescent="0.25">
      <c r="C301" s="119" t="str">
        <f t="shared" si="189"/>
        <v>Ruud</v>
      </c>
      <c r="D301" s="119" t="str">
        <f t="shared" si="190"/>
        <v>PROUH65 T2 RU375-15  (65 gal, JA13)</v>
      </c>
      <c r="E301" s="119">
        <f t="shared" si="168"/>
        <v>211561</v>
      </c>
      <c r="F301" s="62">
        <f t="shared" ref="F301:F314" si="203">U301</f>
        <v>65</v>
      </c>
      <c r="G301" s="6" t="str">
        <f t="shared" si="191"/>
        <v>Rheem2020Prem65</v>
      </c>
      <c r="H301" s="64">
        <v>0</v>
      </c>
      <c r="I301" s="62">
        <v>1</v>
      </c>
      <c r="J301" s="63">
        <f t="shared" ref="J301:J314" si="204">IF(H301&gt;0,Z301,0)</f>
        <v>0</v>
      </c>
      <c r="K301" s="114">
        <f t="shared" ref="K301:K314" si="205">IF(I301&gt;0,AB301,0)</f>
        <v>3.2</v>
      </c>
      <c r="L301" s="132">
        <f t="shared" si="187"/>
        <v>1</v>
      </c>
      <c r="M301" s="99" t="s">
        <v>196</v>
      </c>
      <c r="N301" s="32">
        <v>4</v>
      </c>
      <c r="O301" s="83">
        <f t="shared" si="188"/>
        <v>21</v>
      </c>
      <c r="P301" s="12" t="s">
        <v>99</v>
      </c>
      <c r="Q301" s="70">
        <f t="shared" si="202"/>
        <v>15</v>
      </c>
      <c r="R301" s="70">
        <f t="shared" si="196"/>
        <v>211561</v>
      </c>
      <c r="S301" s="67" t="str">
        <f t="shared" si="194"/>
        <v>PROUH65 T2 RU375-15  (65 gal, JA13)</v>
      </c>
      <c r="T301" s="13" t="s">
        <v>323</v>
      </c>
      <c r="U301" s="14">
        <v>65</v>
      </c>
      <c r="V301" s="107"/>
      <c r="W301" s="88" t="s">
        <v>293</v>
      </c>
      <c r="X301" s="93" t="str">
        <f t="shared" si="182"/>
        <v>Rheem2020Prem65</v>
      </c>
      <c r="Y301" s="133">
        <v>1</v>
      </c>
      <c r="Z301" s="42"/>
      <c r="AA301" s="52" t="s">
        <v>9</v>
      </c>
      <c r="AB301" s="53">
        <v>3.2</v>
      </c>
      <c r="AC301" s="54">
        <v>43944</v>
      </c>
      <c r="AD301" s="50"/>
      <c r="AE301" s="143" t="str">
        <f t="shared" si="192"/>
        <v>2,     Ruud,   "PROUH65 T2 RU375-15  (65 gal, JA13)"</v>
      </c>
      <c r="AF301" s="145" t="str">
        <f t="shared" si="167"/>
        <v>Ruud</v>
      </c>
      <c r="AG301" s="6" t="s">
        <v>671</v>
      </c>
      <c r="AH301" s="143" t="str">
        <f t="shared" si="193"/>
        <v xml:space="preserve">          case  Ruud   :   "RuudPROUH65T2RU37515"</v>
      </c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</row>
    <row r="302" spans="3:51" s="6" customFormat="1" ht="15" customHeight="1" x14ac:dyDescent="0.25">
      <c r="C302" s="119" t="str">
        <f t="shared" si="189"/>
        <v>Ruud</v>
      </c>
      <c r="D302" s="119" t="str">
        <f t="shared" si="190"/>
        <v>PROUH80 T2 RU375-15  (80 gal, JA13)</v>
      </c>
      <c r="E302" s="119">
        <f t="shared" si="168"/>
        <v>211662</v>
      </c>
      <c r="F302" s="62">
        <f t="shared" si="203"/>
        <v>80</v>
      </c>
      <c r="G302" s="6" t="str">
        <f t="shared" si="191"/>
        <v>Rheem2020Prem80</v>
      </c>
      <c r="H302" s="64">
        <v>0</v>
      </c>
      <c r="I302" s="62">
        <v>1</v>
      </c>
      <c r="J302" s="63">
        <f t="shared" si="204"/>
        <v>0</v>
      </c>
      <c r="K302" s="114">
        <f t="shared" si="205"/>
        <v>3.2</v>
      </c>
      <c r="L302" s="132">
        <f t="shared" si="187"/>
        <v>1</v>
      </c>
      <c r="M302" s="99" t="s">
        <v>196</v>
      </c>
      <c r="N302" s="32">
        <v>4</v>
      </c>
      <c r="O302" s="83">
        <f t="shared" si="188"/>
        <v>21</v>
      </c>
      <c r="P302" s="12" t="s">
        <v>99</v>
      </c>
      <c r="Q302" s="70">
        <f t="shared" si="202"/>
        <v>16</v>
      </c>
      <c r="R302" s="70">
        <f t="shared" si="196"/>
        <v>211662</v>
      </c>
      <c r="S302" s="67" t="str">
        <f t="shared" si="194"/>
        <v>PROUH80 T2 RU375-15  (80 gal, JA13)</v>
      </c>
      <c r="T302" s="13" t="s">
        <v>324</v>
      </c>
      <c r="U302" s="14">
        <v>80</v>
      </c>
      <c r="V302" s="107"/>
      <c r="W302" s="88" t="s">
        <v>294</v>
      </c>
      <c r="X302" s="93" t="str">
        <f t="shared" si="182"/>
        <v>Rheem2020Prem80</v>
      </c>
      <c r="Y302" s="133">
        <v>1</v>
      </c>
      <c r="Z302" s="42"/>
      <c r="AA302" s="52">
        <v>4</v>
      </c>
      <c r="AB302" s="53">
        <v>3.2</v>
      </c>
      <c r="AC302" s="54">
        <v>43944</v>
      </c>
      <c r="AD302" s="50"/>
      <c r="AE302" s="143" t="str">
        <f t="shared" si="192"/>
        <v>2,     Ruud,   "PROUH80 T2 RU375-15  (80 gal, JA13)"</v>
      </c>
      <c r="AF302" s="145" t="str">
        <f t="shared" si="167"/>
        <v>Ruud</v>
      </c>
      <c r="AG302" t="s">
        <v>678</v>
      </c>
      <c r="AH302" s="143" t="str">
        <f t="shared" si="193"/>
        <v xml:space="preserve">          case  Ruud   :   "RuudPROUH80T2RU37515"</v>
      </c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</row>
    <row r="303" spans="3:51" s="6" customFormat="1" ht="15" customHeight="1" x14ac:dyDescent="0.25">
      <c r="C303" s="119" t="str">
        <f t="shared" si="189"/>
        <v>Ruud</v>
      </c>
      <c r="D303" s="119" t="str">
        <f t="shared" si="190"/>
        <v>PROUH40 T2 RU375-30  (40 gal, JA13)</v>
      </c>
      <c r="E303" s="119">
        <f t="shared" si="168"/>
        <v>211759</v>
      </c>
      <c r="F303" s="62">
        <f t="shared" si="203"/>
        <v>40</v>
      </c>
      <c r="G303" s="6" t="str">
        <f t="shared" si="191"/>
        <v>Rheem2020Prem40</v>
      </c>
      <c r="H303" s="64">
        <v>0</v>
      </c>
      <c r="I303" s="62">
        <v>1</v>
      </c>
      <c r="J303" s="63">
        <f t="shared" si="204"/>
        <v>0</v>
      </c>
      <c r="K303" s="114">
        <f t="shared" si="205"/>
        <v>3.1</v>
      </c>
      <c r="L303" s="132">
        <f t="shared" si="187"/>
        <v>1</v>
      </c>
      <c r="M303" s="99" t="s">
        <v>196</v>
      </c>
      <c r="N303" s="32">
        <v>4</v>
      </c>
      <c r="O303" s="83">
        <f t="shared" si="188"/>
        <v>21</v>
      </c>
      <c r="P303" s="12" t="s">
        <v>99</v>
      </c>
      <c r="Q303" s="70">
        <f t="shared" si="202"/>
        <v>17</v>
      </c>
      <c r="R303" s="70">
        <f t="shared" si="196"/>
        <v>211759</v>
      </c>
      <c r="S303" s="67" t="str">
        <f t="shared" si="194"/>
        <v>PROUH40 T2 RU375-30  (40 gal, JA13)</v>
      </c>
      <c r="T303" s="13" t="s">
        <v>325</v>
      </c>
      <c r="U303" s="14">
        <v>40</v>
      </c>
      <c r="V303" s="107"/>
      <c r="W303" s="88" t="s">
        <v>291</v>
      </c>
      <c r="X303" s="93" t="str">
        <f t="shared" si="182"/>
        <v>Rheem2020Prem40</v>
      </c>
      <c r="Y303" s="133">
        <v>1</v>
      </c>
      <c r="Z303" s="42"/>
      <c r="AA303" s="52">
        <v>2</v>
      </c>
      <c r="AB303" s="53">
        <v>3.1</v>
      </c>
      <c r="AC303" s="54">
        <v>43944</v>
      </c>
      <c r="AD303" s="50"/>
      <c r="AE303" s="143" t="str">
        <f t="shared" si="192"/>
        <v>2,     Ruud,   "PROUH40 T2 RU375-30  (40 gal, JA13)"</v>
      </c>
      <c r="AF303" s="145" t="str">
        <f t="shared" si="167"/>
        <v>Ruud</v>
      </c>
      <c r="AG303" t="s">
        <v>659</v>
      </c>
      <c r="AH303" s="143" t="str">
        <f t="shared" si="193"/>
        <v xml:space="preserve">          case  Ruud   :   "RuudPROUH40T2RU37530"</v>
      </c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</row>
    <row r="304" spans="3:51" s="6" customFormat="1" ht="15" customHeight="1" x14ac:dyDescent="0.25">
      <c r="C304" s="119" t="str">
        <f t="shared" si="189"/>
        <v>Ruud</v>
      </c>
      <c r="D304" s="119" t="str">
        <f t="shared" si="190"/>
        <v>PROUH50 T2 RU375-30  (50 gal, JA13)</v>
      </c>
      <c r="E304" s="119">
        <f t="shared" si="168"/>
        <v>211860</v>
      </c>
      <c r="F304" s="62">
        <f t="shared" si="203"/>
        <v>50</v>
      </c>
      <c r="G304" s="6" t="str">
        <f t="shared" si="191"/>
        <v>Rheem2020Prem50</v>
      </c>
      <c r="H304" s="64">
        <v>0</v>
      </c>
      <c r="I304" s="62">
        <v>1</v>
      </c>
      <c r="J304" s="63">
        <f t="shared" si="204"/>
        <v>0</v>
      </c>
      <c r="K304" s="114">
        <f t="shared" si="205"/>
        <v>3.2</v>
      </c>
      <c r="L304" s="132">
        <f t="shared" si="187"/>
        <v>1</v>
      </c>
      <c r="M304" s="99" t="s">
        <v>196</v>
      </c>
      <c r="N304" s="32">
        <v>4</v>
      </c>
      <c r="O304" s="83">
        <f t="shared" si="188"/>
        <v>21</v>
      </c>
      <c r="P304" s="12" t="s">
        <v>99</v>
      </c>
      <c r="Q304" s="70">
        <f t="shared" si="202"/>
        <v>18</v>
      </c>
      <c r="R304" s="70">
        <f t="shared" si="196"/>
        <v>211860</v>
      </c>
      <c r="S304" s="67" t="str">
        <f t="shared" si="194"/>
        <v>PROUH50 T2 RU375-30  (50 gal, JA13)</v>
      </c>
      <c r="T304" s="13" t="s">
        <v>326</v>
      </c>
      <c r="U304" s="14">
        <v>50</v>
      </c>
      <c r="V304" s="107"/>
      <c r="W304" s="88" t="s">
        <v>292</v>
      </c>
      <c r="X304" s="93" t="str">
        <f t="shared" si="182"/>
        <v>Rheem2020Prem50</v>
      </c>
      <c r="Y304" s="133">
        <v>1</v>
      </c>
      <c r="Z304" s="42"/>
      <c r="AA304" s="52" t="s">
        <v>9</v>
      </c>
      <c r="AB304" s="53">
        <v>3.2</v>
      </c>
      <c r="AC304" s="54">
        <v>43944</v>
      </c>
      <c r="AD304" s="50"/>
      <c r="AE304" s="143" t="str">
        <f t="shared" si="192"/>
        <v>2,     Ruud,   "PROUH50 T2 RU375-30  (50 gal, JA13)"</v>
      </c>
      <c r="AF304" s="145" t="str">
        <f t="shared" si="167"/>
        <v>Ruud</v>
      </c>
      <c r="AG304" t="s">
        <v>666</v>
      </c>
      <c r="AH304" s="143" t="str">
        <f t="shared" si="193"/>
        <v xml:space="preserve">          case  Ruud   :   "RuudPROUH50T2RU37530"</v>
      </c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</row>
    <row r="305" spans="3:51" s="6" customFormat="1" ht="15" customHeight="1" x14ac:dyDescent="0.25">
      <c r="C305" s="119" t="str">
        <f t="shared" si="189"/>
        <v>Ruud</v>
      </c>
      <c r="D305" s="119" t="str">
        <f t="shared" si="190"/>
        <v>PROUH65 T2 RU375-30  (65 gal, JA13)</v>
      </c>
      <c r="E305" s="119">
        <f t="shared" si="168"/>
        <v>211961</v>
      </c>
      <c r="F305" s="62">
        <f t="shared" si="203"/>
        <v>65</v>
      </c>
      <c r="G305" s="6" t="str">
        <f t="shared" si="191"/>
        <v>Rheem2020Prem65</v>
      </c>
      <c r="H305" s="64">
        <v>0</v>
      </c>
      <c r="I305" s="62">
        <v>1</v>
      </c>
      <c r="J305" s="63">
        <f t="shared" si="204"/>
        <v>0</v>
      </c>
      <c r="K305" s="114">
        <f t="shared" si="205"/>
        <v>3.2</v>
      </c>
      <c r="L305" s="132">
        <f t="shared" si="187"/>
        <v>1</v>
      </c>
      <c r="M305" s="99" t="s">
        <v>196</v>
      </c>
      <c r="N305" s="32">
        <v>4</v>
      </c>
      <c r="O305" s="83">
        <f t="shared" si="188"/>
        <v>21</v>
      </c>
      <c r="P305" s="12" t="s">
        <v>99</v>
      </c>
      <c r="Q305" s="70">
        <f t="shared" si="202"/>
        <v>19</v>
      </c>
      <c r="R305" s="70">
        <f t="shared" si="196"/>
        <v>211961</v>
      </c>
      <c r="S305" s="67" t="str">
        <f t="shared" si="194"/>
        <v>PROUH65 T2 RU375-30  (65 gal, JA13)</v>
      </c>
      <c r="T305" s="13" t="s">
        <v>327</v>
      </c>
      <c r="U305" s="14">
        <v>65</v>
      </c>
      <c r="V305" s="107"/>
      <c r="W305" s="88" t="s">
        <v>293</v>
      </c>
      <c r="X305" s="93" t="str">
        <f t="shared" si="182"/>
        <v>Rheem2020Prem65</v>
      </c>
      <c r="Y305" s="133">
        <v>1</v>
      </c>
      <c r="Z305" s="42"/>
      <c r="AA305" s="52" t="s">
        <v>9</v>
      </c>
      <c r="AB305" s="53">
        <v>3.2</v>
      </c>
      <c r="AC305" s="54">
        <v>43944</v>
      </c>
      <c r="AD305" s="50"/>
      <c r="AE305" s="143" t="str">
        <f t="shared" si="192"/>
        <v>2,     Ruud,   "PROUH65 T2 RU375-30  (65 gal, JA13)"</v>
      </c>
      <c r="AF305" s="145" t="str">
        <f t="shared" si="167"/>
        <v>Ruud</v>
      </c>
      <c r="AG305" s="6" t="s">
        <v>672</v>
      </c>
      <c r="AH305" s="143" t="str">
        <f t="shared" si="193"/>
        <v xml:space="preserve">          case  Ruud   :   "RuudPROUH65T2RU37530"</v>
      </c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</row>
    <row r="306" spans="3:51" s="6" customFormat="1" ht="15" customHeight="1" x14ac:dyDescent="0.25">
      <c r="C306" s="119" t="str">
        <f t="shared" si="189"/>
        <v>Ruud</v>
      </c>
      <c r="D306" s="119" t="str">
        <f t="shared" si="190"/>
        <v>PROUH80 T2 RU375-30  (80 gal, JA13)</v>
      </c>
      <c r="E306" s="119">
        <f t="shared" si="168"/>
        <v>212062</v>
      </c>
      <c r="F306" s="62">
        <f t="shared" si="203"/>
        <v>80</v>
      </c>
      <c r="G306" s="6" t="str">
        <f t="shared" si="191"/>
        <v>Rheem2020Prem80</v>
      </c>
      <c r="H306" s="64">
        <v>0</v>
      </c>
      <c r="I306" s="62">
        <v>1</v>
      </c>
      <c r="J306" s="63">
        <f t="shared" si="204"/>
        <v>0</v>
      </c>
      <c r="K306" s="114">
        <f t="shared" si="205"/>
        <v>3.2</v>
      </c>
      <c r="L306" s="132">
        <f t="shared" si="187"/>
        <v>1</v>
      </c>
      <c r="M306" s="99" t="s">
        <v>196</v>
      </c>
      <c r="N306" s="32">
        <v>4</v>
      </c>
      <c r="O306" s="83">
        <f t="shared" si="188"/>
        <v>21</v>
      </c>
      <c r="P306" s="12" t="s">
        <v>99</v>
      </c>
      <c r="Q306" s="70">
        <f t="shared" si="202"/>
        <v>20</v>
      </c>
      <c r="R306" s="70">
        <f t="shared" si="196"/>
        <v>212062</v>
      </c>
      <c r="S306" s="67" t="str">
        <f t="shared" si="194"/>
        <v>PROUH80 T2 RU375-30  (80 gal, JA13)</v>
      </c>
      <c r="T306" s="13" t="s">
        <v>328</v>
      </c>
      <c r="U306" s="14">
        <v>80</v>
      </c>
      <c r="V306" s="107"/>
      <c r="W306" s="88" t="s">
        <v>294</v>
      </c>
      <c r="X306" s="93" t="str">
        <f t="shared" si="182"/>
        <v>Rheem2020Prem80</v>
      </c>
      <c r="Y306" s="133">
        <v>1</v>
      </c>
      <c r="Z306" s="42"/>
      <c r="AA306" s="52">
        <v>4</v>
      </c>
      <c r="AB306" s="53">
        <v>3.2</v>
      </c>
      <c r="AC306" s="54">
        <v>43944</v>
      </c>
      <c r="AD306" s="50"/>
      <c r="AE306" s="143" t="str">
        <f t="shared" si="192"/>
        <v>2,     Ruud,   "PROUH80 T2 RU375-30  (80 gal, JA13)"</v>
      </c>
      <c r="AF306" s="145" t="str">
        <f t="shared" si="167"/>
        <v>Ruud</v>
      </c>
      <c r="AG306" t="s">
        <v>679</v>
      </c>
      <c r="AH306" s="143" t="str">
        <f t="shared" si="193"/>
        <v xml:space="preserve">          case  Ruud   :   "RuudPROUH80T2RU37530"</v>
      </c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</row>
    <row r="307" spans="3:51" s="6" customFormat="1" ht="15" customHeight="1" x14ac:dyDescent="0.25">
      <c r="C307" s="119" t="str">
        <f t="shared" si="189"/>
        <v>Ruud</v>
      </c>
      <c r="D307" s="119" t="str">
        <f t="shared" si="190"/>
        <v>PROUH40 T2 RU375-SO  (40 gal, JA13)</v>
      </c>
      <c r="E307" s="119">
        <f t="shared" si="168"/>
        <v>212159</v>
      </c>
      <c r="F307" s="62">
        <f t="shared" si="203"/>
        <v>40</v>
      </c>
      <c r="G307" s="6" t="str">
        <f t="shared" si="191"/>
        <v>Rheem2020Prem40</v>
      </c>
      <c r="H307" s="64">
        <v>0</v>
      </c>
      <c r="I307" s="62">
        <v>1</v>
      </c>
      <c r="J307" s="63">
        <f t="shared" si="204"/>
        <v>0</v>
      </c>
      <c r="K307" s="114">
        <f t="shared" si="205"/>
        <v>3.1</v>
      </c>
      <c r="L307" s="132">
        <f t="shared" si="187"/>
        <v>1</v>
      </c>
      <c r="M307" s="99" t="s">
        <v>196</v>
      </c>
      <c r="N307" s="32">
        <v>4</v>
      </c>
      <c r="O307" s="83">
        <f t="shared" si="188"/>
        <v>21</v>
      </c>
      <c r="P307" s="12" t="s">
        <v>99</v>
      </c>
      <c r="Q307" s="70">
        <f t="shared" si="202"/>
        <v>21</v>
      </c>
      <c r="R307" s="70">
        <f t="shared" si="196"/>
        <v>212159</v>
      </c>
      <c r="S307" s="67" t="str">
        <f t="shared" si="194"/>
        <v>PROUH40 T2 RU375-SO  (40 gal, JA13)</v>
      </c>
      <c r="T307" s="13" t="s">
        <v>329</v>
      </c>
      <c r="U307" s="14">
        <v>40</v>
      </c>
      <c r="V307" s="107"/>
      <c r="W307" s="88" t="s">
        <v>291</v>
      </c>
      <c r="X307" s="93" t="str">
        <f t="shared" si="182"/>
        <v>Rheem2020Prem40</v>
      </c>
      <c r="Y307" s="133">
        <v>1</v>
      </c>
      <c r="Z307" s="42"/>
      <c r="AA307" s="52">
        <v>2</v>
      </c>
      <c r="AB307" s="53">
        <v>3.1</v>
      </c>
      <c r="AC307" s="54">
        <v>43944</v>
      </c>
      <c r="AD307" s="50"/>
      <c r="AE307" s="143" t="str">
        <f t="shared" si="192"/>
        <v>2,     Ruud,   "PROUH40 T2 RU375-SO  (40 gal, JA13)"</v>
      </c>
      <c r="AF307" s="145" t="str">
        <f t="shared" si="167"/>
        <v>Ruud</v>
      </c>
      <c r="AG307" t="s">
        <v>660</v>
      </c>
      <c r="AH307" s="143" t="str">
        <f t="shared" si="193"/>
        <v xml:space="preserve">          case  Ruud   :   "RuudPROUH40T2RU375SO"</v>
      </c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</row>
    <row r="308" spans="3:51" s="6" customFormat="1" ht="15" customHeight="1" x14ac:dyDescent="0.25">
      <c r="C308" s="119" t="str">
        <f t="shared" si="189"/>
        <v>Ruud</v>
      </c>
      <c r="D308" s="119" t="str">
        <f t="shared" si="190"/>
        <v>PROUH50 T2 RU375-SO  (50 gal, JA13)</v>
      </c>
      <c r="E308" s="119">
        <f t="shared" si="168"/>
        <v>212260</v>
      </c>
      <c r="F308" s="62">
        <f t="shared" si="203"/>
        <v>50</v>
      </c>
      <c r="G308" s="6" t="str">
        <f t="shared" si="191"/>
        <v>Rheem2020Prem50</v>
      </c>
      <c r="H308" s="64">
        <v>0</v>
      </c>
      <c r="I308" s="62">
        <v>1</v>
      </c>
      <c r="J308" s="63">
        <f t="shared" si="204"/>
        <v>0</v>
      </c>
      <c r="K308" s="114">
        <f t="shared" si="205"/>
        <v>3.2</v>
      </c>
      <c r="L308" s="132">
        <f t="shared" si="187"/>
        <v>1</v>
      </c>
      <c r="M308" s="99" t="s">
        <v>196</v>
      </c>
      <c r="N308" s="32">
        <v>4</v>
      </c>
      <c r="O308" s="83">
        <f t="shared" si="188"/>
        <v>21</v>
      </c>
      <c r="P308" s="12" t="s">
        <v>99</v>
      </c>
      <c r="Q308" s="70">
        <f t="shared" si="202"/>
        <v>22</v>
      </c>
      <c r="R308" s="70">
        <f t="shared" si="196"/>
        <v>212260</v>
      </c>
      <c r="S308" s="67" t="str">
        <f t="shared" si="194"/>
        <v>PROUH50 T2 RU375-SO  (50 gal, JA13)</v>
      </c>
      <c r="T308" s="13" t="s">
        <v>330</v>
      </c>
      <c r="U308" s="14">
        <v>50</v>
      </c>
      <c r="V308" s="107"/>
      <c r="W308" s="88" t="s">
        <v>292</v>
      </c>
      <c r="X308" s="93" t="str">
        <f t="shared" si="182"/>
        <v>Rheem2020Prem50</v>
      </c>
      <c r="Y308" s="133">
        <v>1</v>
      </c>
      <c r="Z308" s="42"/>
      <c r="AA308" s="52" t="s">
        <v>9</v>
      </c>
      <c r="AB308" s="53">
        <v>3.2</v>
      </c>
      <c r="AC308" s="54">
        <v>43944</v>
      </c>
      <c r="AD308" s="50"/>
      <c r="AE308" s="143" t="str">
        <f t="shared" si="192"/>
        <v>2,     Ruud,   "PROUH50 T2 RU375-SO  (50 gal, JA13)"</v>
      </c>
      <c r="AF308" s="145" t="str">
        <f t="shared" si="167"/>
        <v>Ruud</v>
      </c>
      <c r="AG308" t="s">
        <v>667</v>
      </c>
      <c r="AH308" s="143" t="str">
        <f t="shared" si="193"/>
        <v xml:space="preserve">          case  Ruud   :   "RuudPROUH50T2RU375SO"</v>
      </c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</row>
    <row r="309" spans="3:51" s="6" customFormat="1" ht="15" customHeight="1" x14ac:dyDescent="0.25">
      <c r="C309" s="119" t="str">
        <f t="shared" si="189"/>
        <v>Ruud</v>
      </c>
      <c r="D309" s="119" t="str">
        <f t="shared" si="190"/>
        <v>PROUH65 T2 RU375-SO  (65 gal, JA13)</v>
      </c>
      <c r="E309" s="119">
        <f t="shared" si="168"/>
        <v>212361</v>
      </c>
      <c r="F309" s="62">
        <f t="shared" si="203"/>
        <v>65</v>
      </c>
      <c r="G309" s="6" t="str">
        <f t="shared" si="191"/>
        <v>Rheem2020Prem65</v>
      </c>
      <c r="H309" s="64">
        <v>0</v>
      </c>
      <c r="I309" s="62">
        <v>1</v>
      </c>
      <c r="J309" s="63">
        <f t="shared" si="204"/>
        <v>0</v>
      </c>
      <c r="K309" s="114">
        <f t="shared" si="205"/>
        <v>3.2</v>
      </c>
      <c r="L309" s="132">
        <f t="shared" si="187"/>
        <v>1</v>
      </c>
      <c r="M309" s="99" t="s">
        <v>196</v>
      </c>
      <c r="N309" s="32">
        <v>4</v>
      </c>
      <c r="O309" s="83">
        <f t="shared" si="188"/>
        <v>21</v>
      </c>
      <c r="P309" s="12" t="s">
        <v>99</v>
      </c>
      <c r="Q309" s="70">
        <f t="shared" si="202"/>
        <v>23</v>
      </c>
      <c r="R309" s="70">
        <f t="shared" si="196"/>
        <v>212361</v>
      </c>
      <c r="S309" s="67" t="str">
        <f t="shared" si="194"/>
        <v>PROUH65 T2 RU375-SO  (65 gal, JA13)</v>
      </c>
      <c r="T309" s="13" t="s">
        <v>331</v>
      </c>
      <c r="U309" s="14">
        <v>65</v>
      </c>
      <c r="V309" s="107"/>
      <c r="W309" s="88" t="s">
        <v>293</v>
      </c>
      <c r="X309" s="93" t="str">
        <f t="shared" si="182"/>
        <v>Rheem2020Prem65</v>
      </c>
      <c r="Y309" s="133">
        <v>1</v>
      </c>
      <c r="Z309" s="42"/>
      <c r="AA309" s="52" t="s">
        <v>9</v>
      </c>
      <c r="AB309" s="53">
        <v>3.2</v>
      </c>
      <c r="AC309" s="54">
        <v>43944</v>
      </c>
      <c r="AD309" s="50"/>
      <c r="AE309" s="143" t="str">
        <f t="shared" si="192"/>
        <v>2,     Ruud,   "PROUH65 T2 RU375-SO  (65 gal, JA13)"</v>
      </c>
      <c r="AF309" s="145" t="str">
        <f t="shared" si="167"/>
        <v>Ruud</v>
      </c>
      <c r="AG309" s="6" t="s">
        <v>673</v>
      </c>
      <c r="AH309" s="143" t="str">
        <f t="shared" si="193"/>
        <v xml:space="preserve">          case  Ruud   :   "RuudPROUH65T2RU375SO"</v>
      </c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</row>
    <row r="310" spans="3:51" s="6" customFormat="1" ht="15" customHeight="1" x14ac:dyDescent="0.25">
      <c r="C310" s="119" t="str">
        <f t="shared" si="189"/>
        <v>Ruud</v>
      </c>
      <c r="D310" s="119" t="str">
        <f t="shared" si="190"/>
        <v>PROUH80 T2 RU375-SO  (80 gal, JA13)</v>
      </c>
      <c r="E310" s="119">
        <f t="shared" si="168"/>
        <v>212462</v>
      </c>
      <c r="F310" s="62">
        <f t="shared" si="203"/>
        <v>80</v>
      </c>
      <c r="G310" s="6" t="str">
        <f t="shared" si="191"/>
        <v>Rheem2020Prem80</v>
      </c>
      <c r="H310" s="64">
        <v>0</v>
      </c>
      <c r="I310" s="62">
        <v>1</v>
      </c>
      <c r="J310" s="63">
        <f t="shared" si="204"/>
        <v>0</v>
      </c>
      <c r="K310" s="114">
        <f t="shared" si="205"/>
        <v>3.2</v>
      </c>
      <c r="L310" s="132">
        <f t="shared" si="187"/>
        <v>1</v>
      </c>
      <c r="M310" s="99" t="s">
        <v>196</v>
      </c>
      <c r="N310" s="32">
        <v>4</v>
      </c>
      <c r="O310" s="83">
        <f t="shared" si="188"/>
        <v>21</v>
      </c>
      <c r="P310" s="12" t="s">
        <v>99</v>
      </c>
      <c r="Q310" s="70">
        <f t="shared" si="202"/>
        <v>24</v>
      </c>
      <c r="R310" s="70">
        <f t="shared" si="196"/>
        <v>212462</v>
      </c>
      <c r="S310" s="67" t="str">
        <f t="shared" si="194"/>
        <v>PROUH80 T2 RU375-SO  (80 gal, JA13)</v>
      </c>
      <c r="T310" s="13" t="s">
        <v>332</v>
      </c>
      <c r="U310" s="14">
        <v>80</v>
      </c>
      <c r="V310" s="107"/>
      <c r="W310" s="88" t="s">
        <v>294</v>
      </c>
      <c r="X310" s="93" t="str">
        <f t="shared" si="182"/>
        <v>Rheem2020Prem80</v>
      </c>
      <c r="Y310" s="133">
        <v>1</v>
      </c>
      <c r="Z310" s="42"/>
      <c r="AA310" s="52">
        <v>4</v>
      </c>
      <c r="AB310" s="53">
        <v>3.2</v>
      </c>
      <c r="AC310" s="54">
        <v>43944</v>
      </c>
      <c r="AD310" s="50"/>
      <c r="AE310" s="143" t="str">
        <f t="shared" si="192"/>
        <v>2,     Ruud,   "PROUH80 T2 RU375-SO  (80 gal, JA13)"</v>
      </c>
      <c r="AF310" s="145" t="str">
        <f t="shared" si="167"/>
        <v>Ruud</v>
      </c>
      <c r="AG310" t="s">
        <v>680</v>
      </c>
      <c r="AH310" s="143" t="str">
        <f t="shared" si="193"/>
        <v xml:space="preserve">          case  Ruud   :   "RuudPROUH80T2RU375SO"</v>
      </c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</row>
    <row r="311" spans="3:51" s="6" customFormat="1" ht="15" customHeight="1" x14ac:dyDescent="0.25">
      <c r="C311" s="119" t="str">
        <f t="shared" si="189"/>
        <v>Ruud</v>
      </c>
      <c r="D311" s="119" t="str">
        <f t="shared" si="190"/>
        <v>PRO H40 T2 RU310BM  (40 gal, JA13)</v>
      </c>
      <c r="E311" s="119">
        <f t="shared" si="168"/>
        <v>212563</v>
      </c>
      <c r="F311" s="62">
        <f t="shared" si="203"/>
        <v>40</v>
      </c>
      <c r="G311" s="6" t="str">
        <f t="shared" si="191"/>
        <v>Rheem2020Build40</v>
      </c>
      <c r="H311" s="64">
        <v>0</v>
      </c>
      <c r="I311" s="62">
        <v>1</v>
      </c>
      <c r="J311" s="63">
        <f t="shared" si="204"/>
        <v>0</v>
      </c>
      <c r="K311" s="114">
        <f t="shared" si="205"/>
        <v>2.9</v>
      </c>
      <c r="L311" s="132">
        <f t="shared" si="187"/>
        <v>1</v>
      </c>
      <c r="M311" s="99" t="s">
        <v>196</v>
      </c>
      <c r="N311" s="32">
        <v>3</v>
      </c>
      <c r="O311" s="83">
        <f t="shared" si="188"/>
        <v>21</v>
      </c>
      <c r="P311" s="12" t="s">
        <v>99</v>
      </c>
      <c r="Q311" s="70">
        <f t="shared" si="202"/>
        <v>25</v>
      </c>
      <c r="R311" s="70">
        <f t="shared" si="196"/>
        <v>212563</v>
      </c>
      <c r="S311" s="67" t="str">
        <f t="shared" si="194"/>
        <v>PRO H40 T2 RU310BM  (40 gal, JA13)</v>
      </c>
      <c r="T311" s="13" t="s">
        <v>357</v>
      </c>
      <c r="U311" s="14">
        <v>40</v>
      </c>
      <c r="V311" s="107"/>
      <c r="W311" s="88" t="s">
        <v>295</v>
      </c>
      <c r="X311" s="93" t="str">
        <f t="shared" si="182"/>
        <v>Rheem2020Build40</v>
      </c>
      <c r="Y311" s="133">
        <v>1</v>
      </c>
      <c r="Z311" s="42"/>
      <c r="AA311" s="52">
        <v>2</v>
      </c>
      <c r="AB311" s="53">
        <v>2.9</v>
      </c>
      <c r="AC311" s="54">
        <v>43944</v>
      </c>
      <c r="AD311" s="50"/>
      <c r="AE311" s="143" t="str">
        <f t="shared" si="192"/>
        <v>2,     Ruud,   "PRO H40 T2 RU310BM  (40 gal, JA13)"</v>
      </c>
      <c r="AF311" s="145" t="str">
        <f t="shared" si="167"/>
        <v>Ruud</v>
      </c>
      <c r="AG311" t="s">
        <v>654</v>
      </c>
      <c r="AH311" s="143" t="str">
        <f t="shared" si="193"/>
        <v xml:space="preserve">          case  Ruud   :   "RuudPROH40T2RU310BM"</v>
      </c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</row>
    <row r="312" spans="3:51" s="6" customFormat="1" ht="15" customHeight="1" x14ac:dyDescent="0.25">
      <c r="C312" s="119" t="str">
        <f t="shared" si="189"/>
        <v>Ruud</v>
      </c>
      <c r="D312" s="119" t="str">
        <f t="shared" si="190"/>
        <v>PRO H50 T2 RU310BM  (50 gal, JA13)</v>
      </c>
      <c r="E312" s="119">
        <f t="shared" si="168"/>
        <v>212664</v>
      </c>
      <c r="F312" s="62">
        <f t="shared" si="203"/>
        <v>50</v>
      </c>
      <c r="G312" s="6" t="str">
        <f t="shared" si="191"/>
        <v>Rheem2020Build50</v>
      </c>
      <c r="H312" s="64">
        <v>0</v>
      </c>
      <c r="I312" s="62">
        <v>1</v>
      </c>
      <c r="J312" s="63">
        <f t="shared" si="204"/>
        <v>0</v>
      </c>
      <c r="K312" s="114">
        <f t="shared" si="205"/>
        <v>2.9</v>
      </c>
      <c r="L312" s="132">
        <f t="shared" si="187"/>
        <v>1</v>
      </c>
      <c r="M312" s="99" t="s">
        <v>196</v>
      </c>
      <c r="N312" s="32">
        <v>3</v>
      </c>
      <c r="O312" s="83">
        <f t="shared" si="188"/>
        <v>21</v>
      </c>
      <c r="P312" s="12" t="s">
        <v>99</v>
      </c>
      <c r="Q312" s="70">
        <f t="shared" si="202"/>
        <v>26</v>
      </c>
      <c r="R312" s="70">
        <f t="shared" si="196"/>
        <v>212664</v>
      </c>
      <c r="S312" s="67" t="str">
        <f t="shared" si="194"/>
        <v>PRO H50 T2 RU310BM  (50 gal, JA13)</v>
      </c>
      <c r="T312" s="13" t="s">
        <v>358</v>
      </c>
      <c r="U312" s="14">
        <v>50</v>
      </c>
      <c r="V312" s="107"/>
      <c r="W312" s="88" t="s">
        <v>296</v>
      </c>
      <c r="X312" s="93" t="str">
        <f t="shared" si="182"/>
        <v>Rheem2020Build50</v>
      </c>
      <c r="Y312" s="133">
        <v>1</v>
      </c>
      <c r="Z312" s="42"/>
      <c r="AA312" s="52" t="s">
        <v>9</v>
      </c>
      <c r="AB312" s="53">
        <v>2.9</v>
      </c>
      <c r="AC312" s="54">
        <v>43944</v>
      </c>
      <c r="AD312" s="50"/>
      <c r="AE312" s="143" t="str">
        <f t="shared" si="192"/>
        <v>2,     Ruud,   "PRO H50 T2 RU310BM  (50 gal, JA13)"</v>
      </c>
      <c r="AF312" s="145" t="str">
        <f t="shared" si="167"/>
        <v>Ruud</v>
      </c>
      <c r="AG312" t="s">
        <v>655</v>
      </c>
      <c r="AH312" s="143" t="str">
        <f t="shared" si="193"/>
        <v xml:space="preserve">          case  Ruud   :   "RuudPROH50T2RU310BM"</v>
      </c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</row>
    <row r="313" spans="3:51" s="6" customFormat="1" ht="15" customHeight="1" x14ac:dyDescent="0.25">
      <c r="C313" s="119" t="str">
        <f t="shared" si="189"/>
        <v>Ruud</v>
      </c>
      <c r="D313" s="119" t="str">
        <f t="shared" si="190"/>
        <v>PRO H65 T2 RU310BM  (65 gal, JA13)</v>
      </c>
      <c r="E313" s="119">
        <f t="shared" ref="E313:E376" si="206">R313</f>
        <v>212765</v>
      </c>
      <c r="F313" s="62">
        <f t="shared" si="203"/>
        <v>65</v>
      </c>
      <c r="G313" s="6" t="str">
        <f t="shared" si="191"/>
        <v>Rheem2020Build65</v>
      </c>
      <c r="H313" s="64">
        <v>0</v>
      </c>
      <c r="I313" s="62">
        <v>1</v>
      </c>
      <c r="J313" s="63">
        <f t="shared" si="204"/>
        <v>0</v>
      </c>
      <c r="K313" s="114">
        <f t="shared" si="205"/>
        <v>2.9</v>
      </c>
      <c r="L313" s="132">
        <f t="shared" si="187"/>
        <v>1</v>
      </c>
      <c r="M313" s="99" t="s">
        <v>196</v>
      </c>
      <c r="N313" s="32">
        <v>3</v>
      </c>
      <c r="O313" s="83">
        <f t="shared" si="188"/>
        <v>21</v>
      </c>
      <c r="P313" s="12" t="s">
        <v>99</v>
      </c>
      <c r="Q313" s="70">
        <f t="shared" si="202"/>
        <v>27</v>
      </c>
      <c r="R313" s="70">
        <f t="shared" si="196"/>
        <v>212765</v>
      </c>
      <c r="S313" s="67" t="str">
        <f t="shared" si="194"/>
        <v>PRO H65 T2 RU310BM  (65 gal, JA13)</v>
      </c>
      <c r="T313" s="13" t="s">
        <v>359</v>
      </c>
      <c r="U313" s="14">
        <v>65</v>
      </c>
      <c r="V313" s="107"/>
      <c r="W313" s="88" t="s">
        <v>297</v>
      </c>
      <c r="X313" s="93" t="str">
        <f t="shared" si="182"/>
        <v>Rheem2020Build65</v>
      </c>
      <c r="Y313" s="133">
        <v>1</v>
      </c>
      <c r="Z313" s="42"/>
      <c r="AA313" s="52" t="s">
        <v>9</v>
      </c>
      <c r="AB313" s="53">
        <v>2.9</v>
      </c>
      <c r="AC313" s="54">
        <v>43944</v>
      </c>
      <c r="AD313" s="50"/>
      <c r="AE313" s="143" t="str">
        <f t="shared" si="192"/>
        <v>2,     Ruud,   "PRO H65 T2 RU310BM  (65 gal, JA13)"</v>
      </c>
      <c r="AF313" s="145" t="str">
        <f t="shared" si="167"/>
        <v>Ruud</v>
      </c>
      <c r="AG313" t="s">
        <v>656</v>
      </c>
      <c r="AH313" s="143" t="str">
        <f t="shared" si="193"/>
        <v xml:space="preserve">          case  Ruud   :   "RuudPROH65T2RU310BM"</v>
      </c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</row>
    <row r="314" spans="3:51" s="6" customFormat="1" ht="15" customHeight="1" x14ac:dyDescent="0.25">
      <c r="C314" s="119" t="str">
        <f t="shared" si="189"/>
        <v>Ruud</v>
      </c>
      <c r="D314" s="119" t="str">
        <f t="shared" si="190"/>
        <v>PRO H80 T2 RU310BM  (80 gal, JA13)</v>
      </c>
      <c r="E314" s="119">
        <f t="shared" si="206"/>
        <v>212866</v>
      </c>
      <c r="F314" s="62">
        <f t="shared" si="203"/>
        <v>80</v>
      </c>
      <c r="G314" s="6" t="str">
        <f t="shared" si="191"/>
        <v>Rheem2020Build80</v>
      </c>
      <c r="H314" s="64">
        <v>0</v>
      </c>
      <c r="I314" s="62">
        <v>1</v>
      </c>
      <c r="J314" s="63">
        <f t="shared" si="204"/>
        <v>0</v>
      </c>
      <c r="K314" s="114">
        <f t="shared" si="205"/>
        <v>2.9</v>
      </c>
      <c r="L314" s="132">
        <f t="shared" si="187"/>
        <v>1</v>
      </c>
      <c r="M314" s="99" t="s">
        <v>196</v>
      </c>
      <c r="N314" s="32">
        <v>3</v>
      </c>
      <c r="O314" s="83">
        <f t="shared" si="188"/>
        <v>21</v>
      </c>
      <c r="P314" s="12" t="s">
        <v>99</v>
      </c>
      <c r="Q314" s="70">
        <f t="shared" si="202"/>
        <v>28</v>
      </c>
      <c r="R314" s="70">
        <f t="shared" si="196"/>
        <v>212866</v>
      </c>
      <c r="S314" s="67" t="str">
        <f t="shared" si="194"/>
        <v>PRO H80 T2 RU310BM  (80 gal, JA13)</v>
      </c>
      <c r="T314" s="13" t="s">
        <v>360</v>
      </c>
      <c r="U314" s="14">
        <v>80</v>
      </c>
      <c r="V314" s="107"/>
      <c r="W314" s="88" t="s">
        <v>298</v>
      </c>
      <c r="X314" s="93" t="str">
        <f t="shared" si="182"/>
        <v>Rheem2020Build80</v>
      </c>
      <c r="Y314" s="133">
        <v>1</v>
      </c>
      <c r="Z314" s="42"/>
      <c r="AA314" s="52" t="s">
        <v>15</v>
      </c>
      <c r="AB314" s="53">
        <v>2.9</v>
      </c>
      <c r="AC314" s="54">
        <v>43944</v>
      </c>
      <c r="AD314" s="50"/>
      <c r="AE314" s="143" t="str">
        <f t="shared" si="192"/>
        <v>2,     Ruud,   "PRO H80 T2 RU310BM  (80 gal, JA13)"</v>
      </c>
      <c r="AF314" s="145" t="str">
        <f t="shared" si="167"/>
        <v>Ruud</v>
      </c>
      <c r="AG314" t="s">
        <v>657</v>
      </c>
      <c r="AH314" s="143" t="str">
        <f t="shared" si="193"/>
        <v xml:space="preserve">          case  Ruud   :   "RuudPROH80T2RU310BM"</v>
      </c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</row>
    <row r="315" spans="3:51" s="6" customFormat="1" ht="15" customHeight="1" x14ac:dyDescent="0.25">
      <c r="C315" s="136" t="str">
        <f t="shared" si="189"/>
        <v>Ruud</v>
      </c>
      <c r="D315" s="136" t="str">
        <f t="shared" si="190"/>
        <v>PRO H40 T2 RU310UM  (40 gal)</v>
      </c>
      <c r="E315" s="136">
        <f t="shared" si="206"/>
        <v>212963</v>
      </c>
      <c r="F315" s="62">
        <f t="shared" ref="F315:F328" si="207">U315</f>
        <v>40</v>
      </c>
      <c r="G315" s="6" t="str">
        <f t="shared" si="191"/>
        <v>Rheem2020Build40</v>
      </c>
      <c r="H315" s="64">
        <v>0</v>
      </c>
      <c r="I315" s="62">
        <v>1</v>
      </c>
      <c r="J315" s="63">
        <f t="shared" ref="J315:J328" si="208">IF(H315&gt;0,Z315,0)</f>
        <v>0</v>
      </c>
      <c r="K315" s="114">
        <f t="shared" ref="K315:K328" si="209">IF(I315&gt;0,AB315,0)</f>
        <v>2.9</v>
      </c>
      <c r="L315" s="132">
        <f t="shared" ref="L315:L328" si="210">Y315</f>
        <v>0</v>
      </c>
      <c r="M315" s="99" t="s">
        <v>196</v>
      </c>
      <c r="N315" s="32">
        <v>3</v>
      </c>
      <c r="O315" s="83">
        <f t="shared" ref="O315:O328" si="211">VLOOKUP( P315, $P$2:$Q$21, 2, FALSE )</f>
        <v>21</v>
      </c>
      <c r="P315" s="12" t="s">
        <v>99</v>
      </c>
      <c r="Q315" s="70">
        <f t="shared" si="202"/>
        <v>29</v>
      </c>
      <c r="R315" s="70">
        <f t="shared" si="196"/>
        <v>212963</v>
      </c>
      <c r="S315" s="67" t="str">
        <f t="shared" si="194"/>
        <v>PRO H40 T2 RU310UM  (40 gal)</v>
      </c>
      <c r="T315" s="13" t="s">
        <v>435</v>
      </c>
      <c r="U315" s="14">
        <v>40</v>
      </c>
      <c r="V315" s="107"/>
      <c r="W315" s="88" t="s">
        <v>295</v>
      </c>
      <c r="X315" s="93" t="str">
        <f t="shared" si="182"/>
        <v>Rheem2020Build40</v>
      </c>
      <c r="Y315" s="131">
        <v>0</v>
      </c>
      <c r="Z315" s="42"/>
      <c r="AA315" s="52">
        <v>2</v>
      </c>
      <c r="AB315" s="53">
        <v>2.9</v>
      </c>
      <c r="AC315" s="54">
        <v>44158</v>
      </c>
      <c r="AD315" s="50"/>
      <c r="AE315" s="143" t="str">
        <f t="shared" si="192"/>
        <v>2,     Ruud,   "PRO H40 T2 RU310UM  (40 gal)"</v>
      </c>
      <c r="AF315" s="145" t="str">
        <f t="shared" ref="AF315:AF388" si="212">AF314</f>
        <v>Ruud</v>
      </c>
      <c r="AG315" s="147" t="s">
        <v>649</v>
      </c>
      <c r="AH315" s="143" t="str">
        <f t="shared" si="193"/>
        <v xml:space="preserve">          case  Ruud   :   "RuudPROH40T2RU310UM"</v>
      </c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</row>
    <row r="316" spans="3:51" s="6" customFormat="1" ht="15" customHeight="1" x14ac:dyDescent="0.25">
      <c r="C316" s="136" t="str">
        <f t="shared" si="189"/>
        <v>Ruud</v>
      </c>
      <c r="D316" s="136" t="str">
        <f t="shared" si="190"/>
        <v>PRO H50 T2 RU310UM  (50 gal)</v>
      </c>
      <c r="E316" s="136">
        <f t="shared" si="206"/>
        <v>213064</v>
      </c>
      <c r="F316" s="62">
        <f t="shared" si="207"/>
        <v>50</v>
      </c>
      <c r="G316" s="6" t="str">
        <f t="shared" si="191"/>
        <v>Rheem2020Build50</v>
      </c>
      <c r="H316" s="64">
        <v>0</v>
      </c>
      <c r="I316" s="62">
        <v>1</v>
      </c>
      <c r="J316" s="63">
        <f t="shared" si="208"/>
        <v>0</v>
      </c>
      <c r="K316" s="114">
        <f t="shared" si="209"/>
        <v>2.9</v>
      </c>
      <c r="L316" s="132">
        <f t="shared" si="210"/>
        <v>0</v>
      </c>
      <c r="M316" s="99" t="s">
        <v>196</v>
      </c>
      <c r="N316" s="32">
        <v>3</v>
      </c>
      <c r="O316" s="83">
        <f t="shared" si="211"/>
        <v>21</v>
      </c>
      <c r="P316" s="12" t="s">
        <v>99</v>
      </c>
      <c r="Q316" s="70">
        <f t="shared" si="202"/>
        <v>30</v>
      </c>
      <c r="R316" s="70">
        <f t="shared" si="196"/>
        <v>213064</v>
      </c>
      <c r="S316" s="67" t="str">
        <f t="shared" si="194"/>
        <v>PRO H50 T2 RU310UM  (50 gal)</v>
      </c>
      <c r="T316" s="13" t="s">
        <v>436</v>
      </c>
      <c r="U316" s="14">
        <v>50</v>
      </c>
      <c r="V316" s="107"/>
      <c r="W316" s="88" t="s">
        <v>296</v>
      </c>
      <c r="X316" s="93" t="str">
        <f t="shared" si="182"/>
        <v>Rheem2020Build50</v>
      </c>
      <c r="Y316" s="131">
        <v>0</v>
      </c>
      <c r="Z316" s="42"/>
      <c r="AA316" s="52" t="s">
        <v>9</v>
      </c>
      <c r="AB316" s="53">
        <v>2.9</v>
      </c>
      <c r="AC316" s="54">
        <v>44158</v>
      </c>
      <c r="AD316" s="50"/>
      <c r="AE316" s="143" t="str">
        <f t="shared" si="192"/>
        <v>2,     Ruud,   "PRO H50 T2 RU310UM  (50 gal)"</v>
      </c>
      <c r="AF316" s="145" t="str">
        <f t="shared" si="212"/>
        <v>Ruud</v>
      </c>
      <c r="AG316" s="147" t="s">
        <v>650</v>
      </c>
      <c r="AH316" s="143" t="str">
        <f t="shared" si="193"/>
        <v xml:space="preserve">          case  Ruud   :   "RuudPROH50T2RU310UM"</v>
      </c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</row>
    <row r="317" spans="3:51" s="6" customFormat="1" ht="15" customHeight="1" x14ac:dyDescent="0.25">
      <c r="C317" s="136" t="str">
        <f t="shared" si="189"/>
        <v>Ruud</v>
      </c>
      <c r="D317" s="136" t="str">
        <f t="shared" si="190"/>
        <v>PRO H65 T2 RU310UM  (65 gal)</v>
      </c>
      <c r="E317" s="136">
        <f t="shared" si="206"/>
        <v>213165</v>
      </c>
      <c r="F317" s="62">
        <f t="shared" si="207"/>
        <v>65</v>
      </c>
      <c r="G317" s="6" t="str">
        <f t="shared" si="191"/>
        <v>Rheem2020Build65</v>
      </c>
      <c r="H317" s="64">
        <v>0</v>
      </c>
      <c r="I317" s="62">
        <v>1</v>
      </c>
      <c r="J317" s="63">
        <f t="shared" si="208"/>
        <v>0</v>
      </c>
      <c r="K317" s="114">
        <f t="shared" si="209"/>
        <v>2.9</v>
      </c>
      <c r="L317" s="132">
        <f t="shared" si="210"/>
        <v>0</v>
      </c>
      <c r="M317" s="99" t="s">
        <v>196</v>
      </c>
      <c r="N317" s="32">
        <v>3</v>
      </c>
      <c r="O317" s="83">
        <f t="shared" si="211"/>
        <v>21</v>
      </c>
      <c r="P317" s="12" t="s">
        <v>99</v>
      </c>
      <c r="Q317" s="70">
        <f t="shared" si="202"/>
        <v>31</v>
      </c>
      <c r="R317" s="70">
        <f t="shared" si="196"/>
        <v>213165</v>
      </c>
      <c r="S317" s="67" t="str">
        <f t="shared" si="194"/>
        <v>PRO H65 T2 RU310UM  (65 gal)</v>
      </c>
      <c r="T317" s="13" t="s">
        <v>437</v>
      </c>
      <c r="U317" s="14">
        <v>65</v>
      </c>
      <c r="V317" s="107"/>
      <c r="W317" s="88" t="s">
        <v>297</v>
      </c>
      <c r="X317" s="93" t="str">
        <f t="shared" si="182"/>
        <v>Rheem2020Build65</v>
      </c>
      <c r="Y317" s="131">
        <v>0</v>
      </c>
      <c r="Z317" s="42"/>
      <c r="AA317" s="52" t="s">
        <v>9</v>
      </c>
      <c r="AB317" s="53">
        <v>2.9</v>
      </c>
      <c r="AC317" s="54">
        <v>44158</v>
      </c>
      <c r="AD317" s="50"/>
      <c r="AE317" s="143" t="str">
        <f t="shared" si="192"/>
        <v>2,     Ruud,   "PRO H65 T2 RU310UM  (65 gal)"</v>
      </c>
      <c r="AF317" s="145" t="str">
        <f t="shared" si="212"/>
        <v>Ruud</v>
      </c>
      <c r="AG317" s="147" t="s">
        <v>651</v>
      </c>
      <c r="AH317" s="143" t="str">
        <f t="shared" si="193"/>
        <v xml:space="preserve">          case  Ruud   :   "RuudPROH65T2RU310UM"</v>
      </c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</row>
    <row r="318" spans="3:51" s="6" customFormat="1" ht="15" customHeight="1" x14ac:dyDescent="0.25">
      <c r="C318" s="136" t="str">
        <f t="shared" si="189"/>
        <v>Ruud</v>
      </c>
      <c r="D318" s="136" t="str">
        <f t="shared" si="190"/>
        <v>PRO H80 T2 RU310UM  (80 gal)</v>
      </c>
      <c r="E318" s="136">
        <f t="shared" si="206"/>
        <v>213266</v>
      </c>
      <c r="F318" s="62">
        <f t="shared" si="207"/>
        <v>80</v>
      </c>
      <c r="G318" s="6" t="str">
        <f t="shared" si="191"/>
        <v>Rheem2020Build80</v>
      </c>
      <c r="H318" s="64">
        <v>0</v>
      </c>
      <c r="I318" s="62">
        <v>1</v>
      </c>
      <c r="J318" s="63">
        <f t="shared" si="208"/>
        <v>0</v>
      </c>
      <c r="K318" s="114">
        <f t="shared" si="209"/>
        <v>2.9</v>
      </c>
      <c r="L318" s="132">
        <f t="shared" si="210"/>
        <v>0</v>
      </c>
      <c r="M318" s="99" t="s">
        <v>196</v>
      </c>
      <c r="N318" s="32">
        <v>3</v>
      </c>
      <c r="O318" s="83">
        <f t="shared" si="211"/>
        <v>21</v>
      </c>
      <c r="P318" s="12" t="s">
        <v>99</v>
      </c>
      <c r="Q318" s="70">
        <f t="shared" si="202"/>
        <v>32</v>
      </c>
      <c r="R318" s="70">
        <f t="shared" si="196"/>
        <v>213266</v>
      </c>
      <c r="S318" s="67" t="str">
        <f t="shared" si="194"/>
        <v>PRO H80 T2 RU310UM  (80 gal)</v>
      </c>
      <c r="T318" s="13" t="s">
        <v>438</v>
      </c>
      <c r="U318" s="14">
        <v>80</v>
      </c>
      <c r="V318" s="107"/>
      <c r="W318" s="88" t="s">
        <v>298</v>
      </c>
      <c r="X318" s="93" t="str">
        <f t="shared" si="182"/>
        <v>Rheem2020Build80</v>
      </c>
      <c r="Y318" s="131">
        <v>0</v>
      </c>
      <c r="Z318" s="42"/>
      <c r="AA318" s="52" t="s">
        <v>15</v>
      </c>
      <c r="AB318" s="53">
        <v>2.9</v>
      </c>
      <c r="AC318" s="54">
        <v>44158</v>
      </c>
      <c r="AD318" s="50"/>
      <c r="AE318" s="143" t="str">
        <f t="shared" si="192"/>
        <v>2,     Ruud,   "PRO H80 T2 RU310UM  (80 gal)"</v>
      </c>
      <c r="AF318" s="145" t="str">
        <f t="shared" si="212"/>
        <v>Ruud</v>
      </c>
      <c r="AG318" s="147" t="s">
        <v>652</v>
      </c>
      <c r="AH318" s="143" t="str">
        <f t="shared" si="193"/>
        <v xml:space="preserve">          case  Ruud   :   "RuudPROH80T2RU310UM"</v>
      </c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</row>
    <row r="319" spans="3:51" s="6" customFormat="1" ht="15" customHeight="1" x14ac:dyDescent="0.25">
      <c r="C319" s="163" t="str">
        <f t="shared" ref="C319:C328" si="213">P319</f>
        <v>Ruud</v>
      </c>
      <c r="D319" s="163" t="str">
        <f t="shared" ref="D319:D328" si="214">S319</f>
        <v>PROUH40 T0 RU120  (40 gal)</v>
      </c>
      <c r="E319" s="163">
        <f t="shared" si="206"/>
        <v>213781</v>
      </c>
      <c r="F319" s="62">
        <f t="shared" si="207"/>
        <v>40</v>
      </c>
      <c r="G319" s="6" t="str">
        <f t="shared" ref="G319:G328" si="215">X319</f>
        <v>RheemPlugInDedicated40</v>
      </c>
      <c r="H319" s="64">
        <v>0</v>
      </c>
      <c r="I319" s="62">
        <v>1</v>
      </c>
      <c r="J319" s="63">
        <f t="shared" si="208"/>
        <v>0</v>
      </c>
      <c r="K319" s="114">
        <f t="shared" si="209"/>
        <v>3</v>
      </c>
      <c r="L319" s="132">
        <f t="shared" si="210"/>
        <v>0</v>
      </c>
      <c r="M319" s="99" t="s">
        <v>196</v>
      </c>
      <c r="N319" s="32">
        <v>2</v>
      </c>
      <c r="O319" s="83">
        <f t="shared" si="211"/>
        <v>21</v>
      </c>
      <c r="P319" s="12" t="s">
        <v>99</v>
      </c>
      <c r="Q319" s="69">
        <v>37</v>
      </c>
      <c r="R319" s="70">
        <f t="shared" si="196"/>
        <v>213781</v>
      </c>
      <c r="S319" s="67" t="str">
        <f t="shared" ref="S319:S328" si="216">T319 &amp; "  (" &amp; U319 &amp; " gal" &amp; IF(Y319&gt;0, ", JA13)", ")")</f>
        <v>PROUH40 T0 RU120  (40 gal)</v>
      </c>
      <c r="T319" s="164" t="s">
        <v>826</v>
      </c>
      <c r="U319" s="14">
        <v>40</v>
      </c>
      <c r="V319" s="107"/>
      <c r="W319" s="88" t="s">
        <v>763</v>
      </c>
      <c r="X319" s="93" t="str">
        <f t="shared" si="182"/>
        <v>RheemPlugInDedicated40</v>
      </c>
      <c r="Y319" s="131">
        <v>0</v>
      </c>
      <c r="Z319" s="120"/>
      <c r="AA319" s="121" t="s">
        <v>9</v>
      </c>
      <c r="AB319" s="122">
        <v>3</v>
      </c>
      <c r="AC319" s="123">
        <v>44760</v>
      </c>
      <c r="AD319" s="124"/>
      <c r="AE319" s="143" t="str">
        <f t="shared" ref="AE319:AE328" si="217">"2,     "&amp;C319&amp;",   """&amp;S319&amp;""""</f>
        <v>2,     Ruud,   "PROUH40 T0 RU120  (40 gal)"</v>
      </c>
      <c r="AF319" s="145" t="str">
        <f t="shared" si="212"/>
        <v>Ruud</v>
      </c>
      <c r="AG319" s="164" t="s">
        <v>836</v>
      </c>
      <c r="AH319" s="143" t="str">
        <f t="shared" ref="AH319:AH328" si="218">"          case  "&amp;C319&amp;"   :   """&amp;AG319&amp;""""</f>
        <v xml:space="preserve">          case  Ruud   :   "RuudPROUH40T0RU120"</v>
      </c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</row>
    <row r="320" spans="3:51" s="6" customFormat="1" ht="15" customHeight="1" x14ac:dyDescent="0.25">
      <c r="C320" s="163" t="str">
        <f t="shared" si="213"/>
        <v>Ruud</v>
      </c>
      <c r="D320" s="163" t="str">
        <f t="shared" si="214"/>
        <v>PROUH50 T0 RU120  (50 gal)</v>
      </c>
      <c r="E320" s="163">
        <f t="shared" si="206"/>
        <v>213882</v>
      </c>
      <c r="F320" s="62">
        <f t="shared" si="207"/>
        <v>50</v>
      </c>
      <c r="G320" s="6" t="str">
        <f t="shared" si="215"/>
        <v>RheemPlugInDedicated50</v>
      </c>
      <c r="H320" s="64">
        <v>0</v>
      </c>
      <c r="I320" s="62">
        <v>1</v>
      </c>
      <c r="J320" s="63">
        <f t="shared" si="208"/>
        <v>0</v>
      </c>
      <c r="K320" s="114">
        <f t="shared" si="209"/>
        <v>3</v>
      </c>
      <c r="L320" s="132">
        <f t="shared" si="210"/>
        <v>0</v>
      </c>
      <c r="M320" s="99" t="s">
        <v>196</v>
      </c>
      <c r="N320" s="32">
        <v>2</v>
      </c>
      <c r="O320" s="83">
        <f t="shared" si="211"/>
        <v>21</v>
      </c>
      <c r="P320" s="12" t="s">
        <v>99</v>
      </c>
      <c r="Q320" s="70">
        <f t="shared" si="202"/>
        <v>38</v>
      </c>
      <c r="R320" s="70">
        <f t="shared" si="196"/>
        <v>213882</v>
      </c>
      <c r="S320" s="67" t="str">
        <f t="shared" si="216"/>
        <v>PROUH50 T0 RU120  (50 gal)</v>
      </c>
      <c r="T320" s="164" t="s">
        <v>827</v>
      </c>
      <c r="U320" s="14">
        <v>50</v>
      </c>
      <c r="V320" s="107"/>
      <c r="W320" s="88" t="s">
        <v>764</v>
      </c>
      <c r="X320" s="93" t="str">
        <f t="shared" si="182"/>
        <v>RheemPlugInDedicated50</v>
      </c>
      <c r="Y320" s="131">
        <v>0</v>
      </c>
      <c r="Z320" s="42"/>
      <c r="AA320" s="52" t="s">
        <v>9</v>
      </c>
      <c r="AB320" s="53">
        <v>3</v>
      </c>
      <c r="AC320" s="54">
        <v>44760</v>
      </c>
      <c r="AD320" s="50"/>
      <c r="AE320" s="143" t="str">
        <f t="shared" si="217"/>
        <v>2,     Ruud,   "PROUH50 T0 RU120  (50 gal)"</v>
      </c>
      <c r="AF320" s="145" t="str">
        <f t="shared" si="212"/>
        <v>Ruud</v>
      </c>
      <c r="AG320" s="164" t="s">
        <v>837</v>
      </c>
      <c r="AH320" s="143" t="str">
        <f t="shared" si="218"/>
        <v xml:space="preserve">          case  Ruud   :   "RuudPROUH50T0RU120"</v>
      </c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</row>
    <row r="321" spans="3:1042" s="6" customFormat="1" ht="15" customHeight="1" x14ac:dyDescent="0.25">
      <c r="C321" s="163" t="str">
        <f t="shared" si="213"/>
        <v>Ruud</v>
      </c>
      <c r="D321" s="163" t="str">
        <f t="shared" si="214"/>
        <v>PROUH40 T0 RU120-M  (40 gal, JA13)</v>
      </c>
      <c r="E321" s="163">
        <f t="shared" si="206"/>
        <v>213977</v>
      </c>
      <c r="F321" s="62">
        <f t="shared" si="207"/>
        <v>40</v>
      </c>
      <c r="G321" s="6" t="str">
        <f t="shared" si="215"/>
        <v>RheemPlugInShared40</v>
      </c>
      <c r="H321" s="64">
        <v>0</v>
      </c>
      <c r="I321" s="62">
        <v>1</v>
      </c>
      <c r="J321" s="63">
        <f t="shared" si="208"/>
        <v>0</v>
      </c>
      <c r="K321" s="114">
        <f t="shared" si="209"/>
        <v>2.8</v>
      </c>
      <c r="L321" s="132">
        <f t="shared" si="210"/>
        <v>1</v>
      </c>
      <c r="M321" s="99" t="s">
        <v>196</v>
      </c>
      <c r="N321" s="32">
        <v>3</v>
      </c>
      <c r="O321" s="83">
        <f t="shared" si="211"/>
        <v>21</v>
      </c>
      <c r="P321" s="12" t="s">
        <v>99</v>
      </c>
      <c r="Q321" s="70">
        <f t="shared" si="202"/>
        <v>39</v>
      </c>
      <c r="R321" s="70">
        <f t="shared" si="196"/>
        <v>213977</v>
      </c>
      <c r="S321" s="67" t="str">
        <f t="shared" si="216"/>
        <v>PROUH40 T0 RU120-M  (40 gal, JA13)</v>
      </c>
      <c r="T321" s="164" t="s">
        <v>828</v>
      </c>
      <c r="U321" s="14">
        <v>40</v>
      </c>
      <c r="V321" s="107"/>
      <c r="W321" s="88" t="s">
        <v>759</v>
      </c>
      <c r="X321" s="93" t="str">
        <f t="shared" si="182"/>
        <v>RheemPlugInShared40</v>
      </c>
      <c r="Y321" s="133">
        <v>1</v>
      </c>
      <c r="Z321" s="120"/>
      <c r="AA321" s="121" t="s">
        <v>9</v>
      </c>
      <c r="AB321" s="122">
        <v>2.8</v>
      </c>
      <c r="AC321" s="123">
        <v>44760</v>
      </c>
      <c r="AD321" s="50"/>
      <c r="AE321" s="143" t="str">
        <f t="shared" si="217"/>
        <v>2,     Ruud,   "PROUH40 T0 RU120-M  (40 gal, JA13)"</v>
      </c>
      <c r="AF321" s="145" t="str">
        <f t="shared" si="212"/>
        <v>Ruud</v>
      </c>
      <c r="AG321" s="160" t="s">
        <v>838</v>
      </c>
      <c r="AH321" s="143" t="str">
        <f t="shared" si="218"/>
        <v xml:space="preserve">          case  Ruud   :   "RuudPROUH40T0RU120M"</v>
      </c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</row>
    <row r="322" spans="3:1042" s="6" customFormat="1" ht="15" customHeight="1" x14ac:dyDescent="0.25">
      <c r="C322" s="163" t="str">
        <f t="shared" si="213"/>
        <v>Ruud</v>
      </c>
      <c r="D322" s="163" t="str">
        <f t="shared" si="214"/>
        <v>PROUH40 T0 RU120-MSO  (40 gal, JA13)</v>
      </c>
      <c r="E322" s="163">
        <f t="shared" si="206"/>
        <v>214077</v>
      </c>
      <c r="F322" s="62">
        <f t="shared" si="207"/>
        <v>40</v>
      </c>
      <c r="G322" s="6" t="str">
        <f t="shared" si="215"/>
        <v>RheemPlugInShared40</v>
      </c>
      <c r="H322" s="64">
        <v>0</v>
      </c>
      <c r="I322" s="62">
        <v>1</v>
      </c>
      <c r="J322" s="63">
        <f t="shared" si="208"/>
        <v>0</v>
      </c>
      <c r="K322" s="114">
        <f t="shared" si="209"/>
        <v>2.8</v>
      </c>
      <c r="L322" s="132">
        <f t="shared" si="210"/>
        <v>1</v>
      </c>
      <c r="M322" s="99" t="s">
        <v>196</v>
      </c>
      <c r="N322" s="32">
        <v>3</v>
      </c>
      <c r="O322" s="83">
        <f t="shared" si="211"/>
        <v>21</v>
      </c>
      <c r="P322" s="12" t="s">
        <v>99</v>
      </c>
      <c r="Q322" s="70">
        <f t="shared" si="202"/>
        <v>40</v>
      </c>
      <c r="R322" s="70">
        <f t="shared" si="196"/>
        <v>214077</v>
      </c>
      <c r="S322" s="67" t="str">
        <f t="shared" si="216"/>
        <v>PROUH40 T0 RU120-MSO  (40 gal, JA13)</v>
      </c>
      <c r="T322" s="164" t="s">
        <v>829</v>
      </c>
      <c r="U322" s="14">
        <v>40</v>
      </c>
      <c r="V322" s="107"/>
      <c r="W322" s="88" t="s">
        <v>759</v>
      </c>
      <c r="X322" s="93" t="str">
        <f t="shared" si="182"/>
        <v>RheemPlugInShared40</v>
      </c>
      <c r="Y322" s="133">
        <v>1</v>
      </c>
      <c r="Z322" s="42"/>
      <c r="AA322" s="52" t="s">
        <v>9</v>
      </c>
      <c r="AB322" s="53">
        <v>2.8</v>
      </c>
      <c r="AC322" s="54">
        <v>44760</v>
      </c>
      <c r="AD322" s="50"/>
      <c r="AE322" s="143" t="str">
        <f t="shared" si="217"/>
        <v>2,     Ruud,   "PROUH40 T0 RU120-MSO  (40 gal, JA13)"</v>
      </c>
      <c r="AF322" s="145" t="str">
        <f t="shared" si="212"/>
        <v>Ruud</v>
      </c>
      <c r="AG322" s="160" t="s">
        <v>839</v>
      </c>
      <c r="AH322" s="143" t="str">
        <f t="shared" si="218"/>
        <v xml:space="preserve">          case  Ruud   :   "RuudPROUH40T0RU120MSO"</v>
      </c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</row>
    <row r="323" spans="3:1042" s="6" customFormat="1" ht="15" customHeight="1" x14ac:dyDescent="0.25">
      <c r="C323" s="163" t="str">
        <f t="shared" si="213"/>
        <v>Ruud</v>
      </c>
      <c r="D323" s="163" t="str">
        <f t="shared" si="214"/>
        <v>PROUH50 T0 RU120-M  (50 gal, JA13)</v>
      </c>
      <c r="E323" s="163">
        <f t="shared" si="206"/>
        <v>214178</v>
      </c>
      <c r="F323" s="62">
        <f t="shared" si="207"/>
        <v>50</v>
      </c>
      <c r="G323" s="6" t="str">
        <f t="shared" si="215"/>
        <v>RheemPlugInShared50</v>
      </c>
      <c r="H323" s="64">
        <v>0</v>
      </c>
      <c r="I323" s="62">
        <v>1</v>
      </c>
      <c r="J323" s="63">
        <f t="shared" si="208"/>
        <v>0</v>
      </c>
      <c r="K323" s="114">
        <f t="shared" si="209"/>
        <v>3</v>
      </c>
      <c r="L323" s="132">
        <f t="shared" si="210"/>
        <v>1</v>
      </c>
      <c r="M323" s="99" t="s">
        <v>196</v>
      </c>
      <c r="N323" s="32">
        <v>3</v>
      </c>
      <c r="O323" s="83">
        <f t="shared" si="211"/>
        <v>21</v>
      </c>
      <c r="P323" s="12" t="s">
        <v>99</v>
      </c>
      <c r="Q323" s="70">
        <f t="shared" si="202"/>
        <v>41</v>
      </c>
      <c r="R323" s="70">
        <f t="shared" si="196"/>
        <v>214178</v>
      </c>
      <c r="S323" s="67" t="str">
        <f t="shared" si="216"/>
        <v>PROUH50 T0 RU120-M  (50 gal, JA13)</v>
      </c>
      <c r="T323" s="164" t="s">
        <v>830</v>
      </c>
      <c r="U323" s="14">
        <v>50</v>
      </c>
      <c r="V323" s="107"/>
      <c r="W323" s="88" t="s">
        <v>760</v>
      </c>
      <c r="X323" s="93" t="str">
        <f t="shared" si="182"/>
        <v>RheemPlugInShared50</v>
      </c>
      <c r="Y323" s="133">
        <v>1</v>
      </c>
      <c r="Z323" s="42"/>
      <c r="AA323" s="52" t="s">
        <v>9</v>
      </c>
      <c r="AB323" s="53">
        <v>3</v>
      </c>
      <c r="AC323" s="54">
        <v>44760</v>
      </c>
      <c r="AD323" s="50"/>
      <c r="AE323" s="143" t="str">
        <f t="shared" si="217"/>
        <v>2,     Ruud,   "PROUH50 T0 RU120-M  (50 gal, JA13)"</v>
      </c>
      <c r="AF323" s="145" t="str">
        <f t="shared" si="212"/>
        <v>Ruud</v>
      </c>
      <c r="AG323" s="163" t="s">
        <v>840</v>
      </c>
      <c r="AH323" s="143" t="str">
        <f t="shared" si="218"/>
        <v xml:space="preserve">          case  Ruud   :   "RuudPROUH50T0RU120M"</v>
      </c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</row>
    <row r="324" spans="3:1042" s="6" customFormat="1" ht="15" customHeight="1" x14ac:dyDescent="0.25">
      <c r="C324" s="163" t="str">
        <f t="shared" si="213"/>
        <v>Ruud</v>
      </c>
      <c r="D324" s="163" t="str">
        <f t="shared" si="214"/>
        <v>PROUH50 T0 RU120-MSO  (50 gal, JA13)</v>
      </c>
      <c r="E324" s="163">
        <f t="shared" si="206"/>
        <v>214278</v>
      </c>
      <c r="F324" s="62">
        <f t="shared" si="207"/>
        <v>50</v>
      </c>
      <c r="G324" s="6" t="str">
        <f t="shared" si="215"/>
        <v>RheemPlugInShared50</v>
      </c>
      <c r="H324" s="64">
        <v>0</v>
      </c>
      <c r="I324" s="62">
        <v>1</v>
      </c>
      <c r="J324" s="63">
        <f t="shared" si="208"/>
        <v>0</v>
      </c>
      <c r="K324" s="114">
        <f t="shared" si="209"/>
        <v>3</v>
      </c>
      <c r="L324" s="132">
        <f t="shared" si="210"/>
        <v>1</v>
      </c>
      <c r="M324" s="99" t="s">
        <v>196</v>
      </c>
      <c r="N324" s="32">
        <v>3</v>
      </c>
      <c r="O324" s="83">
        <f t="shared" si="211"/>
        <v>21</v>
      </c>
      <c r="P324" s="12" t="s">
        <v>99</v>
      </c>
      <c r="Q324" s="70">
        <f t="shared" si="202"/>
        <v>42</v>
      </c>
      <c r="R324" s="70">
        <f t="shared" si="196"/>
        <v>214278</v>
      </c>
      <c r="S324" s="67" t="str">
        <f t="shared" si="216"/>
        <v>PROUH50 T0 RU120-MSO  (50 gal, JA13)</v>
      </c>
      <c r="T324" s="164" t="s">
        <v>831</v>
      </c>
      <c r="U324" s="14">
        <v>50</v>
      </c>
      <c r="V324" s="107"/>
      <c r="W324" s="88" t="s">
        <v>760</v>
      </c>
      <c r="X324" s="93" t="str">
        <f t="shared" si="182"/>
        <v>RheemPlugInShared50</v>
      </c>
      <c r="Y324" s="133">
        <v>1</v>
      </c>
      <c r="Z324" s="42"/>
      <c r="AA324" s="52" t="s">
        <v>9</v>
      </c>
      <c r="AB324" s="53">
        <v>3</v>
      </c>
      <c r="AC324" s="54">
        <v>44760</v>
      </c>
      <c r="AD324" s="50"/>
      <c r="AE324" s="143" t="str">
        <f t="shared" si="217"/>
        <v>2,     Ruud,   "PROUH50 T0 RU120-MSO  (50 gal, JA13)"</v>
      </c>
      <c r="AF324" s="145" t="str">
        <f t="shared" si="212"/>
        <v>Ruud</v>
      </c>
      <c r="AG324" s="160" t="s">
        <v>841</v>
      </c>
      <c r="AH324" s="143" t="str">
        <f t="shared" si="218"/>
        <v xml:space="preserve">          case  Ruud   :   "RuudPROUH50T0RU120MSO"</v>
      </c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</row>
    <row r="325" spans="3:1042" s="6" customFormat="1" ht="15" customHeight="1" x14ac:dyDescent="0.25">
      <c r="C325" s="163" t="str">
        <f t="shared" si="213"/>
        <v>Ruud</v>
      </c>
      <c r="D325" s="163" t="str">
        <f t="shared" si="214"/>
        <v>PROUH65 T0 RU120-M  (65 gal, JA13)</v>
      </c>
      <c r="E325" s="163">
        <f t="shared" si="206"/>
        <v>214379</v>
      </c>
      <c r="F325" s="62">
        <f t="shared" si="207"/>
        <v>65</v>
      </c>
      <c r="G325" s="6" t="str">
        <f t="shared" si="215"/>
        <v>RheemPlugInShared65</v>
      </c>
      <c r="H325" s="64">
        <v>0</v>
      </c>
      <c r="I325" s="62">
        <v>1</v>
      </c>
      <c r="J325" s="63">
        <f t="shared" si="208"/>
        <v>0</v>
      </c>
      <c r="K325" s="114">
        <f t="shared" si="209"/>
        <v>3.3</v>
      </c>
      <c r="L325" s="132">
        <f t="shared" si="210"/>
        <v>1</v>
      </c>
      <c r="M325" s="99" t="s">
        <v>196</v>
      </c>
      <c r="N325" s="32">
        <v>3</v>
      </c>
      <c r="O325" s="83">
        <f t="shared" si="211"/>
        <v>21</v>
      </c>
      <c r="P325" s="12" t="s">
        <v>99</v>
      </c>
      <c r="Q325" s="70">
        <f t="shared" si="202"/>
        <v>43</v>
      </c>
      <c r="R325" s="70">
        <f t="shared" si="196"/>
        <v>214379</v>
      </c>
      <c r="S325" s="67" t="str">
        <f t="shared" si="216"/>
        <v>PROUH65 T0 RU120-M  (65 gal, JA13)</v>
      </c>
      <c r="T325" s="164" t="s">
        <v>832</v>
      </c>
      <c r="U325" s="14">
        <v>65</v>
      </c>
      <c r="V325" s="107"/>
      <c r="W325" s="88" t="s">
        <v>761</v>
      </c>
      <c r="X325" s="93" t="str">
        <f t="shared" si="182"/>
        <v>RheemPlugInShared65</v>
      </c>
      <c r="Y325" s="133">
        <v>1</v>
      </c>
      <c r="Z325" s="42"/>
      <c r="AA325" s="52">
        <v>3</v>
      </c>
      <c r="AB325" s="53">
        <v>3.3</v>
      </c>
      <c r="AC325" s="54">
        <v>44760</v>
      </c>
      <c r="AD325" s="50"/>
      <c r="AE325" s="143" t="str">
        <f t="shared" si="217"/>
        <v>2,     Ruud,   "PROUH65 T0 RU120-M  (65 gal, JA13)"</v>
      </c>
      <c r="AF325" s="145" t="str">
        <f t="shared" si="212"/>
        <v>Ruud</v>
      </c>
      <c r="AG325" s="160" t="s">
        <v>842</v>
      </c>
      <c r="AH325" s="143" t="str">
        <f t="shared" si="218"/>
        <v xml:space="preserve">          case  Ruud   :   "RuudPROUH65T0RU120M"</v>
      </c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</row>
    <row r="326" spans="3:1042" s="6" customFormat="1" ht="15" customHeight="1" x14ac:dyDescent="0.25">
      <c r="C326" s="163" t="str">
        <f t="shared" si="213"/>
        <v>Ruud</v>
      </c>
      <c r="D326" s="163" t="str">
        <f t="shared" si="214"/>
        <v>PROUH65 T0 RU120-MSO  (65 gal, JA13)</v>
      </c>
      <c r="E326" s="163">
        <f t="shared" si="206"/>
        <v>214479</v>
      </c>
      <c r="F326" s="62">
        <f t="shared" si="207"/>
        <v>65</v>
      </c>
      <c r="G326" s="6" t="str">
        <f t="shared" si="215"/>
        <v>RheemPlugInShared65</v>
      </c>
      <c r="H326" s="64">
        <v>0</v>
      </c>
      <c r="I326" s="62">
        <v>1</v>
      </c>
      <c r="J326" s="63">
        <f t="shared" si="208"/>
        <v>0</v>
      </c>
      <c r="K326" s="114">
        <f t="shared" si="209"/>
        <v>3.3</v>
      </c>
      <c r="L326" s="132">
        <f t="shared" si="210"/>
        <v>1</v>
      </c>
      <c r="M326" s="99" t="s">
        <v>196</v>
      </c>
      <c r="N326" s="32">
        <v>3</v>
      </c>
      <c r="O326" s="83">
        <f t="shared" si="211"/>
        <v>21</v>
      </c>
      <c r="P326" s="12" t="s">
        <v>99</v>
      </c>
      <c r="Q326" s="70">
        <f t="shared" si="202"/>
        <v>44</v>
      </c>
      <c r="R326" s="70">
        <f t="shared" ref="R326:R357" si="219" xml:space="preserve"> (O326*10000) + (Q326*100) + VLOOKUP( W326, $T$2:$V$53, 2, FALSE )</f>
        <v>214479</v>
      </c>
      <c r="S326" s="67" t="str">
        <f t="shared" si="216"/>
        <v>PROUH65 T0 RU120-MSO  (65 gal, JA13)</v>
      </c>
      <c r="T326" s="164" t="s">
        <v>833</v>
      </c>
      <c r="U326" s="14">
        <v>65</v>
      </c>
      <c r="V326" s="107"/>
      <c r="W326" s="88" t="s">
        <v>761</v>
      </c>
      <c r="X326" s="93" t="str">
        <f t="shared" si="182"/>
        <v>RheemPlugInShared65</v>
      </c>
      <c r="Y326" s="133">
        <v>1</v>
      </c>
      <c r="Z326" s="42"/>
      <c r="AA326" s="52">
        <v>3</v>
      </c>
      <c r="AB326" s="53">
        <v>3.3</v>
      </c>
      <c r="AC326" s="54">
        <v>44760</v>
      </c>
      <c r="AD326" s="50"/>
      <c r="AE326" s="143" t="str">
        <f t="shared" si="217"/>
        <v>2,     Ruud,   "PROUH65 T0 RU120-MSO  (65 gal, JA13)"</v>
      </c>
      <c r="AF326" s="145" t="str">
        <f t="shared" si="212"/>
        <v>Ruud</v>
      </c>
      <c r="AG326" s="160" t="s">
        <v>843</v>
      </c>
      <c r="AH326" s="143" t="str">
        <f t="shared" si="218"/>
        <v xml:space="preserve">          case  Ruud   :   "RuudPROUH65T0RU120MSO"</v>
      </c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</row>
    <row r="327" spans="3:1042" s="6" customFormat="1" ht="15" customHeight="1" x14ac:dyDescent="0.25">
      <c r="C327" s="163" t="str">
        <f t="shared" si="213"/>
        <v>Ruud</v>
      </c>
      <c r="D327" s="163" t="str">
        <f t="shared" si="214"/>
        <v>PROUH80 T0 RU120-M  (80 gal, JA13)</v>
      </c>
      <c r="E327" s="163">
        <f t="shared" si="206"/>
        <v>214580</v>
      </c>
      <c r="F327" s="62">
        <f t="shared" si="207"/>
        <v>80</v>
      </c>
      <c r="G327" s="6" t="str">
        <f t="shared" si="215"/>
        <v>RheemPlugInShared80</v>
      </c>
      <c r="H327" s="64">
        <v>0</v>
      </c>
      <c r="I327" s="62">
        <v>1</v>
      </c>
      <c r="J327" s="63">
        <f t="shared" si="208"/>
        <v>0</v>
      </c>
      <c r="K327" s="114">
        <f t="shared" si="209"/>
        <v>3.5</v>
      </c>
      <c r="L327" s="132">
        <f t="shared" si="210"/>
        <v>1</v>
      </c>
      <c r="M327" s="99" t="s">
        <v>196</v>
      </c>
      <c r="N327" s="32">
        <v>3</v>
      </c>
      <c r="O327" s="83">
        <f t="shared" si="211"/>
        <v>21</v>
      </c>
      <c r="P327" s="12" t="s">
        <v>99</v>
      </c>
      <c r="Q327" s="70">
        <f t="shared" si="202"/>
        <v>45</v>
      </c>
      <c r="R327" s="70">
        <f t="shared" si="219"/>
        <v>214580</v>
      </c>
      <c r="S327" s="67" t="str">
        <f t="shared" si="216"/>
        <v>PROUH80 T0 RU120-M  (80 gal, JA13)</v>
      </c>
      <c r="T327" s="164" t="s">
        <v>834</v>
      </c>
      <c r="U327" s="14">
        <v>80</v>
      </c>
      <c r="V327" s="107"/>
      <c r="W327" s="88" t="s">
        <v>762</v>
      </c>
      <c r="X327" s="93" t="str">
        <f t="shared" si="182"/>
        <v>RheemPlugInShared80</v>
      </c>
      <c r="Y327" s="133">
        <v>1</v>
      </c>
      <c r="Z327" s="42"/>
      <c r="AA327" s="52" t="s">
        <v>15</v>
      </c>
      <c r="AB327" s="53">
        <v>3.5</v>
      </c>
      <c r="AC327" s="54">
        <v>44760</v>
      </c>
      <c r="AD327" s="50"/>
      <c r="AE327" s="143" t="str">
        <f t="shared" si="217"/>
        <v>2,     Ruud,   "PROUH80 T0 RU120-M  (80 gal, JA13)"</v>
      </c>
      <c r="AF327" s="145" t="str">
        <f t="shared" si="212"/>
        <v>Ruud</v>
      </c>
      <c r="AG327" s="163" t="s">
        <v>844</v>
      </c>
      <c r="AH327" s="143" t="str">
        <f t="shared" si="218"/>
        <v xml:space="preserve">          case  Ruud   :   "RuudPROUH80T0RU120M"</v>
      </c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</row>
    <row r="328" spans="3:1042" s="6" customFormat="1" ht="15" customHeight="1" x14ac:dyDescent="0.25">
      <c r="C328" s="163" t="str">
        <f t="shared" si="213"/>
        <v>Ruud</v>
      </c>
      <c r="D328" s="163" t="str">
        <f t="shared" si="214"/>
        <v>PROUH80 T0 RU120-MSO  (80 gal, JA13)</v>
      </c>
      <c r="E328" s="163">
        <f t="shared" si="206"/>
        <v>214680</v>
      </c>
      <c r="F328" s="62">
        <f t="shared" si="207"/>
        <v>80</v>
      </c>
      <c r="G328" s="6" t="str">
        <f t="shared" si="215"/>
        <v>RheemPlugInShared80</v>
      </c>
      <c r="H328" s="64">
        <v>0</v>
      </c>
      <c r="I328" s="62">
        <v>1</v>
      </c>
      <c r="J328" s="63">
        <f t="shared" si="208"/>
        <v>0</v>
      </c>
      <c r="K328" s="114">
        <f t="shared" si="209"/>
        <v>3.5</v>
      </c>
      <c r="L328" s="132">
        <f t="shared" si="210"/>
        <v>1</v>
      </c>
      <c r="M328" s="99" t="s">
        <v>196</v>
      </c>
      <c r="N328" s="32">
        <v>3</v>
      </c>
      <c r="O328" s="83">
        <f t="shared" si="211"/>
        <v>21</v>
      </c>
      <c r="P328" s="12" t="s">
        <v>99</v>
      </c>
      <c r="Q328" s="70">
        <f t="shared" si="202"/>
        <v>46</v>
      </c>
      <c r="R328" s="70">
        <f t="shared" si="219"/>
        <v>214680</v>
      </c>
      <c r="S328" s="67" t="str">
        <f t="shared" si="216"/>
        <v>PROUH80 T0 RU120-MSO  (80 gal, JA13)</v>
      </c>
      <c r="T328" s="164" t="s">
        <v>835</v>
      </c>
      <c r="U328" s="14">
        <v>80</v>
      </c>
      <c r="V328" s="107"/>
      <c r="W328" s="88" t="s">
        <v>762</v>
      </c>
      <c r="X328" s="93" t="str">
        <f t="shared" si="182"/>
        <v>RheemPlugInShared80</v>
      </c>
      <c r="Y328" s="133">
        <v>1</v>
      </c>
      <c r="Z328" s="42"/>
      <c r="AA328" s="52" t="s">
        <v>15</v>
      </c>
      <c r="AB328" s="53">
        <v>3.5</v>
      </c>
      <c r="AC328" s="54">
        <v>44760</v>
      </c>
      <c r="AD328" s="50"/>
      <c r="AE328" s="143" t="str">
        <f t="shared" si="217"/>
        <v>2,     Ruud,   "PROUH80 T0 RU120-MSO  (80 gal, JA13)"</v>
      </c>
      <c r="AF328" s="145" t="str">
        <f t="shared" si="212"/>
        <v>Ruud</v>
      </c>
      <c r="AG328" s="160" t="s">
        <v>845</v>
      </c>
      <c r="AH328" s="143" t="str">
        <f t="shared" si="218"/>
        <v xml:space="preserve">          case  Ruud   :   "RuudPROUH80T0RU120MSO"</v>
      </c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</row>
    <row r="329" spans="3:1042" s="6" customFormat="1" ht="15" customHeight="1" x14ac:dyDescent="0.25">
      <c r="C329" s="6" t="str">
        <f t="shared" si="189"/>
        <v>Ruud</v>
      </c>
      <c r="D329" s="6" t="str">
        <f t="shared" si="190"/>
        <v>HB50RU  (50 gal)</v>
      </c>
      <c r="E329" s="6">
        <f t="shared" si="206"/>
        <v>210121</v>
      </c>
      <c r="F329" s="62">
        <f t="shared" si="145"/>
        <v>50</v>
      </c>
      <c r="G329" s="6" t="str">
        <f t="shared" si="191"/>
        <v>RheemHB50</v>
      </c>
      <c r="H329" s="62">
        <v>1</v>
      </c>
      <c r="I329" s="64">
        <v>0</v>
      </c>
      <c r="J329" s="63">
        <f t="shared" si="148"/>
        <v>2.2799999999999998</v>
      </c>
      <c r="K329" s="114">
        <f t="shared" si="149"/>
        <v>0</v>
      </c>
      <c r="L329" s="132">
        <f t="shared" si="187"/>
        <v>0</v>
      </c>
      <c r="M329" s="99" t="s">
        <v>196</v>
      </c>
      <c r="N329" s="32">
        <v>1</v>
      </c>
      <c r="O329" s="83">
        <f t="shared" si="188"/>
        <v>21</v>
      </c>
      <c r="P329" s="12" t="s">
        <v>99</v>
      </c>
      <c r="Q329" s="69">
        <v>1</v>
      </c>
      <c r="R329" s="70">
        <f t="shared" si="219"/>
        <v>210121</v>
      </c>
      <c r="S329" s="67" t="str">
        <f t="shared" si="194"/>
        <v>HB50RU  (50 gal)</v>
      </c>
      <c r="T329" s="13" t="s">
        <v>152</v>
      </c>
      <c r="U329" s="14">
        <v>50</v>
      </c>
      <c r="V329" s="30" t="s">
        <v>94</v>
      </c>
      <c r="W329" s="88" t="s">
        <v>94</v>
      </c>
      <c r="X329" s="93" t="str">
        <f t="shared" si="182"/>
        <v>RheemHB50</v>
      </c>
      <c r="Y329" s="131">
        <v>0</v>
      </c>
      <c r="Z329" s="42">
        <f>[1]ESTAR_to_AWHS!K151</f>
        <v>2.2799999999999998</v>
      </c>
      <c r="AA329" s="52">
        <f>[1]ESTAR_to_AWHS!I151</f>
        <v>3</v>
      </c>
      <c r="AB329" s="53" t="str">
        <f>[1]ESTAR_to_AWHS!L151</f>
        <v>--</v>
      </c>
      <c r="AC329" s="54">
        <f>[1]ESTAR_to_AWHS!J151</f>
        <v>42505</v>
      </c>
      <c r="AD329" s="50" t="s">
        <v>91</v>
      </c>
      <c r="AE329" s="143" t="str">
        <f t="shared" si="192"/>
        <v>2,     Ruud,   "HB50RU  (50 gal)"</v>
      </c>
      <c r="AF329" s="145" t="str">
        <f>AF318</f>
        <v>Ruud</v>
      </c>
      <c r="AG329" t="s">
        <v>653</v>
      </c>
      <c r="AH329" s="143" t="str">
        <f t="shared" si="193"/>
        <v xml:space="preserve">          case  Ruud   :   "RuudHB50RU"</v>
      </c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</row>
    <row r="330" spans="3:1042" s="6" customFormat="1" ht="15" customHeight="1" x14ac:dyDescent="0.25">
      <c r="C330" s="6" t="str">
        <f t="shared" si="189"/>
        <v>Ruud</v>
      </c>
      <c r="D330" s="6" t="str">
        <f t="shared" si="190"/>
        <v>PROUH50 T2 RU245  (50 gal)</v>
      </c>
      <c r="E330" s="6">
        <f t="shared" si="206"/>
        <v>210221</v>
      </c>
      <c r="F330" s="62">
        <f t="shared" si="145"/>
        <v>50</v>
      </c>
      <c r="G330" s="6" t="str">
        <f t="shared" si="191"/>
        <v>RheemHB50</v>
      </c>
      <c r="H330" s="62">
        <v>1</v>
      </c>
      <c r="I330" s="64">
        <v>0</v>
      </c>
      <c r="J330" s="63">
        <f t="shared" si="148"/>
        <v>1.94</v>
      </c>
      <c r="K330" s="114">
        <f t="shared" si="149"/>
        <v>0</v>
      </c>
      <c r="L330" s="132">
        <f t="shared" si="187"/>
        <v>0</v>
      </c>
      <c r="M330" s="99" t="s">
        <v>196</v>
      </c>
      <c r="N330" s="32">
        <v>1</v>
      </c>
      <c r="O330" s="83">
        <f t="shared" si="188"/>
        <v>21</v>
      </c>
      <c r="P330" s="12" t="s">
        <v>99</v>
      </c>
      <c r="Q330" s="70">
        <f t="shared" ref="Q330:Q340" si="220">Q329+1</f>
        <v>2</v>
      </c>
      <c r="R330" s="70">
        <f t="shared" si="219"/>
        <v>210221</v>
      </c>
      <c r="S330" s="67" t="str">
        <f t="shared" si="194"/>
        <v>PROUH50 T2 RU245  (50 gal)</v>
      </c>
      <c r="T330" s="13" t="s">
        <v>153</v>
      </c>
      <c r="U330" s="14">
        <v>50</v>
      </c>
      <c r="V330" s="30" t="s">
        <v>94</v>
      </c>
      <c r="W330" s="88" t="s">
        <v>94</v>
      </c>
      <c r="X330" s="93" t="str">
        <f t="shared" si="182"/>
        <v>RheemHB50</v>
      </c>
      <c r="Y330" s="131">
        <v>0</v>
      </c>
      <c r="Z330" s="42">
        <f>[1]ESTAR_to_AWHS!K152</f>
        <v>1.94</v>
      </c>
      <c r="AA330" s="52" t="str">
        <f>[1]ESTAR_to_AWHS!I152</f>
        <v>1-2</v>
      </c>
      <c r="AB330" s="53" t="str">
        <f>[1]ESTAR_to_AWHS!L152</f>
        <v>--</v>
      </c>
      <c r="AC330" s="54">
        <f>[1]ESTAR_to_AWHS!J152</f>
        <v>42505</v>
      </c>
      <c r="AD330" s="50" t="s">
        <v>91</v>
      </c>
      <c r="AE330" s="143" t="str">
        <f t="shared" si="192"/>
        <v>2,     Ruud,   "PROUH50 T2 RU245  (50 gal)"</v>
      </c>
      <c r="AF330" s="145" t="str">
        <f t="shared" si="212"/>
        <v>Ruud</v>
      </c>
      <c r="AG330" s="6" t="s">
        <v>661</v>
      </c>
      <c r="AH330" s="143" t="str">
        <f t="shared" si="193"/>
        <v xml:space="preserve">          case  Ruud   :   "RuudPROUH50RU245"</v>
      </c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</row>
    <row r="331" spans="3:1042" s="6" customFormat="1" ht="15" customHeight="1" x14ac:dyDescent="0.25">
      <c r="C331" s="6" t="str">
        <f t="shared" si="189"/>
        <v>Ruud</v>
      </c>
      <c r="D331" s="6" t="str">
        <f t="shared" si="190"/>
        <v>PROUH50 T2 RU350 D  (50 gal)</v>
      </c>
      <c r="E331" s="6">
        <f t="shared" si="206"/>
        <v>210339</v>
      </c>
      <c r="F331" s="62">
        <f t="shared" si="145"/>
        <v>50</v>
      </c>
      <c r="G331" s="6" t="str">
        <f t="shared" si="191"/>
        <v>RheemHBDR4550</v>
      </c>
      <c r="H331" s="64">
        <v>0</v>
      </c>
      <c r="I331" s="62">
        <v>1</v>
      </c>
      <c r="J331" s="63">
        <f t="shared" si="148"/>
        <v>0</v>
      </c>
      <c r="K331" s="114">
        <f t="shared" si="149"/>
        <v>3.2</v>
      </c>
      <c r="L331" s="132">
        <f t="shared" si="187"/>
        <v>0</v>
      </c>
      <c r="M331" s="99" t="s">
        <v>196</v>
      </c>
      <c r="N331" s="32">
        <v>3</v>
      </c>
      <c r="O331" s="83">
        <f t="shared" si="188"/>
        <v>21</v>
      </c>
      <c r="P331" s="12" t="s">
        <v>99</v>
      </c>
      <c r="Q331" s="70">
        <f t="shared" si="220"/>
        <v>3</v>
      </c>
      <c r="R331" s="70">
        <f t="shared" si="219"/>
        <v>210339</v>
      </c>
      <c r="S331" s="67" t="str">
        <f t="shared" si="194"/>
        <v>PROUH50 T2 RU350 D  (50 gal)</v>
      </c>
      <c r="T331" s="13" t="s">
        <v>138</v>
      </c>
      <c r="U331" s="14">
        <v>50</v>
      </c>
      <c r="V331" s="107" t="s">
        <v>273</v>
      </c>
      <c r="W331" s="88" t="s">
        <v>273</v>
      </c>
      <c r="X331" s="93" t="str">
        <f t="shared" si="182"/>
        <v>RheemHBDR4550</v>
      </c>
      <c r="Y331" s="131">
        <v>0</v>
      </c>
      <c r="Z331" s="42" t="str">
        <f>[1]ESTAR_to_AWHS!K64</f>
        <v>--</v>
      </c>
      <c r="AA331" s="52" t="str">
        <f>[1]ESTAR_to_AWHS!I64</f>
        <v>2-3</v>
      </c>
      <c r="AB331" s="53">
        <f>[1]ESTAR_to_AWHS!L64</f>
        <v>3.2</v>
      </c>
      <c r="AC331" s="54">
        <f>[1]ESTAR_to_AWHS!J64</f>
        <v>42667</v>
      </c>
      <c r="AD331" s="50" t="s">
        <v>91</v>
      </c>
      <c r="AE331" s="143" t="str">
        <f t="shared" si="192"/>
        <v>2,     Ruud,   "PROUH50 T2 RU350 D  (50 gal)"</v>
      </c>
      <c r="AF331" s="145" t="str">
        <f t="shared" si="212"/>
        <v>Ruud</v>
      </c>
      <c r="AG331" s="6" t="s">
        <v>662</v>
      </c>
      <c r="AH331" s="143" t="str">
        <f t="shared" si="193"/>
        <v xml:space="preserve">          case  Ruud   :   "RuudPROUH50RU350D"</v>
      </c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  <c r="AMK331"/>
      <c r="AML331"/>
      <c r="AMM331"/>
      <c r="AMN331"/>
      <c r="AMO331"/>
      <c r="AMP331"/>
      <c r="AMQ331"/>
      <c r="AMR331"/>
      <c r="AMS331"/>
      <c r="AMT331"/>
      <c r="AMU331"/>
      <c r="AMV331"/>
      <c r="AMW331"/>
      <c r="AMX331"/>
      <c r="AMY331"/>
      <c r="AMZ331"/>
      <c r="ANA331"/>
      <c r="ANB331"/>
    </row>
    <row r="332" spans="3:1042" s="6" customFormat="1" ht="15" customHeight="1" x14ac:dyDescent="0.25">
      <c r="C332" s="6" t="str">
        <f t="shared" si="189"/>
        <v>Ruud</v>
      </c>
      <c r="D332" s="6" t="str">
        <f t="shared" si="190"/>
        <v>PROUH65 T2 RU350 D  (65 gal)</v>
      </c>
      <c r="E332" s="6">
        <f t="shared" si="206"/>
        <v>210440</v>
      </c>
      <c r="F332" s="62">
        <f t="shared" si="145"/>
        <v>65</v>
      </c>
      <c r="G332" s="6" t="str">
        <f t="shared" si="191"/>
        <v>RheemHBDR4565</v>
      </c>
      <c r="H332" s="64">
        <v>0</v>
      </c>
      <c r="I332" s="62">
        <v>1</v>
      </c>
      <c r="J332" s="63">
        <f t="shared" si="148"/>
        <v>0</v>
      </c>
      <c r="K332" s="114">
        <f t="shared" si="149"/>
        <v>3.4</v>
      </c>
      <c r="L332" s="132">
        <f t="shared" si="187"/>
        <v>0</v>
      </c>
      <c r="M332" s="99" t="s">
        <v>196</v>
      </c>
      <c r="N332" s="32">
        <v>3</v>
      </c>
      <c r="O332" s="83">
        <f t="shared" si="188"/>
        <v>21</v>
      </c>
      <c r="P332" s="12" t="s">
        <v>99</v>
      </c>
      <c r="Q332" s="70">
        <f t="shared" si="220"/>
        <v>4</v>
      </c>
      <c r="R332" s="70">
        <f t="shared" si="219"/>
        <v>210440</v>
      </c>
      <c r="S332" s="67" t="str">
        <f t="shared" si="194"/>
        <v>PROUH65 T2 RU350 D  (65 gal)</v>
      </c>
      <c r="T332" s="13" t="s">
        <v>139</v>
      </c>
      <c r="U332" s="14">
        <v>65</v>
      </c>
      <c r="V332" s="107" t="s">
        <v>274</v>
      </c>
      <c r="W332" s="88" t="s">
        <v>274</v>
      </c>
      <c r="X332" s="93" t="str">
        <f t="shared" si="182"/>
        <v>RheemHBDR4565</v>
      </c>
      <c r="Y332" s="131">
        <v>0</v>
      </c>
      <c r="Z332" s="42" t="str">
        <f>[1]ESTAR_to_AWHS!K65</f>
        <v>--</v>
      </c>
      <c r="AA332" s="52" t="str">
        <f>[1]ESTAR_to_AWHS!I65</f>
        <v>2-3</v>
      </c>
      <c r="AB332" s="53">
        <f>[1]ESTAR_to_AWHS!L65</f>
        <v>3.4</v>
      </c>
      <c r="AC332" s="54">
        <f>[1]ESTAR_to_AWHS!J65</f>
        <v>42667</v>
      </c>
      <c r="AD332" s="50" t="s">
        <v>91</v>
      </c>
      <c r="AE332" s="143" t="str">
        <f t="shared" si="192"/>
        <v>2,     Ruud,   "PROUH65 T2 RU350 D  (65 gal)"</v>
      </c>
      <c r="AF332" s="145" t="str">
        <f t="shared" si="212"/>
        <v>Ruud</v>
      </c>
      <c r="AG332" s="6" t="s">
        <v>668</v>
      </c>
      <c r="AH332" s="143" t="str">
        <f t="shared" si="193"/>
        <v xml:space="preserve">          case  Ruud   :   "RuudPROUH65RU350D"</v>
      </c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H332"/>
      <c r="NI332"/>
      <c r="NJ332"/>
      <c r="NK332"/>
      <c r="NL332"/>
      <c r="NM332"/>
      <c r="NN332"/>
      <c r="NO332"/>
      <c r="NP332"/>
      <c r="NQ332"/>
      <c r="NR332"/>
      <c r="NS332"/>
      <c r="NT332"/>
      <c r="NU332"/>
      <c r="NV332"/>
      <c r="NW332"/>
      <c r="NX332"/>
      <c r="NY332"/>
      <c r="NZ332"/>
      <c r="OA332"/>
      <c r="OB332"/>
      <c r="OC332"/>
      <c r="OD332"/>
      <c r="OE332"/>
      <c r="OF332"/>
      <c r="OG332"/>
      <c r="OH332"/>
      <c r="OI332"/>
      <c r="OJ332"/>
      <c r="OK332"/>
      <c r="OL332"/>
      <c r="OM332"/>
      <c r="ON332"/>
      <c r="OO332"/>
      <c r="OP332"/>
      <c r="OQ332"/>
      <c r="OR332"/>
      <c r="OS332"/>
      <c r="OT332"/>
      <c r="OU332"/>
      <c r="OV332"/>
      <c r="OW332"/>
      <c r="OX332"/>
      <c r="OY332"/>
      <c r="OZ332"/>
      <c r="PA332"/>
      <c r="PB332"/>
      <c r="PC332"/>
      <c r="PD332"/>
      <c r="PE332"/>
      <c r="PF332"/>
      <c r="PG332"/>
      <c r="PH332"/>
      <c r="PI332"/>
      <c r="PJ332"/>
      <c r="PK332"/>
      <c r="PL332"/>
      <c r="PM332"/>
      <c r="PN332"/>
      <c r="PO332"/>
      <c r="PP332"/>
      <c r="PQ332"/>
      <c r="PR332"/>
      <c r="PS332"/>
      <c r="PT332"/>
      <c r="PU332"/>
      <c r="PV332"/>
      <c r="PW332"/>
      <c r="PX332"/>
      <c r="PY332"/>
      <c r="PZ332"/>
      <c r="QA332"/>
      <c r="QB332"/>
      <c r="QC332"/>
      <c r="QD332"/>
      <c r="QE332"/>
      <c r="QF332"/>
      <c r="QG332"/>
      <c r="QH332"/>
      <c r="QI332"/>
      <c r="QJ332"/>
      <c r="QK332"/>
      <c r="QL332"/>
      <c r="QM332"/>
      <c r="QN332"/>
      <c r="QO332"/>
      <c r="QP332"/>
      <c r="QQ332"/>
      <c r="QR332"/>
      <c r="QS332"/>
      <c r="QT332"/>
      <c r="QU332"/>
      <c r="QV332"/>
      <c r="QW332"/>
      <c r="QX332"/>
      <c r="QY332"/>
      <c r="QZ332"/>
      <c r="RA332"/>
      <c r="RB332"/>
      <c r="RC332"/>
      <c r="RD332"/>
      <c r="RE332"/>
      <c r="RF332"/>
      <c r="RG332"/>
      <c r="RH332"/>
      <c r="RI332"/>
      <c r="RJ332"/>
      <c r="RK332"/>
      <c r="RL332"/>
      <c r="RM332"/>
      <c r="RN332"/>
      <c r="RO332"/>
      <c r="RP332"/>
      <c r="RQ332"/>
      <c r="RR332"/>
      <c r="RS332"/>
      <c r="RT332"/>
      <c r="RU332"/>
      <c r="RV332"/>
      <c r="RW332"/>
      <c r="RX332"/>
      <c r="RY332"/>
      <c r="RZ332"/>
      <c r="SA332"/>
      <c r="SB332"/>
      <c r="SC332"/>
      <c r="SD332"/>
      <c r="SE332"/>
      <c r="SF332"/>
      <c r="SG332"/>
      <c r="SH332"/>
      <c r="SI332"/>
      <c r="SJ332"/>
      <c r="SK332"/>
      <c r="SL332"/>
      <c r="SM332"/>
      <c r="SN332"/>
      <c r="SO332"/>
      <c r="SP332"/>
      <c r="SQ332"/>
      <c r="SR332"/>
      <c r="SS332"/>
      <c r="ST332"/>
      <c r="SU332"/>
      <c r="SV332"/>
      <c r="SW332"/>
      <c r="SX332"/>
      <c r="SY332"/>
      <c r="SZ332"/>
      <c r="TA332"/>
      <c r="TB332"/>
      <c r="TC332"/>
      <c r="TD332"/>
      <c r="TE332"/>
      <c r="TF332"/>
      <c r="TG332"/>
      <c r="TH332"/>
      <c r="TI332"/>
      <c r="TJ332"/>
      <c r="TK332"/>
      <c r="TL332"/>
      <c r="TM332"/>
      <c r="TN332"/>
      <c r="TO332"/>
      <c r="TP332"/>
      <c r="TQ332"/>
      <c r="TR332"/>
      <c r="TS332"/>
      <c r="TT332"/>
      <c r="TU332"/>
      <c r="TV332"/>
      <c r="TW332"/>
      <c r="TX332"/>
      <c r="TY332"/>
      <c r="TZ332"/>
      <c r="UA332"/>
      <c r="UB332"/>
      <c r="UC332"/>
      <c r="UD332"/>
      <c r="UE332"/>
      <c r="UF332"/>
      <c r="UG332"/>
      <c r="UH332"/>
      <c r="UI332"/>
      <c r="UJ332"/>
      <c r="UK332"/>
      <c r="UL332"/>
      <c r="UM332"/>
      <c r="UN332"/>
      <c r="UO332"/>
      <c r="UP332"/>
      <c r="UQ332"/>
      <c r="UR332"/>
      <c r="US332"/>
      <c r="UT332"/>
      <c r="UU332"/>
      <c r="UV332"/>
      <c r="UW332"/>
      <c r="UX332"/>
      <c r="UY332"/>
      <c r="UZ332"/>
      <c r="VA332"/>
      <c r="VB332"/>
      <c r="VC332"/>
      <c r="VD332"/>
      <c r="VE332"/>
      <c r="VF332"/>
      <c r="VG332"/>
      <c r="VH332"/>
      <c r="VI332"/>
      <c r="VJ332"/>
      <c r="VK332"/>
      <c r="VL332"/>
      <c r="VM332"/>
      <c r="VN332"/>
      <c r="VO332"/>
      <c r="VP332"/>
      <c r="VQ332"/>
      <c r="VR332"/>
      <c r="VS332"/>
      <c r="VT332"/>
      <c r="VU332"/>
      <c r="VV332"/>
      <c r="VW332"/>
      <c r="VX332"/>
      <c r="VY332"/>
      <c r="VZ332"/>
      <c r="WA332"/>
      <c r="WB332"/>
      <c r="WC332"/>
      <c r="WD332"/>
      <c r="WE332"/>
      <c r="WF332"/>
      <c r="WG332"/>
      <c r="WH332"/>
      <c r="WI332"/>
      <c r="WJ332"/>
      <c r="WK332"/>
      <c r="WL332"/>
      <c r="WM332"/>
      <c r="WN332"/>
      <c r="WO332"/>
      <c r="WP332"/>
      <c r="WQ332"/>
      <c r="WR332"/>
      <c r="WS332"/>
      <c r="WT332"/>
      <c r="WU332"/>
      <c r="WV332"/>
      <c r="WW332"/>
      <c r="WX332"/>
      <c r="WY332"/>
      <c r="WZ332"/>
      <c r="XA332"/>
      <c r="XB332"/>
      <c r="XC332"/>
      <c r="XD332"/>
      <c r="XE332"/>
      <c r="XF332"/>
      <c r="XG332"/>
      <c r="XH332"/>
      <c r="XI332"/>
      <c r="XJ332"/>
      <c r="XK332"/>
      <c r="XL332"/>
      <c r="XM332"/>
      <c r="XN332"/>
      <c r="XO332"/>
      <c r="XP332"/>
      <c r="XQ332"/>
      <c r="XR332"/>
      <c r="XS332"/>
      <c r="XT332"/>
      <c r="XU332"/>
      <c r="XV332"/>
      <c r="XW332"/>
      <c r="XX332"/>
      <c r="XY332"/>
      <c r="XZ332"/>
      <c r="YA332"/>
      <c r="YB332"/>
      <c r="YC332"/>
      <c r="YD332"/>
      <c r="YE332"/>
      <c r="YF332"/>
      <c r="YG332"/>
      <c r="YH332"/>
      <c r="YI332"/>
      <c r="YJ332"/>
      <c r="YK332"/>
      <c r="YL332"/>
      <c r="YM332"/>
      <c r="YN332"/>
      <c r="YO332"/>
      <c r="YP332"/>
      <c r="YQ332"/>
      <c r="YR332"/>
      <c r="YS332"/>
      <c r="YT332"/>
      <c r="YU332"/>
      <c r="YV332"/>
      <c r="YW332"/>
      <c r="YX332"/>
      <c r="YY332"/>
      <c r="YZ332"/>
      <c r="ZA332"/>
      <c r="ZB332"/>
      <c r="ZC332"/>
      <c r="ZD332"/>
      <c r="ZE332"/>
      <c r="ZF332"/>
      <c r="ZG332"/>
      <c r="ZH332"/>
      <c r="ZI332"/>
      <c r="ZJ332"/>
      <c r="ZK332"/>
      <c r="ZL332"/>
      <c r="ZM332"/>
      <c r="ZN332"/>
      <c r="ZO332"/>
      <c r="ZP332"/>
      <c r="ZQ332"/>
      <c r="ZR332"/>
      <c r="ZS332"/>
      <c r="ZT332"/>
      <c r="ZU332"/>
      <c r="ZV332"/>
      <c r="ZW332"/>
      <c r="ZX332"/>
      <c r="ZY332"/>
      <c r="ZZ332"/>
      <c r="AAA332"/>
      <c r="AAB332"/>
      <c r="AAC332"/>
      <c r="AAD332"/>
      <c r="AAE332"/>
      <c r="AAF332"/>
      <c r="AAG332"/>
      <c r="AAH332"/>
      <c r="AAI332"/>
      <c r="AAJ332"/>
      <c r="AAK332"/>
      <c r="AAL332"/>
      <c r="AAM332"/>
      <c r="AAN332"/>
      <c r="AAO332"/>
      <c r="AAP332"/>
      <c r="AAQ332"/>
      <c r="AAR332"/>
      <c r="AAS332"/>
      <c r="AAT332"/>
      <c r="AAU332"/>
      <c r="AAV332"/>
      <c r="AAW332"/>
      <c r="AAX332"/>
      <c r="AAY332"/>
      <c r="AAZ332"/>
      <c r="ABA332"/>
      <c r="ABB332"/>
      <c r="ABC332"/>
      <c r="ABD332"/>
      <c r="ABE332"/>
      <c r="ABF332"/>
      <c r="ABG332"/>
      <c r="ABH332"/>
      <c r="ABI332"/>
      <c r="ABJ332"/>
      <c r="ABK332"/>
      <c r="ABL332"/>
      <c r="ABM332"/>
      <c r="ABN332"/>
      <c r="ABO332"/>
      <c r="ABP332"/>
      <c r="ABQ332"/>
      <c r="ABR332"/>
      <c r="ABS332"/>
      <c r="ABT332"/>
      <c r="ABU332"/>
      <c r="ABV332"/>
      <c r="ABW332"/>
      <c r="ABX332"/>
      <c r="ABY332"/>
      <c r="ABZ332"/>
      <c r="ACA332"/>
      <c r="ACB332"/>
      <c r="ACC332"/>
      <c r="ACD332"/>
      <c r="ACE332"/>
      <c r="ACF332"/>
      <c r="ACG332"/>
      <c r="ACH332"/>
      <c r="ACI332"/>
      <c r="ACJ332"/>
      <c r="ACK332"/>
      <c r="ACL332"/>
      <c r="ACM332"/>
      <c r="ACN332"/>
      <c r="ACO332"/>
      <c r="ACP332"/>
      <c r="ACQ332"/>
      <c r="ACR332"/>
      <c r="ACS332"/>
      <c r="ACT332"/>
      <c r="ACU332"/>
      <c r="ACV332"/>
      <c r="ACW332"/>
      <c r="ACX332"/>
      <c r="ACY332"/>
      <c r="ACZ332"/>
      <c r="ADA332"/>
      <c r="ADB332"/>
      <c r="ADC332"/>
      <c r="ADD332"/>
      <c r="ADE332"/>
      <c r="ADF332"/>
      <c r="ADG332"/>
      <c r="ADH332"/>
      <c r="ADI332"/>
      <c r="ADJ332"/>
      <c r="ADK332"/>
      <c r="ADL332"/>
      <c r="ADM332"/>
      <c r="ADN332"/>
      <c r="ADO332"/>
      <c r="ADP332"/>
      <c r="ADQ332"/>
      <c r="ADR332"/>
      <c r="ADS332"/>
      <c r="ADT332"/>
      <c r="ADU332"/>
      <c r="ADV332"/>
      <c r="ADW332"/>
      <c r="ADX332"/>
      <c r="ADY332"/>
      <c r="ADZ332"/>
      <c r="AEA332"/>
      <c r="AEB332"/>
      <c r="AEC332"/>
      <c r="AED332"/>
      <c r="AEE332"/>
      <c r="AEF332"/>
      <c r="AEG332"/>
      <c r="AEH332"/>
      <c r="AEI332"/>
      <c r="AEJ332"/>
      <c r="AEK332"/>
      <c r="AEL332"/>
      <c r="AEM332"/>
      <c r="AEN332"/>
      <c r="AEO332"/>
      <c r="AEP332"/>
      <c r="AEQ332"/>
      <c r="AER332"/>
      <c r="AES332"/>
      <c r="AET332"/>
      <c r="AEU332"/>
      <c r="AEV332"/>
      <c r="AEW332"/>
      <c r="AEX332"/>
      <c r="AEY332"/>
      <c r="AEZ332"/>
      <c r="AFA332"/>
      <c r="AFB332"/>
      <c r="AFC332"/>
      <c r="AFD332"/>
      <c r="AFE332"/>
      <c r="AFF332"/>
      <c r="AFG332"/>
      <c r="AFH332"/>
      <c r="AFI332"/>
      <c r="AFJ332"/>
      <c r="AFK332"/>
      <c r="AFL332"/>
      <c r="AFM332"/>
      <c r="AFN332"/>
      <c r="AFO332"/>
      <c r="AFP332"/>
      <c r="AFQ332"/>
      <c r="AFR332"/>
      <c r="AFS332"/>
      <c r="AFT332"/>
      <c r="AFU332"/>
      <c r="AFV332"/>
      <c r="AFW332"/>
      <c r="AFX332"/>
      <c r="AFY332"/>
      <c r="AFZ332"/>
      <c r="AGA332"/>
      <c r="AGB332"/>
      <c r="AGC332"/>
      <c r="AGD332"/>
      <c r="AGE332"/>
      <c r="AGF332"/>
      <c r="AGG332"/>
      <c r="AGH332"/>
      <c r="AGI332"/>
      <c r="AGJ332"/>
      <c r="AGK332"/>
      <c r="AGL332"/>
      <c r="AGM332"/>
      <c r="AGN332"/>
      <c r="AGO332"/>
      <c r="AGP332"/>
      <c r="AGQ332"/>
      <c r="AGR332"/>
      <c r="AGS332"/>
      <c r="AGT332"/>
      <c r="AGU332"/>
      <c r="AGV332"/>
      <c r="AGW332"/>
      <c r="AGX332"/>
      <c r="AGY332"/>
      <c r="AGZ332"/>
      <c r="AHA332"/>
      <c r="AHB332"/>
      <c r="AHC332"/>
      <c r="AHD332"/>
      <c r="AHE332"/>
      <c r="AHF332"/>
      <c r="AHG332"/>
      <c r="AHH332"/>
      <c r="AHI332"/>
      <c r="AHJ332"/>
      <c r="AHK332"/>
      <c r="AHL332"/>
      <c r="AHM332"/>
      <c r="AHN332"/>
      <c r="AHO332"/>
      <c r="AHP332"/>
      <c r="AHQ332"/>
      <c r="AHR332"/>
      <c r="AHS332"/>
      <c r="AHT332"/>
      <c r="AHU332"/>
      <c r="AHV332"/>
      <c r="AHW332"/>
      <c r="AHX332"/>
      <c r="AHY332"/>
      <c r="AHZ332"/>
      <c r="AIA332"/>
      <c r="AIB332"/>
      <c r="AIC332"/>
      <c r="AID332"/>
      <c r="AIE332"/>
      <c r="AIF332"/>
      <c r="AIG332"/>
      <c r="AIH332"/>
      <c r="AII332"/>
      <c r="AIJ332"/>
      <c r="AIK332"/>
      <c r="AIL332"/>
      <c r="AIM332"/>
      <c r="AIN332"/>
      <c r="AIO332"/>
      <c r="AIP332"/>
      <c r="AIQ332"/>
      <c r="AIR332"/>
      <c r="AIS332"/>
      <c r="AIT332"/>
      <c r="AIU332"/>
      <c r="AIV332"/>
      <c r="AIW332"/>
      <c r="AIX332"/>
      <c r="AIY332"/>
      <c r="AIZ332"/>
      <c r="AJA332"/>
      <c r="AJB332"/>
      <c r="AJC332"/>
      <c r="AJD332"/>
      <c r="AJE332"/>
      <c r="AJF332"/>
      <c r="AJG332"/>
      <c r="AJH332"/>
      <c r="AJI332"/>
      <c r="AJJ332"/>
      <c r="AJK332"/>
      <c r="AJL332"/>
      <c r="AJM332"/>
      <c r="AJN332"/>
      <c r="AJO332"/>
      <c r="AJP332"/>
      <c r="AJQ332"/>
      <c r="AJR332"/>
      <c r="AJS332"/>
      <c r="AJT332"/>
      <c r="AJU332"/>
      <c r="AJV332"/>
      <c r="AJW332"/>
      <c r="AJX332"/>
      <c r="AJY332"/>
      <c r="AJZ332"/>
      <c r="AKA332"/>
      <c r="AKB332"/>
      <c r="AKC332"/>
      <c r="AKD332"/>
      <c r="AKE332"/>
      <c r="AKF332"/>
      <c r="AKG332"/>
      <c r="AKH332"/>
      <c r="AKI332"/>
      <c r="AKJ332"/>
      <c r="AKK332"/>
      <c r="AKL332"/>
      <c r="AKM332"/>
      <c r="AKN332"/>
      <c r="AKO332"/>
      <c r="AKP332"/>
      <c r="AKQ332"/>
      <c r="AKR332"/>
      <c r="AKS332"/>
      <c r="AKT332"/>
      <c r="AKU332"/>
      <c r="AKV332"/>
      <c r="AKW332"/>
      <c r="AKX332"/>
      <c r="AKY332"/>
      <c r="AKZ332"/>
      <c r="ALA332"/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  <c r="ALX332"/>
      <c r="ALY332"/>
      <c r="ALZ332"/>
      <c r="AMA332"/>
      <c r="AMB332"/>
      <c r="AMC332"/>
      <c r="AMD332"/>
      <c r="AME332"/>
      <c r="AMF332"/>
      <c r="AMG332"/>
      <c r="AMH332"/>
      <c r="AMI332"/>
      <c r="AMJ332"/>
      <c r="AMK332"/>
      <c r="AML332"/>
      <c r="AMM332"/>
      <c r="AMN332"/>
      <c r="AMO332"/>
      <c r="AMP332"/>
      <c r="AMQ332"/>
      <c r="AMR332"/>
      <c r="AMS332"/>
      <c r="AMT332"/>
      <c r="AMU332"/>
      <c r="AMV332"/>
      <c r="AMW332"/>
      <c r="AMX332"/>
      <c r="AMY332"/>
      <c r="AMZ332"/>
      <c r="ANA332"/>
      <c r="ANB332"/>
    </row>
    <row r="333" spans="3:1042" s="6" customFormat="1" ht="15" customHeight="1" x14ac:dyDescent="0.25">
      <c r="C333" s="6" t="str">
        <f t="shared" si="189"/>
        <v>Ruud</v>
      </c>
      <c r="D333" s="6" t="str">
        <f t="shared" si="190"/>
        <v>PROUH80 T2 RU245  (80 gal)</v>
      </c>
      <c r="E333" s="6">
        <f t="shared" si="206"/>
        <v>210534</v>
      </c>
      <c r="F333" s="62">
        <f t="shared" si="145"/>
        <v>80</v>
      </c>
      <c r="G333" s="6" t="str">
        <f t="shared" si="191"/>
        <v>AOSmithSHPT80</v>
      </c>
      <c r="H333" s="62">
        <v>1</v>
      </c>
      <c r="I333" s="64">
        <v>0</v>
      </c>
      <c r="J333" s="63">
        <f t="shared" si="148"/>
        <v>2.2799999999999998</v>
      </c>
      <c r="K333" s="114">
        <f t="shared" si="149"/>
        <v>0</v>
      </c>
      <c r="L333" s="132">
        <f t="shared" si="187"/>
        <v>0</v>
      </c>
      <c r="M333" s="99" t="s">
        <v>196</v>
      </c>
      <c r="N333" s="32">
        <v>1</v>
      </c>
      <c r="O333" s="83">
        <f t="shared" si="188"/>
        <v>21</v>
      </c>
      <c r="P333" s="12" t="s">
        <v>99</v>
      </c>
      <c r="Q333" s="70">
        <f t="shared" si="220"/>
        <v>5</v>
      </c>
      <c r="R333" s="70">
        <f t="shared" si="219"/>
        <v>210534</v>
      </c>
      <c r="S333" s="67" t="str">
        <f t="shared" si="194"/>
        <v>PROUH80 T2 RU245  (80 gal)</v>
      </c>
      <c r="T333" s="13" t="s">
        <v>154</v>
      </c>
      <c r="U333" s="14">
        <v>80</v>
      </c>
      <c r="V333" s="108" t="s">
        <v>165</v>
      </c>
      <c r="W333" s="88" t="s">
        <v>165</v>
      </c>
      <c r="X333" s="93" t="str">
        <f t="shared" si="182"/>
        <v>AOSmithSHPT80</v>
      </c>
      <c r="Y333" s="131">
        <v>0</v>
      </c>
      <c r="Z333" s="42">
        <f>[1]ESTAR_to_AWHS!K153</f>
        <v>2.2799999999999998</v>
      </c>
      <c r="AA333" s="52">
        <f>[1]ESTAR_to_AWHS!I153</f>
        <v>3</v>
      </c>
      <c r="AB333" s="53" t="str">
        <f>[1]ESTAR_to_AWHS!L153</f>
        <v>--</v>
      </c>
      <c r="AC333" s="54">
        <f>[1]ESTAR_to_AWHS!J153</f>
        <v>42505</v>
      </c>
      <c r="AD333" s="50" t="s">
        <v>91</v>
      </c>
      <c r="AE333" s="143" t="str">
        <f t="shared" si="192"/>
        <v>2,     Ruud,   "PROUH80 T2 RU245  (80 gal)"</v>
      </c>
      <c r="AF333" s="145" t="str">
        <f t="shared" si="212"/>
        <v>Ruud</v>
      </c>
      <c r="AG333" t="s">
        <v>674</v>
      </c>
      <c r="AH333" s="143" t="str">
        <f t="shared" si="193"/>
        <v xml:space="preserve">          case  Ruud   :   "RuudPROUH80RU245"</v>
      </c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</row>
    <row r="334" spans="3:1042" s="6" customFormat="1" ht="15" customHeight="1" x14ac:dyDescent="0.25">
      <c r="C334" s="6" t="str">
        <f t="shared" si="189"/>
        <v>Ruud</v>
      </c>
      <c r="D334" s="6" t="str">
        <f t="shared" si="190"/>
        <v>PROUH80 T2 RU350 D  (80 gal)</v>
      </c>
      <c r="E334" s="6">
        <f t="shared" si="206"/>
        <v>210641</v>
      </c>
      <c r="F334" s="62">
        <f t="shared" si="145"/>
        <v>80</v>
      </c>
      <c r="G334" s="6" t="str">
        <f t="shared" si="191"/>
        <v>RheemHBDR4580</v>
      </c>
      <c r="H334" s="64">
        <v>0</v>
      </c>
      <c r="I334" s="62">
        <v>1</v>
      </c>
      <c r="J334" s="63">
        <f t="shared" si="148"/>
        <v>0</v>
      </c>
      <c r="K334" s="114">
        <f t="shared" si="149"/>
        <v>3.4</v>
      </c>
      <c r="L334" s="132">
        <f t="shared" si="187"/>
        <v>0</v>
      </c>
      <c r="M334" s="99" t="s">
        <v>196</v>
      </c>
      <c r="N334" s="32">
        <v>3</v>
      </c>
      <c r="O334" s="83">
        <f t="shared" si="188"/>
        <v>21</v>
      </c>
      <c r="P334" s="12" t="s">
        <v>99</v>
      </c>
      <c r="Q334" s="70">
        <f t="shared" si="220"/>
        <v>6</v>
      </c>
      <c r="R334" s="70">
        <f t="shared" si="219"/>
        <v>210641</v>
      </c>
      <c r="S334" s="67" t="str">
        <f t="shared" si="194"/>
        <v>PROUH80 T2 RU350 D  (80 gal)</v>
      </c>
      <c r="T334" s="13" t="s">
        <v>140</v>
      </c>
      <c r="U334" s="14">
        <v>80</v>
      </c>
      <c r="V334" s="107" t="s">
        <v>275</v>
      </c>
      <c r="W334" s="88" t="s">
        <v>275</v>
      </c>
      <c r="X334" s="93" t="str">
        <f t="shared" si="182"/>
        <v>RheemHBDR4580</v>
      </c>
      <c r="Y334" s="131">
        <v>0</v>
      </c>
      <c r="Z334" s="42" t="str">
        <f>[1]ESTAR_to_AWHS!K66</f>
        <v>--</v>
      </c>
      <c r="AA334" s="52">
        <f>[1]ESTAR_to_AWHS!I66</f>
        <v>4</v>
      </c>
      <c r="AB334" s="53">
        <f>[1]ESTAR_to_AWHS!L66</f>
        <v>3.4</v>
      </c>
      <c r="AC334" s="54">
        <f>[1]ESTAR_to_AWHS!J66</f>
        <v>42667</v>
      </c>
      <c r="AD334" s="50" t="s">
        <v>91</v>
      </c>
      <c r="AE334" s="143" t="str">
        <f t="shared" si="192"/>
        <v>2,     Ruud,   "PROUH80 T2 RU350 D  (80 gal)"</v>
      </c>
      <c r="AF334" s="145" t="str">
        <f t="shared" si="212"/>
        <v>Ruud</v>
      </c>
      <c r="AG334" t="s">
        <v>675</v>
      </c>
      <c r="AH334" s="143" t="str">
        <f t="shared" si="193"/>
        <v xml:space="preserve">          case  Ruud   :   "RuudPROUH80RU350D"</v>
      </c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  <c r="QH334"/>
      <c r="QI334"/>
      <c r="QJ334"/>
      <c r="QK334"/>
      <c r="QL334"/>
      <c r="QM334"/>
      <c r="QN334"/>
      <c r="QO334"/>
      <c r="QP334"/>
      <c r="QQ334"/>
      <c r="QR334"/>
      <c r="QS334"/>
      <c r="QT334"/>
      <c r="QU334"/>
      <c r="QV334"/>
      <c r="QW334"/>
      <c r="QX334"/>
      <c r="QY334"/>
      <c r="QZ334"/>
      <c r="RA334"/>
      <c r="RB334"/>
      <c r="RC334"/>
      <c r="RD334"/>
      <c r="RE334"/>
      <c r="RF334"/>
      <c r="RG334"/>
      <c r="RH334"/>
      <c r="RI334"/>
      <c r="RJ334"/>
      <c r="RK334"/>
      <c r="RL334"/>
      <c r="RM334"/>
      <c r="RN334"/>
      <c r="RO334"/>
      <c r="RP334"/>
      <c r="RQ334"/>
      <c r="RR334"/>
      <c r="RS334"/>
      <c r="RT334"/>
      <c r="RU334"/>
      <c r="RV334"/>
      <c r="RW334"/>
      <c r="RX334"/>
      <c r="RY334"/>
      <c r="RZ334"/>
      <c r="SA334"/>
      <c r="SB334"/>
      <c r="SC334"/>
      <c r="SD334"/>
      <c r="SE334"/>
      <c r="SF334"/>
      <c r="SG334"/>
      <c r="SH334"/>
      <c r="SI334"/>
      <c r="SJ334"/>
      <c r="SK334"/>
      <c r="SL334"/>
      <c r="SM334"/>
      <c r="SN334"/>
      <c r="SO334"/>
      <c r="SP334"/>
      <c r="SQ334"/>
      <c r="SR334"/>
      <c r="SS334"/>
      <c r="ST334"/>
      <c r="SU334"/>
      <c r="SV334"/>
      <c r="SW334"/>
      <c r="SX334"/>
      <c r="SY334"/>
      <c r="SZ334"/>
      <c r="TA334"/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  <c r="AMK334"/>
      <c r="AML334"/>
      <c r="AMM334"/>
      <c r="AMN334"/>
      <c r="AMO334"/>
      <c r="AMP334"/>
      <c r="AMQ334"/>
      <c r="AMR334"/>
      <c r="AMS334"/>
      <c r="AMT334"/>
      <c r="AMU334"/>
      <c r="AMV334"/>
      <c r="AMW334"/>
      <c r="AMX334"/>
      <c r="AMY334"/>
      <c r="AMZ334"/>
      <c r="ANA334"/>
      <c r="ANB334"/>
    </row>
    <row r="335" spans="3:1042" s="6" customFormat="1" ht="15" customHeight="1" x14ac:dyDescent="0.25">
      <c r="C335" s="6" t="str">
        <f t="shared" si="189"/>
        <v>Ruud</v>
      </c>
      <c r="D335" s="6" t="str">
        <f t="shared" si="190"/>
        <v>PROUH50 T2 RU350 D15  (50 gal)</v>
      </c>
      <c r="E335" s="6">
        <f t="shared" si="206"/>
        <v>210742</v>
      </c>
      <c r="F335" s="62">
        <f t="shared" si="145"/>
        <v>50</v>
      </c>
      <c r="G335" s="6" t="str">
        <f t="shared" si="191"/>
        <v>RheemHBDR2250</v>
      </c>
      <c r="H335" s="64">
        <v>0</v>
      </c>
      <c r="I335" s="62">
        <v>1</v>
      </c>
      <c r="J335" s="63">
        <f t="shared" si="148"/>
        <v>0</v>
      </c>
      <c r="K335" s="114" t="str">
        <f t="shared" si="149"/>
        <v>3.2</v>
      </c>
      <c r="L335" s="132">
        <f t="shared" si="187"/>
        <v>0</v>
      </c>
      <c r="M335" s="99" t="s">
        <v>196</v>
      </c>
      <c r="N335" s="32">
        <v>3</v>
      </c>
      <c r="O335" s="83">
        <f t="shared" si="188"/>
        <v>21</v>
      </c>
      <c r="P335" s="12" t="s">
        <v>99</v>
      </c>
      <c r="Q335" s="70">
        <f t="shared" si="220"/>
        <v>7</v>
      </c>
      <c r="R335" s="70">
        <f t="shared" si="219"/>
        <v>210742</v>
      </c>
      <c r="S335" s="67" t="str">
        <f t="shared" si="194"/>
        <v>PROUH50 T2 RU350 D15  (50 gal)</v>
      </c>
      <c r="T335" s="13" t="s">
        <v>268</v>
      </c>
      <c r="U335" s="14">
        <v>50</v>
      </c>
      <c r="V335" s="107" t="s">
        <v>228</v>
      </c>
      <c r="W335" s="88" t="s">
        <v>228</v>
      </c>
      <c r="X335" s="93" t="str">
        <f t="shared" si="182"/>
        <v>RheemHBDR2250</v>
      </c>
      <c r="Y335" s="131">
        <v>0</v>
      </c>
      <c r="Z335" s="42"/>
      <c r="AA335" s="52" t="s">
        <v>9</v>
      </c>
      <c r="AB335" s="53" t="s">
        <v>263</v>
      </c>
      <c r="AC335" s="54"/>
      <c r="AD335" s="50"/>
      <c r="AE335" s="143" t="str">
        <f t="shared" si="192"/>
        <v>2,     Ruud,   "PROUH50 T2 RU350 D15  (50 gal)"</v>
      </c>
      <c r="AF335" s="145" t="str">
        <f t="shared" si="212"/>
        <v>Ruud</v>
      </c>
      <c r="AG335" s="6" t="s">
        <v>663</v>
      </c>
      <c r="AH335" s="143" t="str">
        <f t="shared" si="193"/>
        <v xml:space="preserve">          case  Ruud   :   "RuudPROUH50RU350D15"</v>
      </c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  <c r="AEM335"/>
      <c r="AEN335"/>
      <c r="AEO335"/>
      <c r="AEP335"/>
      <c r="AEQ335"/>
      <c r="AER335"/>
      <c r="AES335"/>
      <c r="AET335"/>
      <c r="AEU335"/>
      <c r="AEV335"/>
      <c r="AEW335"/>
      <c r="AEX335"/>
      <c r="AEY335"/>
      <c r="AEZ335"/>
      <c r="AFA335"/>
      <c r="AFB335"/>
      <c r="AFC335"/>
      <c r="AFD335"/>
      <c r="AFE335"/>
      <c r="AFF335"/>
      <c r="AFG335"/>
      <c r="AFH335"/>
      <c r="AFI335"/>
      <c r="AFJ335"/>
      <c r="AFK335"/>
      <c r="AFL335"/>
      <c r="AFM335"/>
      <c r="AFN335"/>
      <c r="AFO335"/>
      <c r="AFP335"/>
      <c r="AFQ335"/>
      <c r="AFR335"/>
      <c r="AFS335"/>
      <c r="AFT335"/>
      <c r="AFU335"/>
      <c r="AFV335"/>
      <c r="AFW335"/>
      <c r="AFX335"/>
      <c r="AFY335"/>
      <c r="AFZ335"/>
      <c r="AGA335"/>
      <c r="AGB335"/>
      <c r="AGC335"/>
      <c r="AGD335"/>
      <c r="AGE335"/>
      <c r="AGF335"/>
      <c r="AGG335"/>
      <c r="AGH335"/>
      <c r="AGI335"/>
      <c r="AGJ335"/>
      <c r="AGK335"/>
      <c r="AGL335"/>
      <c r="AGM335"/>
      <c r="AGN335"/>
      <c r="AGO335"/>
      <c r="AGP335"/>
      <c r="AGQ335"/>
      <c r="AGR335"/>
      <c r="AGS335"/>
      <c r="AGT335"/>
      <c r="AGU335"/>
      <c r="AGV335"/>
      <c r="AGW335"/>
      <c r="AGX335"/>
      <c r="AGY335"/>
      <c r="AGZ335"/>
      <c r="AHA335"/>
      <c r="AHB335"/>
      <c r="AHC335"/>
      <c r="AHD335"/>
      <c r="AHE335"/>
      <c r="AHF335"/>
      <c r="AHG335"/>
      <c r="AHH335"/>
      <c r="AHI335"/>
      <c r="AHJ335"/>
      <c r="AHK335"/>
      <c r="AHL335"/>
      <c r="AHM335"/>
      <c r="AHN335"/>
      <c r="AHO335"/>
      <c r="AHP335"/>
      <c r="AHQ335"/>
      <c r="AHR335"/>
      <c r="AHS335"/>
      <c r="AHT335"/>
      <c r="AHU335"/>
      <c r="AHV335"/>
      <c r="AHW335"/>
      <c r="AHX335"/>
      <c r="AHY335"/>
      <c r="AHZ335"/>
      <c r="AIA335"/>
      <c r="AIB335"/>
      <c r="AIC335"/>
      <c r="AID335"/>
      <c r="AIE335"/>
      <c r="AIF335"/>
      <c r="AIG335"/>
      <c r="AIH335"/>
      <c r="AII335"/>
      <c r="AIJ335"/>
      <c r="AIK335"/>
      <c r="AIL335"/>
      <c r="AIM335"/>
      <c r="AIN335"/>
      <c r="AIO335"/>
      <c r="AIP335"/>
      <c r="AIQ335"/>
      <c r="AIR335"/>
      <c r="AIS335"/>
      <c r="AIT335"/>
      <c r="AIU335"/>
      <c r="AIV335"/>
      <c r="AIW335"/>
      <c r="AIX335"/>
      <c r="AIY335"/>
      <c r="AIZ335"/>
      <c r="AJA335"/>
      <c r="AJB335"/>
      <c r="AJC335"/>
      <c r="AJD335"/>
      <c r="AJE335"/>
      <c r="AJF335"/>
      <c r="AJG335"/>
      <c r="AJH335"/>
      <c r="AJI335"/>
      <c r="AJJ335"/>
      <c r="AJK335"/>
      <c r="AJL335"/>
      <c r="AJM335"/>
      <c r="AJN335"/>
      <c r="AJO335"/>
      <c r="AJP335"/>
      <c r="AJQ335"/>
      <c r="AJR335"/>
      <c r="AJS335"/>
      <c r="AJT335"/>
      <c r="AJU335"/>
      <c r="AJV335"/>
      <c r="AJW335"/>
      <c r="AJX335"/>
      <c r="AJY335"/>
      <c r="AJZ335"/>
      <c r="AKA335"/>
      <c r="AKB335"/>
      <c r="AKC335"/>
      <c r="AKD335"/>
      <c r="AKE335"/>
      <c r="AKF335"/>
      <c r="AKG335"/>
      <c r="AKH335"/>
      <c r="AKI335"/>
      <c r="AKJ335"/>
      <c r="AKK335"/>
      <c r="AKL335"/>
      <c r="AKM335"/>
      <c r="AKN335"/>
      <c r="AKO335"/>
      <c r="AKP335"/>
      <c r="AKQ335"/>
      <c r="AKR335"/>
      <c r="AKS335"/>
      <c r="AKT335"/>
      <c r="AKU335"/>
      <c r="AKV335"/>
      <c r="AKW335"/>
      <c r="AKX335"/>
      <c r="AKY335"/>
      <c r="AKZ335"/>
      <c r="ALA335"/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  <c r="ALX335"/>
      <c r="ALY335"/>
      <c r="ALZ335"/>
      <c r="AMA335"/>
      <c r="AMB335"/>
      <c r="AMC335"/>
      <c r="AMD335"/>
      <c r="AME335"/>
      <c r="AMF335"/>
      <c r="AMG335"/>
      <c r="AMH335"/>
      <c r="AMI335"/>
      <c r="AMJ335"/>
      <c r="AMK335"/>
      <c r="AML335"/>
      <c r="AMM335"/>
      <c r="AMN335"/>
      <c r="AMO335"/>
      <c r="AMP335"/>
      <c r="AMQ335"/>
      <c r="AMR335"/>
      <c r="AMS335"/>
      <c r="AMT335"/>
      <c r="AMU335"/>
      <c r="AMV335"/>
      <c r="AMW335"/>
      <c r="AMX335"/>
      <c r="AMY335"/>
      <c r="AMZ335"/>
      <c r="ANA335"/>
      <c r="ANB335"/>
    </row>
    <row r="336" spans="3:1042" s="6" customFormat="1" ht="15" customHeight="1" x14ac:dyDescent="0.25">
      <c r="C336" s="6" t="str">
        <f t="shared" si="189"/>
        <v>Ruud</v>
      </c>
      <c r="D336" s="6" t="str">
        <f t="shared" si="190"/>
        <v>PROUH50 T2 RU350 DCB  (50 gal)</v>
      </c>
      <c r="E336" s="6">
        <f t="shared" si="206"/>
        <v>210839</v>
      </c>
      <c r="F336" s="62">
        <f t="shared" si="145"/>
        <v>50</v>
      </c>
      <c r="G336" s="6" t="str">
        <f t="shared" si="191"/>
        <v>RheemHBDR4550</v>
      </c>
      <c r="H336" s="64">
        <v>0</v>
      </c>
      <c r="I336" s="62">
        <v>1</v>
      </c>
      <c r="J336" s="63">
        <f t="shared" si="148"/>
        <v>0</v>
      </c>
      <c r="K336" s="114" t="str">
        <f t="shared" si="149"/>
        <v>3.2</v>
      </c>
      <c r="L336" s="132">
        <f t="shared" si="187"/>
        <v>0</v>
      </c>
      <c r="M336" s="99" t="s">
        <v>196</v>
      </c>
      <c r="N336" s="32">
        <v>3</v>
      </c>
      <c r="O336" s="83">
        <f t="shared" si="188"/>
        <v>21</v>
      </c>
      <c r="P336" s="12" t="s">
        <v>99</v>
      </c>
      <c r="Q336" s="70">
        <f t="shared" si="220"/>
        <v>8</v>
      </c>
      <c r="R336" s="70">
        <f t="shared" si="219"/>
        <v>210839</v>
      </c>
      <c r="S336" s="67" t="str">
        <f t="shared" si="194"/>
        <v>PROUH50 T2 RU350 DCB  (50 gal)</v>
      </c>
      <c r="T336" s="13" t="s">
        <v>258</v>
      </c>
      <c r="U336" s="14">
        <v>50</v>
      </c>
      <c r="V336" s="107" t="s">
        <v>273</v>
      </c>
      <c r="W336" s="88" t="s">
        <v>273</v>
      </c>
      <c r="X336" s="93" t="str">
        <f t="shared" ref="X336:X399" si="221">VLOOKUP( W336, $T$2:$V$53, 3, FALSE )</f>
        <v>RheemHBDR4550</v>
      </c>
      <c r="Y336" s="131">
        <v>0</v>
      </c>
      <c r="Z336" s="42"/>
      <c r="AA336" s="52" t="s">
        <v>9</v>
      </c>
      <c r="AB336" s="53" t="s">
        <v>263</v>
      </c>
      <c r="AC336" s="54"/>
      <c r="AD336" s="50"/>
      <c r="AE336" s="143" t="str">
        <f t="shared" si="192"/>
        <v>2,     Ruud,   "PROUH50 T2 RU350 DCB  (50 gal)"</v>
      </c>
      <c r="AF336" s="145" t="str">
        <f t="shared" si="212"/>
        <v>Ruud</v>
      </c>
      <c r="AG336" s="6" t="s">
        <v>664</v>
      </c>
      <c r="AH336" s="143" t="str">
        <f t="shared" si="193"/>
        <v xml:space="preserve">          case  Ruud   :   "RuudPROUH50RU350DCB"</v>
      </c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  <c r="AEM336"/>
      <c r="AEN336"/>
      <c r="AEO336"/>
      <c r="AEP336"/>
      <c r="AEQ336"/>
      <c r="AER336"/>
      <c r="AES336"/>
      <c r="AET336"/>
      <c r="AEU336"/>
      <c r="AEV336"/>
      <c r="AEW336"/>
      <c r="AEX336"/>
      <c r="AEY336"/>
      <c r="AEZ336"/>
      <c r="AFA336"/>
      <c r="AFB336"/>
      <c r="AFC336"/>
      <c r="AFD336"/>
      <c r="AFE336"/>
      <c r="AFF336"/>
      <c r="AFG336"/>
      <c r="AFH336"/>
      <c r="AFI336"/>
      <c r="AFJ336"/>
      <c r="AFK336"/>
      <c r="AFL336"/>
      <c r="AFM336"/>
      <c r="AFN336"/>
      <c r="AFO336"/>
      <c r="AFP336"/>
      <c r="AFQ336"/>
      <c r="AFR336"/>
      <c r="AFS336"/>
      <c r="AFT336"/>
      <c r="AFU336"/>
      <c r="AFV336"/>
      <c r="AFW336"/>
      <c r="AFX336"/>
      <c r="AFY336"/>
      <c r="AFZ336"/>
      <c r="AGA336"/>
      <c r="AGB336"/>
      <c r="AGC336"/>
      <c r="AGD336"/>
      <c r="AGE336"/>
      <c r="AGF336"/>
      <c r="AGG336"/>
      <c r="AGH336"/>
      <c r="AGI336"/>
      <c r="AGJ336"/>
      <c r="AGK336"/>
      <c r="AGL336"/>
      <c r="AGM336"/>
      <c r="AGN336"/>
      <c r="AGO336"/>
      <c r="AGP336"/>
      <c r="AGQ336"/>
      <c r="AGR336"/>
      <c r="AGS336"/>
      <c r="AGT336"/>
      <c r="AGU336"/>
      <c r="AGV336"/>
      <c r="AGW336"/>
      <c r="AGX336"/>
      <c r="AGY336"/>
      <c r="AGZ336"/>
      <c r="AHA336"/>
      <c r="AHB336"/>
      <c r="AHC336"/>
      <c r="AHD336"/>
      <c r="AHE336"/>
      <c r="AHF336"/>
      <c r="AHG336"/>
      <c r="AHH336"/>
      <c r="AHI336"/>
      <c r="AHJ336"/>
      <c r="AHK336"/>
      <c r="AHL336"/>
      <c r="AHM336"/>
      <c r="AHN336"/>
      <c r="AHO336"/>
      <c r="AHP336"/>
      <c r="AHQ336"/>
      <c r="AHR336"/>
      <c r="AHS336"/>
      <c r="AHT336"/>
      <c r="AHU336"/>
      <c r="AHV336"/>
      <c r="AHW336"/>
      <c r="AHX336"/>
      <c r="AHY336"/>
      <c r="AHZ336"/>
      <c r="AIA336"/>
      <c r="AIB336"/>
      <c r="AIC336"/>
      <c r="AID336"/>
      <c r="AIE336"/>
      <c r="AIF336"/>
      <c r="AIG336"/>
      <c r="AIH336"/>
      <c r="AII336"/>
      <c r="AIJ336"/>
      <c r="AIK336"/>
      <c r="AIL336"/>
      <c r="AIM336"/>
      <c r="AIN336"/>
      <c r="AIO336"/>
      <c r="AIP336"/>
      <c r="AIQ336"/>
      <c r="AIR336"/>
      <c r="AIS336"/>
      <c r="AIT336"/>
      <c r="AIU336"/>
      <c r="AIV336"/>
      <c r="AIW336"/>
      <c r="AIX336"/>
      <c r="AIY336"/>
      <c r="AIZ336"/>
      <c r="AJA336"/>
      <c r="AJB336"/>
      <c r="AJC336"/>
      <c r="AJD336"/>
      <c r="AJE336"/>
      <c r="AJF336"/>
      <c r="AJG336"/>
      <c r="AJH336"/>
      <c r="AJI336"/>
      <c r="AJJ336"/>
      <c r="AJK336"/>
      <c r="AJL336"/>
      <c r="AJM336"/>
      <c r="AJN336"/>
      <c r="AJO336"/>
      <c r="AJP336"/>
      <c r="AJQ336"/>
      <c r="AJR336"/>
      <c r="AJS336"/>
      <c r="AJT336"/>
      <c r="AJU336"/>
      <c r="AJV336"/>
      <c r="AJW336"/>
      <c r="AJX336"/>
      <c r="AJY336"/>
      <c r="AJZ336"/>
      <c r="AKA336"/>
      <c r="AKB336"/>
      <c r="AKC336"/>
      <c r="AKD336"/>
      <c r="AKE336"/>
      <c r="AKF336"/>
      <c r="AKG336"/>
      <c r="AKH336"/>
      <c r="AKI336"/>
      <c r="AKJ336"/>
      <c r="AKK336"/>
      <c r="AKL336"/>
      <c r="AKM336"/>
      <c r="AKN336"/>
      <c r="AKO336"/>
      <c r="AKP336"/>
      <c r="AKQ336"/>
      <c r="AKR336"/>
      <c r="AKS336"/>
      <c r="AKT336"/>
      <c r="AKU336"/>
      <c r="AKV336"/>
      <c r="AKW336"/>
      <c r="AKX336"/>
      <c r="AKY336"/>
      <c r="AKZ336"/>
      <c r="ALA336"/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  <c r="ALX336"/>
      <c r="ALY336"/>
      <c r="ALZ336"/>
      <c r="AMA336"/>
      <c r="AMB336"/>
      <c r="AMC336"/>
      <c r="AMD336"/>
      <c r="AME336"/>
      <c r="AMF336"/>
      <c r="AMG336"/>
      <c r="AMH336"/>
      <c r="AMI336"/>
      <c r="AMJ336"/>
      <c r="AMK336"/>
      <c r="AML336"/>
      <c r="AMM336"/>
      <c r="AMN336"/>
      <c r="AMO336"/>
      <c r="AMP336"/>
      <c r="AMQ336"/>
      <c r="AMR336"/>
      <c r="AMS336"/>
      <c r="AMT336"/>
      <c r="AMU336"/>
      <c r="AMV336"/>
      <c r="AMW336"/>
      <c r="AMX336"/>
      <c r="AMY336"/>
      <c r="AMZ336"/>
      <c r="ANA336"/>
      <c r="ANB336"/>
    </row>
    <row r="337" spans="3:1045" s="6" customFormat="1" ht="15" customHeight="1" x14ac:dyDescent="0.25">
      <c r="C337" s="6" t="str">
        <f t="shared" si="189"/>
        <v>Ruud</v>
      </c>
      <c r="D337" s="6" t="str">
        <f t="shared" si="190"/>
        <v>PROUH65 T2 RU350 D15  (65 gal)</v>
      </c>
      <c r="E337" s="6">
        <f t="shared" si="206"/>
        <v>210943</v>
      </c>
      <c r="F337" s="62">
        <f t="shared" si="145"/>
        <v>65</v>
      </c>
      <c r="G337" s="6" t="str">
        <f t="shared" si="191"/>
        <v>RheemHBDR2265</v>
      </c>
      <c r="H337" s="64">
        <v>0</v>
      </c>
      <c r="I337" s="62">
        <v>1</v>
      </c>
      <c r="J337" s="63">
        <f t="shared" si="148"/>
        <v>0</v>
      </c>
      <c r="K337" s="114" t="str">
        <f t="shared" si="149"/>
        <v>3.4</v>
      </c>
      <c r="L337" s="132">
        <f t="shared" si="187"/>
        <v>0</v>
      </c>
      <c r="M337" s="99" t="s">
        <v>196</v>
      </c>
      <c r="N337" s="32">
        <v>3</v>
      </c>
      <c r="O337" s="83">
        <f t="shared" si="188"/>
        <v>21</v>
      </c>
      <c r="P337" s="12" t="s">
        <v>99</v>
      </c>
      <c r="Q337" s="70">
        <f t="shared" si="220"/>
        <v>9</v>
      </c>
      <c r="R337" s="70">
        <f t="shared" si="219"/>
        <v>210943</v>
      </c>
      <c r="S337" s="67" t="str">
        <f t="shared" si="194"/>
        <v>PROUH65 T2 RU350 D15  (65 gal)</v>
      </c>
      <c r="T337" s="13" t="s">
        <v>259</v>
      </c>
      <c r="U337" s="14">
        <v>65</v>
      </c>
      <c r="V337" s="107" t="s">
        <v>229</v>
      </c>
      <c r="W337" s="88" t="s">
        <v>229</v>
      </c>
      <c r="X337" s="93" t="str">
        <f t="shared" si="221"/>
        <v>RheemHBDR2265</v>
      </c>
      <c r="Y337" s="131">
        <v>0</v>
      </c>
      <c r="Z337" s="42"/>
      <c r="AA337" s="52" t="s">
        <v>9</v>
      </c>
      <c r="AB337" s="53" t="s">
        <v>264</v>
      </c>
      <c r="AC337" s="54"/>
      <c r="AD337" s="50"/>
      <c r="AE337" s="143" t="str">
        <f t="shared" si="192"/>
        <v>2,     Ruud,   "PROUH65 T2 RU350 D15  (65 gal)"</v>
      </c>
      <c r="AF337" s="145" t="str">
        <f t="shared" si="212"/>
        <v>Ruud</v>
      </c>
      <c r="AG337" s="6" t="s">
        <v>669</v>
      </c>
      <c r="AH337" s="143" t="str">
        <f t="shared" si="193"/>
        <v xml:space="preserve">          case  Ruud   :   "RuudPROUH65RU350D15"</v>
      </c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  <c r="AMK337"/>
      <c r="AML337"/>
      <c r="AMM337"/>
      <c r="AMN337"/>
      <c r="AMO337"/>
      <c r="AMP337"/>
      <c r="AMQ337"/>
      <c r="AMR337"/>
      <c r="AMS337"/>
      <c r="AMT337"/>
      <c r="AMU337"/>
      <c r="AMV337"/>
      <c r="AMW337"/>
      <c r="AMX337"/>
      <c r="AMY337"/>
      <c r="AMZ337"/>
      <c r="ANA337"/>
      <c r="ANB337"/>
    </row>
    <row r="338" spans="3:1045" s="6" customFormat="1" ht="15" customHeight="1" x14ac:dyDescent="0.25">
      <c r="C338" s="6" t="str">
        <f t="shared" si="189"/>
        <v>Ruud</v>
      </c>
      <c r="D338" s="6" t="str">
        <f t="shared" si="190"/>
        <v>PROUH65 T2 RU350 DCB  (65 gal)</v>
      </c>
      <c r="E338" s="6">
        <f t="shared" si="206"/>
        <v>211040</v>
      </c>
      <c r="F338" s="62">
        <f t="shared" si="145"/>
        <v>65</v>
      </c>
      <c r="G338" s="6" t="str">
        <f t="shared" si="191"/>
        <v>RheemHBDR4565</v>
      </c>
      <c r="H338" s="64">
        <v>0</v>
      </c>
      <c r="I338" s="62">
        <v>1</v>
      </c>
      <c r="J338" s="63">
        <f t="shared" si="148"/>
        <v>0</v>
      </c>
      <c r="K338" s="114" t="str">
        <f t="shared" si="149"/>
        <v>3.4</v>
      </c>
      <c r="L338" s="132">
        <f t="shared" si="187"/>
        <v>0</v>
      </c>
      <c r="M338" s="99" t="s">
        <v>196</v>
      </c>
      <c r="N338" s="32">
        <v>3</v>
      </c>
      <c r="O338" s="83">
        <f t="shared" si="188"/>
        <v>21</v>
      </c>
      <c r="P338" s="12" t="s">
        <v>99</v>
      </c>
      <c r="Q338" s="70">
        <f t="shared" si="220"/>
        <v>10</v>
      </c>
      <c r="R338" s="70">
        <f t="shared" si="219"/>
        <v>211040</v>
      </c>
      <c r="S338" s="67" t="str">
        <f t="shared" si="194"/>
        <v>PROUH65 T2 RU350 DCB  (65 gal)</v>
      </c>
      <c r="T338" s="13" t="s">
        <v>260</v>
      </c>
      <c r="U338" s="14">
        <v>65</v>
      </c>
      <c r="V338" s="107" t="s">
        <v>274</v>
      </c>
      <c r="W338" s="88" t="s">
        <v>274</v>
      </c>
      <c r="X338" s="93" t="str">
        <f t="shared" si="221"/>
        <v>RheemHBDR4565</v>
      </c>
      <c r="Y338" s="131">
        <v>0</v>
      </c>
      <c r="Z338" s="42"/>
      <c r="AA338" s="52" t="s">
        <v>9</v>
      </c>
      <c r="AB338" s="53" t="s">
        <v>264</v>
      </c>
      <c r="AC338" s="54"/>
      <c r="AD338" s="50"/>
      <c r="AE338" s="143" t="str">
        <f t="shared" si="192"/>
        <v>2,     Ruud,   "PROUH65 T2 RU350 DCB  (65 gal)"</v>
      </c>
      <c r="AF338" s="145" t="str">
        <f t="shared" si="212"/>
        <v>Ruud</v>
      </c>
      <c r="AG338" s="6" t="s">
        <v>670</v>
      </c>
      <c r="AH338" s="143" t="str">
        <f t="shared" si="193"/>
        <v xml:space="preserve">          case  Ruud   :   "RuudPROUH65RU350DCB"</v>
      </c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  <c r="AMK338"/>
      <c r="AML338"/>
      <c r="AMM338"/>
      <c r="AMN338"/>
      <c r="AMO338"/>
      <c r="AMP338"/>
      <c r="AMQ338"/>
      <c r="AMR338"/>
      <c r="AMS338"/>
      <c r="AMT338"/>
      <c r="AMU338"/>
      <c r="AMV338"/>
      <c r="AMW338"/>
      <c r="AMX338"/>
      <c r="AMY338"/>
      <c r="AMZ338"/>
      <c r="ANA338"/>
      <c r="ANB338"/>
    </row>
    <row r="339" spans="3:1045" s="6" customFormat="1" ht="15" customHeight="1" x14ac:dyDescent="0.25">
      <c r="C339" s="6" t="str">
        <f t="shared" si="189"/>
        <v>Ruud</v>
      </c>
      <c r="D339" s="6" t="str">
        <f t="shared" si="190"/>
        <v>PROUH80 T2 RU350 D15  (80 gal)</v>
      </c>
      <c r="E339" s="6">
        <f t="shared" si="206"/>
        <v>211144</v>
      </c>
      <c r="F339" s="62">
        <f t="shared" si="145"/>
        <v>80</v>
      </c>
      <c r="G339" s="6" t="str">
        <f t="shared" si="191"/>
        <v>RheemHBDR2280</v>
      </c>
      <c r="H339" s="64">
        <v>0</v>
      </c>
      <c r="I339" s="62">
        <v>1</v>
      </c>
      <c r="J339" s="63">
        <f t="shared" si="148"/>
        <v>0</v>
      </c>
      <c r="K339" s="114" t="str">
        <f t="shared" si="149"/>
        <v>3.4</v>
      </c>
      <c r="L339" s="132">
        <f t="shared" si="187"/>
        <v>0</v>
      </c>
      <c r="M339" s="99" t="s">
        <v>196</v>
      </c>
      <c r="N339" s="32">
        <v>3</v>
      </c>
      <c r="O339" s="83">
        <f t="shared" si="188"/>
        <v>21</v>
      </c>
      <c r="P339" s="12" t="s">
        <v>99</v>
      </c>
      <c r="Q339" s="70">
        <f t="shared" si="220"/>
        <v>11</v>
      </c>
      <c r="R339" s="70">
        <f t="shared" si="219"/>
        <v>211144</v>
      </c>
      <c r="S339" s="67" t="str">
        <f t="shared" si="194"/>
        <v>PROUH80 T2 RU350 D15  (80 gal)</v>
      </c>
      <c r="T339" s="13" t="s">
        <v>261</v>
      </c>
      <c r="U339" s="14">
        <v>80</v>
      </c>
      <c r="V339" s="107" t="s">
        <v>230</v>
      </c>
      <c r="W339" s="88" t="s">
        <v>230</v>
      </c>
      <c r="X339" s="93" t="str">
        <f t="shared" si="221"/>
        <v>RheemHBDR2280</v>
      </c>
      <c r="Y339" s="131">
        <v>0</v>
      </c>
      <c r="Z339" s="42"/>
      <c r="AA339" s="52" t="s">
        <v>265</v>
      </c>
      <c r="AB339" s="53" t="s">
        <v>264</v>
      </c>
      <c r="AC339" s="54"/>
      <c r="AD339" s="50"/>
      <c r="AE339" s="143" t="str">
        <f t="shared" si="192"/>
        <v>2,     Ruud,   "PROUH80 T2 RU350 D15  (80 gal)"</v>
      </c>
      <c r="AF339" s="145" t="str">
        <f t="shared" si="212"/>
        <v>Ruud</v>
      </c>
      <c r="AG339" t="s">
        <v>676</v>
      </c>
      <c r="AH339" s="143" t="str">
        <f t="shared" si="193"/>
        <v xml:space="preserve">          case  Ruud   :   "RuudPROUH80RU350D15"</v>
      </c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  <c r="AMK339"/>
      <c r="AML339"/>
      <c r="AMM339"/>
      <c r="AMN339"/>
      <c r="AMO339"/>
      <c r="AMP339"/>
      <c r="AMQ339"/>
      <c r="AMR339"/>
      <c r="AMS339"/>
      <c r="AMT339"/>
      <c r="AMU339"/>
      <c r="AMV339"/>
      <c r="AMW339"/>
      <c r="AMX339"/>
      <c r="AMY339"/>
      <c r="AMZ339"/>
      <c r="ANA339"/>
      <c r="ANB339"/>
    </row>
    <row r="340" spans="3:1045" s="6" customFormat="1" ht="15" customHeight="1" x14ac:dyDescent="0.25">
      <c r="C340" s="6" t="str">
        <f t="shared" si="189"/>
        <v>Ruud</v>
      </c>
      <c r="D340" s="6" t="str">
        <f t="shared" si="190"/>
        <v>PROUH80 T2 RU350 DCB  (80 gal)</v>
      </c>
      <c r="E340" s="6">
        <f t="shared" si="206"/>
        <v>211241</v>
      </c>
      <c r="F340" s="62">
        <f t="shared" si="145"/>
        <v>80</v>
      </c>
      <c r="G340" s="6" t="str">
        <f t="shared" si="191"/>
        <v>RheemHBDR4580</v>
      </c>
      <c r="H340" s="64">
        <v>0</v>
      </c>
      <c r="I340" s="62">
        <v>1</v>
      </c>
      <c r="J340" s="63">
        <f t="shared" si="148"/>
        <v>0</v>
      </c>
      <c r="K340" s="114" t="str">
        <f t="shared" si="149"/>
        <v>3.4</v>
      </c>
      <c r="L340" s="132">
        <f t="shared" si="187"/>
        <v>0</v>
      </c>
      <c r="M340" s="99" t="s">
        <v>196</v>
      </c>
      <c r="N340" s="32">
        <v>3</v>
      </c>
      <c r="O340" s="83">
        <f t="shared" si="188"/>
        <v>21</v>
      </c>
      <c r="P340" s="12" t="s">
        <v>99</v>
      </c>
      <c r="Q340" s="70">
        <f t="shared" si="220"/>
        <v>12</v>
      </c>
      <c r="R340" s="70">
        <f t="shared" si="219"/>
        <v>211241</v>
      </c>
      <c r="S340" s="67" t="str">
        <f t="shared" si="194"/>
        <v>PROUH80 T2 RU350 DCB  (80 gal)</v>
      </c>
      <c r="T340" s="13" t="s">
        <v>262</v>
      </c>
      <c r="U340" s="14">
        <v>80</v>
      </c>
      <c r="V340" s="107" t="s">
        <v>275</v>
      </c>
      <c r="W340" s="88" t="s">
        <v>275</v>
      </c>
      <c r="X340" s="93" t="str">
        <f t="shared" si="221"/>
        <v>RheemHBDR4580</v>
      </c>
      <c r="Y340" s="131">
        <v>0</v>
      </c>
      <c r="Z340" s="42"/>
      <c r="AA340" s="52" t="s">
        <v>265</v>
      </c>
      <c r="AB340" s="53" t="s">
        <v>264</v>
      </c>
      <c r="AC340" s="54"/>
      <c r="AD340" s="50"/>
      <c r="AE340" s="143" t="str">
        <f t="shared" si="192"/>
        <v>2,     Ruud,   "PROUH80 T2 RU350 DCB  (80 gal)"</v>
      </c>
      <c r="AF340" s="145" t="str">
        <f t="shared" si="212"/>
        <v>Ruud</v>
      </c>
      <c r="AG340" t="s">
        <v>677</v>
      </c>
      <c r="AH340" s="143" t="str">
        <f t="shared" si="193"/>
        <v xml:space="preserve">          case  Ruud   :   "RuudPROUH80RU350DCB"</v>
      </c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  <c r="AEM340"/>
      <c r="AEN340"/>
      <c r="AEO340"/>
      <c r="AEP340"/>
      <c r="AEQ340"/>
      <c r="AER340"/>
      <c r="AES340"/>
      <c r="AET340"/>
      <c r="AEU340"/>
      <c r="AEV340"/>
      <c r="AEW340"/>
      <c r="AEX340"/>
      <c r="AEY340"/>
      <c r="AEZ340"/>
      <c r="AFA340"/>
      <c r="AFB340"/>
      <c r="AFC340"/>
      <c r="AFD340"/>
      <c r="AFE340"/>
      <c r="AFF340"/>
      <c r="AFG340"/>
      <c r="AFH340"/>
      <c r="AFI340"/>
      <c r="AFJ340"/>
      <c r="AFK340"/>
      <c r="AFL340"/>
      <c r="AFM340"/>
      <c r="AFN340"/>
      <c r="AFO340"/>
      <c r="AFP340"/>
      <c r="AFQ340"/>
      <c r="AFR340"/>
      <c r="AFS340"/>
      <c r="AFT340"/>
      <c r="AFU340"/>
      <c r="AFV340"/>
      <c r="AFW340"/>
      <c r="AFX340"/>
      <c r="AFY340"/>
      <c r="AFZ340"/>
      <c r="AGA340"/>
      <c r="AGB340"/>
      <c r="AGC340"/>
      <c r="AGD340"/>
      <c r="AGE340"/>
      <c r="AGF340"/>
      <c r="AGG340"/>
      <c r="AGH340"/>
      <c r="AGI340"/>
      <c r="AGJ340"/>
      <c r="AGK340"/>
      <c r="AGL340"/>
      <c r="AGM340"/>
      <c r="AGN340"/>
      <c r="AGO340"/>
      <c r="AGP340"/>
      <c r="AGQ340"/>
      <c r="AGR340"/>
      <c r="AGS340"/>
      <c r="AGT340"/>
      <c r="AGU340"/>
      <c r="AGV340"/>
      <c r="AGW340"/>
      <c r="AGX340"/>
      <c r="AGY340"/>
      <c r="AGZ340"/>
      <c r="AHA340"/>
      <c r="AHB340"/>
      <c r="AHC340"/>
      <c r="AHD340"/>
      <c r="AHE340"/>
      <c r="AHF340"/>
      <c r="AHG340"/>
      <c r="AHH340"/>
      <c r="AHI340"/>
      <c r="AHJ340"/>
      <c r="AHK340"/>
      <c r="AHL340"/>
      <c r="AHM340"/>
      <c r="AHN340"/>
      <c r="AHO340"/>
      <c r="AHP340"/>
      <c r="AHQ340"/>
      <c r="AHR340"/>
      <c r="AHS340"/>
      <c r="AHT340"/>
      <c r="AHU340"/>
      <c r="AHV340"/>
      <c r="AHW340"/>
      <c r="AHX340"/>
      <c r="AHY340"/>
      <c r="AHZ340"/>
      <c r="AIA340"/>
      <c r="AIB340"/>
      <c r="AIC340"/>
      <c r="AID340"/>
      <c r="AIE340"/>
      <c r="AIF340"/>
      <c r="AIG340"/>
      <c r="AIH340"/>
      <c r="AII340"/>
      <c r="AIJ340"/>
      <c r="AIK340"/>
      <c r="AIL340"/>
      <c r="AIM340"/>
      <c r="AIN340"/>
      <c r="AIO340"/>
      <c r="AIP340"/>
      <c r="AIQ340"/>
      <c r="AIR340"/>
      <c r="AIS340"/>
      <c r="AIT340"/>
      <c r="AIU340"/>
      <c r="AIV340"/>
      <c r="AIW340"/>
      <c r="AIX340"/>
      <c r="AIY340"/>
      <c r="AIZ340"/>
      <c r="AJA340"/>
      <c r="AJB340"/>
      <c r="AJC340"/>
      <c r="AJD340"/>
      <c r="AJE340"/>
      <c r="AJF340"/>
      <c r="AJG340"/>
      <c r="AJH340"/>
      <c r="AJI340"/>
      <c r="AJJ340"/>
      <c r="AJK340"/>
      <c r="AJL340"/>
      <c r="AJM340"/>
      <c r="AJN340"/>
      <c r="AJO340"/>
      <c r="AJP340"/>
      <c r="AJQ340"/>
      <c r="AJR340"/>
      <c r="AJS340"/>
      <c r="AJT340"/>
      <c r="AJU340"/>
      <c r="AJV340"/>
      <c r="AJW340"/>
      <c r="AJX340"/>
      <c r="AJY340"/>
      <c r="AJZ340"/>
      <c r="AKA340"/>
      <c r="AKB340"/>
      <c r="AKC340"/>
      <c r="AKD340"/>
      <c r="AKE340"/>
      <c r="AKF340"/>
      <c r="AKG340"/>
      <c r="AKH340"/>
      <c r="AKI340"/>
      <c r="AKJ340"/>
      <c r="AKK340"/>
      <c r="AKL340"/>
      <c r="AKM340"/>
      <c r="AKN340"/>
      <c r="AKO340"/>
      <c r="AKP340"/>
      <c r="AKQ340"/>
      <c r="AKR340"/>
      <c r="AKS340"/>
      <c r="AKT340"/>
      <c r="AKU340"/>
      <c r="AKV340"/>
      <c r="AKW340"/>
      <c r="AKX340"/>
      <c r="AKY340"/>
      <c r="AKZ340"/>
      <c r="ALA340"/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  <c r="ALX340"/>
      <c r="ALY340"/>
      <c r="ALZ340"/>
      <c r="AMA340"/>
      <c r="AMB340"/>
      <c r="AMC340"/>
      <c r="AMD340"/>
      <c r="AME340"/>
      <c r="AMF340"/>
      <c r="AMG340"/>
      <c r="AMH340"/>
      <c r="AMI340"/>
      <c r="AMJ340"/>
      <c r="AMK340"/>
      <c r="AML340"/>
      <c r="AMM340"/>
      <c r="AMN340"/>
      <c r="AMO340"/>
      <c r="AMP340"/>
      <c r="AMQ340"/>
      <c r="AMR340"/>
      <c r="AMS340"/>
      <c r="AMT340"/>
      <c r="AMU340"/>
      <c r="AMV340"/>
      <c r="AMW340"/>
      <c r="AMX340"/>
      <c r="AMY340"/>
      <c r="AMZ340"/>
      <c r="ANA340"/>
      <c r="ANB340"/>
    </row>
    <row r="341" spans="3:1045" s="6" customFormat="1" ht="15" customHeight="1" x14ac:dyDescent="0.25">
      <c r="C341" s="6" t="str">
        <f t="shared" si="189"/>
        <v>Sanden</v>
      </c>
      <c r="D341" s="6" t="str">
        <f t="shared" si="190"/>
        <v>GS3-45HPA-US &amp; SAN-43SSAQA  (43 gal)</v>
      </c>
      <c r="E341" s="6">
        <f t="shared" si="206"/>
        <v>220116</v>
      </c>
      <c r="F341" s="62">
        <f t="shared" si="145"/>
        <v>43</v>
      </c>
      <c r="G341" s="6" t="str">
        <f t="shared" si="191"/>
        <v>Sanden40</v>
      </c>
      <c r="H341" s="64">
        <v>0</v>
      </c>
      <c r="I341" s="62">
        <v>1</v>
      </c>
      <c r="J341" s="63">
        <f t="shared" si="148"/>
        <v>0</v>
      </c>
      <c r="K341" s="114">
        <f t="shared" si="149"/>
        <v>2.87</v>
      </c>
      <c r="L341" s="132">
        <f t="shared" si="187"/>
        <v>0</v>
      </c>
      <c r="M341" s="99" t="s">
        <v>196</v>
      </c>
      <c r="N341" s="32">
        <v>3</v>
      </c>
      <c r="O341" s="83">
        <f t="shared" si="188"/>
        <v>22</v>
      </c>
      <c r="P341" s="12" t="s">
        <v>100</v>
      </c>
      <c r="Q341" s="69">
        <v>1</v>
      </c>
      <c r="R341" s="70">
        <f t="shared" si="219"/>
        <v>220116</v>
      </c>
      <c r="S341" s="67" t="str">
        <f t="shared" si="194"/>
        <v>GS3-45HPA-US &amp; SAN-43SSAQA  (43 gal)</v>
      </c>
      <c r="T341" s="101" t="s">
        <v>215</v>
      </c>
      <c r="U341" s="14">
        <v>43</v>
      </c>
      <c r="V341" s="30" t="s">
        <v>166</v>
      </c>
      <c r="W341" s="88" t="s">
        <v>166</v>
      </c>
      <c r="X341" s="93" t="str">
        <f t="shared" si="221"/>
        <v>Sanden40</v>
      </c>
      <c r="Y341" s="131">
        <v>0</v>
      </c>
      <c r="Z341" s="42" t="s">
        <v>41</v>
      </c>
      <c r="AA341" s="52">
        <v>4</v>
      </c>
      <c r="AB341" s="53">
        <f>[1]ESTAR_to_AWHS!L67</f>
        <v>2.87</v>
      </c>
      <c r="AC341" s="54">
        <v>42804</v>
      </c>
      <c r="AD341" s="50"/>
      <c r="AE341" s="143" t="str">
        <f t="shared" si="192"/>
        <v>2,     Sanden,   "GS3-45HPA-US &amp; SAN-43SSAQA  (43 gal)"</v>
      </c>
      <c r="AF341" s="144" t="str">
        <f>P341</f>
        <v>Sanden</v>
      </c>
      <c r="AG341" t="s">
        <v>683</v>
      </c>
      <c r="AH341" s="143" t="str">
        <f t="shared" si="193"/>
        <v xml:space="preserve">          case  Sanden   :   "SandenGS3_SAN43SSAQA"</v>
      </c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  <c r="AEM341"/>
      <c r="AEN341"/>
      <c r="AEO341"/>
      <c r="AEP341"/>
      <c r="AEQ341"/>
      <c r="AER341"/>
      <c r="AES341"/>
      <c r="AET341"/>
      <c r="AEU341"/>
      <c r="AEV341"/>
      <c r="AEW341"/>
      <c r="AEX341"/>
      <c r="AEY341"/>
      <c r="AEZ341"/>
      <c r="AFA341"/>
      <c r="AFB341"/>
      <c r="AFC341"/>
      <c r="AFD341"/>
      <c r="AFE341"/>
      <c r="AFF341"/>
      <c r="AFG341"/>
      <c r="AFH341"/>
      <c r="AFI341"/>
      <c r="AFJ341"/>
      <c r="AFK341"/>
      <c r="AFL341"/>
      <c r="AFM341"/>
      <c r="AFN341"/>
      <c r="AFO341"/>
      <c r="AFP341"/>
      <c r="AFQ341"/>
      <c r="AFR341"/>
      <c r="AFS341"/>
      <c r="AFT341"/>
      <c r="AFU341"/>
      <c r="AFV341"/>
      <c r="AFW341"/>
      <c r="AFX341"/>
      <c r="AFY341"/>
      <c r="AFZ341"/>
      <c r="AGA341"/>
      <c r="AGB341"/>
      <c r="AGC341"/>
      <c r="AGD341"/>
      <c r="AGE341"/>
      <c r="AGF341"/>
      <c r="AGG341"/>
      <c r="AGH341"/>
      <c r="AGI341"/>
      <c r="AGJ341"/>
      <c r="AGK341"/>
      <c r="AGL341"/>
      <c r="AGM341"/>
      <c r="AGN341"/>
      <c r="AGO341"/>
      <c r="AGP341"/>
      <c r="AGQ341"/>
      <c r="AGR341"/>
      <c r="AGS341"/>
      <c r="AGT341"/>
      <c r="AGU341"/>
      <c r="AGV341"/>
      <c r="AGW341"/>
      <c r="AGX341"/>
      <c r="AGY341"/>
      <c r="AGZ341"/>
      <c r="AHA341"/>
      <c r="AHB341"/>
      <c r="AHC341"/>
      <c r="AHD341"/>
      <c r="AHE341"/>
      <c r="AHF341"/>
      <c r="AHG341"/>
      <c r="AHH341"/>
      <c r="AHI341"/>
      <c r="AHJ341"/>
      <c r="AHK341"/>
      <c r="AHL341"/>
      <c r="AHM341"/>
      <c r="AHN341"/>
      <c r="AHO341"/>
      <c r="AHP341"/>
      <c r="AHQ341"/>
      <c r="AHR341"/>
      <c r="AHS341"/>
      <c r="AHT341"/>
      <c r="AHU341"/>
      <c r="AHV341"/>
      <c r="AHW341"/>
      <c r="AHX341"/>
      <c r="AHY341"/>
      <c r="AHZ341"/>
      <c r="AIA341"/>
      <c r="AIB341"/>
      <c r="AIC341"/>
      <c r="AID341"/>
      <c r="AIE341"/>
      <c r="AIF341"/>
      <c r="AIG341"/>
      <c r="AIH341"/>
      <c r="AII341"/>
      <c r="AIJ341"/>
      <c r="AIK341"/>
      <c r="AIL341"/>
      <c r="AIM341"/>
      <c r="AIN341"/>
      <c r="AIO341"/>
      <c r="AIP341"/>
      <c r="AIQ341"/>
      <c r="AIR341"/>
      <c r="AIS341"/>
      <c r="AIT341"/>
      <c r="AIU341"/>
      <c r="AIV341"/>
      <c r="AIW341"/>
      <c r="AIX341"/>
      <c r="AIY341"/>
      <c r="AIZ341"/>
      <c r="AJA341"/>
      <c r="AJB341"/>
      <c r="AJC341"/>
      <c r="AJD341"/>
      <c r="AJE341"/>
      <c r="AJF341"/>
      <c r="AJG341"/>
      <c r="AJH341"/>
      <c r="AJI341"/>
      <c r="AJJ341"/>
      <c r="AJK341"/>
      <c r="AJL341"/>
      <c r="AJM341"/>
      <c r="AJN341"/>
      <c r="AJO341"/>
      <c r="AJP341"/>
      <c r="AJQ341"/>
      <c r="AJR341"/>
      <c r="AJS341"/>
      <c r="AJT341"/>
      <c r="AJU341"/>
      <c r="AJV341"/>
      <c r="AJW341"/>
      <c r="AJX341"/>
      <c r="AJY341"/>
      <c r="AJZ341"/>
      <c r="AKA341"/>
      <c r="AKB341"/>
      <c r="AKC341"/>
      <c r="AKD341"/>
      <c r="AKE341"/>
      <c r="AKF341"/>
      <c r="AKG341"/>
      <c r="AKH341"/>
      <c r="AKI341"/>
      <c r="AKJ341"/>
      <c r="AKK341"/>
      <c r="AKL341"/>
      <c r="AKM341"/>
      <c r="AKN341"/>
      <c r="AKO341"/>
      <c r="AKP341"/>
      <c r="AKQ341"/>
      <c r="AKR341"/>
      <c r="AKS341"/>
      <c r="AKT341"/>
      <c r="AKU341"/>
      <c r="AKV341"/>
      <c r="AKW341"/>
      <c r="AKX341"/>
      <c r="AKY341"/>
      <c r="AKZ341"/>
      <c r="ALA341"/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  <c r="ALX341"/>
      <c r="ALY341"/>
      <c r="ALZ341"/>
      <c r="AMA341"/>
      <c r="AMB341"/>
      <c r="AMC341"/>
      <c r="AMD341"/>
      <c r="AME341"/>
      <c r="AMF341"/>
      <c r="AMG341"/>
      <c r="AMH341"/>
      <c r="AMI341"/>
      <c r="AMJ341"/>
      <c r="AMK341"/>
      <c r="AML341"/>
      <c r="AMM341"/>
      <c r="AMN341"/>
      <c r="AMO341"/>
      <c r="AMP341"/>
      <c r="AMQ341"/>
      <c r="AMR341"/>
      <c r="AMS341"/>
      <c r="AMT341"/>
      <c r="AMU341"/>
      <c r="AMV341"/>
      <c r="AMW341"/>
      <c r="AMX341"/>
      <c r="AMY341"/>
      <c r="AMZ341"/>
      <c r="ANA341"/>
      <c r="ANB341"/>
    </row>
    <row r="342" spans="3:1045" s="6" customFormat="1" ht="15" customHeight="1" x14ac:dyDescent="0.25">
      <c r="C342" s="6" t="str">
        <f t="shared" si="189"/>
        <v>Sanden</v>
      </c>
      <c r="D342" s="6" t="str">
        <f t="shared" si="190"/>
        <v>GS3-45HPA-US &amp; GAUS-160QTA  (43 gal)</v>
      </c>
      <c r="E342" s="6">
        <f t="shared" si="206"/>
        <v>220216</v>
      </c>
      <c r="F342" s="62">
        <f t="shared" si="145"/>
        <v>43</v>
      </c>
      <c r="G342" s="6" t="str">
        <f t="shared" si="191"/>
        <v>Sanden40</v>
      </c>
      <c r="H342" s="64">
        <v>0</v>
      </c>
      <c r="I342" s="62">
        <v>1</v>
      </c>
      <c r="J342" s="63">
        <f t="shared" si="148"/>
        <v>0</v>
      </c>
      <c r="K342" s="114">
        <f t="shared" si="149"/>
        <v>2.87</v>
      </c>
      <c r="L342" s="132">
        <f t="shared" si="187"/>
        <v>0</v>
      </c>
      <c r="M342" s="99" t="s">
        <v>196</v>
      </c>
      <c r="N342" s="32">
        <v>3</v>
      </c>
      <c r="O342" s="83">
        <f t="shared" si="188"/>
        <v>22</v>
      </c>
      <c r="P342" s="12" t="s">
        <v>100</v>
      </c>
      <c r="Q342" s="70">
        <f>Q341+1</f>
        <v>2</v>
      </c>
      <c r="R342" s="70">
        <f t="shared" si="219"/>
        <v>220216</v>
      </c>
      <c r="S342" s="67" t="str">
        <f t="shared" si="194"/>
        <v>GS3-45HPA-US &amp; GAUS-160QTA  (43 gal)</v>
      </c>
      <c r="T342" s="101" t="s">
        <v>216</v>
      </c>
      <c r="U342" s="14">
        <v>43</v>
      </c>
      <c r="V342" s="30" t="s">
        <v>166</v>
      </c>
      <c r="W342" s="88" t="s">
        <v>166</v>
      </c>
      <c r="X342" s="93" t="str">
        <f t="shared" si="221"/>
        <v>Sanden40</v>
      </c>
      <c r="Y342" s="131">
        <v>0</v>
      </c>
      <c r="Z342" s="42" t="str">
        <f>[1]ESTAR_to_AWHS!K68</f>
        <v>--</v>
      </c>
      <c r="AA342" s="52">
        <f>[1]ESTAR_to_AWHS!I68</f>
        <v>3</v>
      </c>
      <c r="AB342" s="53">
        <f>[1]ESTAR_to_AWHS!L68</f>
        <v>2.87</v>
      </c>
      <c r="AC342" s="54">
        <v>42804</v>
      </c>
      <c r="AD342" s="50"/>
      <c r="AE342" s="143" t="str">
        <f t="shared" si="192"/>
        <v>2,     Sanden,   "GS3-45HPA-US &amp; GAUS-160QTA  (43 gal)"</v>
      </c>
      <c r="AF342" s="145" t="str">
        <f t="shared" si="212"/>
        <v>Sanden</v>
      </c>
      <c r="AG342" t="s">
        <v>681</v>
      </c>
      <c r="AH342" s="143" t="str">
        <f t="shared" si="193"/>
        <v xml:space="preserve">          case  Sanden   :   "SandenGS3_GAUS160QTA"</v>
      </c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H342"/>
      <c r="NI342"/>
      <c r="NJ342"/>
      <c r="NK342"/>
      <c r="NL342"/>
      <c r="NM342"/>
      <c r="NN342"/>
      <c r="NO342"/>
      <c r="NP342"/>
      <c r="NQ342"/>
      <c r="NR342"/>
      <c r="NS342"/>
      <c r="NT342"/>
      <c r="NU342"/>
      <c r="NV342"/>
      <c r="NW342"/>
      <c r="NX342"/>
      <c r="NY342"/>
      <c r="NZ342"/>
      <c r="OA342"/>
      <c r="OB342"/>
      <c r="OC342"/>
      <c r="OD342"/>
      <c r="OE342"/>
      <c r="OF342"/>
      <c r="OG342"/>
      <c r="OH342"/>
      <c r="OI342"/>
      <c r="OJ342"/>
      <c r="OK342"/>
      <c r="OL342"/>
      <c r="OM342"/>
      <c r="ON342"/>
      <c r="OO342"/>
      <c r="OP342"/>
      <c r="OQ342"/>
      <c r="OR342"/>
      <c r="OS342"/>
      <c r="OT342"/>
      <c r="OU342"/>
      <c r="OV342"/>
      <c r="OW342"/>
      <c r="OX342"/>
      <c r="OY342"/>
      <c r="OZ342"/>
      <c r="PA342"/>
      <c r="PB342"/>
      <c r="PC342"/>
      <c r="PD342"/>
      <c r="PE342"/>
      <c r="PF342"/>
      <c r="PG342"/>
      <c r="PH342"/>
      <c r="PI342"/>
      <c r="PJ342"/>
      <c r="PK342"/>
      <c r="PL342"/>
      <c r="PM342"/>
      <c r="PN342"/>
      <c r="PO342"/>
      <c r="PP342"/>
      <c r="PQ342"/>
      <c r="PR342"/>
      <c r="PS342"/>
      <c r="PT342"/>
      <c r="PU342"/>
      <c r="PV342"/>
      <c r="PW342"/>
      <c r="PX342"/>
      <c r="PY342"/>
      <c r="PZ342"/>
      <c r="QA342"/>
      <c r="QB342"/>
      <c r="QC342"/>
      <c r="QD342"/>
      <c r="QE342"/>
      <c r="QF342"/>
      <c r="QG342"/>
      <c r="QH342"/>
      <c r="QI342"/>
      <c r="QJ342"/>
      <c r="QK342"/>
      <c r="QL342"/>
      <c r="QM342"/>
      <c r="QN342"/>
      <c r="QO342"/>
      <c r="QP342"/>
      <c r="QQ342"/>
      <c r="QR342"/>
      <c r="QS342"/>
      <c r="QT342"/>
      <c r="QU342"/>
      <c r="QV342"/>
      <c r="QW342"/>
      <c r="QX342"/>
      <c r="QY342"/>
      <c r="QZ342"/>
      <c r="RA342"/>
      <c r="RB342"/>
      <c r="RC342"/>
      <c r="RD342"/>
      <c r="RE342"/>
      <c r="RF342"/>
      <c r="RG342"/>
      <c r="RH342"/>
      <c r="RI342"/>
      <c r="RJ342"/>
      <c r="RK342"/>
      <c r="RL342"/>
      <c r="RM342"/>
      <c r="RN342"/>
      <c r="RO342"/>
      <c r="RP342"/>
      <c r="RQ342"/>
      <c r="RR342"/>
      <c r="RS342"/>
      <c r="RT342"/>
      <c r="RU342"/>
      <c r="RV342"/>
      <c r="RW342"/>
      <c r="RX342"/>
      <c r="RY342"/>
      <c r="RZ342"/>
      <c r="SA342"/>
      <c r="SB342"/>
      <c r="SC342"/>
      <c r="SD342"/>
      <c r="SE342"/>
      <c r="SF342"/>
      <c r="SG342"/>
      <c r="SH342"/>
      <c r="SI342"/>
      <c r="SJ342"/>
      <c r="SK342"/>
      <c r="SL342"/>
      <c r="SM342"/>
      <c r="SN342"/>
      <c r="SO342"/>
      <c r="SP342"/>
      <c r="SQ342"/>
      <c r="SR342"/>
      <c r="SS342"/>
      <c r="ST342"/>
      <c r="SU342"/>
      <c r="SV342"/>
      <c r="SW342"/>
      <c r="SX342"/>
      <c r="SY342"/>
      <c r="SZ342"/>
      <c r="TA342"/>
      <c r="TB342"/>
      <c r="TC342"/>
      <c r="TD342"/>
      <c r="TE342"/>
      <c r="TF342"/>
      <c r="TG342"/>
      <c r="TH342"/>
      <c r="TI342"/>
      <c r="TJ342"/>
      <c r="TK342"/>
      <c r="TL342"/>
      <c r="TM342"/>
      <c r="TN342"/>
      <c r="TO342"/>
      <c r="TP342"/>
      <c r="TQ342"/>
      <c r="TR342"/>
      <c r="TS342"/>
      <c r="TT342"/>
      <c r="TU342"/>
      <c r="TV342"/>
      <c r="TW342"/>
      <c r="TX342"/>
      <c r="TY342"/>
      <c r="TZ342"/>
      <c r="UA342"/>
      <c r="UB342"/>
      <c r="UC342"/>
      <c r="UD342"/>
      <c r="UE342"/>
      <c r="UF342"/>
      <c r="UG342"/>
      <c r="UH342"/>
      <c r="UI342"/>
      <c r="UJ342"/>
      <c r="UK342"/>
      <c r="UL342"/>
      <c r="UM342"/>
      <c r="UN342"/>
      <c r="UO342"/>
      <c r="UP342"/>
      <c r="UQ342"/>
      <c r="UR342"/>
      <c r="US342"/>
      <c r="UT342"/>
      <c r="UU342"/>
      <c r="UV342"/>
      <c r="UW342"/>
      <c r="UX342"/>
      <c r="UY342"/>
      <c r="UZ342"/>
      <c r="VA342"/>
      <c r="VB342"/>
      <c r="VC342"/>
      <c r="VD342"/>
      <c r="VE342"/>
      <c r="VF342"/>
      <c r="VG342"/>
      <c r="VH342"/>
      <c r="VI342"/>
      <c r="VJ342"/>
      <c r="VK342"/>
      <c r="VL342"/>
      <c r="VM342"/>
      <c r="VN342"/>
      <c r="VO342"/>
      <c r="VP342"/>
      <c r="VQ342"/>
      <c r="VR342"/>
      <c r="VS342"/>
      <c r="VT342"/>
      <c r="VU342"/>
      <c r="VV342"/>
      <c r="VW342"/>
      <c r="VX342"/>
      <c r="VY342"/>
      <c r="VZ342"/>
      <c r="WA342"/>
      <c r="WB342"/>
      <c r="WC342"/>
      <c r="WD342"/>
      <c r="WE342"/>
      <c r="WF342"/>
      <c r="WG342"/>
      <c r="WH342"/>
      <c r="WI342"/>
      <c r="WJ342"/>
      <c r="WK342"/>
      <c r="WL342"/>
      <c r="WM342"/>
      <c r="WN342"/>
      <c r="WO342"/>
      <c r="WP342"/>
      <c r="WQ342"/>
      <c r="WR342"/>
      <c r="WS342"/>
      <c r="WT342"/>
      <c r="WU342"/>
      <c r="WV342"/>
      <c r="WW342"/>
      <c r="WX342"/>
      <c r="WY342"/>
      <c r="WZ342"/>
      <c r="XA342"/>
      <c r="XB342"/>
      <c r="XC342"/>
      <c r="XD342"/>
      <c r="XE342"/>
      <c r="XF342"/>
      <c r="XG342"/>
      <c r="XH342"/>
      <c r="XI342"/>
      <c r="XJ342"/>
      <c r="XK342"/>
      <c r="XL342"/>
      <c r="XM342"/>
      <c r="XN342"/>
      <c r="XO342"/>
      <c r="XP342"/>
      <c r="XQ342"/>
      <c r="XR342"/>
      <c r="XS342"/>
      <c r="XT342"/>
      <c r="XU342"/>
      <c r="XV342"/>
      <c r="XW342"/>
      <c r="XX342"/>
      <c r="XY342"/>
      <c r="XZ342"/>
      <c r="YA342"/>
      <c r="YB342"/>
      <c r="YC342"/>
      <c r="YD342"/>
      <c r="YE342"/>
      <c r="YF342"/>
      <c r="YG342"/>
      <c r="YH342"/>
      <c r="YI342"/>
      <c r="YJ342"/>
      <c r="YK342"/>
      <c r="YL342"/>
      <c r="YM342"/>
      <c r="YN342"/>
      <c r="YO342"/>
      <c r="YP342"/>
      <c r="YQ342"/>
      <c r="YR342"/>
      <c r="YS342"/>
      <c r="YT342"/>
      <c r="YU342"/>
      <c r="YV342"/>
      <c r="YW342"/>
      <c r="YX342"/>
      <c r="YY342"/>
      <c r="YZ342"/>
      <c r="ZA342"/>
      <c r="ZB342"/>
      <c r="ZC342"/>
      <c r="ZD342"/>
      <c r="ZE342"/>
      <c r="ZF342"/>
      <c r="ZG342"/>
      <c r="ZH342"/>
      <c r="ZI342"/>
      <c r="ZJ342"/>
      <c r="ZK342"/>
      <c r="ZL342"/>
      <c r="ZM342"/>
      <c r="ZN342"/>
      <c r="ZO342"/>
      <c r="ZP342"/>
      <c r="ZQ342"/>
      <c r="ZR342"/>
      <c r="ZS342"/>
      <c r="ZT342"/>
      <c r="ZU342"/>
      <c r="ZV342"/>
      <c r="ZW342"/>
      <c r="ZX342"/>
      <c r="ZY342"/>
      <c r="ZZ342"/>
      <c r="AAA342"/>
      <c r="AAB342"/>
      <c r="AAC342"/>
      <c r="AAD342"/>
      <c r="AAE342"/>
      <c r="AAF342"/>
      <c r="AAG342"/>
      <c r="AAH342"/>
      <c r="AAI342"/>
      <c r="AAJ342"/>
      <c r="AAK342"/>
      <c r="AAL342"/>
      <c r="AAM342"/>
      <c r="AAN342"/>
      <c r="AAO342"/>
      <c r="AAP342"/>
      <c r="AAQ342"/>
      <c r="AAR342"/>
      <c r="AAS342"/>
      <c r="AAT342"/>
      <c r="AAU342"/>
      <c r="AAV342"/>
      <c r="AAW342"/>
      <c r="AAX342"/>
      <c r="AAY342"/>
      <c r="AAZ342"/>
      <c r="ABA342"/>
      <c r="ABB342"/>
      <c r="ABC342"/>
      <c r="ABD342"/>
      <c r="ABE342"/>
      <c r="ABF342"/>
      <c r="ABG342"/>
      <c r="ABH342"/>
      <c r="ABI342"/>
      <c r="ABJ342"/>
      <c r="ABK342"/>
      <c r="ABL342"/>
      <c r="ABM342"/>
      <c r="ABN342"/>
      <c r="ABO342"/>
      <c r="ABP342"/>
      <c r="ABQ342"/>
      <c r="ABR342"/>
      <c r="ABS342"/>
      <c r="ABT342"/>
      <c r="ABU342"/>
      <c r="ABV342"/>
      <c r="ABW342"/>
      <c r="ABX342"/>
      <c r="ABY342"/>
      <c r="ABZ342"/>
      <c r="ACA342"/>
      <c r="ACB342"/>
      <c r="ACC342"/>
      <c r="ACD342"/>
      <c r="ACE342"/>
      <c r="ACF342"/>
      <c r="ACG342"/>
      <c r="ACH342"/>
      <c r="ACI342"/>
      <c r="ACJ342"/>
      <c r="ACK342"/>
      <c r="ACL342"/>
      <c r="ACM342"/>
      <c r="ACN342"/>
      <c r="ACO342"/>
      <c r="ACP342"/>
      <c r="ACQ342"/>
      <c r="ACR342"/>
      <c r="ACS342"/>
      <c r="ACT342"/>
      <c r="ACU342"/>
      <c r="ACV342"/>
      <c r="ACW342"/>
      <c r="ACX342"/>
      <c r="ACY342"/>
      <c r="ACZ342"/>
      <c r="ADA342"/>
      <c r="ADB342"/>
      <c r="ADC342"/>
      <c r="ADD342"/>
      <c r="ADE342"/>
      <c r="ADF342"/>
      <c r="ADG342"/>
      <c r="ADH342"/>
      <c r="ADI342"/>
      <c r="ADJ342"/>
      <c r="ADK342"/>
      <c r="ADL342"/>
      <c r="ADM342"/>
      <c r="ADN342"/>
      <c r="ADO342"/>
      <c r="ADP342"/>
      <c r="ADQ342"/>
      <c r="ADR342"/>
      <c r="ADS342"/>
      <c r="ADT342"/>
      <c r="ADU342"/>
      <c r="ADV342"/>
      <c r="ADW342"/>
      <c r="ADX342"/>
      <c r="ADY342"/>
      <c r="ADZ342"/>
      <c r="AEA342"/>
      <c r="AEB342"/>
      <c r="AEC342"/>
      <c r="AED342"/>
      <c r="AEE342"/>
      <c r="AEF342"/>
      <c r="AEG342"/>
      <c r="AEH342"/>
      <c r="AEI342"/>
      <c r="AEJ342"/>
      <c r="AEK342"/>
      <c r="AEL342"/>
      <c r="AEM342"/>
      <c r="AEN342"/>
      <c r="AEO342"/>
      <c r="AEP342"/>
      <c r="AEQ342"/>
      <c r="AER342"/>
      <c r="AES342"/>
      <c r="AET342"/>
      <c r="AEU342"/>
      <c r="AEV342"/>
      <c r="AEW342"/>
      <c r="AEX342"/>
      <c r="AEY342"/>
      <c r="AEZ342"/>
      <c r="AFA342"/>
      <c r="AFB342"/>
      <c r="AFC342"/>
      <c r="AFD342"/>
      <c r="AFE342"/>
      <c r="AFF342"/>
      <c r="AFG342"/>
      <c r="AFH342"/>
      <c r="AFI342"/>
      <c r="AFJ342"/>
      <c r="AFK342"/>
      <c r="AFL342"/>
      <c r="AFM342"/>
      <c r="AFN342"/>
      <c r="AFO342"/>
      <c r="AFP342"/>
      <c r="AFQ342"/>
      <c r="AFR342"/>
      <c r="AFS342"/>
      <c r="AFT342"/>
      <c r="AFU342"/>
      <c r="AFV342"/>
      <c r="AFW342"/>
      <c r="AFX342"/>
      <c r="AFY342"/>
      <c r="AFZ342"/>
      <c r="AGA342"/>
      <c r="AGB342"/>
      <c r="AGC342"/>
      <c r="AGD342"/>
      <c r="AGE342"/>
      <c r="AGF342"/>
      <c r="AGG342"/>
      <c r="AGH342"/>
      <c r="AGI342"/>
      <c r="AGJ342"/>
      <c r="AGK342"/>
      <c r="AGL342"/>
      <c r="AGM342"/>
      <c r="AGN342"/>
      <c r="AGO342"/>
      <c r="AGP342"/>
      <c r="AGQ342"/>
      <c r="AGR342"/>
      <c r="AGS342"/>
      <c r="AGT342"/>
      <c r="AGU342"/>
      <c r="AGV342"/>
      <c r="AGW342"/>
      <c r="AGX342"/>
      <c r="AGY342"/>
      <c r="AGZ342"/>
      <c r="AHA342"/>
      <c r="AHB342"/>
      <c r="AHC342"/>
      <c r="AHD342"/>
      <c r="AHE342"/>
      <c r="AHF342"/>
      <c r="AHG342"/>
      <c r="AHH342"/>
      <c r="AHI342"/>
      <c r="AHJ342"/>
      <c r="AHK342"/>
      <c r="AHL342"/>
      <c r="AHM342"/>
      <c r="AHN342"/>
      <c r="AHO342"/>
      <c r="AHP342"/>
      <c r="AHQ342"/>
      <c r="AHR342"/>
      <c r="AHS342"/>
      <c r="AHT342"/>
      <c r="AHU342"/>
      <c r="AHV342"/>
      <c r="AHW342"/>
      <c r="AHX342"/>
      <c r="AHY342"/>
      <c r="AHZ342"/>
      <c r="AIA342"/>
      <c r="AIB342"/>
      <c r="AIC342"/>
      <c r="AID342"/>
      <c r="AIE342"/>
      <c r="AIF342"/>
      <c r="AIG342"/>
      <c r="AIH342"/>
      <c r="AII342"/>
      <c r="AIJ342"/>
      <c r="AIK342"/>
      <c r="AIL342"/>
      <c r="AIM342"/>
      <c r="AIN342"/>
      <c r="AIO342"/>
      <c r="AIP342"/>
      <c r="AIQ342"/>
      <c r="AIR342"/>
      <c r="AIS342"/>
      <c r="AIT342"/>
      <c r="AIU342"/>
      <c r="AIV342"/>
      <c r="AIW342"/>
      <c r="AIX342"/>
      <c r="AIY342"/>
      <c r="AIZ342"/>
      <c r="AJA342"/>
      <c r="AJB342"/>
      <c r="AJC342"/>
      <c r="AJD342"/>
      <c r="AJE342"/>
      <c r="AJF342"/>
      <c r="AJG342"/>
      <c r="AJH342"/>
      <c r="AJI342"/>
      <c r="AJJ342"/>
      <c r="AJK342"/>
      <c r="AJL342"/>
      <c r="AJM342"/>
      <c r="AJN342"/>
      <c r="AJO342"/>
      <c r="AJP342"/>
      <c r="AJQ342"/>
      <c r="AJR342"/>
      <c r="AJS342"/>
      <c r="AJT342"/>
      <c r="AJU342"/>
      <c r="AJV342"/>
      <c r="AJW342"/>
      <c r="AJX342"/>
      <c r="AJY342"/>
      <c r="AJZ342"/>
      <c r="AKA342"/>
      <c r="AKB342"/>
      <c r="AKC342"/>
      <c r="AKD342"/>
      <c r="AKE342"/>
      <c r="AKF342"/>
      <c r="AKG342"/>
      <c r="AKH342"/>
      <c r="AKI342"/>
      <c r="AKJ342"/>
      <c r="AKK342"/>
      <c r="AKL342"/>
      <c r="AKM342"/>
      <c r="AKN342"/>
      <c r="AKO342"/>
      <c r="AKP342"/>
      <c r="AKQ342"/>
      <c r="AKR342"/>
      <c r="AKS342"/>
      <c r="AKT342"/>
      <c r="AKU342"/>
      <c r="AKV342"/>
      <c r="AKW342"/>
      <c r="AKX342"/>
      <c r="AKY342"/>
      <c r="AKZ342"/>
      <c r="ALA342"/>
      <c r="ALB342"/>
      <c r="ALC342"/>
      <c r="ALD342"/>
      <c r="ALE342"/>
      <c r="ALF342"/>
      <c r="ALG342"/>
      <c r="ALH342"/>
      <c r="ALI342"/>
      <c r="ALJ342"/>
      <c r="ALK342"/>
      <c r="ALL342"/>
      <c r="ALM342"/>
      <c r="ALN342"/>
      <c r="ALO342"/>
      <c r="ALP342"/>
      <c r="ALQ342"/>
      <c r="ALR342"/>
      <c r="ALS342"/>
      <c r="ALT342"/>
      <c r="ALU342"/>
      <c r="ALV342"/>
      <c r="ALW342"/>
      <c r="ALX342"/>
      <c r="ALY342"/>
      <c r="ALZ342"/>
      <c r="AMA342"/>
      <c r="AMB342"/>
      <c r="AMC342"/>
      <c r="AMD342"/>
      <c r="AME342"/>
      <c r="AMF342"/>
      <c r="AMG342"/>
      <c r="AMH342"/>
      <c r="AMI342"/>
      <c r="AMJ342"/>
      <c r="AMK342"/>
      <c r="AML342"/>
      <c r="AMM342"/>
      <c r="AMN342"/>
      <c r="AMO342"/>
      <c r="AMP342"/>
      <c r="AMQ342"/>
      <c r="AMR342"/>
      <c r="AMS342"/>
      <c r="AMT342"/>
      <c r="AMU342"/>
      <c r="AMV342"/>
      <c r="AMW342"/>
      <c r="AMX342"/>
      <c r="AMY342"/>
      <c r="AMZ342"/>
      <c r="ANA342"/>
      <c r="ANB342"/>
    </row>
    <row r="343" spans="3:1045" s="6" customFormat="1" ht="15" customHeight="1" x14ac:dyDescent="0.25">
      <c r="C343" s="6" t="str">
        <f t="shared" si="189"/>
        <v>Sanden</v>
      </c>
      <c r="D343" s="6" t="str">
        <f t="shared" si="190"/>
        <v>GS3-45HPA-US &amp; SAN-83SSAQA  (83 gal)</v>
      </c>
      <c r="E343" s="6">
        <f t="shared" si="206"/>
        <v>220317</v>
      </c>
      <c r="F343" s="62">
        <f t="shared" ref="F343:F346" si="222">U343</f>
        <v>83</v>
      </c>
      <c r="G343" s="6" t="str">
        <f t="shared" si="191"/>
        <v>Sanden80</v>
      </c>
      <c r="H343" s="118">
        <v>0</v>
      </c>
      <c r="I343" s="115">
        <v>1</v>
      </c>
      <c r="J343" s="63">
        <f t="shared" si="148"/>
        <v>0</v>
      </c>
      <c r="K343" s="117">
        <v>3.3</v>
      </c>
      <c r="L343" s="132">
        <f t="shared" si="187"/>
        <v>0</v>
      </c>
      <c r="M343" s="99" t="s">
        <v>196</v>
      </c>
      <c r="N343" s="32">
        <v>3</v>
      </c>
      <c r="O343" s="83">
        <f t="shared" si="188"/>
        <v>22</v>
      </c>
      <c r="P343" s="12" t="s">
        <v>100</v>
      </c>
      <c r="Q343" s="70">
        <f t="shared" ref="Q343:Q346" si="223">Q342+1</f>
        <v>3</v>
      </c>
      <c r="R343" s="70">
        <f t="shared" si="219"/>
        <v>220317</v>
      </c>
      <c r="S343" s="67" t="str">
        <f t="shared" si="194"/>
        <v>GS3-45HPA-US &amp; SAN-83SSAQA  (83 gal)</v>
      </c>
      <c r="T343" s="101" t="s">
        <v>217</v>
      </c>
      <c r="U343" s="14">
        <v>83</v>
      </c>
      <c r="V343" s="30" t="s">
        <v>167</v>
      </c>
      <c r="W343" s="88" t="s">
        <v>167</v>
      </c>
      <c r="X343" s="93" t="str">
        <f t="shared" si="221"/>
        <v>Sanden80</v>
      </c>
      <c r="Y343" s="131">
        <v>0</v>
      </c>
      <c r="Z343" s="42"/>
      <c r="AA343" s="52"/>
      <c r="AB343" s="53"/>
      <c r="AC343" s="54"/>
      <c r="AD343" s="50"/>
      <c r="AE343" s="143" t="str">
        <f t="shared" si="192"/>
        <v>2,     Sanden,   "GS3-45HPA-US &amp; SAN-83SSAQA  (83 gal)"</v>
      </c>
      <c r="AF343" s="145" t="str">
        <f t="shared" si="212"/>
        <v>Sanden</v>
      </c>
      <c r="AG343" t="s">
        <v>684</v>
      </c>
      <c r="AH343" s="143" t="str">
        <f t="shared" si="193"/>
        <v xml:space="preserve">          case  Sanden   :   "SandenGS3_SAN83SSAQA"</v>
      </c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  <c r="NG343"/>
      <c r="NH343"/>
      <c r="NI343"/>
      <c r="NJ343"/>
      <c r="NK343"/>
      <c r="NL343"/>
      <c r="NM343"/>
      <c r="NN343"/>
      <c r="NO343"/>
      <c r="NP343"/>
      <c r="NQ343"/>
      <c r="NR343"/>
      <c r="NS343"/>
      <c r="NT343"/>
      <c r="NU343"/>
      <c r="NV343"/>
      <c r="NW343"/>
      <c r="NX343"/>
      <c r="NY343"/>
      <c r="NZ343"/>
      <c r="OA343"/>
      <c r="OB343"/>
      <c r="OC343"/>
      <c r="OD343"/>
      <c r="OE343"/>
      <c r="OF343"/>
      <c r="OG343"/>
      <c r="OH343"/>
      <c r="OI343"/>
      <c r="OJ343"/>
      <c r="OK343"/>
      <c r="OL343"/>
      <c r="OM343"/>
      <c r="ON343"/>
      <c r="OO343"/>
      <c r="OP343"/>
      <c r="OQ343"/>
      <c r="OR343"/>
      <c r="OS343"/>
      <c r="OT343"/>
      <c r="OU343"/>
      <c r="OV343"/>
      <c r="OW343"/>
      <c r="OX343"/>
      <c r="OY343"/>
      <c r="OZ343"/>
      <c r="PA343"/>
      <c r="PB343"/>
      <c r="PC343"/>
      <c r="PD343"/>
      <c r="PE343"/>
      <c r="PF343"/>
      <c r="PG343"/>
      <c r="PH343"/>
      <c r="PI343"/>
      <c r="PJ343"/>
      <c r="PK343"/>
      <c r="PL343"/>
      <c r="PM343"/>
      <c r="PN343"/>
      <c r="PO343"/>
      <c r="PP343"/>
      <c r="PQ343"/>
      <c r="PR343"/>
      <c r="PS343"/>
      <c r="PT343"/>
      <c r="PU343"/>
      <c r="PV343"/>
      <c r="PW343"/>
      <c r="PX343"/>
      <c r="PY343"/>
      <c r="PZ343"/>
      <c r="QA343"/>
      <c r="QB343"/>
      <c r="QC343"/>
      <c r="QD343"/>
      <c r="QE343"/>
      <c r="QF343"/>
      <c r="QG343"/>
      <c r="QH343"/>
      <c r="QI343"/>
      <c r="QJ343"/>
      <c r="QK343"/>
      <c r="QL343"/>
      <c r="QM343"/>
      <c r="QN343"/>
      <c r="QO343"/>
      <c r="QP343"/>
      <c r="QQ343"/>
      <c r="QR343"/>
      <c r="QS343"/>
      <c r="QT343"/>
      <c r="QU343"/>
      <c r="QV343"/>
      <c r="QW343"/>
      <c r="QX343"/>
      <c r="QY343"/>
      <c r="QZ343"/>
      <c r="RA343"/>
      <c r="RB343"/>
      <c r="RC343"/>
      <c r="RD343"/>
      <c r="RE343"/>
      <c r="RF343"/>
      <c r="RG343"/>
      <c r="RH343"/>
      <c r="RI343"/>
      <c r="RJ343"/>
      <c r="RK343"/>
      <c r="RL343"/>
      <c r="RM343"/>
      <c r="RN343"/>
      <c r="RO343"/>
      <c r="RP343"/>
      <c r="RQ343"/>
      <c r="RR343"/>
      <c r="RS343"/>
      <c r="RT343"/>
      <c r="RU343"/>
      <c r="RV343"/>
      <c r="RW343"/>
      <c r="RX343"/>
      <c r="RY343"/>
      <c r="RZ343"/>
      <c r="SA343"/>
      <c r="SB343"/>
      <c r="SC343"/>
      <c r="SD343"/>
      <c r="SE343"/>
      <c r="SF343"/>
      <c r="SG343"/>
      <c r="SH343"/>
      <c r="SI343"/>
      <c r="SJ343"/>
      <c r="SK343"/>
      <c r="SL343"/>
      <c r="SM343"/>
      <c r="SN343"/>
      <c r="SO343"/>
      <c r="SP343"/>
      <c r="SQ343"/>
      <c r="SR343"/>
      <c r="SS343"/>
      <c r="ST343"/>
      <c r="SU343"/>
      <c r="SV343"/>
      <c r="SW343"/>
      <c r="SX343"/>
      <c r="SY343"/>
      <c r="SZ343"/>
      <c r="TA343"/>
      <c r="TB343"/>
      <c r="TC343"/>
      <c r="TD343"/>
      <c r="TE343"/>
      <c r="TF343"/>
      <c r="TG343"/>
      <c r="TH343"/>
      <c r="TI343"/>
      <c r="TJ343"/>
      <c r="TK343"/>
      <c r="TL343"/>
      <c r="TM343"/>
      <c r="TN343"/>
      <c r="TO343"/>
      <c r="TP343"/>
      <c r="TQ343"/>
      <c r="TR343"/>
      <c r="TS343"/>
      <c r="TT343"/>
      <c r="TU343"/>
      <c r="TV343"/>
      <c r="TW343"/>
      <c r="TX343"/>
      <c r="TY343"/>
      <c r="TZ343"/>
      <c r="UA343"/>
      <c r="UB343"/>
      <c r="UC343"/>
      <c r="UD343"/>
      <c r="UE343"/>
      <c r="UF343"/>
      <c r="UG343"/>
      <c r="UH343"/>
      <c r="UI343"/>
      <c r="UJ343"/>
      <c r="UK343"/>
      <c r="UL343"/>
      <c r="UM343"/>
      <c r="UN343"/>
      <c r="UO343"/>
      <c r="UP343"/>
      <c r="UQ343"/>
      <c r="UR343"/>
      <c r="US343"/>
      <c r="UT343"/>
      <c r="UU343"/>
      <c r="UV343"/>
      <c r="UW343"/>
      <c r="UX343"/>
      <c r="UY343"/>
      <c r="UZ343"/>
      <c r="VA343"/>
      <c r="VB343"/>
      <c r="VC343"/>
      <c r="VD343"/>
      <c r="VE343"/>
      <c r="VF343"/>
      <c r="VG343"/>
      <c r="VH343"/>
      <c r="VI343"/>
      <c r="VJ343"/>
      <c r="VK343"/>
      <c r="VL343"/>
      <c r="VM343"/>
      <c r="VN343"/>
      <c r="VO343"/>
      <c r="VP343"/>
      <c r="VQ343"/>
      <c r="VR343"/>
      <c r="VS343"/>
      <c r="VT343"/>
      <c r="VU343"/>
      <c r="VV343"/>
      <c r="VW343"/>
      <c r="VX343"/>
      <c r="VY343"/>
      <c r="VZ343"/>
      <c r="WA343"/>
      <c r="WB343"/>
      <c r="WC343"/>
      <c r="WD343"/>
      <c r="WE343"/>
      <c r="WF343"/>
      <c r="WG343"/>
      <c r="WH343"/>
      <c r="WI343"/>
      <c r="WJ343"/>
      <c r="WK343"/>
      <c r="WL343"/>
      <c r="WM343"/>
      <c r="WN343"/>
      <c r="WO343"/>
      <c r="WP343"/>
      <c r="WQ343"/>
      <c r="WR343"/>
      <c r="WS343"/>
      <c r="WT343"/>
      <c r="WU343"/>
      <c r="WV343"/>
      <c r="WW343"/>
      <c r="WX343"/>
      <c r="WY343"/>
      <c r="WZ343"/>
      <c r="XA343"/>
      <c r="XB343"/>
      <c r="XC343"/>
      <c r="XD343"/>
      <c r="XE343"/>
      <c r="XF343"/>
      <c r="XG343"/>
      <c r="XH343"/>
      <c r="XI343"/>
      <c r="XJ343"/>
      <c r="XK343"/>
      <c r="XL343"/>
      <c r="XM343"/>
      <c r="XN343"/>
      <c r="XO343"/>
      <c r="XP343"/>
      <c r="XQ343"/>
      <c r="XR343"/>
      <c r="XS343"/>
      <c r="XT343"/>
      <c r="XU343"/>
      <c r="XV343"/>
      <c r="XW343"/>
      <c r="XX343"/>
      <c r="XY343"/>
      <c r="XZ343"/>
      <c r="YA343"/>
      <c r="YB343"/>
      <c r="YC343"/>
      <c r="YD343"/>
      <c r="YE343"/>
      <c r="YF343"/>
      <c r="YG343"/>
      <c r="YH343"/>
      <c r="YI343"/>
      <c r="YJ343"/>
      <c r="YK343"/>
      <c r="YL343"/>
      <c r="YM343"/>
      <c r="YN343"/>
      <c r="YO343"/>
      <c r="YP343"/>
      <c r="YQ343"/>
      <c r="YR343"/>
      <c r="YS343"/>
      <c r="YT343"/>
      <c r="YU343"/>
      <c r="YV343"/>
      <c r="YW343"/>
      <c r="YX343"/>
      <c r="YY343"/>
      <c r="YZ343"/>
      <c r="ZA343"/>
      <c r="ZB343"/>
      <c r="ZC343"/>
      <c r="ZD343"/>
      <c r="ZE343"/>
      <c r="ZF343"/>
      <c r="ZG343"/>
      <c r="ZH343"/>
      <c r="ZI343"/>
      <c r="ZJ343"/>
      <c r="ZK343"/>
      <c r="ZL343"/>
      <c r="ZM343"/>
      <c r="ZN343"/>
      <c r="ZO343"/>
      <c r="ZP343"/>
      <c r="ZQ343"/>
      <c r="ZR343"/>
      <c r="ZS343"/>
      <c r="ZT343"/>
      <c r="ZU343"/>
      <c r="ZV343"/>
      <c r="ZW343"/>
      <c r="ZX343"/>
      <c r="ZY343"/>
      <c r="ZZ343"/>
      <c r="AAA343"/>
      <c r="AAB343"/>
      <c r="AAC343"/>
      <c r="AAD343"/>
      <c r="AAE343"/>
      <c r="AAF343"/>
      <c r="AAG343"/>
      <c r="AAH343"/>
      <c r="AAI343"/>
      <c r="AAJ343"/>
      <c r="AAK343"/>
      <c r="AAL343"/>
      <c r="AAM343"/>
      <c r="AAN343"/>
      <c r="AAO343"/>
      <c r="AAP343"/>
      <c r="AAQ343"/>
      <c r="AAR343"/>
      <c r="AAS343"/>
      <c r="AAT343"/>
      <c r="AAU343"/>
      <c r="AAV343"/>
      <c r="AAW343"/>
      <c r="AAX343"/>
      <c r="AAY343"/>
      <c r="AAZ343"/>
      <c r="ABA343"/>
      <c r="ABB343"/>
      <c r="ABC343"/>
      <c r="ABD343"/>
      <c r="ABE343"/>
      <c r="ABF343"/>
      <c r="ABG343"/>
      <c r="ABH343"/>
      <c r="ABI343"/>
      <c r="ABJ343"/>
      <c r="ABK343"/>
      <c r="ABL343"/>
      <c r="ABM343"/>
      <c r="ABN343"/>
      <c r="ABO343"/>
      <c r="ABP343"/>
      <c r="ABQ343"/>
      <c r="ABR343"/>
      <c r="ABS343"/>
      <c r="ABT343"/>
      <c r="ABU343"/>
      <c r="ABV343"/>
      <c r="ABW343"/>
      <c r="ABX343"/>
      <c r="ABY343"/>
      <c r="ABZ343"/>
      <c r="ACA343"/>
      <c r="ACB343"/>
      <c r="ACC343"/>
      <c r="ACD343"/>
      <c r="ACE343"/>
      <c r="ACF343"/>
      <c r="ACG343"/>
      <c r="ACH343"/>
      <c r="ACI343"/>
      <c r="ACJ343"/>
      <c r="ACK343"/>
      <c r="ACL343"/>
      <c r="ACM343"/>
      <c r="ACN343"/>
      <c r="ACO343"/>
      <c r="ACP343"/>
      <c r="ACQ343"/>
      <c r="ACR343"/>
      <c r="ACS343"/>
      <c r="ACT343"/>
      <c r="ACU343"/>
      <c r="ACV343"/>
      <c r="ACW343"/>
      <c r="ACX343"/>
      <c r="ACY343"/>
      <c r="ACZ343"/>
      <c r="ADA343"/>
      <c r="ADB343"/>
      <c r="ADC343"/>
      <c r="ADD343"/>
      <c r="ADE343"/>
      <c r="ADF343"/>
      <c r="ADG343"/>
      <c r="ADH343"/>
      <c r="ADI343"/>
      <c r="ADJ343"/>
      <c r="ADK343"/>
      <c r="ADL343"/>
      <c r="ADM343"/>
      <c r="ADN343"/>
      <c r="ADO343"/>
      <c r="ADP343"/>
      <c r="ADQ343"/>
      <c r="ADR343"/>
      <c r="ADS343"/>
      <c r="ADT343"/>
      <c r="ADU343"/>
      <c r="ADV343"/>
      <c r="ADW343"/>
      <c r="ADX343"/>
      <c r="ADY343"/>
      <c r="ADZ343"/>
      <c r="AEA343"/>
      <c r="AEB343"/>
      <c r="AEC343"/>
      <c r="AED343"/>
      <c r="AEE343"/>
      <c r="AEF343"/>
      <c r="AEG343"/>
      <c r="AEH343"/>
      <c r="AEI343"/>
      <c r="AEJ343"/>
      <c r="AEK343"/>
      <c r="AEL343"/>
      <c r="AEM343"/>
      <c r="AEN343"/>
      <c r="AEO343"/>
      <c r="AEP343"/>
      <c r="AEQ343"/>
      <c r="AER343"/>
      <c r="AES343"/>
      <c r="AET343"/>
      <c r="AEU343"/>
      <c r="AEV343"/>
      <c r="AEW343"/>
      <c r="AEX343"/>
      <c r="AEY343"/>
      <c r="AEZ343"/>
      <c r="AFA343"/>
      <c r="AFB343"/>
      <c r="AFC343"/>
      <c r="AFD343"/>
      <c r="AFE343"/>
      <c r="AFF343"/>
      <c r="AFG343"/>
      <c r="AFH343"/>
      <c r="AFI343"/>
      <c r="AFJ343"/>
      <c r="AFK343"/>
      <c r="AFL343"/>
      <c r="AFM343"/>
      <c r="AFN343"/>
      <c r="AFO343"/>
      <c r="AFP343"/>
      <c r="AFQ343"/>
      <c r="AFR343"/>
      <c r="AFS343"/>
      <c r="AFT343"/>
      <c r="AFU343"/>
      <c r="AFV343"/>
      <c r="AFW343"/>
      <c r="AFX343"/>
      <c r="AFY343"/>
      <c r="AFZ343"/>
      <c r="AGA343"/>
      <c r="AGB343"/>
      <c r="AGC343"/>
      <c r="AGD343"/>
      <c r="AGE343"/>
      <c r="AGF343"/>
      <c r="AGG343"/>
      <c r="AGH343"/>
      <c r="AGI343"/>
      <c r="AGJ343"/>
      <c r="AGK343"/>
      <c r="AGL343"/>
      <c r="AGM343"/>
      <c r="AGN343"/>
      <c r="AGO343"/>
      <c r="AGP343"/>
      <c r="AGQ343"/>
      <c r="AGR343"/>
      <c r="AGS343"/>
      <c r="AGT343"/>
      <c r="AGU343"/>
      <c r="AGV343"/>
      <c r="AGW343"/>
      <c r="AGX343"/>
      <c r="AGY343"/>
      <c r="AGZ343"/>
      <c r="AHA343"/>
      <c r="AHB343"/>
      <c r="AHC343"/>
      <c r="AHD343"/>
      <c r="AHE343"/>
      <c r="AHF343"/>
      <c r="AHG343"/>
      <c r="AHH343"/>
      <c r="AHI343"/>
      <c r="AHJ343"/>
      <c r="AHK343"/>
      <c r="AHL343"/>
      <c r="AHM343"/>
      <c r="AHN343"/>
      <c r="AHO343"/>
      <c r="AHP343"/>
      <c r="AHQ343"/>
      <c r="AHR343"/>
      <c r="AHS343"/>
      <c r="AHT343"/>
      <c r="AHU343"/>
      <c r="AHV343"/>
      <c r="AHW343"/>
      <c r="AHX343"/>
      <c r="AHY343"/>
      <c r="AHZ343"/>
      <c r="AIA343"/>
      <c r="AIB343"/>
      <c r="AIC343"/>
      <c r="AID343"/>
      <c r="AIE343"/>
      <c r="AIF343"/>
      <c r="AIG343"/>
      <c r="AIH343"/>
      <c r="AII343"/>
      <c r="AIJ343"/>
      <c r="AIK343"/>
      <c r="AIL343"/>
      <c r="AIM343"/>
      <c r="AIN343"/>
      <c r="AIO343"/>
      <c r="AIP343"/>
      <c r="AIQ343"/>
      <c r="AIR343"/>
      <c r="AIS343"/>
      <c r="AIT343"/>
      <c r="AIU343"/>
      <c r="AIV343"/>
      <c r="AIW343"/>
      <c r="AIX343"/>
      <c r="AIY343"/>
      <c r="AIZ343"/>
      <c r="AJA343"/>
      <c r="AJB343"/>
      <c r="AJC343"/>
      <c r="AJD343"/>
      <c r="AJE343"/>
      <c r="AJF343"/>
      <c r="AJG343"/>
      <c r="AJH343"/>
      <c r="AJI343"/>
      <c r="AJJ343"/>
      <c r="AJK343"/>
      <c r="AJL343"/>
      <c r="AJM343"/>
      <c r="AJN343"/>
      <c r="AJO343"/>
      <c r="AJP343"/>
      <c r="AJQ343"/>
      <c r="AJR343"/>
      <c r="AJS343"/>
      <c r="AJT343"/>
      <c r="AJU343"/>
      <c r="AJV343"/>
      <c r="AJW343"/>
      <c r="AJX343"/>
      <c r="AJY343"/>
      <c r="AJZ343"/>
      <c r="AKA343"/>
      <c r="AKB343"/>
      <c r="AKC343"/>
      <c r="AKD343"/>
      <c r="AKE343"/>
      <c r="AKF343"/>
      <c r="AKG343"/>
      <c r="AKH343"/>
      <c r="AKI343"/>
      <c r="AKJ343"/>
      <c r="AKK343"/>
      <c r="AKL343"/>
      <c r="AKM343"/>
      <c r="AKN343"/>
      <c r="AKO343"/>
      <c r="AKP343"/>
      <c r="AKQ343"/>
      <c r="AKR343"/>
      <c r="AKS343"/>
      <c r="AKT343"/>
      <c r="AKU343"/>
      <c r="AKV343"/>
      <c r="AKW343"/>
      <c r="AKX343"/>
      <c r="AKY343"/>
      <c r="AKZ343"/>
      <c r="ALA343"/>
      <c r="ALB343"/>
      <c r="ALC343"/>
      <c r="ALD343"/>
      <c r="ALE343"/>
      <c r="ALF343"/>
      <c r="ALG343"/>
      <c r="ALH343"/>
      <c r="ALI343"/>
      <c r="ALJ343"/>
      <c r="ALK343"/>
      <c r="ALL343"/>
      <c r="ALM343"/>
      <c r="ALN343"/>
      <c r="ALO343"/>
      <c r="ALP343"/>
      <c r="ALQ343"/>
      <c r="ALR343"/>
      <c r="ALS343"/>
      <c r="ALT343"/>
      <c r="ALU343"/>
      <c r="ALV343"/>
      <c r="ALW343"/>
      <c r="ALX343"/>
      <c r="ALY343"/>
      <c r="ALZ343"/>
      <c r="AMA343"/>
      <c r="AMB343"/>
      <c r="AMC343"/>
      <c r="AMD343"/>
      <c r="AME343"/>
      <c r="AMF343"/>
      <c r="AMG343"/>
      <c r="AMH343"/>
      <c r="AMI343"/>
      <c r="AMJ343"/>
      <c r="AMK343"/>
      <c r="AML343"/>
      <c r="AMM343"/>
      <c r="AMN343"/>
      <c r="AMO343"/>
      <c r="AMP343"/>
      <c r="AMQ343"/>
      <c r="AMR343"/>
      <c r="AMS343"/>
      <c r="AMT343"/>
      <c r="AMU343"/>
      <c r="AMV343"/>
      <c r="AMW343"/>
      <c r="AMX343"/>
      <c r="AMY343"/>
      <c r="AMZ343"/>
      <c r="ANA343"/>
      <c r="ANB343"/>
    </row>
    <row r="344" spans="3:1045" s="6" customFormat="1" ht="15" customHeight="1" x14ac:dyDescent="0.25">
      <c r="C344" s="6" t="str">
        <f t="shared" si="189"/>
        <v>Sanden</v>
      </c>
      <c r="D344" s="6" t="str">
        <f t="shared" si="190"/>
        <v>GS3-45HPA-US &amp; GAUS-315EQTD  (83 gal)</v>
      </c>
      <c r="E344" s="6">
        <f t="shared" si="206"/>
        <v>220417</v>
      </c>
      <c r="F344" s="62">
        <f t="shared" si="222"/>
        <v>83</v>
      </c>
      <c r="G344" s="6" t="str">
        <f t="shared" si="191"/>
        <v>Sanden80</v>
      </c>
      <c r="H344" s="118">
        <v>0</v>
      </c>
      <c r="I344" s="115">
        <v>1</v>
      </c>
      <c r="J344" s="63">
        <f t="shared" si="148"/>
        <v>0</v>
      </c>
      <c r="K344" s="117">
        <v>3.3</v>
      </c>
      <c r="L344" s="132">
        <f t="shared" si="187"/>
        <v>0</v>
      </c>
      <c r="M344" s="99" t="s">
        <v>196</v>
      </c>
      <c r="N344" s="32">
        <v>3</v>
      </c>
      <c r="O344" s="83">
        <f t="shared" si="188"/>
        <v>22</v>
      </c>
      <c r="P344" s="12" t="s">
        <v>100</v>
      </c>
      <c r="Q344" s="70">
        <f t="shared" si="223"/>
        <v>4</v>
      </c>
      <c r="R344" s="70">
        <f t="shared" si="219"/>
        <v>220417</v>
      </c>
      <c r="S344" s="67" t="str">
        <f t="shared" si="194"/>
        <v>GS3-45HPA-US &amp; GAUS-315EQTD  (83 gal)</v>
      </c>
      <c r="T344" s="101" t="s">
        <v>218</v>
      </c>
      <c r="U344" s="14">
        <v>83</v>
      </c>
      <c r="V344" s="30" t="s">
        <v>167</v>
      </c>
      <c r="W344" s="88" t="s">
        <v>167</v>
      </c>
      <c r="X344" s="93" t="str">
        <f t="shared" si="221"/>
        <v>Sanden80</v>
      </c>
      <c r="Y344" s="131">
        <v>0</v>
      </c>
      <c r="Z344" s="42"/>
      <c r="AA344" s="52"/>
      <c r="AB344" s="53"/>
      <c r="AC344" s="54"/>
      <c r="AD344" s="50"/>
      <c r="AE344" s="143" t="str">
        <f t="shared" si="192"/>
        <v>2,     Sanden,   "GS3-45HPA-US &amp; GAUS-315EQTD  (83 gal)"</v>
      </c>
      <c r="AF344" s="145" t="str">
        <f t="shared" si="212"/>
        <v>Sanden</v>
      </c>
      <c r="AG344" t="s">
        <v>682</v>
      </c>
      <c r="AH344" s="143" t="str">
        <f t="shared" si="193"/>
        <v xml:space="preserve">          case  Sanden   :   "SandenGS3_GAUS315EQTD"</v>
      </c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  <c r="NG344"/>
      <c r="NH344"/>
      <c r="NI344"/>
      <c r="NJ344"/>
      <c r="NK344"/>
      <c r="NL344"/>
      <c r="NM344"/>
      <c r="NN344"/>
      <c r="NO344"/>
      <c r="NP344"/>
      <c r="NQ344"/>
      <c r="NR344"/>
      <c r="NS344"/>
      <c r="NT344"/>
      <c r="NU344"/>
      <c r="NV344"/>
      <c r="NW344"/>
      <c r="NX344"/>
      <c r="NY344"/>
      <c r="NZ344"/>
      <c r="OA344"/>
      <c r="OB344"/>
      <c r="OC344"/>
      <c r="OD344"/>
      <c r="OE344"/>
      <c r="OF344"/>
      <c r="OG344"/>
      <c r="OH344"/>
      <c r="OI344"/>
      <c r="OJ344"/>
      <c r="OK344"/>
      <c r="OL344"/>
      <c r="OM344"/>
      <c r="ON344"/>
      <c r="OO344"/>
      <c r="OP344"/>
      <c r="OQ344"/>
      <c r="OR344"/>
      <c r="OS344"/>
      <c r="OT344"/>
      <c r="OU344"/>
      <c r="OV344"/>
      <c r="OW344"/>
      <c r="OX344"/>
      <c r="OY344"/>
      <c r="OZ344"/>
      <c r="PA344"/>
      <c r="PB344"/>
      <c r="PC344"/>
      <c r="PD344"/>
      <c r="PE344"/>
      <c r="PF344"/>
      <c r="PG344"/>
      <c r="PH344"/>
      <c r="PI344"/>
      <c r="PJ344"/>
      <c r="PK344"/>
      <c r="PL344"/>
      <c r="PM344"/>
      <c r="PN344"/>
      <c r="PO344"/>
      <c r="PP344"/>
      <c r="PQ344"/>
      <c r="PR344"/>
      <c r="PS344"/>
      <c r="PT344"/>
      <c r="PU344"/>
      <c r="PV344"/>
      <c r="PW344"/>
      <c r="PX344"/>
      <c r="PY344"/>
      <c r="PZ344"/>
      <c r="QA344"/>
      <c r="QB344"/>
      <c r="QC344"/>
      <c r="QD344"/>
      <c r="QE344"/>
      <c r="QF344"/>
      <c r="QG344"/>
      <c r="QH344"/>
      <c r="QI344"/>
      <c r="QJ344"/>
      <c r="QK344"/>
      <c r="QL344"/>
      <c r="QM344"/>
      <c r="QN344"/>
      <c r="QO344"/>
      <c r="QP344"/>
      <c r="QQ344"/>
      <c r="QR344"/>
      <c r="QS344"/>
      <c r="QT344"/>
      <c r="QU344"/>
      <c r="QV344"/>
      <c r="QW344"/>
      <c r="QX344"/>
      <c r="QY344"/>
      <c r="QZ344"/>
      <c r="RA344"/>
      <c r="RB344"/>
      <c r="RC344"/>
      <c r="RD344"/>
      <c r="RE344"/>
      <c r="RF344"/>
      <c r="RG344"/>
      <c r="RH344"/>
      <c r="RI344"/>
      <c r="RJ344"/>
      <c r="RK344"/>
      <c r="RL344"/>
      <c r="RM344"/>
      <c r="RN344"/>
      <c r="RO344"/>
      <c r="RP344"/>
      <c r="RQ344"/>
      <c r="RR344"/>
      <c r="RS344"/>
      <c r="RT344"/>
      <c r="RU344"/>
      <c r="RV344"/>
      <c r="RW344"/>
      <c r="RX344"/>
      <c r="RY344"/>
      <c r="RZ344"/>
      <c r="SA344"/>
      <c r="SB344"/>
      <c r="SC344"/>
      <c r="SD344"/>
      <c r="SE344"/>
      <c r="SF344"/>
      <c r="SG344"/>
      <c r="SH344"/>
      <c r="SI344"/>
      <c r="SJ344"/>
      <c r="SK344"/>
      <c r="SL344"/>
      <c r="SM344"/>
      <c r="SN344"/>
      <c r="SO344"/>
      <c r="SP344"/>
      <c r="SQ344"/>
      <c r="SR344"/>
      <c r="SS344"/>
      <c r="ST344"/>
      <c r="SU344"/>
      <c r="SV344"/>
      <c r="SW344"/>
      <c r="SX344"/>
      <c r="SY344"/>
      <c r="SZ344"/>
      <c r="TA344"/>
      <c r="TB344"/>
      <c r="TC344"/>
      <c r="TD344"/>
      <c r="TE344"/>
      <c r="TF344"/>
      <c r="TG344"/>
      <c r="TH344"/>
      <c r="TI344"/>
      <c r="TJ344"/>
      <c r="TK344"/>
      <c r="TL344"/>
      <c r="TM344"/>
      <c r="TN344"/>
      <c r="TO344"/>
      <c r="TP344"/>
      <c r="TQ344"/>
      <c r="TR344"/>
      <c r="TS344"/>
      <c r="TT344"/>
      <c r="TU344"/>
      <c r="TV344"/>
      <c r="TW344"/>
      <c r="TX344"/>
      <c r="TY344"/>
      <c r="TZ344"/>
      <c r="UA344"/>
      <c r="UB344"/>
      <c r="UC344"/>
      <c r="UD344"/>
      <c r="UE344"/>
      <c r="UF344"/>
      <c r="UG344"/>
      <c r="UH344"/>
      <c r="UI344"/>
      <c r="UJ344"/>
      <c r="UK344"/>
      <c r="UL344"/>
      <c r="UM344"/>
      <c r="UN344"/>
      <c r="UO344"/>
      <c r="UP344"/>
      <c r="UQ344"/>
      <c r="UR344"/>
      <c r="US344"/>
      <c r="UT344"/>
      <c r="UU344"/>
      <c r="UV344"/>
      <c r="UW344"/>
      <c r="UX344"/>
      <c r="UY344"/>
      <c r="UZ344"/>
      <c r="VA344"/>
      <c r="VB344"/>
      <c r="VC344"/>
      <c r="VD344"/>
      <c r="VE344"/>
      <c r="VF344"/>
      <c r="VG344"/>
      <c r="VH344"/>
      <c r="VI344"/>
      <c r="VJ344"/>
      <c r="VK344"/>
      <c r="VL344"/>
      <c r="VM344"/>
      <c r="VN344"/>
      <c r="VO344"/>
      <c r="VP344"/>
      <c r="VQ344"/>
      <c r="VR344"/>
      <c r="VS344"/>
      <c r="VT344"/>
      <c r="VU344"/>
      <c r="VV344"/>
      <c r="VW344"/>
      <c r="VX344"/>
      <c r="VY344"/>
      <c r="VZ344"/>
      <c r="WA344"/>
      <c r="WB344"/>
      <c r="WC344"/>
      <c r="WD344"/>
      <c r="WE344"/>
      <c r="WF344"/>
      <c r="WG344"/>
      <c r="WH344"/>
      <c r="WI344"/>
      <c r="WJ344"/>
      <c r="WK344"/>
      <c r="WL344"/>
      <c r="WM344"/>
      <c r="WN344"/>
      <c r="WO344"/>
      <c r="WP344"/>
      <c r="WQ344"/>
      <c r="WR344"/>
      <c r="WS344"/>
      <c r="WT344"/>
      <c r="WU344"/>
      <c r="WV344"/>
      <c r="WW344"/>
      <c r="WX344"/>
      <c r="WY344"/>
      <c r="WZ344"/>
      <c r="XA344"/>
      <c r="XB344"/>
      <c r="XC344"/>
      <c r="XD344"/>
      <c r="XE344"/>
      <c r="XF344"/>
      <c r="XG344"/>
      <c r="XH344"/>
      <c r="XI344"/>
      <c r="XJ344"/>
      <c r="XK344"/>
      <c r="XL344"/>
      <c r="XM344"/>
      <c r="XN344"/>
      <c r="XO344"/>
      <c r="XP344"/>
      <c r="XQ344"/>
      <c r="XR344"/>
      <c r="XS344"/>
      <c r="XT344"/>
      <c r="XU344"/>
      <c r="XV344"/>
      <c r="XW344"/>
      <c r="XX344"/>
      <c r="XY344"/>
      <c r="XZ344"/>
      <c r="YA344"/>
      <c r="YB344"/>
      <c r="YC344"/>
      <c r="YD344"/>
      <c r="YE344"/>
      <c r="YF344"/>
      <c r="YG344"/>
      <c r="YH344"/>
      <c r="YI344"/>
      <c r="YJ344"/>
      <c r="YK344"/>
      <c r="YL344"/>
      <c r="YM344"/>
      <c r="YN344"/>
      <c r="YO344"/>
      <c r="YP344"/>
      <c r="YQ344"/>
      <c r="YR344"/>
      <c r="YS344"/>
      <c r="YT344"/>
      <c r="YU344"/>
      <c r="YV344"/>
      <c r="YW344"/>
      <c r="YX344"/>
      <c r="YY344"/>
      <c r="YZ344"/>
      <c r="ZA344"/>
      <c r="ZB344"/>
      <c r="ZC344"/>
      <c r="ZD344"/>
      <c r="ZE344"/>
      <c r="ZF344"/>
      <c r="ZG344"/>
      <c r="ZH344"/>
      <c r="ZI344"/>
      <c r="ZJ344"/>
      <c r="ZK344"/>
      <c r="ZL344"/>
      <c r="ZM344"/>
      <c r="ZN344"/>
      <c r="ZO344"/>
      <c r="ZP344"/>
      <c r="ZQ344"/>
      <c r="ZR344"/>
      <c r="ZS344"/>
      <c r="ZT344"/>
      <c r="ZU344"/>
      <c r="ZV344"/>
      <c r="ZW344"/>
      <c r="ZX344"/>
      <c r="ZY344"/>
      <c r="ZZ344"/>
      <c r="AAA344"/>
      <c r="AAB344"/>
      <c r="AAC344"/>
      <c r="AAD344"/>
      <c r="AAE344"/>
      <c r="AAF344"/>
      <c r="AAG344"/>
      <c r="AAH344"/>
      <c r="AAI344"/>
      <c r="AAJ344"/>
      <c r="AAK344"/>
      <c r="AAL344"/>
      <c r="AAM344"/>
      <c r="AAN344"/>
      <c r="AAO344"/>
      <c r="AAP344"/>
      <c r="AAQ344"/>
      <c r="AAR344"/>
      <c r="AAS344"/>
      <c r="AAT344"/>
      <c r="AAU344"/>
      <c r="AAV344"/>
      <c r="AAW344"/>
      <c r="AAX344"/>
      <c r="AAY344"/>
      <c r="AAZ344"/>
      <c r="ABA344"/>
      <c r="ABB344"/>
      <c r="ABC344"/>
      <c r="ABD344"/>
      <c r="ABE344"/>
      <c r="ABF344"/>
      <c r="ABG344"/>
      <c r="ABH344"/>
      <c r="ABI344"/>
      <c r="ABJ344"/>
      <c r="ABK344"/>
      <c r="ABL344"/>
      <c r="ABM344"/>
      <c r="ABN344"/>
      <c r="ABO344"/>
      <c r="ABP344"/>
      <c r="ABQ344"/>
      <c r="ABR344"/>
      <c r="ABS344"/>
      <c r="ABT344"/>
      <c r="ABU344"/>
      <c r="ABV344"/>
      <c r="ABW344"/>
      <c r="ABX344"/>
      <c r="ABY344"/>
      <c r="ABZ344"/>
      <c r="ACA344"/>
      <c r="ACB344"/>
      <c r="ACC344"/>
      <c r="ACD344"/>
      <c r="ACE344"/>
      <c r="ACF344"/>
      <c r="ACG344"/>
      <c r="ACH344"/>
      <c r="ACI344"/>
      <c r="ACJ344"/>
      <c r="ACK344"/>
      <c r="ACL344"/>
      <c r="ACM344"/>
      <c r="ACN344"/>
      <c r="ACO344"/>
      <c r="ACP344"/>
      <c r="ACQ344"/>
      <c r="ACR344"/>
      <c r="ACS344"/>
      <c r="ACT344"/>
      <c r="ACU344"/>
      <c r="ACV344"/>
      <c r="ACW344"/>
      <c r="ACX344"/>
      <c r="ACY344"/>
      <c r="ACZ344"/>
      <c r="ADA344"/>
      <c r="ADB344"/>
      <c r="ADC344"/>
      <c r="ADD344"/>
      <c r="ADE344"/>
      <c r="ADF344"/>
      <c r="ADG344"/>
      <c r="ADH344"/>
      <c r="ADI344"/>
      <c r="ADJ344"/>
      <c r="ADK344"/>
      <c r="ADL344"/>
      <c r="ADM344"/>
      <c r="ADN344"/>
      <c r="ADO344"/>
      <c r="ADP344"/>
      <c r="ADQ344"/>
      <c r="ADR344"/>
      <c r="ADS344"/>
      <c r="ADT344"/>
      <c r="ADU344"/>
      <c r="ADV344"/>
      <c r="ADW344"/>
      <c r="ADX344"/>
      <c r="ADY344"/>
      <c r="ADZ344"/>
      <c r="AEA344"/>
      <c r="AEB344"/>
      <c r="AEC344"/>
      <c r="AED344"/>
      <c r="AEE344"/>
      <c r="AEF344"/>
      <c r="AEG344"/>
      <c r="AEH344"/>
      <c r="AEI344"/>
      <c r="AEJ344"/>
      <c r="AEK344"/>
      <c r="AEL344"/>
      <c r="AEM344"/>
      <c r="AEN344"/>
      <c r="AEO344"/>
      <c r="AEP344"/>
      <c r="AEQ344"/>
      <c r="AER344"/>
      <c r="AES344"/>
      <c r="AET344"/>
      <c r="AEU344"/>
      <c r="AEV344"/>
      <c r="AEW344"/>
      <c r="AEX344"/>
      <c r="AEY344"/>
      <c r="AEZ344"/>
      <c r="AFA344"/>
      <c r="AFB344"/>
      <c r="AFC344"/>
      <c r="AFD344"/>
      <c r="AFE344"/>
      <c r="AFF344"/>
      <c r="AFG344"/>
      <c r="AFH344"/>
      <c r="AFI344"/>
      <c r="AFJ344"/>
      <c r="AFK344"/>
      <c r="AFL344"/>
      <c r="AFM344"/>
      <c r="AFN344"/>
      <c r="AFO344"/>
      <c r="AFP344"/>
      <c r="AFQ344"/>
      <c r="AFR344"/>
      <c r="AFS344"/>
      <c r="AFT344"/>
      <c r="AFU344"/>
      <c r="AFV344"/>
      <c r="AFW344"/>
      <c r="AFX344"/>
      <c r="AFY344"/>
      <c r="AFZ344"/>
      <c r="AGA344"/>
      <c r="AGB344"/>
      <c r="AGC344"/>
      <c r="AGD344"/>
      <c r="AGE344"/>
      <c r="AGF344"/>
      <c r="AGG344"/>
      <c r="AGH344"/>
      <c r="AGI344"/>
      <c r="AGJ344"/>
      <c r="AGK344"/>
      <c r="AGL344"/>
      <c r="AGM344"/>
      <c r="AGN344"/>
      <c r="AGO344"/>
      <c r="AGP344"/>
      <c r="AGQ344"/>
      <c r="AGR344"/>
      <c r="AGS344"/>
      <c r="AGT344"/>
      <c r="AGU344"/>
      <c r="AGV344"/>
      <c r="AGW344"/>
      <c r="AGX344"/>
      <c r="AGY344"/>
      <c r="AGZ344"/>
      <c r="AHA344"/>
      <c r="AHB344"/>
      <c r="AHC344"/>
      <c r="AHD344"/>
      <c r="AHE344"/>
      <c r="AHF344"/>
      <c r="AHG344"/>
      <c r="AHH344"/>
      <c r="AHI344"/>
      <c r="AHJ344"/>
      <c r="AHK344"/>
      <c r="AHL344"/>
      <c r="AHM344"/>
      <c r="AHN344"/>
      <c r="AHO344"/>
      <c r="AHP344"/>
      <c r="AHQ344"/>
      <c r="AHR344"/>
      <c r="AHS344"/>
      <c r="AHT344"/>
      <c r="AHU344"/>
      <c r="AHV344"/>
      <c r="AHW344"/>
      <c r="AHX344"/>
      <c r="AHY344"/>
      <c r="AHZ344"/>
      <c r="AIA344"/>
      <c r="AIB344"/>
      <c r="AIC344"/>
      <c r="AID344"/>
      <c r="AIE344"/>
      <c r="AIF344"/>
      <c r="AIG344"/>
      <c r="AIH344"/>
      <c r="AII344"/>
      <c r="AIJ344"/>
      <c r="AIK344"/>
      <c r="AIL344"/>
      <c r="AIM344"/>
      <c r="AIN344"/>
      <c r="AIO344"/>
      <c r="AIP344"/>
      <c r="AIQ344"/>
      <c r="AIR344"/>
      <c r="AIS344"/>
      <c r="AIT344"/>
      <c r="AIU344"/>
      <c r="AIV344"/>
      <c r="AIW344"/>
      <c r="AIX344"/>
      <c r="AIY344"/>
      <c r="AIZ344"/>
      <c r="AJA344"/>
      <c r="AJB344"/>
      <c r="AJC344"/>
      <c r="AJD344"/>
      <c r="AJE344"/>
      <c r="AJF344"/>
      <c r="AJG344"/>
      <c r="AJH344"/>
      <c r="AJI344"/>
      <c r="AJJ344"/>
      <c r="AJK344"/>
      <c r="AJL344"/>
      <c r="AJM344"/>
      <c r="AJN344"/>
      <c r="AJO344"/>
      <c r="AJP344"/>
      <c r="AJQ344"/>
      <c r="AJR344"/>
      <c r="AJS344"/>
      <c r="AJT344"/>
      <c r="AJU344"/>
      <c r="AJV344"/>
      <c r="AJW344"/>
      <c r="AJX344"/>
      <c r="AJY344"/>
      <c r="AJZ344"/>
      <c r="AKA344"/>
      <c r="AKB344"/>
      <c r="AKC344"/>
      <c r="AKD344"/>
      <c r="AKE344"/>
      <c r="AKF344"/>
      <c r="AKG344"/>
      <c r="AKH344"/>
      <c r="AKI344"/>
      <c r="AKJ344"/>
      <c r="AKK344"/>
      <c r="AKL344"/>
      <c r="AKM344"/>
      <c r="AKN344"/>
      <c r="AKO344"/>
      <c r="AKP344"/>
      <c r="AKQ344"/>
      <c r="AKR344"/>
      <c r="AKS344"/>
      <c r="AKT344"/>
      <c r="AKU344"/>
      <c r="AKV344"/>
      <c r="AKW344"/>
      <c r="AKX344"/>
      <c r="AKY344"/>
      <c r="AKZ344"/>
      <c r="ALA344"/>
      <c r="ALB344"/>
      <c r="ALC344"/>
      <c r="ALD344"/>
      <c r="ALE344"/>
      <c r="ALF344"/>
      <c r="ALG344"/>
      <c r="ALH344"/>
      <c r="ALI344"/>
      <c r="ALJ344"/>
      <c r="ALK344"/>
      <c r="ALL344"/>
      <c r="ALM344"/>
      <c r="ALN344"/>
      <c r="ALO344"/>
      <c r="ALP344"/>
      <c r="ALQ344"/>
      <c r="ALR344"/>
      <c r="ALS344"/>
      <c r="ALT344"/>
      <c r="ALU344"/>
      <c r="ALV344"/>
      <c r="ALW344"/>
      <c r="ALX344"/>
      <c r="ALY344"/>
      <c r="ALZ344"/>
      <c r="AMA344"/>
      <c r="AMB344"/>
      <c r="AMC344"/>
      <c r="AMD344"/>
      <c r="AME344"/>
      <c r="AMF344"/>
      <c r="AMG344"/>
      <c r="AMH344"/>
      <c r="AMI344"/>
      <c r="AMJ344"/>
      <c r="AMK344"/>
      <c r="AML344"/>
      <c r="AMM344"/>
      <c r="AMN344"/>
      <c r="AMO344"/>
      <c r="AMP344"/>
      <c r="AMQ344"/>
      <c r="AMR344"/>
      <c r="AMS344"/>
      <c r="AMT344"/>
      <c r="AMU344"/>
      <c r="AMV344"/>
      <c r="AMW344"/>
      <c r="AMX344"/>
      <c r="AMY344"/>
      <c r="AMZ344"/>
      <c r="ANA344"/>
      <c r="ANB344"/>
    </row>
    <row r="345" spans="3:1045" s="6" customFormat="1" ht="15" customHeight="1" x14ac:dyDescent="0.25">
      <c r="C345" s="6" t="str">
        <f t="shared" si="189"/>
        <v>Sanden</v>
      </c>
      <c r="D345" s="6" t="str">
        <f t="shared" si="190"/>
        <v>GUS-45HPA-US &amp; SAN-83SSAQA  (83 gal)</v>
      </c>
      <c r="E345" s="6">
        <f t="shared" si="206"/>
        <v>220517</v>
      </c>
      <c r="F345" s="62">
        <f t="shared" si="222"/>
        <v>83</v>
      </c>
      <c r="G345" s="6" t="str">
        <f t="shared" si="191"/>
        <v>Sanden80</v>
      </c>
      <c r="H345" s="115">
        <v>1</v>
      </c>
      <c r="I345" s="118">
        <v>0</v>
      </c>
      <c r="J345" s="116">
        <v>3.2</v>
      </c>
      <c r="K345" s="114">
        <f t="shared" si="149"/>
        <v>0</v>
      </c>
      <c r="L345" s="132">
        <f t="shared" si="187"/>
        <v>0</v>
      </c>
      <c r="M345" s="99" t="s">
        <v>196</v>
      </c>
      <c r="N345" s="32">
        <v>3</v>
      </c>
      <c r="O345" s="83">
        <f t="shared" si="188"/>
        <v>22</v>
      </c>
      <c r="P345" s="12" t="s">
        <v>100</v>
      </c>
      <c r="Q345" s="70">
        <f t="shared" si="223"/>
        <v>5</v>
      </c>
      <c r="R345" s="70">
        <f t="shared" si="219"/>
        <v>220517</v>
      </c>
      <c r="S345" s="67" t="str">
        <f t="shared" si="194"/>
        <v>GUS-45HPA-US &amp; SAN-83SSAQA  (83 gal)</v>
      </c>
      <c r="T345" s="101" t="s">
        <v>219</v>
      </c>
      <c r="U345" s="14">
        <v>83</v>
      </c>
      <c r="V345" s="30" t="s">
        <v>167</v>
      </c>
      <c r="W345" s="88" t="s">
        <v>167</v>
      </c>
      <c r="X345" s="93" t="str">
        <f t="shared" si="221"/>
        <v>Sanden80</v>
      </c>
      <c r="Y345" s="131">
        <v>0</v>
      </c>
      <c r="Z345" s="42"/>
      <c r="AA345" s="52"/>
      <c r="AB345" s="53"/>
      <c r="AC345" s="54"/>
      <c r="AD345" s="50"/>
      <c r="AE345" s="143" t="str">
        <f t="shared" si="192"/>
        <v>2,     Sanden,   "GUS-45HPA-US &amp; SAN-83SSAQA  (83 gal)"</v>
      </c>
      <c r="AF345" s="145" t="str">
        <f t="shared" si="212"/>
        <v>Sanden</v>
      </c>
      <c r="AG345" t="s">
        <v>686</v>
      </c>
      <c r="AH345" s="143" t="str">
        <f t="shared" si="193"/>
        <v xml:space="preserve">          case  Sanden   :   "SandenGUS_SAN83SSAQA"</v>
      </c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  <c r="AMK345"/>
      <c r="AML345"/>
      <c r="AMM345"/>
      <c r="AMN345"/>
      <c r="AMO345"/>
      <c r="AMP345"/>
      <c r="AMQ345"/>
      <c r="AMR345"/>
      <c r="AMS345"/>
      <c r="AMT345"/>
      <c r="AMU345"/>
      <c r="AMV345"/>
      <c r="AMW345"/>
      <c r="AMX345"/>
      <c r="AMY345"/>
      <c r="AMZ345"/>
      <c r="ANA345"/>
      <c r="ANB345"/>
    </row>
    <row r="346" spans="3:1045" s="6" customFormat="1" ht="15" customHeight="1" x14ac:dyDescent="0.25">
      <c r="C346" s="6" t="str">
        <f t="shared" si="189"/>
        <v>Sanden</v>
      </c>
      <c r="D346" s="6" t="str">
        <f t="shared" si="190"/>
        <v>GUS-45HPA-US &amp; GAUS-315EQTD  (83 gal)</v>
      </c>
      <c r="E346" s="6">
        <f t="shared" si="206"/>
        <v>220617</v>
      </c>
      <c r="F346" s="62">
        <f t="shared" si="222"/>
        <v>83</v>
      </c>
      <c r="G346" s="6" t="str">
        <f t="shared" si="191"/>
        <v>Sanden80</v>
      </c>
      <c r="H346" s="115">
        <v>1</v>
      </c>
      <c r="I346" s="118">
        <v>0</v>
      </c>
      <c r="J346" s="116">
        <v>3.2</v>
      </c>
      <c r="K346" s="114">
        <f t="shared" si="149"/>
        <v>0</v>
      </c>
      <c r="L346" s="132">
        <f t="shared" si="187"/>
        <v>0</v>
      </c>
      <c r="M346" s="99" t="s">
        <v>196</v>
      </c>
      <c r="N346" s="32">
        <v>3</v>
      </c>
      <c r="O346" s="83">
        <f t="shared" si="188"/>
        <v>22</v>
      </c>
      <c r="P346" s="12" t="s">
        <v>100</v>
      </c>
      <c r="Q346" s="70">
        <f t="shared" si="223"/>
        <v>6</v>
      </c>
      <c r="R346" s="70">
        <f t="shared" si="219"/>
        <v>220617</v>
      </c>
      <c r="S346" s="67" t="str">
        <f t="shared" si="194"/>
        <v>GUS-45HPA-US &amp; GAUS-315EQTD  (83 gal)</v>
      </c>
      <c r="T346" s="101" t="s">
        <v>220</v>
      </c>
      <c r="U346" s="14">
        <v>83</v>
      </c>
      <c r="V346" s="30" t="s">
        <v>167</v>
      </c>
      <c r="W346" s="88" t="s">
        <v>167</v>
      </c>
      <c r="X346" s="93" t="str">
        <f t="shared" si="221"/>
        <v>Sanden80</v>
      </c>
      <c r="Y346" s="131">
        <v>0</v>
      </c>
      <c r="Z346" s="42"/>
      <c r="AA346" s="52"/>
      <c r="AB346" s="53"/>
      <c r="AC346" s="54"/>
      <c r="AD346" s="50"/>
      <c r="AE346" s="143" t="str">
        <f t="shared" si="192"/>
        <v>2,     Sanden,   "GUS-45HPA-US &amp; GAUS-315EQTD  (83 gal)"</v>
      </c>
      <c r="AF346" s="145" t="str">
        <f t="shared" si="212"/>
        <v>Sanden</v>
      </c>
      <c r="AG346" t="s">
        <v>685</v>
      </c>
      <c r="AH346" s="143" t="str">
        <f t="shared" si="193"/>
        <v xml:space="preserve">          case  Sanden   :   "SandenGUS_GAUS315EQTD"</v>
      </c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  <c r="AMK346"/>
      <c r="AML346"/>
      <c r="AMM346"/>
      <c r="AMN346"/>
      <c r="AMO346"/>
      <c r="AMP346"/>
      <c r="AMQ346"/>
      <c r="AMR346"/>
      <c r="AMS346"/>
      <c r="AMT346"/>
      <c r="AMU346"/>
      <c r="AMV346"/>
      <c r="AMW346"/>
      <c r="AMX346"/>
      <c r="AMY346"/>
      <c r="AMZ346"/>
      <c r="ANA346"/>
      <c r="ANB346"/>
    </row>
    <row r="347" spans="3:1045" s="6" customFormat="1" ht="15" customHeight="1" x14ac:dyDescent="0.25">
      <c r="C347" s="6" t="str">
        <f t="shared" si="189"/>
        <v>State</v>
      </c>
      <c r="D347" s="6" t="str">
        <f t="shared" si="190"/>
        <v>EP6 80 DHPT 102  (80 gal)</v>
      </c>
      <c r="E347" s="6">
        <f t="shared" si="206"/>
        <v>230112</v>
      </c>
      <c r="F347" s="62">
        <f t="shared" si="145"/>
        <v>80</v>
      </c>
      <c r="G347" s="6" t="str">
        <f t="shared" si="191"/>
        <v>AOSmithPHPT80</v>
      </c>
      <c r="H347" s="62">
        <v>1</v>
      </c>
      <c r="I347" s="64">
        <v>0</v>
      </c>
      <c r="J347" s="63">
        <f t="shared" si="148"/>
        <v>1.8</v>
      </c>
      <c r="K347" s="114">
        <f t="shared" si="149"/>
        <v>0</v>
      </c>
      <c r="L347" s="132">
        <f t="shared" si="187"/>
        <v>0</v>
      </c>
      <c r="M347" s="99" t="s">
        <v>196</v>
      </c>
      <c r="N347" s="32">
        <v>1</v>
      </c>
      <c r="O347" s="83">
        <f t="shared" si="188"/>
        <v>23</v>
      </c>
      <c r="P347" s="9" t="s">
        <v>42</v>
      </c>
      <c r="Q347" s="69">
        <v>1</v>
      </c>
      <c r="R347" s="70">
        <f t="shared" si="219"/>
        <v>230112</v>
      </c>
      <c r="S347" s="67" t="str">
        <f t="shared" si="194"/>
        <v>EP6 80 DHPT 102  (80 gal)</v>
      </c>
      <c r="T347" s="10" t="s">
        <v>73</v>
      </c>
      <c r="U347" s="11">
        <v>80</v>
      </c>
      <c r="V347" s="30" t="s">
        <v>90</v>
      </c>
      <c r="W347" s="88" t="s">
        <v>108</v>
      </c>
      <c r="X347" s="93" t="str">
        <f t="shared" si="221"/>
        <v>AOSmithPHPT80</v>
      </c>
      <c r="Y347" s="131">
        <v>0</v>
      </c>
      <c r="Z347" s="40">
        <v>1.8</v>
      </c>
      <c r="AA347" s="47" t="s">
        <v>15</v>
      </c>
      <c r="AB347" s="48" t="s">
        <v>10</v>
      </c>
      <c r="AC347" s="49">
        <v>40857</v>
      </c>
      <c r="AD347" s="50" t="s">
        <v>83</v>
      </c>
      <c r="AE347" s="143" t="str">
        <f t="shared" si="192"/>
        <v>2,     State,   "EP6 80 DHPT 102  (80 gal)"</v>
      </c>
      <c r="AF347" s="144" t="str">
        <f>P347</f>
        <v>State</v>
      </c>
      <c r="AG347" s="86" t="s">
        <v>687</v>
      </c>
      <c r="AH347" s="143" t="str">
        <f t="shared" si="193"/>
        <v xml:space="preserve">          case  State   :   "StateEP680DHPT"</v>
      </c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</row>
    <row r="348" spans="3:1045" s="6" customFormat="1" ht="15" customHeight="1" x14ac:dyDescent="0.25">
      <c r="C348" s="6" t="str">
        <f t="shared" si="189"/>
        <v>State</v>
      </c>
      <c r="D348" s="6" t="str">
        <f t="shared" si="190"/>
        <v>EPX 60 DHPT  (60 gal)</v>
      </c>
      <c r="E348" s="6">
        <f t="shared" si="206"/>
        <v>230211</v>
      </c>
      <c r="F348" s="62">
        <f t="shared" si="145"/>
        <v>60</v>
      </c>
      <c r="G348" s="6" t="str">
        <f t="shared" si="191"/>
        <v>AOSmithPHPT60</v>
      </c>
      <c r="H348" s="62">
        <v>1</v>
      </c>
      <c r="I348" s="64">
        <v>0</v>
      </c>
      <c r="J348" s="63">
        <f t="shared" si="148"/>
        <v>2.33</v>
      </c>
      <c r="K348" s="114">
        <f t="shared" si="149"/>
        <v>0</v>
      </c>
      <c r="L348" s="132">
        <f t="shared" si="187"/>
        <v>0</v>
      </c>
      <c r="M348" s="99" t="s">
        <v>196</v>
      </c>
      <c r="N348" s="33"/>
      <c r="O348" s="83">
        <f t="shared" si="188"/>
        <v>23</v>
      </c>
      <c r="P348" s="18" t="s">
        <v>42</v>
      </c>
      <c r="Q348" s="70">
        <f t="shared" ref="Q348:Q360" si="224">Q347+1</f>
        <v>2</v>
      </c>
      <c r="R348" s="70">
        <f t="shared" si="219"/>
        <v>230211</v>
      </c>
      <c r="S348" s="67" t="str">
        <f t="shared" si="194"/>
        <v>EPX 60 DHPT  (60 gal)</v>
      </c>
      <c r="T348" s="19" t="s">
        <v>112</v>
      </c>
      <c r="U348" s="20">
        <v>60</v>
      </c>
      <c r="V348" s="31" t="s">
        <v>107</v>
      </c>
      <c r="W348" s="88" t="s">
        <v>107</v>
      </c>
      <c r="X348" s="93" t="str">
        <f t="shared" si="221"/>
        <v>AOSmithPHPT60</v>
      </c>
      <c r="Y348" s="131">
        <v>0</v>
      </c>
      <c r="Z348" s="34">
        <v>2.33</v>
      </c>
      <c r="AA348" s="51"/>
      <c r="AB348" s="50"/>
      <c r="AC348" s="51"/>
      <c r="AD348" s="50"/>
      <c r="AE348" s="143" t="str">
        <f t="shared" si="192"/>
        <v>2,     State,   "EPX 60 DHPT  (60 gal)"</v>
      </c>
      <c r="AF348" s="145" t="str">
        <f t="shared" si="212"/>
        <v>State</v>
      </c>
      <c r="AG348" s="86" t="s">
        <v>688</v>
      </c>
      <c r="AH348" s="143" t="str">
        <f t="shared" si="193"/>
        <v xml:space="preserve">          case  State   :   "StateEPX60DHPT"</v>
      </c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8"/>
      <c r="EG348" s="28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X348" s="28"/>
      <c r="EY348" s="28"/>
      <c r="EZ348" s="28"/>
      <c r="FA348" s="28"/>
      <c r="FB348" s="28"/>
      <c r="FC348" s="28"/>
      <c r="FD348" s="28"/>
      <c r="FE348" s="28"/>
      <c r="FF348" s="28"/>
      <c r="FG348" s="28"/>
      <c r="FH348" s="28"/>
      <c r="FI348" s="28"/>
      <c r="FJ348" s="28"/>
      <c r="FK348" s="28"/>
      <c r="FL348" s="28"/>
      <c r="FM348" s="28"/>
      <c r="FN348" s="28"/>
      <c r="FO348" s="28"/>
      <c r="FP348" s="28"/>
      <c r="FQ348" s="28"/>
      <c r="FR348" s="28"/>
      <c r="FS348" s="28"/>
      <c r="FT348" s="28"/>
      <c r="FU348" s="28"/>
      <c r="FV348" s="28"/>
      <c r="FW348" s="28"/>
      <c r="FX348" s="28"/>
      <c r="FY348" s="28"/>
      <c r="FZ348" s="28"/>
      <c r="GA348" s="28"/>
      <c r="GB348" s="28"/>
      <c r="GC348" s="28"/>
      <c r="GD348" s="28"/>
      <c r="GE348" s="28"/>
      <c r="GF348" s="28"/>
      <c r="GG348" s="28"/>
      <c r="GH348" s="28"/>
      <c r="GI348" s="28"/>
      <c r="GJ348" s="28"/>
      <c r="GK348" s="28"/>
      <c r="GL348" s="28"/>
      <c r="GM348" s="28"/>
      <c r="GN348" s="28"/>
      <c r="GO348" s="28"/>
      <c r="GP348" s="28"/>
      <c r="GQ348" s="28"/>
      <c r="GR348" s="28"/>
      <c r="GS348" s="28"/>
      <c r="GT348" s="28"/>
      <c r="GU348" s="28"/>
      <c r="GV348" s="28"/>
      <c r="GW348" s="28"/>
      <c r="GX348" s="28"/>
      <c r="GY348" s="28"/>
      <c r="GZ348" s="28"/>
      <c r="HA348" s="28"/>
      <c r="HB348" s="28"/>
      <c r="HC348" s="28"/>
      <c r="HD348" s="28"/>
      <c r="HE348" s="28"/>
      <c r="HF348" s="28"/>
      <c r="HG348" s="28"/>
      <c r="HH348" s="28"/>
      <c r="HI348" s="28"/>
      <c r="HJ348" s="28"/>
      <c r="HK348" s="28"/>
      <c r="HL348" s="28"/>
      <c r="HM348" s="28"/>
      <c r="HN348" s="28"/>
      <c r="HO348" s="28"/>
      <c r="HP348" s="28"/>
      <c r="HQ348" s="28"/>
      <c r="HR348" s="28"/>
      <c r="HS348" s="28"/>
      <c r="HT348" s="28"/>
      <c r="HU348" s="28"/>
      <c r="HV348" s="28"/>
      <c r="HW348" s="28"/>
      <c r="HX348" s="28"/>
      <c r="HY348" s="28"/>
      <c r="HZ348" s="28"/>
      <c r="IA348" s="28"/>
      <c r="IB348" s="28"/>
      <c r="IC348" s="28"/>
      <c r="ID348" s="28"/>
      <c r="IE348" s="28"/>
      <c r="IF348" s="28"/>
      <c r="IG348" s="28"/>
      <c r="IH348" s="28"/>
      <c r="II348" s="28"/>
      <c r="IJ348" s="28"/>
      <c r="IK348" s="28"/>
      <c r="IL348" s="28"/>
      <c r="IM348" s="28"/>
      <c r="IN348" s="28"/>
      <c r="IO348" s="28"/>
      <c r="IP348" s="28"/>
      <c r="IQ348" s="28"/>
      <c r="IR348" s="28"/>
      <c r="IS348" s="28"/>
      <c r="IT348" s="28"/>
      <c r="IU348" s="28"/>
      <c r="IV348" s="28"/>
      <c r="IW348" s="28"/>
      <c r="IX348" s="28"/>
      <c r="IY348" s="28"/>
      <c r="IZ348" s="28"/>
      <c r="JA348" s="28"/>
      <c r="JB348" s="28"/>
      <c r="JC348" s="28"/>
      <c r="JD348" s="28"/>
      <c r="JE348" s="28"/>
      <c r="JF348" s="28"/>
      <c r="JG348" s="28"/>
      <c r="JH348" s="28"/>
      <c r="JI348" s="28"/>
      <c r="JJ348" s="28"/>
      <c r="JK348" s="28"/>
      <c r="JL348" s="28"/>
      <c r="JM348" s="28"/>
      <c r="JN348" s="28"/>
      <c r="JO348" s="28"/>
      <c r="JP348" s="28"/>
      <c r="JQ348" s="28"/>
      <c r="JR348" s="28"/>
      <c r="JS348" s="28"/>
      <c r="JT348" s="28"/>
      <c r="JU348" s="28"/>
      <c r="JV348" s="28"/>
      <c r="JW348" s="28"/>
      <c r="JX348" s="28"/>
      <c r="JY348" s="28"/>
      <c r="JZ348" s="28"/>
      <c r="KA348" s="28"/>
      <c r="KB348" s="28"/>
      <c r="KC348" s="28"/>
      <c r="KD348" s="28"/>
      <c r="KE348" s="28"/>
      <c r="KF348" s="28"/>
      <c r="KG348" s="28"/>
      <c r="KH348" s="28"/>
      <c r="KI348" s="28"/>
      <c r="KJ348" s="28"/>
      <c r="KK348" s="28"/>
      <c r="KL348" s="28"/>
      <c r="KM348" s="28"/>
      <c r="KN348" s="28"/>
      <c r="KO348" s="28"/>
      <c r="KP348" s="28"/>
      <c r="KQ348" s="28"/>
      <c r="KR348" s="28"/>
      <c r="KS348" s="28"/>
      <c r="KT348" s="28"/>
      <c r="KU348" s="28"/>
      <c r="KV348" s="28"/>
      <c r="KW348" s="28"/>
      <c r="KX348" s="28"/>
      <c r="KY348" s="28"/>
      <c r="KZ348" s="28"/>
      <c r="LA348" s="28"/>
      <c r="LB348" s="28"/>
      <c r="LC348" s="28"/>
      <c r="LD348" s="28"/>
      <c r="LE348" s="28"/>
      <c r="LF348" s="28"/>
      <c r="LG348" s="28"/>
      <c r="LH348" s="28"/>
      <c r="LI348" s="28"/>
      <c r="LJ348" s="28"/>
      <c r="LK348" s="28"/>
      <c r="LL348" s="28"/>
      <c r="LM348" s="28"/>
      <c r="LN348" s="28"/>
      <c r="LO348" s="28"/>
      <c r="LP348" s="28"/>
      <c r="LQ348" s="28"/>
      <c r="LR348" s="28"/>
      <c r="LS348" s="28"/>
      <c r="LT348" s="28"/>
      <c r="LU348" s="28"/>
      <c r="LV348" s="28"/>
      <c r="LW348" s="28"/>
      <c r="LX348" s="28"/>
      <c r="LY348" s="28"/>
      <c r="LZ348" s="28"/>
      <c r="MA348" s="28"/>
      <c r="MB348" s="28"/>
      <c r="MC348" s="28"/>
      <c r="MD348" s="28"/>
      <c r="ME348" s="28"/>
      <c r="MF348" s="28"/>
      <c r="MG348" s="28"/>
      <c r="MH348" s="28"/>
      <c r="MI348" s="28"/>
      <c r="MJ348" s="28"/>
      <c r="MK348" s="28"/>
      <c r="ML348" s="28"/>
      <c r="MM348" s="28"/>
      <c r="MN348" s="28"/>
      <c r="MO348" s="28"/>
      <c r="MP348" s="28"/>
      <c r="MQ348" s="28"/>
      <c r="MR348" s="28"/>
      <c r="MS348" s="28"/>
      <c r="MT348" s="28"/>
      <c r="MU348" s="28"/>
      <c r="MV348" s="28"/>
      <c r="MW348" s="28"/>
      <c r="MX348" s="28"/>
      <c r="MY348" s="28"/>
      <c r="MZ348" s="28"/>
      <c r="NA348" s="28"/>
      <c r="NB348" s="28"/>
      <c r="NC348" s="28"/>
      <c r="ND348" s="28"/>
      <c r="NE348" s="28"/>
      <c r="NF348" s="28"/>
      <c r="NG348" s="28"/>
      <c r="NH348" s="28"/>
      <c r="NI348" s="28"/>
      <c r="NJ348" s="28"/>
      <c r="NK348" s="28"/>
      <c r="NL348" s="28"/>
      <c r="NM348" s="28"/>
      <c r="NN348" s="28"/>
      <c r="NO348" s="28"/>
      <c r="NP348" s="28"/>
      <c r="NQ348" s="28"/>
      <c r="NR348" s="28"/>
      <c r="NS348" s="28"/>
      <c r="NT348" s="28"/>
      <c r="NU348" s="28"/>
      <c r="NV348" s="28"/>
      <c r="NW348" s="28"/>
      <c r="NX348" s="28"/>
      <c r="NY348" s="28"/>
      <c r="NZ348" s="28"/>
      <c r="OA348" s="28"/>
      <c r="OB348" s="28"/>
      <c r="OC348" s="28"/>
      <c r="OD348" s="28"/>
      <c r="OE348" s="28"/>
      <c r="OF348" s="28"/>
      <c r="OG348" s="28"/>
      <c r="OH348" s="28"/>
      <c r="OI348" s="28"/>
      <c r="OJ348" s="28"/>
      <c r="OK348" s="28"/>
      <c r="OL348" s="28"/>
      <c r="OM348" s="28"/>
      <c r="ON348" s="28"/>
      <c r="OO348" s="28"/>
      <c r="OP348" s="28"/>
      <c r="OQ348" s="28"/>
      <c r="OR348" s="28"/>
      <c r="OS348" s="28"/>
      <c r="OT348" s="28"/>
      <c r="OU348" s="28"/>
      <c r="OV348" s="28"/>
      <c r="OW348" s="28"/>
      <c r="OX348" s="28"/>
      <c r="OY348" s="28"/>
      <c r="OZ348" s="28"/>
      <c r="PA348" s="28"/>
      <c r="PB348" s="28"/>
      <c r="PC348" s="28"/>
      <c r="PD348" s="28"/>
      <c r="PE348" s="28"/>
      <c r="PF348" s="28"/>
      <c r="PG348" s="28"/>
      <c r="PH348" s="28"/>
      <c r="PI348" s="28"/>
      <c r="PJ348" s="28"/>
      <c r="PK348" s="28"/>
      <c r="PL348" s="28"/>
      <c r="PM348" s="28"/>
      <c r="PN348" s="28"/>
      <c r="PO348" s="28"/>
      <c r="PP348" s="28"/>
      <c r="PQ348" s="28"/>
      <c r="PR348" s="28"/>
      <c r="PS348" s="28"/>
      <c r="PT348" s="28"/>
      <c r="PU348" s="28"/>
      <c r="PV348" s="28"/>
      <c r="PW348" s="28"/>
      <c r="PX348" s="28"/>
      <c r="PY348" s="28"/>
      <c r="PZ348" s="28"/>
      <c r="QA348" s="28"/>
      <c r="QB348" s="28"/>
      <c r="QC348" s="28"/>
      <c r="QD348" s="28"/>
      <c r="QE348" s="28"/>
      <c r="QF348" s="28"/>
      <c r="QG348" s="28"/>
      <c r="QH348" s="28"/>
      <c r="QI348" s="28"/>
      <c r="QJ348" s="28"/>
      <c r="QK348" s="28"/>
      <c r="QL348" s="28"/>
      <c r="QM348" s="28"/>
      <c r="QN348" s="28"/>
      <c r="QO348" s="28"/>
      <c r="QP348" s="28"/>
      <c r="QQ348" s="28"/>
      <c r="QR348" s="28"/>
      <c r="QS348" s="28"/>
      <c r="QT348" s="28"/>
      <c r="QU348" s="28"/>
      <c r="QV348" s="28"/>
      <c r="QW348" s="28"/>
      <c r="QX348" s="28"/>
      <c r="QY348" s="28"/>
      <c r="QZ348" s="28"/>
      <c r="RA348" s="28"/>
      <c r="RB348" s="28"/>
      <c r="RC348" s="28"/>
      <c r="RD348" s="28"/>
      <c r="RE348" s="28"/>
      <c r="RF348" s="28"/>
      <c r="RG348" s="28"/>
      <c r="RH348" s="28"/>
      <c r="RI348" s="28"/>
      <c r="RJ348" s="28"/>
      <c r="RK348" s="28"/>
      <c r="RL348" s="28"/>
      <c r="RM348" s="28"/>
      <c r="RN348" s="28"/>
      <c r="RO348" s="28"/>
      <c r="RP348" s="28"/>
      <c r="RQ348" s="28"/>
      <c r="RR348" s="28"/>
      <c r="RS348" s="28"/>
      <c r="RT348" s="28"/>
      <c r="RU348" s="28"/>
      <c r="RV348" s="28"/>
      <c r="RW348" s="28"/>
      <c r="RX348" s="28"/>
      <c r="RY348" s="28"/>
      <c r="RZ348" s="28"/>
      <c r="SA348" s="28"/>
      <c r="SB348" s="28"/>
      <c r="SC348" s="28"/>
      <c r="SD348" s="28"/>
      <c r="SE348" s="28"/>
      <c r="SF348" s="28"/>
      <c r="SG348" s="28"/>
      <c r="SH348" s="28"/>
      <c r="SI348" s="28"/>
      <c r="SJ348" s="28"/>
      <c r="SK348" s="28"/>
      <c r="SL348" s="28"/>
      <c r="SM348" s="28"/>
      <c r="SN348" s="28"/>
      <c r="SO348" s="28"/>
      <c r="SP348" s="28"/>
      <c r="SQ348" s="28"/>
      <c r="SR348" s="28"/>
      <c r="SS348" s="28"/>
      <c r="ST348" s="28"/>
      <c r="SU348" s="28"/>
      <c r="SV348" s="28"/>
      <c r="SW348" s="28"/>
      <c r="SX348" s="28"/>
      <c r="SY348" s="28"/>
      <c r="SZ348" s="28"/>
      <c r="TA348" s="28"/>
      <c r="TB348" s="28"/>
      <c r="TC348" s="28"/>
      <c r="TD348" s="28"/>
      <c r="TE348" s="28"/>
      <c r="TF348" s="28"/>
      <c r="TG348" s="28"/>
      <c r="TH348" s="28"/>
      <c r="TI348" s="28"/>
      <c r="TJ348" s="28"/>
      <c r="TK348" s="28"/>
      <c r="TL348" s="28"/>
      <c r="TM348" s="28"/>
      <c r="TN348" s="28"/>
      <c r="TO348" s="28"/>
      <c r="TP348" s="28"/>
      <c r="TQ348" s="28"/>
      <c r="TR348" s="28"/>
      <c r="TS348" s="28"/>
      <c r="TT348" s="28"/>
      <c r="TU348" s="28"/>
      <c r="TV348" s="28"/>
      <c r="TW348" s="28"/>
      <c r="TX348" s="28"/>
      <c r="TY348" s="28"/>
      <c r="TZ348" s="28"/>
      <c r="UA348" s="28"/>
      <c r="UB348" s="28"/>
      <c r="UC348" s="28"/>
      <c r="UD348" s="28"/>
      <c r="UE348" s="28"/>
      <c r="UF348" s="28"/>
      <c r="UG348" s="28"/>
      <c r="UH348" s="28"/>
      <c r="UI348" s="28"/>
      <c r="UJ348" s="28"/>
      <c r="UK348" s="28"/>
      <c r="UL348" s="28"/>
      <c r="UM348" s="28"/>
      <c r="UN348" s="28"/>
      <c r="UO348" s="28"/>
      <c r="UP348" s="28"/>
      <c r="UQ348" s="28"/>
      <c r="UR348" s="28"/>
      <c r="US348" s="28"/>
      <c r="UT348" s="28"/>
      <c r="UU348" s="28"/>
      <c r="UV348" s="28"/>
      <c r="UW348" s="28"/>
      <c r="UX348" s="28"/>
      <c r="UY348" s="28"/>
      <c r="UZ348" s="28"/>
      <c r="VA348" s="28"/>
      <c r="VB348" s="28"/>
      <c r="VC348" s="28"/>
      <c r="VD348" s="28"/>
      <c r="VE348" s="28"/>
      <c r="VF348" s="28"/>
      <c r="VG348" s="28"/>
      <c r="VH348" s="28"/>
      <c r="VI348" s="28"/>
      <c r="VJ348" s="28"/>
      <c r="VK348" s="28"/>
      <c r="VL348" s="28"/>
      <c r="VM348" s="28"/>
      <c r="VN348" s="28"/>
      <c r="VO348" s="28"/>
      <c r="VP348" s="28"/>
      <c r="VQ348" s="28"/>
      <c r="VR348" s="28"/>
      <c r="VS348" s="28"/>
      <c r="VT348" s="28"/>
      <c r="VU348" s="28"/>
      <c r="VV348" s="28"/>
      <c r="VW348" s="28"/>
      <c r="VX348" s="28"/>
      <c r="VY348" s="28"/>
      <c r="VZ348" s="28"/>
      <c r="WA348" s="28"/>
      <c r="WB348" s="28"/>
      <c r="WC348" s="28"/>
      <c r="WD348" s="28"/>
      <c r="WE348" s="28"/>
      <c r="WF348" s="28"/>
      <c r="WG348" s="28"/>
      <c r="WH348" s="28"/>
      <c r="WI348" s="28"/>
      <c r="WJ348" s="28"/>
      <c r="WK348" s="28"/>
      <c r="WL348" s="28"/>
      <c r="WM348" s="28"/>
      <c r="WN348" s="28"/>
      <c r="WO348" s="28"/>
      <c r="WP348" s="28"/>
      <c r="WQ348" s="28"/>
      <c r="WR348" s="28"/>
      <c r="WS348" s="28"/>
      <c r="WT348" s="28"/>
      <c r="WU348" s="28"/>
      <c r="WV348" s="28"/>
      <c r="WW348" s="28"/>
      <c r="WX348" s="28"/>
      <c r="WY348" s="28"/>
      <c r="WZ348" s="28"/>
      <c r="XA348" s="28"/>
      <c r="XB348" s="28"/>
      <c r="XC348" s="28"/>
      <c r="XD348" s="28"/>
      <c r="XE348" s="28"/>
      <c r="XF348" s="28"/>
      <c r="XG348" s="28"/>
      <c r="XH348" s="28"/>
      <c r="XI348" s="28"/>
      <c r="XJ348" s="28"/>
      <c r="XK348" s="28"/>
      <c r="XL348" s="28"/>
      <c r="XM348" s="28"/>
      <c r="XN348" s="28"/>
      <c r="XO348" s="28"/>
      <c r="XP348" s="28"/>
      <c r="XQ348" s="28"/>
      <c r="XR348" s="28"/>
      <c r="XS348" s="28"/>
      <c r="XT348" s="28"/>
      <c r="XU348" s="28"/>
      <c r="XV348" s="28"/>
      <c r="XW348" s="28"/>
      <c r="XX348" s="28"/>
      <c r="XY348" s="28"/>
      <c r="XZ348" s="28"/>
      <c r="YA348" s="28"/>
      <c r="YB348" s="28"/>
      <c r="YC348" s="28"/>
      <c r="YD348" s="28"/>
      <c r="YE348" s="28"/>
      <c r="YF348" s="28"/>
      <c r="YG348" s="28"/>
      <c r="YH348" s="28"/>
      <c r="YI348" s="28"/>
      <c r="YJ348" s="28"/>
      <c r="YK348" s="28"/>
      <c r="YL348" s="28"/>
      <c r="YM348" s="28"/>
      <c r="YN348" s="28"/>
      <c r="YO348" s="28"/>
      <c r="YP348" s="28"/>
      <c r="YQ348" s="28"/>
      <c r="YR348" s="28"/>
      <c r="YS348" s="28"/>
      <c r="YT348" s="28"/>
      <c r="YU348" s="28"/>
      <c r="YV348" s="28"/>
      <c r="YW348" s="28"/>
      <c r="YX348" s="28"/>
      <c r="YY348" s="28"/>
      <c r="YZ348" s="28"/>
      <c r="ZA348" s="28"/>
      <c r="ZB348" s="28"/>
      <c r="ZC348" s="28"/>
      <c r="ZD348" s="28"/>
      <c r="ZE348" s="28"/>
      <c r="ZF348" s="28"/>
      <c r="ZG348" s="28"/>
      <c r="ZH348" s="28"/>
      <c r="ZI348" s="28"/>
      <c r="ZJ348" s="28"/>
      <c r="ZK348" s="28"/>
      <c r="ZL348" s="28"/>
      <c r="ZM348" s="28"/>
      <c r="ZN348" s="28"/>
      <c r="ZO348" s="28"/>
      <c r="ZP348" s="28"/>
      <c r="ZQ348" s="28"/>
      <c r="ZR348" s="28"/>
      <c r="ZS348" s="28"/>
      <c r="ZT348" s="28"/>
      <c r="ZU348" s="28"/>
      <c r="ZV348" s="28"/>
      <c r="ZW348" s="28"/>
      <c r="ZX348" s="28"/>
      <c r="ZY348" s="28"/>
      <c r="ZZ348" s="28"/>
      <c r="AAA348" s="28"/>
      <c r="AAB348" s="28"/>
      <c r="AAC348" s="28"/>
      <c r="AAD348" s="28"/>
      <c r="AAE348" s="28"/>
      <c r="AAF348" s="28"/>
      <c r="AAG348" s="28"/>
      <c r="AAH348" s="28"/>
      <c r="AAI348" s="28"/>
      <c r="AAJ348" s="28"/>
      <c r="AAK348" s="28"/>
      <c r="AAL348" s="28"/>
      <c r="AAM348" s="28"/>
      <c r="AAN348" s="28"/>
      <c r="AAO348" s="28"/>
      <c r="AAP348" s="28"/>
      <c r="AAQ348" s="28"/>
      <c r="AAR348" s="28"/>
      <c r="AAS348" s="28"/>
      <c r="AAT348" s="28"/>
      <c r="AAU348" s="28"/>
      <c r="AAV348" s="28"/>
      <c r="AAW348" s="28"/>
      <c r="AAX348" s="28"/>
      <c r="AAY348" s="28"/>
      <c r="AAZ348" s="28"/>
      <c r="ABA348" s="28"/>
      <c r="ABB348" s="28"/>
      <c r="ABC348" s="28"/>
      <c r="ABD348" s="28"/>
      <c r="ABE348" s="28"/>
      <c r="ABF348" s="28"/>
      <c r="ABG348" s="28"/>
      <c r="ABH348" s="28"/>
      <c r="ABI348" s="28"/>
      <c r="ABJ348" s="28"/>
      <c r="ABK348" s="28"/>
      <c r="ABL348" s="28"/>
      <c r="ABM348" s="28"/>
      <c r="ABN348" s="28"/>
      <c r="ABO348" s="28"/>
      <c r="ABP348" s="28"/>
      <c r="ABQ348" s="28"/>
      <c r="ABR348" s="28"/>
      <c r="ABS348" s="28"/>
      <c r="ABT348" s="28"/>
      <c r="ABU348" s="28"/>
      <c r="ABV348" s="28"/>
      <c r="ABW348" s="28"/>
      <c r="ABX348" s="28"/>
      <c r="ABY348" s="28"/>
      <c r="ABZ348" s="28"/>
      <c r="ACA348" s="28"/>
      <c r="ACB348" s="28"/>
      <c r="ACC348" s="28"/>
      <c r="ACD348" s="28"/>
      <c r="ACE348" s="28"/>
      <c r="ACF348" s="28"/>
      <c r="ACG348" s="28"/>
      <c r="ACH348" s="28"/>
      <c r="ACI348" s="28"/>
      <c r="ACJ348" s="28"/>
      <c r="ACK348" s="28"/>
      <c r="ACL348" s="28"/>
      <c r="ACM348" s="28"/>
      <c r="ACN348" s="28"/>
      <c r="ACO348" s="28"/>
      <c r="ACP348" s="28"/>
      <c r="ACQ348" s="28"/>
      <c r="ACR348" s="28"/>
      <c r="ACS348" s="28"/>
      <c r="ACT348" s="28"/>
      <c r="ACU348" s="28"/>
      <c r="ACV348" s="28"/>
      <c r="ACW348" s="28"/>
      <c r="ACX348" s="28"/>
      <c r="ACY348" s="28"/>
      <c r="ACZ348" s="28"/>
      <c r="ADA348" s="28"/>
      <c r="ADB348" s="28"/>
      <c r="ADC348" s="28"/>
      <c r="ADD348" s="28"/>
      <c r="ADE348" s="28"/>
      <c r="ADF348" s="28"/>
      <c r="ADG348" s="28"/>
      <c r="ADH348" s="28"/>
      <c r="ADI348" s="28"/>
      <c r="ADJ348" s="28"/>
      <c r="ADK348" s="28"/>
      <c r="ADL348" s="28"/>
      <c r="ADM348" s="28"/>
      <c r="ADN348" s="28"/>
      <c r="ADO348" s="28"/>
      <c r="ADP348" s="28"/>
      <c r="ADQ348" s="28"/>
      <c r="ADR348" s="28"/>
      <c r="ADS348" s="28"/>
      <c r="ADT348" s="28"/>
      <c r="ADU348" s="28"/>
      <c r="ADV348" s="28"/>
      <c r="ADW348" s="28"/>
      <c r="ADX348" s="28"/>
      <c r="ADY348" s="28"/>
      <c r="ADZ348" s="28"/>
      <c r="AEA348" s="28"/>
      <c r="AEB348" s="28"/>
      <c r="AEC348" s="28"/>
      <c r="AED348" s="28"/>
      <c r="AEE348" s="28"/>
      <c r="AEF348" s="28"/>
      <c r="AEG348" s="28"/>
      <c r="AEH348" s="28"/>
      <c r="AEI348" s="28"/>
      <c r="AEJ348" s="28"/>
      <c r="AEK348" s="28"/>
      <c r="AEL348" s="28"/>
      <c r="AEM348" s="28"/>
      <c r="AEN348" s="28"/>
      <c r="AEO348" s="28"/>
      <c r="AEP348" s="28"/>
      <c r="AEQ348" s="28"/>
      <c r="AER348" s="28"/>
      <c r="AES348" s="28"/>
      <c r="AET348" s="28"/>
      <c r="AEU348" s="28"/>
      <c r="AEV348" s="28"/>
      <c r="AEW348" s="28"/>
      <c r="AEX348" s="28"/>
      <c r="AEY348" s="28"/>
      <c r="AEZ348" s="28"/>
      <c r="AFA348" s="28"/>
      <c r="AFB348" s="28"/>
      <c r="AFC348" s="28"/>
      <c r="AFD348" s="28"/>
      <c r="AFE348" s="28"/>
      <c r="AFF348" s="28"/>
      <c r="AFG348" s="28"/>
      <c r="AFH348" s="28"/>
      <c r="AFI348" s="28"/>
      <c r="AFJ348" s="28"/>
      <c r="AFK348" s="28"/>
      <c r="AFL348" s="28"/>
      <c r="AFM348" s="28"/>
      <c r="AFN348" s="28"/>
      <c r="AFO348" s="28"/>
      <c r="AFP348" s="28"/>
      <c r="AFQ348" s="28"/>
      <c r="AFR348" s="28"/>
      <c r="AFS348" s="28"/>
      <c r="AFT348" s="28"/>
      <c r="AFU348" s="28"/>
      <c r="AFV348" s="28"/>
      <c r="AFW348" s="28"/>
      <c r="AFX348" s="28"/>
      <c r="AFY348" s="28"/>
      <c r="AFZ348" s="28"/>
      <c r="AGA348" s="28"/>
      <c r="AGB348" s="28"/>
      <c r="AGC348" s="28"/>
      <c r="AGD348" s="28"/>
      <c r="AGE348" s="28"/>
      <c r="AGF348" s="28"/>
      <c r="AGG348" s="28"/>
      <c r="AGH348" s="28"/>
      <c r="AGI348" s="28"/>
      <c r="AGJ348" s="28"/>
      <c r="AGK348" s="28"/>
      <c r="AGL348" s="28"/>
      <c r="AGM348" s="28"/>
      <c r="AGN348" s="28"/>
      <c r="AGO348" s="28"/>
      <c r="AGP348" s="28"/>
      <c r="AGQ348" s="28"/>
      <c r="AGR348" s="28"/>
      <c r="AGS348" s="28"/>
      <c r="AGT348" s="28"/>
      <c r="AGU348" s="28"/>
      <c r="AGV348" s="28"/>
      <c r="AGW348" s="28"/>
      <c r="AGX348" s="28"/>
      <c r="AGY348" s="28"/>
      <c r="AGZ348" s="28"/>
      <c r="AHA348" s="28"/>
      <c r="AHB348" s="28"/>
      <c r="AHC348" s="28"/>
      <c r="AHD348" s="28"/>
      <c r="AHE348" s="28"/>
      <c r="AHF348" s="28"/>
      <c r="AHG348" s="28"/>
      <c r="AHH348" s="28"/>
      <c r="AHI348" s="28"/>
      <c r="AHJ348" s="28"/>
      <c r="AHK348" s="28"/>
      <c r="AHL348" s="28"/>
      <c r="AHM348" s="28"/>
      <c r="AHN348" s="28"/>
      <c r="AHO348" s="28"/>
      <c r="AHP348" s="28"/>
      <c r="AHQ348" s="28"/>
      <c r="AHR348" s="28"/>
      <c r="AHS348" s="28"/>
      <c r="AHT348" s="28"/>
      <c r="AHU348" s="28"/>
      <c r="AHV348" s="28"/>
      <c r="AHW348" s="28"/>
      <c r="AHX348" s="28"/>
      <c r="AHY348" s="28"/>
      <c r="AHZ348" s="28"/>
      <c r="AIA348" s="28"/>
      <c r="AIB348" s="28"/>
      <c r="AIC348" s="28"/>
      <c r="AID348" s="28"/>
      <c r="AIE348" s="28"/>
      <c r="AIF348" s="28"/>
      <c r="AIG348" s="28"/>
      <c r="AIH348" s="28"/>
      <c r="AII348" s="28"/>
      <c r="AIJ348" s="28"/>
      <c r="AIK348" s="28"/>
      <c r="AIL348" s="28"/>
      <c r="AIM348" s="28"/>
      <c r="AIN348" s="28"/>
      <c r="AIO348" s="28"/>
      <c r="AIP348" s="28"/>
      <c r="AIQ348" s="28"/>
      <c r="AIR348" s="28"/>
      <c r="AIS348" s="28"/>
      <c r="AIT348" s="28"/>
      <c r="AIU348" s="28"/>
      <c r="AIV348" s="28"/>
      <c r="AIW348" s="28"/>
      <c r="AIX348" s="28"/>
      <c r="AIY348" s="28"/>
      <c r="AIZ348" s="28"/>
      <c r="AJA348" s="28"/>
      <c r="AJB348" s="28"/>
      <c r="AJC348" s="28"/>
      <c r="AJD348" s="28"/>
      <c r="AJE348" s="28"/>
      <c r="AJF348" s="28"/>
      <c r="AJG348" s="28"/>
      <c r="AJH348" s="28"/>
      <c r="AJI348" s="28"/>
      <c r="AJJ348" s="28"/>
      <c r="AJK348" s="28"/>
      <c r="AJL348" s="28"/>
      <c r="AJM348" s="28"/>
      <c r="AJN348" s="28"/>
      <c r="AJO348" s="28"/>
      <c r="AJP348" s="28"/>
      <c r="AJQ348" s="28"/>
      <c r="AJR348" s="28"/>
      <c r="AJS348" s="28"/>
      <c r="AJT348" s="28"/>
      <c r="AJU348" s="28"/>
      <c r="AJV348" s="28"/>
      <c r="AJW348" s="28"/>
      <c r="AJX348" s="28"/>
      <c r="AJY348" s="28"/>
      <c r="AJZ348" s="28"/>
      <c r="AKA348" s="28"/>
      <c r="AKB348" s="28"/>
      <c r="AKC348" s="28"/>
      <c r="AKD348" s="28"/>
      <c r="AKE348" s="28"/>
      <c r="AKF348" s="28"/>
      <c r="AKG348" s="28"/>
      <c r="AKH348" s="28"/>
      <c r="AKI348" s="28"/>
      <c r="AKJ348" s="28"/>
      <c r="AKK348" s="28"/>
      <c r="AKL348" s="28"/>
      <c r="AKM348" s="28"/>
      <c r="AKN348" s="28"/>
      <c r="AKO348" s="28"/>
      <c r="AKP348" s="28"/>
      <c r="AKQ348" s="28"/>
      <c r="AKR348" s="28"/>
      <c r="AKS348" s="28"/>
      <c r="AKT348" s="28"/>
      <c r="AKU348" s="28"/>
      <c r="AKV348" s="28"/>
      <c r="AKW348" s="28"/>
      <c r="AKX348" s="28"/>
      <c r="AKY348" s="28"/>
      <c r="AKZ348" s="28"/>
      <c r="ALA348" s="28"/>
      <c r="ALB348" s="28"/>
      <c r="ALC348" s="28"/>
      <c r="ALD348" s="28"/>
      <c r="ALE348" s="28"/>
      <c r="ALF348" s="28"/>
      <c r="ALG348" s="28"/>
      <c r="ALH348" s="28"/>
      <c r="ALI348" s="28"/>
      <c r="ALJ348" s="28"/>
      <c r="ALK348" s="28"/>
      <c r="ALL348" s="28"/>
      <c r="ALM348" s="28"/>
      <c r="ALN348" s="28"/>
      <c r="ALO348" s="28"/>
      <c r="ALP348" s="28"/>
      <c r="ALQ348" s="28"/>
      <c r="ALR348" s="28"/>
      <c r="ALS348" s="28"/>
      <c r="ALT348" s="28"/>
      <c r="ALU348" s="28"/>
      <c r="ALV348" s="28"/>
      <c r="ALW348" s="28"/>
      <c r="ALX348" s="28"/>
      <c r="ALY348" s="28"/>
      <c r="ALZ348" s="28"/>
      <c r="AMA348" s="28"/>
      <c r="AMB348" s="28"/>
      <c r="AMC348" s="28"/>
      <c r="AMD348" s="28"/>
      <c r="AME348" s="28"/>
      <c r="AMF348" s="28"/>
      <c r="AMG348" s="28"/>
      <c r="AMH348" s="28"/>
      <c r="AMI348" s="28"/>
      <c r="AMJ348" s="28"/>
      <c r="AMK348" s="28"/>
      <c r="AML348" s="28"/>
      <c r="AMM348" s="28"/>
      <c r="AMN348" s="28"/>
      <c r="AMO348" s="28"/>
      <c r="AMP348" s="28"/>
      <c r="AMQ348" s="28"/>
      <c r="AMR348" s="28"/>
      <c r="AMS348" s="28"/>
      <c r="AMT348" s="28"/>
      <c r="AMU348" s="28"/>
      <c r="AMV348" s="28"/>
      <c r="AMW348" s="28"/>
      <c r="AMX348" s="28"/>
      <c r="AMY348" s="28"/>
      <c r="AMZ348" s="28"/>
      <c r="ANA348" s="28"/>
      <c r="ANB348" s="28"/>
      <c r="ANC348" s="28"/>
      <c r="AND348" s="28"/>
      <c r="ANE348" s="28"/>
    </row>
    <row r="349" spans="3:1045" s="6" customFormat="1" ht="15" customHeight="1" x14ac:dyDescent="0.25">
      <c r="C349" s="6" t="str">
        <f t="shared" si="189"/>
        <v>State</v>
      </c>
      <c r="D349" s="6" t="str">
        <f t="shared" si="190"/>
        <v>EPX 80 DHPT  (80 gal)</v>
      </c>
      <c r="E349" s="6">
        <f t="shared" si="206"/>
        <v>230312</v>
      </c>
      <c r="F349" s="62">
        <f t="shared" si="145"/>
        <v>80</v>
      </c>
      <c r="G349" s="6" t="str">
        <f t="shared" si="191"/>
        <v>AOSmithPHPT80</v>
      </c>
      <c r="H349" s="62">
        <v>1</v>
      </c>
      <c r="I349" s="64">
        <v>0</v>
      </c>
      <c r="J349" s="63">
        <f t="shared" si="148"/>
        <v>2.33</v>
      </c>
      <c r="K349" s="114">
        <f t="shared" si="149"/>
        <v>0</v>
      </c>
      <c r="L349" s="132">
        <f t="shared" si="187"/>
        <v>0</v>
      </c>
      <c r="M349" s="99" t="s">
        <v>196</v>
      </c>
      <c r="N349" s="33"/>
      <c r="O349" s="83">
        <f t="shared" si="188"/>
        <v>23</v>
      </c>
      <c r="P349" s="18" t="s">
        <v>42</v>
      </c>
      <c r="Q349" s="70">
        <f t="shared" si="224"/>
        <v>3</v>
      </c>
      <c r="R349" s="70">
        <f t="shared" si="219"/>
        <v>230312</v>
      </c>
      <c r="S349" s="67" t="str">
        <f t="shared" si="194"/>
        <v>EPX 80 DHPT  (80 gal)</v>
      </c>
      <c r="T349" s="19" t="s">
        <v>116</v>
      </c>
      <c r="U349" s="20">
        <v>80</v>
      </c>
      <c r="V349" s="31" t="s">
        <v>108</v>
      </c>
      <c r="W349" s="88" t="s">
        <v>108</v>
      </c>
      <c r="X349" s="93" t="str">
        <f t="shared" si="221"/>
        <v>AOSmithPHPT80</v>
      </c>
      <c r="Y349" s="131">
        <v>0</v>
      </c>
      <c r="Z349" s="34">
        <v>2.33</v>
      </c>
      <c r="AA349" s="51"/>
      <c r="AB349" s="50"/>
      <c r="AC349" s="51"/>
      <c r="AD349" s="50"/>
      <c r="AE349" s="143" t="str">
        <f t="shared" si="192"/>
        <v>2,     State,   "EPX 80 DHPT  (80 gal)"</v>
      </c>
      <c r="AF349" s="145" t="str">
        <f t="shared" si="212"/>
        <v>State</v>
      </c>
      <c r="AG349" s="86" t="s">
        <v>689</v>
      </c>
      <c r="AH349" s="143" t="str">
        <f t="shared" si="193"/>
        <v xml:space="preserve">          case  State   :   "StateEPX80DHPT"</v>
      </c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8"/>
      <c r="EG349" s="28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X349" s="28"/>
      <c r="EY349" s="28"/>
      <c r="EZ349" s="28"/>
      <c r="FA349" s="28"/>
      <c r="FB349" s="28"/>
      <c r="FC349" s="28"/>
      <c r="FD349" s="28"/>
      <c r="FE349" s="28"/>
      <c r="FF349" s="28"/>
      <c r="FG349" s="28"/>
      <c r="FH349" s="28"/>
      <c r="FI349" s="28"/>
      <c r="FJ349" s="28"/>
      <c r="FK349" s="28"/>
      <c r="FL349" s="28"/>
      <c r="FM349" s="28"/>
      <c r="FN349" s="28"/>
      <c r="FO349" s="28"/>
      <c r="FP349" s="28"/>
      <c r="FQ349" s="28"/>
      <c r="FR349" s="28"/>
      <c r="FS349" s="28"/>
      <c r="FT349" s="28"/>
      <c r="FU349" s="28"/>
      <c r="FV349" s="28"/>
      <c r="FW349" s="28"/>
      <c r="FX349" s="28"/>
      <c r="FY349" s="28"/>
      <c r="FZ349" s="28"/>
      <c r="GA349" s="28"/>
      <c r="GB349" s="28"/>
      <c r="GC349" s="28"/>
      <c r="GD349" s="28"/>
      <c r="GE349" s="28"/>
      <c r="GF349" s="28"/>
      <c r="GG349" s="28"/>
      <c r="GH349" s="28"/>
      <c r="GI349" s="28"/>
      <c r="GJ349" s="28"/>
      <c r="GK349" s="28"/>
      <c r="GL349" s="28"/>
      <c r="GM349" s="28"/>
      <c r="GN349" s="28"/>
      <c r="GO349" s="28"/>
      <c r="GP349" s="28"/>
      <c r="GQ349" s="28"/>
      <c r="GR349" s="28"/>
      <c r="GS349" s="28"/>
      <c r="GT349" s="28"/>
      <c r="GU349" s="28"/>
      <c r="GV349" s="28"/>
      <c r="GW349" s="28"/>
      <c r="GX349" s="28"/>
      <c r="GY349" s="28"/>
      <c r="GZ349" s="28"/>
      <c r="HA349" s="28"/>
      <c r="HB349" s="28"/>
      <c r="HC349" s="28"/>
      <c r="HD349" s="28"/>
      <c r="HE349" s="28"/>
      <c r="HF349" s="28"/>
      <c r="HG349" s="28"/>
      <c r="HH349" s="28"/>
      <c r="HI349" s="28"/>
      <c r="HJ349" s="28"/>
      <c r="HK349" s="28"/>
      <c r="HL349" s="28"/>
      <c r="HM349" s="28"/>
      <c r="HN349" s="28"/>
      <c r="HO349" s="28"/>
      <c r="HP349" s="28"/>
      <c r="HQ349" s="28"/>
      <c r="HR349" s="28"/>
      <c r="HS349" s="28"/>
      <c r="HT349" s="28"/>
      <c r="HU349" s="28"/>
      <c r="HV349" s="28"/>
      <c r="HW349" s="28"/>
      <c r="HX349" s="28"/>
      <c r="HY349" s="28"/>
      <c r="HZ349" s="28"/>
      <c r="IA349" s="28"/>
      <c r="IB349" s="28"/>
      <c r="IC349" s="28"/>
      <c r="ID349" s="28"/>
      <c r="IE349" s="28"/>
      <c r="IF349" s="28"/>
      <c r="IG349" s="28"/>
      <c r="IH349" s="28"/>
      <c r="II349" s="28"/>
      <c r="IJ349" s="28"/>
      <c r="IK349" s="28"/>
      <c r="IL349" s="28"/>
      <c r="IM349" s="28"/>
      <c r="IN349" s="28"/>
      <c r="IO349" s="28"/>
      <c r="IP349" s="28"/>
      <c r="IQ349" s="28"/>
      <c r="IR349" s="28"/>
      <c r="IS349" s="28"/>
      <c r="IT349" s="28"/>
      <c r="IU349" s="28"/>
      <c r="IV349" s="28"/>
      <c r="IW349" s="28"/>
      <c r="IX349" s="28"/>
      <c r="IY349" s="28"/>
      <c r="IZ349" s="28"/>
      <c r="JA349" s="28"/>
      <c r="JB349" s="28"/>
      <c r="JC349" s="28"/>
      <c r="JD349" s="28"/>
      <c r="JE349" s="28"/>
      <c r="JF349" s="28"/>
      <c r="JG349" s="28"/>
      <c r="JH349" s="28"/>
      <c r="JI349" s="28"/>
      <c r="JJ349" s="28"/>
      <c r="JK349" s="28"/>
      <c r="JL349" s="28"/>
      <c r="JM349" s="28"/>
      <c r="JN349" s="28"/>
      <c r="JO349" s="28"/>
      <c r="JP349" s="28"/>
      <c r="JQ349" s="28"/>
      <c r="JR349" s="28"/>
      <c r="JS349" s="28"/>
      <c r="JT349" s="28"/>
      <c r="JU349" s="28"/>
      <c r="JV349" s="28"/>
      <c r="JW349" s="28"/>
      <c r="JX349" s="28"/>
      <c r="JY349" s="28"/>
      <c r="JZ349" s="28"/>
      <c r="KA349" s="28"/>
      <c r="KB349" s="28"/>
      <c r="KC349" s="28"/>
      <c r="KD349" s="28"/>
      <c r="KE349" s="28"/>
      <c r="KF349" s="28"/>
      <c r="KG349" s="28"/>
      <c r="KH349" s="28"/>
      <c r="KI349" s="28"/>
      <c r="KJ349" s="28"/>
      <c r="KK349" s="28"/>
      <c r="KL349" s="28"/>
      <c r="KM349" s="28"/>
      <c r="KN349" s="28"/>
      <c r="KO349" s="28"/>
      <c r="KP349" s="28"/>
      <c r="KQ349" s="28"/>
      <c r="KR349" s="28"/>
      <c r="KS349" s="28"/>
      <c r="KT349" s="28"/>
      <c r="KU349" s="28"/>
      <c r="KV349" s="28"/>
      <c r="KW349" s="28"/>
      <c r="KX349" s="28"/>
      <c r="KY349" s="28"/>
      <c r="KZ349" s="28"/>
      <c r="LA349" s="28"/>
      <c r="LB349" s="28"/>
      <c r="LC349" s="28"/>
      <c r="LD349" s="28"/>
      <c r="LE349" s="28"/>
      <c r="LF349" s="28"/>
      <c r="LG349" s="28"/>
      <c r="LH349" s="28"/>
      <c r="LI349" s="28"/>
      <c r="LJ349" s="28"/>
      <c r="LK349" s="28"/>
      <c r="LL349" s="28"/>
      <c r="LM349" s="28"/>
      <c r="LN349" s="28"/>
      <c r="LO349" s="28"/>
      <c r="LP349" s="28"/>
      <c r="LQ349" s="28"/>
      <c r="LR349" s="28"/>
      <c r="LS349" s="28"/>
      <c r="LT349" s="28"/>
      <c r="LU349" s="28"/>
      <c r="LV349" s="28"/>
      <c r="LW349" s="28"/>
      <c r="LX349" s="28"/>
      <c r="LY349" s="28"/>
      <c r="LZ349" s="28"/>
      <c r="MA349" s="28"/>
      <c r="MB349" s="28"/>
      <c r="MC349" s="28"/>
      <c r="MD349" s="28"/>
      <c r="ME349" s="28"/>
      <c r="MF349" s="28"/>
      <c r="MG349" s="28"/>
      <c r="MH349" s="28"/>
      <c r="MI349" s="28"/>
      <c r="MJ349" s="28"/>
      <c r="MK349" s="28"/>
      <c r="ML349" s="28"/>
      <c r="MM349" s="28"/>
      <c r="MN349" s="28"/>
      <c r="MO349" s="28"/>
      <c r="MP349" s="28"/>
      <c r="MQ349" s="28"/>
      <c r="MR349" s="28"/>
      <c r="MS349" s="28"/>
      <c r="MT349" s="28"/>
      <c r="MU349" s="28"/>
      <c r="MV349" s="28"/>
      <c r="MW349" s="28"/>
      <c r="MX349" s="28"/>
      <c r="MY349" s="28"/>
      <c r="MZ349" s="28"/>
      <c r="NA349" s="28"/>
      <c r="NB349" s="28"/>
      <c r="NC349" s="28"/>
      <c r="ND349" s="28"/>
      <c r="NE349" s="28"/>
      <c r="NF349" s="28"/>
      <c r="NG349" s="28"/>
      <c r="NH349" s="28"/>
      <c r="NI349" s="28"/>
      <c r="NJ349" s="28"/>
      <c r="NK349" s="28"/>
      <c r="NL349" s="28"/>
      <c r="NM349" s="28"/>
      <c r="NN349" s="28"/>
      <c r="NO349" s="28"/>
      <c r="NP349" s="28"/>
      <c r="NQ349" s="28"/>
      <c r="NR349" s="28"/>
      <c r="NS349" s="28"/>
      <c r="NT349" s="28"/>
      <c r="NU349" s="28"/>
      <c r="NV349" s="28"/>
      <c r="NW349" s="28"/>
      <c r="NX349" s="28"/>
      <c r="NY349" s="28"/>
      <c r="NZ349" s="28"/>
      <c r="OA349" s="28"/>
      <c r="OB349" s="28"/>
      <c r="OC349" s="28"/>
      <c r="OD349" s="28"/>
      <c r="OE349" s="28"/>
      <c r="OF349" s="28"/>
      <c r="OG349" s="28"/>
      <c r="OH349" s="28"/>
      <c r="OI349" s="28"/>
      <c r="OJ349" s="28"/>
      <c r="OK349" s="28"/>
      <c r="OL349" s="28"/>
      <c r="OM349" s="28"/>
      <c r="ON349" s="28"/>
      <c r="OO349" s="28"/>
      <c r="OP349" s="28"/>
      <c r="OQ349" s="28"/>
      <c r="OR349" s="28"/>
      <c r="OS349" s="28"/>
      <c r="OT349" s="28"/>
      <c r="OU349" s="28"/>
      <c r="OV349" s="28"/>
      <c r="OW349" s="28"/>
      <c r="OX349" s="28"/>
      <c r="OY349" s="28"/>
      <c r="OZ349" s="28"/>
      <c r="PA349" s="28"/>
      <c r="PB349" s="28"/>
      <c r="PC349" s="28"/>
      <c r="PD349" s="28"/>
      <c r="PE349" s="28"/>
      <c r="PF349" s="28"/>
      <c r="PG349" s="28"/>
      <c r="PH349" s="28"/>
      <c r="PI349" s="28"/>
      <c r="PJ349" s="28"/>
      <c r="PK349" s="28"/>
      <c r="PL349" s="28"/>
      <c r="PM349" s="28"/>
      <c r="PN349" s="28"/>
      <c r="PO349" s="28"/>
      <c r="PP349" s="28"/>
      <c r="PQ349" s="28"/>
      <c r="PR349" s="28"/>
      <c r="PS349" s="28"/>
      <c r="PT349" s="28"/>
      <c r="PU349" s="28"/>
      <c r="PV349" s="28"/>
      <c r="PW349" s="28"/>
      <c r="PX349" s="28"/>
      <c r="PY349" s="28"/>
      <c r="PZ349" s="28"/>
      <c r="QA349" s="28"/>
      <c r="QB349" s="28"/>
      <c r="QC349" s="28"/>
      <c r="QD349" s="28"/>
      <c r="QE349" s="28"/>
      <c r="QF349" s="28"/>
      <c r="QG349" s="28"/>
      <c r="QH349" s="28"/>
      <c r="QI349" s="28"/>
      <c r="QJ349" s="28"/>
      <c r="QK349" s="28"/>
      <c r="QL349" s="28"/>
      <c r="QM349" s="28"/>
      <c r="QN349" s="28"/>
      <c r="QO349" s="28"/>
      <c r="QP349" s="28"/>
      <c r="QQ349" s="28"/>
      <c r="QR349" s="28"/>
      <c r="QS349" s="28"/>
      <c r="QT349" s="28"/>
      <c r="QU349" s="28"/>
      <c r="QV349" s="28"/>
      <c r="QW349" s="28"/>
      <c r="QX349" s="28"/>
      <c r="QY349" s="28"/>
      <c r="QZ349" s="28"/>
      <c r="RA349" s="28"/>
      <c r="RB349" s="28"/>
      <c r="RC349" s="28"/>
      <c r="RD349" s="28"/>
      <c r="RE349" s="28"/>
      <c r="RF349" s="28"/>
      <c r="RG349" s="28"/>
      <c r="RH349" s="28"/>
      <c r="RI349" s="28"/>
      <c r="RJ349" s="28"/>
      <c r="RK349" s="28"/>
      <c r="RL349" s="28"/>
      <c r="RM349" s="28"/>
      <c r="RN349" s="28"/>
      <c r="RO349" s="28"/>
      <c r="RP349" s="28"/>
      <c r="RQ349" s="28"/>
      <c r="RR349" s="28"/>
      <c r="RS349" s="28"/>
      <c r="RT349" s="28"/>
      <c r="RU349" s="28"/>
      <c r="RV349" s="28"/>
      <c r="RW349" s="28"/>
      <c r="RX349" s="28"/>
      <c r="RY349" s="28"/>
      <c r="RZ349" s="28"/>
      <c r="SA349" s="28"/>
      <c r="SB349" s="28"/>
      <c r="SC349" s="28"/>
      <c r="SD349" s="28"/>
      <c r="SE349" s="28"/>
      <c r="SF349" s="28"/>
      <c r="SG349" s="28"/>
      <c r="SH349" s="28"/>
      <c r="SI349" s="28"/>
      <c r="SJ349" s="28"/>
      <c r="SK349" s="28"/>
      <c r="SL349" s="28"/>
      <c r="SM349" s="28"/>
      <c r="SN349" s="28"/>
      <c r="SO349" s="28"/>
      <c r="SP349" s="28"/>
      <c r="SQ349" s="28"/>
      <c r="SR349" s="28"/>
      <c r="SS349" s="28"/>
      <c r="ST349" s="28"/>
      <c r="SU349" s="28"/>
      <c r="SV349" s="28"/>
      <c r="SW349" s="28"/>
      <c r="SX349" s="28"/>
      <c r="SY349" s="28"/>
      <c r="SZ349" s="28"/>
      <c r="TA349" s="28"/>
      <c r="TB349" s="28"/>
      <c r="TC349" s="28"/>
      <c r="TD349" s="28"/>
      <c r="TE349" s="28"/>
      <c r="TF349" s="28"/>
      <c r="TG349" s="28"/>
      <c r="TH349" s="28"/>
      <c r="TI349" s="28"/>
      <c r="TJ349" s="28"/>
      <c r="TK349" s="28"/>
      <c r="TL349" s="28"/>
      <c r="TM349" s="28"/>
      <c r="TN349" s="28"/>
      <c r="TO349" s="28"/>
      <c r="TP349" s="28"/>
      <c r="TQ349" s="28"/>
      <c r="TR349" s="28"/>
      <c r="TS349" s="28"/>
      <c r="TT349" s="28"/>
      <c r="TU349" s="28"/>
      <c r="TV349" s="28"/>
      <c r="TW349" s="28"/>
      <c r="TX349" s="28"/>
      <c r="TY349" s="28"/>
      <c r="TZ349" s="28"/>
      <c r="UA349" s="28"/>
      <c r="UB349" s="28"/>
      <c r="UC349" s="28"/>
      <c r="UD349" s="28"/>
      <c r="UE349" s="28"/>
      <c r="UF349" s="28"/>
      <c r="UG349" s="28"/>
      <c r="UH349" s="28"/>
      <c r="UI349" s="28"/>
      <c r="UJ349" s="28"/>
      <c r="UK349" s="28"/>
      <c r="UL349" s="28"/>
      <c r="UM349" s="28"/>
      <c r="UN349" s="28"/>
      <c r="UO349" s="28"/>
      <c r="UP349" s="28"/>
      <c r="UQ349" s="28"/>
      <c r="UR349" s="28"/>
      <c r="US349" s="28"/>
      <c r="UT349" s="28"/>
      <c r="UU349" s="28"/>
      <c r="UV349" s="28"/>
      <c r="UW349" s="28"/>
      <c r="UX349" s="28"/>
      <c r="UY349" s="28"/>
      <c r="UZ349" s="28"/>
      <c r="VA349" s="28"/>
      <c r="VB349" s="28"/>
      <c r="VC349" s="28"/>
      <c r="VD349" s="28"/>
      <c r="VE349" s="28"/>
      <c r="VF349" s="28"/>
      <c r="VG349" s="28"/>
      <c r="VH349" s="28"/>
      <c r="VI349" s="28"/>
      <c r="VJ349" s="28"/>
      <c r="VK349" s="28"/>
      <c r="VL349" s="28"/>
      <c r="VM349" s="28"/>
      <c r="VN349" s="28"/>
      <c r="VO349" s="28"/>
      <c r="VP349" s="28"/>
      <c r="VQ349" s="28"/>
      <c r="VR349" s="28"/>
      <c r="VS349" s="28"/>
      <c r="VT349" s="28"/>
      <c r="VU349" s="28"/>
      <c r="VV349" s="28"/>
      <c r="VW349" s="28"/>
      <c r="VX349" s="28"/>
      <c r="VY349" s="28"/>
      <c r="VZ349" s="28"/>
      <c r="WA349" s="28"/>
      <c r="WB349" s="28"/>
      <c r="WC349" s="28"/>
      <c r="WD349" s="28"/>
      <c r="WE349" s="28"/>
      <c r="WF349" s="28"/>
      <c r="WG349" s="28"/>
      <c r="WH349" s="28"/>
      <c r="WI349" s="28"/>
      <c r="WJ349" s="28"/>
      <c r="WK349" s="28"/>
      <c r="WL349" s="28"/>
      <c r="WM349" s="28"/>
      <c r="WN349" s="28"/>
      <c r="WO349" s="28"/>
      <c r="WP349" s="28"/>
      <c r="WQ349" s="28"/>
      <c r="WR349" s="28"/>
      <c r="WS349" s="28"/>
      <c r="WT349" s="28"/>
      <c r="WU349" s="28"/>
      <c r="WV349" s="28"/>
      <c r="WW349" s="28"/>
      <c r="WX349" s="28"/>
      <c r="WY349" s="28"/>
      <c r="WZ349" s="28"/>
      <c r="XA349" s="28"/>
      <c r="XB349" s="28"/>
      <c r="XC349" s="28"/>
      <c r="XD349" s="28"/>
      <c r="XE349" s="28"/>
      <c r="XF349" s="28"/>
      <c r="XG349" s="28"/>
      <c r="XH349" s="28"/>
      <c r="XI349" s="28"/>
      <c r="XJ349" s="28"/>
      <c r="XK349" s="28"/>
      <c r="XL349" s="28"/>
      <c r="XM349" s="28"/>
      <c r="XN349" s="28"/>
      <c r="XO349" s="28"/>
      <c r="XP349" s="28"/>
      <c r="XQ349" s="28"/>
      <c r="XR349" s="28"/>
      <c r="XS349" s="28"/>
      <c r="XT349" s="28"/>
      <c r="XU349" s="28"/>
      <c r="XV349" s="28"/>
      <c r="XW349" s="28"/>
      <c r="XX349" s="28"/>
      <c r="XY349" s="28"/>
      <c r="XZ349" s="28"/>
      <c r="YA349" s="28"/>
      <c r="YB349" s="28"/>
      <c r="YC349" s="28"/>
      <c r="YD349" s="28"/>
      <c r="YE349" s="28"/>
      <c r="YF349" s="28"/>
      <c r="YG349" s="28"/>
      <c r="YH349" s="28"/>
      <c r="YI349" s="28"/>
      <c r="YJ349" s="28"/>
      <c r="YK349" s="28"/>
      <c r="YL349" s="28"/>
      <c r="YM349" s="28"/>
      <c r="YN349" s="28"/>
      <c r="YO349" s="28"/>
      <c r="YP349" s="28"/>
      <c r="YQ349" s="28"/>
      <c r="YR349" s="28"/>
      <c r="YS349" s="28"/>
      <c r="YT349" s="28"/>
      <c r="YU349" s="28"/>
      <c r="YV349" s="28"/>
      <c r="YW349" s="28"/>
      <c r="YX349" s="28"/>
      <c r="YY349" s="28"/>
      <c r="YZ349" s="28"/>
      <c r="ZA349" s="28"/>
      <c r="ZB349" s="28"/>
      <c r="ZC349" s="28"/>
      <c r="ZD349" s="28"/>
      <c r="ZE349" s="28"/>
      <c r="ZF349" s="28"/>
      <c r="ZG349" s="28"/>
      <c r="ZH349" s="28"/>
      <c r="ZI349" s="28"/>
      <c r="ZJ349" s="28"/>
      <c r="ZK349" s="28"/>
      <c r="ZL349" s="28"/>
      <c r="ZM349" s="28"/>
      <c r="ZN349" s="28"/>
      <c r="ZO349" s="28"/>
      <c r="ZP349" s="28"/>
      <c r="ZQ349" s="28"/>
      <c r="ZR349" s="28"/>
      <c r="ZS349" s="28"/>
      <c r="ZT349" s="28"/>
      <c r="ZU349" s="28"/>
      <c r="ZV349" s="28"/>
      <c r="ZW349" s="28"/>
      <c r="ZX349" s="28"/>
      <c r="ZY349" s="28"/>
      <c r="ZZ349" s="28"/>
      <c r="AAA349" s="28"/>
      <c r="AAB349" s="28"/>
      <c r="AAC349" s="28"/>
      <c r="AAD349" s="28"/>
      <c r="AAE349" s="28"/>
      <c r="AAF349" s="28"/>
      <c r="AAG349" s="28"/>
      <c r="AAH349" s="28"/>
      <c r="AAI349" s="28"/>
      <c r="AAJ349" s="28"/>
      <c r="AAK349" s="28"/>
      <c r="AAL349" s="28"/>
      <c r="AAM349" s="28"/>
      <c r="AAN349" s="28"/>
      <c r="AAO349" s="28"/>
      <c r="AAP349" s="28"/>
      <c r="AAQ349" s="28"/>
      <c r="AAR349" s="28"/>
      <c r="AAS349" s="28"/>
      <c r="AAT349" s="28"/>
      <c r="AAU349" s="28"/>
      <c r="AAV349" s="28"/>
      <c r="AAW349" s="28"/>
      <c r="AAX349" s="28"/>
      <c r="AAY349" s="28"/>
      <c r="AAZ349" s="28"/>
      <c r="ABA349" s="28"/>
      <c r="ABB349" s="28"/>
      <c r="ABC349" s="28"/>
      <c r="ABD349" s="28"/>
      <c r="ABE349" s="28"/>
      <c r="ABF349" s="28"/>
      <c r="ABG349" s="28"/>
      <c r="ABH349" s="28"/>
      <c r="ABI349" s="28"/>
      <c r="ABJ349" s="28"/>
      <c r="ABK349" s="28"/>
      <c r="ABL349" s="28"/>
      <c r="ABM349" s="28"/>
      <c r="ABN349" s="28"/>
      <c r="ABO349" s="28"/>
      <c r="ABP349" s="28"/>
      <c r="ABQ349" s="28"/>
      <c r="ABR349" s="28"/>
      <c r="ABS349" s="28"/>
      <c r="ABT349" s="28"/>
      <c r="ABU349" s="28"/>
      <c r="ABV349" s="28"/>
      <c r="ABW349" s="28"/>
      <c r="ABX349" s="28"/>
      <c r="ABY349" s="28"/>
      <c r="ABZ349" s="28"/>
      <c r="ACA349" s="28"/>
      <c r="ACB349" s="28"/>
      <c r="ACC349" s="28"/>
      <c r="ACD349" s="28"/>
      <c r="ACE349" s="28"/>
      <c r="ACF349" s="28"/>
      <c r="ACG349" s="28"/>
      <c r="ACH349" s="28"/>
      <c r="ACI349" s="28"/>
      <c r="ACJ349" s="28"/>
      <c r="ACK349" s="28"/>
      <c r="ACL349" s="28"/>
      <c r="ACM349" s="28"/>
      <c r="ACN349" s="28"/>
      <c r="ACO349" s="28"/>
      <c r="ACP349" s="28"/>
      <c r="ACQ349" s="28"/>
      <c r="ACR349" s="28"/>
      <c r="ACS349" s="28"/>
      <c r="ACT349" s="28"/>
      <c r="ACU349" s="28"/>
      <c r="ACV349" s="28"/>
      <c r="ACW349" s="28"/>
      <c r="ACX349" s="28"/>
      <c r="ACY349" s="28"/>
      <c r="ACZ349" s="28"/>
      <c r="ADA349" s="28"/>
      <c r="ADB349" s="28"/>
      <c r="ADC349" s="28"/>
      <c r="ADD349" s="28"/>
      <c r="ADE349" s="28"/>
      <c r="ADF349" s="28"/>
      <c r="ADG349" s="28"/>
      <c r="ADH349" s="28"/>
      <c r="ADI349" s="28"/>
      <c r="ADJ349" s="28"/>
      <c r="ADK349" s="28"/>
      <c r="ADL349" s="28"/>
      <c r="ADM349" s="28"/>
      <c r="ADN349" s="28"/>
      <c r="ADO349" s="28"/>
      <c r="ADP349" s="28"/>
      <c r="ADQ349" s="28"/>
      <c r="ADR349" s="28"/>
      <c r="ADS349" s="28"/>
      <c r="ADT349" s="28"/>
      <c r="ADU349" s="28"/>
      <c r="ADV349" s="28"/>
      <c r="ADW349" s="28"/>
      <c r="ADX349" s="28"/>
      <c r="ADY349" s="28"/>
      <c r="ADZ349" s="28"/>
      <c r="AEA349" s="28"/>
      <c r="AEB349" s="28"/>
      <c r="AEC349" s="28"/>
      <c r="AED349" s="28"/>
      <c r="AEE349" s="28"/>
      <c r="AEF349" s="28"/>
      <c r="AEG349" s="28"/>
      <c r="AEH349" s="28"/>
      <c r="AEI349" s="28"/>
      <c r="AEJ349" s="28"/>
      <c r="AEK349" s="28"/>
      <c r="AEL349" s="28"/>
      <c r="AEM349" s="28"/>
      <c r="AEN349" s="28"/>
      <c r="AEO349" s="28"/>
      <c r="AEP349" s="28"/>
      <c r="AEQ349" s="28"/>
      <c r="AER349" s="28"/>
      <c r="AES349" s="28"/>
      <c r="AET349" s="28"/>
      <c r="AEU349" s="28"/>
      <c r="AEV349" s="28"/>
      <c r="AEW349" s="28"/>
      <c r="AEX349" s="28"/>
      <c r="AEY349" s="28"/>
      <c r="AEZ349" s="28"/>
      <c r="AFA349" s="28"/>
      <c r="AFB349" s="28"/>
      <c r="AFC349" s="28"/>
      <c r="AFD349" s="28"/>
      <c r="AFE349" s="28"/>
      <c r="AFF349" s="28"/>
      <c r="AFG349" s="28"/>
      <c r="AFH349" s="28"/>
      <c r="AFI349" s="28"/>
      <c r="AFJ349" s="28"/>
      <c r="AFK349" s="28"/>
      <c r="AFL349" s="28"/>
      <c r="AFM349" s="28"/>
      <c r="AFN349" s="28"/>
      <c r="AFO349" s="28"/>
      <c r="AFP349" s="28"/>
      <c r="AFQ349" s="28"/>
      <c r="AFR349" s="28"/>
      <c r="AFS349" s="28"/>
      <c r="AFT349" s="28"/>
      <c r="AFU349" s="28"/>
      <c r="AFV349" s="28"/>
      <c r="AFW349" s="28"/>
      <c r="AFX349" s="28"/>
      <c r="AFY349" s="28"/>
      <c r="AFZ349" s="28"/>
      <c r="AGA349" s="28"/>
      <c r="AGB349" s="28"/>
      <c r="AGC349" s="28"/>
      <c r="AGD349" s="28"/>
      <c r="AGE349" s="28"/>
      <c r="AGF349" s="28"/>
      <c r="AGG349" s="28"/>
      <c r="AGH349" s="28"/>
      <c r="AGI349" s="28"/>
      <c r="AGJ349" s="28"/>
      <c r="AGK349" s="28"/>
      <c r="AGL349" s="28"/>
      <c r="AGM349" s="28"/>
      <c r="AGN349" s="28"/>
      <c r="AGO349" s="28"/>
      <c r="AGP349" s="28"/>
      <c r="AGQ349" s="28"/>
      <c r="AGR349" s="28"/>
      <c r="AGS349" s="28"/>
      <c r="AGT349" s="28"/>
      <c r="AGU349" s="28"/>
      <c r="AGV349" s="28"/>
      <c r="AGW349" s="28"/>
      <c r="AGX349" s="28"/>
      <c r="AGY349" s="28"/>
      <c r="AGZ349" s="28"/>
      <c r="AHA349" s="28"/>
      <c r="AHB349" s="28"/>
      <c r="AHC349" s="28"/>
      <c r="AHD349" s="28"/>
      <c r="AHE349" s="28"/>
      <c r="AHF349" s="28"/>
      <c r="AHG349" s="28"/>
      <c r="AHH349" s="28"/>
      <c r="AHI349" s="28"/>
      <c r="AHJ349" s="28"/>
      <c r="AHK349" s="28"/>
      <c r="AHL349" s="28"/>
      <c r="AHM349" s="28"/>
      <c r="AHN349" s="28"/>
      <c r="AHO349" s="28"/>
      <c r="AHP349" s="28"/>
      <c r="AHQ349" s="28"/>
      <c r="AHR349" s="28"/>
      <c r="AHS349" s="28"/>
      <c r="AHT349" s="28"/>
      <c r="AHU349" s="28"/>
      <c r="AHV349" s="28"/>
      <c r="AHW349" s="28"/>
      <c r="AHX349" s="28"/>
      <c r="AHY349" s="28"/>
      <c r="AHZ349" s="28"/>
      <c r="AIA349" s="28"/>
      <c r="AIB349" s="28"/>
      <c r="AIC349" s="28"/>
      <c r="AID349" s="28"/>
      <c r="AIE349" s="28"/>
      <c r="AIF349" s="28"/>
      <c r="AIG349" s="28"/>
      <c r="AIH349" s="28"/>
      <c r="AII349" s="28"/>
      <c r="AIJ349" s="28"/>
      <c r="AIK349" s="28"/>
      <c r="AIL349" s="28"/>
      <c r="AIM349" s="28"/>
      <c r="AIN349" s="28"/>
      <c r="AIO349" s="28"/>
      <c r="AIP349" s="28"/>
      <c r="AIQ349" s="28"/>
      <c r="AIR349" s="28"/>
      <c r="AIS349" s="28"/>
      <c r="AIT349" s="28"/>
      <c r="AIU349" s="28"/>
      <c r="AIV349" s="28"/>
      <c r="AIW349" s="28"/>
      <c r="AIX349" s="28"/>
      <c r="AIY349" s="28"/>
      <c r="AIZ349" s="28"/>
      <c r="AJA349" s="28"/>
      <c r="AJB349" s="28"/>
      <c r="AJC349" s="28"/>
      <c r="AJD349" s="28"/>
      <c r="AJE349" s="28"/>
      <c r="AJF349" s="28"/>
      <c r="AJG349" s="28"/>
      <c r="AJH349" s="28"/>
      <c r="AJI349" s="28"/>
      <c r="AJJ349" s="28"/>
      <c r="AJK349" s="28"/>
      <c r="AJL349" s="28"/>
      <c r="AJM349" s="28"/>
      <c r="AJN349" s="28"/>
      <c r="AJO349" s="28"/>
      <c r="AJP349" s="28"/>
      <c r="AJQ349" s="28"/>
      <c r="AJR349" s="28"/>
      <c r="AJS349" s="28"/>
      <c r="AJT349" s="28"/>
      <c r="AJU349" s="28"/>
      <c r="AJV349" s="28"/>
      <c r="AJW349" s="28"/>
      <c r="AJX349" s="28"/>
      <c r="AJY349" s="28"/>
      <c r="AJZ349" s="28"/>
      <c r="AKA349" s="28"/>
      <c r="AKB349" s="28"/>
      <c r="AKC349" s="28"/>
      <c r="AKD349" s="28"/>
      <c r="AKE349" s="28"/>
      <c r="AKF349" s="28"/>
      <c r="AKG349" s="28"/>
      <c r="AKH349" s="28"/>
      <c r="AKI349" s="28"/>
      <c r="AKJ349" s="28"/>
      <c r="AKK349" s="28"/>
      <c r="AKL349" s="28"/>
      <c r="AKM349" s="28"/>
      <c r="AKN349" s="28"/>
      <c r="AKO349" s="28"/>
      <c r="AKP349" s="28"/>
      <c r="AKQ349" s="28"/>
      <c r="AKR349" s="28"/>
      <c r="AKS349" s="28"/>
      <c r="AKT349" s="28"/>
      <c r="AKU349" s="28"/>
      <c r="AKV349" s="28"/>
      <c r="AKW349" s="28"/>
      <c r="AKX349" s="28"/>
      <c r="AKY349" s="28"/>
      <c r="AKZ349" s="28"/>
      <c r="ALA349" s="28"/>
      <c r="ALB349" s="28"/>
      <c r="ALC349" s="28"/>
      <c r="ALD349" s="28"/>
      <c r="ALE349" s="28"/>
      <c r="ALF349" s="28"/>
      <c r="ALG349" s="28"/>
      <c r="ALH349" s="28"/>
      <c r="ALI349" s="28"/>
      <c r="ALJ349" s="28"/>
      <c r="ALK349" s="28"/>
      <c r="ALL349" s="28"/>
      <c r="ALM349" s="28"/>
      <c r="ALN349" s="28"/>
      <c r="ALO349" s="28"/>
      <c r="ALP349" s="28"/>
      <c r="ALQ349" s="28"/>
      <c r="ALR349" s="28"/>
      <c r="ALS349" s="28"/>
      <c r="ALT349" s="28"/>
      <c r="ALU349" s="28"/>
      <c r="ALV349" s="28"/>
      <c r="ALW349" s="28"/>
      <c r="ALX349" s="28"/>
      <c r="ALY349" s="28"/>
      <c r="ALZ349" s="28"/>
      <c r="AMA349" s="28"/>
      <c r="AMB349" s="28"/>
      <c r="AMC349" s="28"/>
      <c r="AMD349" s="28"/>
      <c r="AME349" s="28"/>
      <c r="AMF349" s="28"/>
      <c r="AMG349" s="28"/>
      <c r="AMH349" s="28"/>
      <c r="AMI349" s="28"/>
      <c r="AMJ349" s="28"/>
      <c r="AMK349" s="28"/>
      <c r="AML349" s="28"/>
      <c r="AMM349" s="28"/>
      <c r="AMN349" s="28"/>
      <c r="AMO349" s="28"/>
      <c r="AMP349" s="28"/>
      <c r="AMQ349" s="28"/>
      <c r="AMR349" s="28"/>
      <c r="AMS349" s="28"/>
      <c r="AMT349" s="28"/>
      <c r="AMU349" s="28"/>
      <c r="AMV349" s="28"/>
      <c r="AMW349" s="28"/>
      <c r="AMX349" s="28"/>
      <c r="AMY349" s="28"/>
      <c r="AMZ349" s="28"/>
      <c r="ANA349" s="28"/>
      <c r="ANB349" s="28"/>
      <c r="ANC349" s="28"/>
      <c r="AND349" s="28"/>
      <c r="ANE349" s="28"/>
    </row>
    <row r="350" spans="3:1045" s="6" customFormat="1" ht="15" customHeight="1" x14ac:dyDescent="0.25">
      <c r="C350" s="6" t="str">
        <f t="shared" si="189"/>
        <v>State</v>
      </c>
      <c r="D350" s="6" t="str">
        <f t="shared" si="190"/>
        <v>HP6 50 DHPT 120  (50 gal)</v>
      </c>
      <c r="E350" s="6">
        <f t="shared" si="206"/>
        <v>230413</v>
      </c>
      <c r="F350" s="62">
        <f t="shared" si="145"/>
        <v>50</v>
      </c>
      <c r="G350" s="6" t="str">
        <f t="shared" si="191"/>
        <v>AOSmithHPTU50</v>
      </c>
      <c r="H350" s="62">
        <v>1</v>
      </c>
      <c r="I350" s="64">
        <v>0</v>
      </c>
      <c r="J350" s="63">
        <f t="shared" si="148"/>
        <v>2.4</v>
      </c>
      <c r="K350" s="114">
        <f t="shared" si="149"/>
        <v>0</v>
      </c>
      <c r="L350" s="132">
        <f t="shared" si="187"/>
        <v>0</v>
      </c>
      <c r="M350" s="99" t="s">
        <v>196</v>
      </c>
      <c r="N350" s="32">
        <v>1</v>
      </c>
      <c r="O350" s="83">
        <f t="shared" si="188"/>
        <v>23</v>
      </c>
      <c r="P350" s="9" t="s">
        <v>42</v>
      </c>
      <c r="Q350" s="70">
        <f t="shared" si="224"/>
        <v>4</v>
      </c>
      <c r="R350" s="70">
        <f t="shared" si="219"/>
        <v>230413</v>
      </c>
      <c r="S350" s="67" t="str">
        <f t="shared" si="194"/>
        <v>HP6 50 DHPT 120  (50 gal)</v>
      </c>
      <c r="T350" s="10" t="s">
        <v>74</v>
      </c>
      <c r="U350" s="11">
        <v>50</v>
      </c>
      <c r="V350" s="30" t="s">
        <v>84</v>
      </c>
      <c r="W350" s="88" t="s">
        <v>109</v>
      </c>
      <c r="X350" s="93" t="str">
        <f t="shared" si="221"/>
        <v>AOSmithHPTU50</v>
      </c>
      <c r="Y350" s="131">
        <v>0</v>
      </c>
      <c r="Z350" s="40">
        <v>2.4</v>
      </c>
      <c r="AA350" s="47" t="s">
        <v>9</v>
      </c>
      <c r="AB350" s="48" t="s">
        <v>10</v>
      </c>
      <c r="AC350" s="49">
        <v>42591</v>
      </c>
      <c r="AD350" s="50" t="s">
        <v>83</v>
      </c>
      <c r="AE350" s="143" t="str">
        <f t="shared" si="192"/>
        <v>2,     State,   "HP6 50 DHPT 120  (50 gal)"</v>
      </c>
      <c r="AF350" s="145" t="str">
        <f t="shared" si="212"/>
        <v>State</v>
      </c>
      <c r="AG350" s="146" t="s">
        <v>690</v>
      </c>
      <c r="AH350" s="143" t="str">
        <f t="shared" si="193"/>
        <v xml:space="preserve">          case  State   :   "StateHP650DHPT"</v>
      </c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</row>
    <row r="351" spans="3:1045" s="6" customFormat="1" ht="15" customHeight="1" x14ac:dyDescent="0.25">
      <c r="C351" s="6" t="str">
        <f t="shared" si="189"/>
        <v>State</v>
      </c>
      <c r="D351" s="6" t="str">
        <f t="shared" si="190"/>
        <v>HP6 66 DHPT 120  (66 gal)</v>
      </c>
      <c r="E351" s="6">
        <f t="shared" si="206"/>
        <v>230514</v>
      </c>
      <c r="F351" s="62">
        <f t="shared" si="145"/>
        <v>66</v>
      </c>
      <c r="G351" s="6" t="str">
        <f t="shared" si="191"/>
        <v>AOSmithHPTU66</v>
      </c>
      <c r="H351" s="62">
        <v>1</v>
      </c>
      <c r="I351" s="64">
        <v>0</v>
      </c>
      <c r="J351" s="63">
        <f t="shared" si="148"/>
        <v>2.56</v>
      </c>
      <c r="K351" s="114">
        <f t="shared" si="149"/>
        <v>0</v>
      </c>
      <c r="L351" s="132">
        <f t="shared" si="187"/>
        <v>0</v>
      </c>
      <c r="M351" s="99" t="s">
        <v>196</v>
      </c>
      <c r="N351" s="32">
        <v>1</v>
      </c>
      <c r="O351" s="83">
        <f t="shared" si="188"/>
        <v>23</v>
      </c>
      <c r="P351" s="9" t="s">
        <v>42</v>
      </c>
      <c r="Q351" s="70">
        <f t="shared" si="224"/>
        <v>5</v>
      </c>
      <c r="R351" s="70">
        <f t="shared" si="219"/>
        <v>230514</v>
      </c>
      <c r="S351" s="67" t="str">
        <f t="shared" si="194"/>
        <v>HP6 66 DHPT 120  (66 gal)</v>
      </c>
      <c r="T351" s="10" t="s">
        <v>75</v>
      </c>
      <c r="U351" s="11">
        <v>66</v>
      </c>
      <c r="V351" s="30" t="s">
        <v>85</v>
      </c>
      <c r="W351" s="88" t="s">
        <v>105</v>
      </c>
      <c r="X351" s="93" t="str">
        <f t="shared" si="221"/>
        <v>AOSmithHPTU66</v>
      </c>
      <c r="Y351" s="131">
        <v>0</v>
      </c>
      <c r="Z351" s="40">
        <v>2.56</v>
      </c>
      <c r="AA351" s="47">
        <v>3</v>
      </c>
      <c r="AB351" s="48" t="s">
        <v>10</v>
      </c>
      <c r="AC351" s="49">
        <v>42591</v>
      </c>
      <c r="AD351" s="50" t="s">
        <v>83</v>
      </c>
      <c r="AE351" s="143" t="str">
        <f t="shared" si="192"/>
        <v>2,     State,   "HP6 66 DHPT 120  (66 gal)"</v>
      </c>
      <c r="AF351" s="145" t="str">
        <f t="shared" si="212"/>
        <v>State</v>
      </c>
      <c r="AG351" s="146" t="s">
        <v>691</v>
      </c>
      <c r="AH351" s="143" t="str">
        <f t="shared" si="193"/>
        <v xml:space="preserve">          case  State   :   "StateHP666DHPT"</v>
      </c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</row>
    <row r="352" spans="3:1045" s="6" customFormat="1" ht="15" customHeight="1" x14ac:dyDescent="0.25">
      <c r="C352" s="6" t="str">
        <f t="shared" si="189"/>
        <v>State</v>
      </c>
      <c r="D352" s="6" t="str">
        <f t="shared" si="190"/>
        <v>HP6 80 DHPT 120  (80 gal)</v>
      </c>
      <c r="E352" s="6">
        <f t="shared" si="206"/>
        <v>230615</v>
      </c>
      <c r="F352" s="62">
        <f t="shared" si="145"/>
        <v>80</v>
      </c>
      <c r="G352" s="6" t="str">
        <f t="shared" si="191"/>
        <v>AOSmithHPTU80</v>
      </c>
      <c r="H352" s="62">
        <v>1</v>
      </c>
      <c r="I352" s="64">
        <v>0</v>
      </c>
      <c r="J352" s="63">
        <f t="shared" si="148"/>
        <v>2.7</v>
      </c>
      <c r="K352" s="114">
        <f t="shared" si="149"/>
        <v>0</v>
      </c>
      <c r="L352" s="132">
        <f t="shared" si="187"/>
        <v>0</v>
      </c>
      <c r="M352" s="99" t="s">
        <v>196</v>
      </c>
      <c r="N352" s="32">
        <v>1</v>
      </c>
      <c r="O352" s="83">
        <f t="shared" si="188"/>
        <v>23</v>
      </c>
      <c r="P352" s="9" t="s">
        <v>42</v>
      </c>
      <c r="Q352" s="70">
        <f t="shared" si="224"/>
        <v>6</v>
      </c>
      <c r="R352" s="70">
        <f t="shared" si="219"/>
        <v>230615</v>
      </c>
      <c r="S352" s="67" t="str">
        <f t="shared" si="194"/>
        <v>HP6 80 DHPT 120  (80 gal)</v>
      </c>
      <c r="T352" s="10" t="s">
        <v>76</v>
      </c>
      <c r="U352" s="11">
        <v>80</v>
      </c>
      <c r="V352" s="30" t="s">
        <v>86</v>
      </c>
      <c r="W352" s="88" t="s">
        <v>106</v>
      </c>
      <c r="X352" s="93" t="str">
        <f t="shared" si="221"/>
        <v>AOSmithHPTU80</v>
      </c>
      <c r="Y352" s="131">
        <v>0</v>
      </c>
      <c r="Z352" s="40">
        <v>2.7</v>
      </c>
      <c r="AA352" s="47" t="s">
        <v>15</v>
      </c>
      <c r="AB352" s="48" t="s">
        <v>10</v>
      </c>
      <c r="AC352" s="49">
        <v>42591</v>
      </c>
      <c r="AD352" s="50" t="s">
        <v>83</v>
      </c>
      <c r="AE352" s="143" t="str">
        <f t="shared" si="192"/>
        <v>2,     State,   "HP6 80 DHPT 120  (80 gal)"</v>
      </c>
      <c r="AF352" s="145" t="str">
        <f t="shared" si="212"/>
        <v>State</v>
      </c>
      <c r="AG352" s="146" t="s">
        <v>692</v>
      </c>
      <c r="AH352" s="143" t="str">
        <f t="shared" si="193"/>
        <v xml:space="preserve">          case  State   :   "StateHP680DHPT"</v>
      </c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</row>
    <row r="353" spans="3:1045" s="6" customFormat="1" ht="15" customHeight="1" x14ac:dyDescent="0.25">
      <c r="C353" s="6" t="str">
        <f t="shared" ref="C353:C390" si="225">P353</f>
        <v>State</v>
      </c>
      <c r="D353" s="6" t="str">
        <f t="shared" ref="D353:D390" si="226">S353</f>
        <v>HPX 50 DHPT 120  (50 gal)</v>
      </c>
      <c r="E353" s="6">
        <f t="shared" si="206"/>
        <v>230713</v>
      </c>
      <c r="F353" s="62">
        <f t="shared" si="145"/>
        <v>50</v>
      </c>
      <c r="G353" s="6" t="str">
        <f t="shared" ref="G353:G391" si="227">X353</f>
        <v>AOSmithHPTU50</v>
      </c>
      <c r="H353" s="64">
        <v>0</v>
      </c>
      <c r="I353" s="62">
        <v>1</v>
      </c>
      <c r="J353" s="63">
        <f t="shared" si="148"/>
        <v>0</v>
      </c>
      <c r="K353" s="114">
        <f t="shared" si="149"/>
        <v>2.9</v>
      </c>
      <c r="L353" s="132">
        <f t="shared" si="187"/>
        <v>0</v>
      </c>
      <c r="M353" s="99" t="s">
        <v>196</v>
      </c>
      <c r="N353" s="32">
        <v>3</v>
      </c>
      <c r="O353" s="83">
        <f t="shared" si="188"/>
        <v>23</v>
      </c>
      <c r="P353" s="9" t="s">
        <v>42</v>
      </c>
      <c r="Q353" s="70">
        <f t="shared" si="224"/>
        <v>7</v>
      </c>
      <c r="R353" s="70">
        <f t="shared" si="219"/>
        <v>230713</v>
      </c>
      <c r="S353" s="67" t="str">
        <f t="shared" si="194"/>
        <v>HPX 50 DHPT 120  (50 gal)</v>
      </c>
      <c r="T353" s="10" t="s">
        <v>43</v>
      </c>
      <c r="U353" s="11">
        <v>50</v>
      </c>
      <c r="V353" s="30" t="s">
        <v>84</v>
      </c>
      <c r="W353" s="88" t="s">
        <v>109</v>
      </c>
      <c r="X353" s="93" t="str">
        <f t="shared" si="221"/>
        <v>AOSmithHPTU50</v>
      </c>
      <c r="Y353" s="131">
        <v>0</v>
      </c>
      <c r="Z353" s="40" t="s">
        <v>10</v>
      </c>
      <c r="AA353" s="47" t="s">
        <v>9</v>
      </c>
      <c r="AB353" s="48">
        <v>2.9</v>
      </c>
      <c r="AC353" s="49">
        <v>42545</v>
      </c>
      <c r="AD353" s="50" t="s">
        <v>83</v>
      </c>
      <c r="AE353" s="143" t="str">
        <f t="shared" ref="AE353:AE390" si="228">"2,     "&amp;C353&amp;",   """&amp;S353&amp;""""</f>
        <v>2,     State,   "HPX 50 DHPT 120  (50 gal)"</v>
      </c>
      <c r="AF353" s="145" t="str">
        <f t="shared" si="212"/>
        <v>State</v>
      </c>
      <c r="AG353" s="146" t="s">
        <v>693</v>
      </c>
      <c r="AH353" s="143" t="str">
        <f t="shared" ref="AH353:AH390" si="229">"          case  "&amp;C353&amp;"   :   """&amp;AG353&amp;""""</f>
        <v xml:space="preserve">          case  State   :   "StateHPX50DHPT"</v>
      </c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  <c r="AMK353"/>
      <c r="AML353"/>
      <c r="AMM353"/>
      <c r="AMN353"/>
      <c r="AMO353"/>
      <c r="AMP353"/>
      <c r="AMQ353"/>
      <c r="AMR353"/>
      <c r="AMS353"/>
      <c r="AMT353"/>
      <c r="AMU353"/>
      <c r="AMV353"/>
      <c r="AMW353"/>
      <c r="AMX353"/>
      <c r="AMY353"/>
      <c r="AMZ353"/>
      <c r="ANA353"/>
      <c r="ANB353"/>
    </row>
    <row r="354" spans="3:1045" s="6" customFormat="1" ht="15" customHeight="1" x14ac:dyDescent="0.25">
      <c r="C354" s="6" t="str">
        <f t="shared" si="225"/>
        <v>State</v>
      </c>
      <c r="D354" s="6" t="str">
        <f t="shared" si="226"/>
        <v>HPX 50 DHPTNE 120  (50 gal)</v>
      </c>
      <c r="E354" s="6">
        <f t="shared" si="206"/>
        <v>230813</v>
      </c>
      <c r="F354" s="62">
        <f t="shared" si="145"/>
        <v>50</v>
      </c>
      <c r="G354" s="6" t="str">
        <f t="shared" si="227"/>
        <v>AOSmithHPTU50</v>
      </c>
      <c r="H354" s="64">
        <v>0</v>
      </c>
      <c r="I354" s="62">
        <v>1</v>
      </c>
      <c r="J354" s="63">
        <f t="shared" si="148"/>
        <v>0</v>
      </c>
      <c r="K354" s="114">
        <f t="shared" si="149"/>
        <v>2.9</v>
      </c>
      <c r="L354" s="132">
        <f t="shared" si="187"/>
        <v>0</v>
      </c>
      <c r="M354" s="99" t="s">
        <v>196</v>
      </c>
      <c r="N354" s="32">
        <v>3</v>
      </c>
      <c r="O354" s="83">
        <f t="shared" si="188"/>
        <v>23</v>
      </c>
      <c r="P354" s="9" t="s">
        <v>42</v>
      </c>
      <c r="Q354" s="70">
        <f t="shared" si="224"/>
        <v>8</v>
      </c>
      <c r="R354" s="70">
        <f t="shared" si="219"/>
        <v>230813</v>
      </c>
      <c r="S354" s="67" t="str">
        <f t="shared" si="194"/>
        <v>HPX 50 DHPTNE 120  (50 gal)</v>
      </c>
      <c r="T354" s="10" t="s">
        <v>44</v>
      </c>
      <c r="U354" s="11">
        <v>50</v>
      </c>
      <c r="V354" s="30" t="s">
        <v>84</v>
      </c>
      <c r="W354" s="88" t="s">
        <v>109</v>
      </c>
      <c r="X354" s="93" t="str">
        <f t="shared" si="221"/>
        <v>AOSmithHPTU50</v>
      </c>
      <c r="Y354" s="131">
        <v>0</v>
      </c>
      <c r="Z354" s="40" t="s">
        <v>10</v>
      </c>
      <c r="AA354" s="47" t="s">
        <v>9</v>
      </c>
      <c r="AB354" s="48">
        <v>2.9</v>
      </c>
      <c r="AC354" s="49">
        <v>42545</v>
      </c>
      <c r="AD354" s="50" t="s">
        <v>83</v>
      </c>
      <c r="AE354" s="143" t="str">
        <f t="shared" si="228"/>
        <v>2,     State,   "HPX 50 DHPTNE 120  (50 gal)"</v>
      </c>
      <c r="AF354" s="145" t="str">
        <f t="shared" si="212"/>
        <v>State</v>
      </c>
      <c r="AG354" s="146" t="s">
        <v>694</v>
      </c>
      <c r="AH354" s="143" t="str">
        <f t="shared" si="229"/>
        <v xml:space="preserve">          case  State   :   "StateHPX50DHPTNE"</v>
      </c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  <c r="AMK354"/>
      <c r="AML354"/>
      <c r="AMM354"/>
      <c r="AMN354"/>
      <c r="AMO354"/>
      <c r="AMP354"/>
      <c r="AMQ354"/>
      <c r="AMR354"/>
      <c r="AMS354"/>
      <c r="AMT354"/>
      <c r="AMU354"/>
      <c r="AMV354"/>
      <c r="AMW354"/>
      <c r="AMX354"/>
      <c r="AMY354"/>
      <c r="AMZ354"/>
      <c r="ANA354"/>
      <c r="ANB354"/>
    </row>
    <row r="355" spans="3:1045" s="6" customFormat="1" ht="15" customHeight="1" x14ac:dyDescent="0.25">
      <c r="C355" s="136" t="str">
        <f t="shared" si="225"/>
        <v>State</v>
      </c>
      <c r="D355" s="136" t="str">
        <f t="shared" si="226"/>
        <v>HPX-50-DHPTDR 130  (50 gal, JA13)</v>
      </c>
      <c r="E355" s="136">
        <f t="shared" si="206"/>
        <v>231313</v>
      </c>
      <c r="F355" s="62">
        <f t="shared" ref="F355" si="230">U355</f>
        <v>50</v>
      </c>
      <c r="G355" s="6" t="str">
        <f t="shared" si="227"/>
        <v>AOSmithHPTU50</v>
      </c>
      <c r="H355" s="64">
        <v>0</v>
      </c>
      <c r="I355" s="62">
        <v>1</v>
      </c>
      <c r="J355" s="63">
        <f t="shared" ref="J355" si="231">IF(H355&gt;0,Z355,0)</f>
        <v>0</v>
      </c>
      <c r="K355" s="114">
        <f t="shared" ref="K355" si="232">IF(I355&gt;0,AB355,0)</f>
        <v>2.9</v>
      </c>
      <c r="L355" s="132">
        <f t="shared" ref="L355" si="233">Y355</f>
        <v>1</v>
      </c>
      <c r="M355" s="99" t="s">
        <v>196</v>
      </c>
      <c r="N355" s="32">
        <v>3</v>
      </c>
      <c r="O355" s="83">
        <f t="shared" ref="O355" si="234">VLOOKUP( P355, $P$2:$Q$21, 2, FALSE )</f>
        <v>23</v>
      </c>
      <c r="P355" s="9" t="s">
        <v>42</v>
      </c>
      <c r="Q355" s="137">
        <v>13</v>
      </c>
      <c r="R355" s="70">
        <f t="shared" ref="R355" si="235" xml:space="preserve"> (O355*10000) + (Q355*100) + VLOOKUP( W355, $T$2:$V$53, 2, FALSE )</f>
        <v>231313</v>
      </c>
      <c r="S355" s="67" t="str">
        <f t="shared" si="194"/>
        <v>HPX-50-DHPTDR 130  (50 gal, JA13)</v>
      </c>
      <c r="T355" s="10" t="s">
        <v>380</v>
      </c>
      <c r="U355" s="11">
        <v>50</v>
      </c>
      <c r="V355" s="30" t="s">
        <v>84</v>
      </c>
      <c r="W355" s="88" t="s">
        <v>109</v>
      </c>
      <c r="X355" s="93" t="str">
        <f t="shared" ref="X355" si="236">VLOOKUP( W355, $T$2:$V$53, 3, FALSE )</f>
        <v>AOSmithHPTU50</v>
      </c>
      <c r="Y355" s="133">
        <v>1</v>
      </c>
      <c r="Z355" s="40" t="s">
        <v>10</v>
      </c>
      <c r="AA355" s="47" t="s">
        <v>9</v>
      </c>
      <c r="AB355" s="48">
        <v>2.9</v>
      </c>
      <c r="AC355" s="49">
        <v>44118</v>
      </c>
      <c r="AD355" s="50" t="s">
        <v>83</v>
      </c>
      <c r="AE355" s="143" t="str">
        <f t="shared" si="228"/>
        <v>2,     State,   "HPX-50-DHPTDR 130  (50 gal, JA13)"</v>
      </c>
      <c r="AF355" s="145" t="str">
        <f t="shared" si="212"/>
        <v>State</v>
      </c>
      <c r="AG355" s="147" t="s">
        <v>699</v>
      </c>
      <c r="AH355" s="143" t="str">
        <f t="shared" si="229"/>
        <v xml:space="preserve">          case  State   :   "StateHPX50DHPTDR"</v>
      </c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  <c r="AMM355"/>
      <c r="AMN355"/>
      <c r="AMO355"/>
      <c r="AMP355"/>
      <c r="AMQ355"/>
      <c r="AMR355"/>
      <c r="AMS355"/>
      <c r="AMT355"/>
      <c r="AMU355"/>
      <c r="AMV355"/>
      <c r="AMW355"/>
      <c r="AMX355"/>
      <c r="AMY355"/>
      <c r="AMZ355"/>
      <c r="ANA355"/>
      <c r="ANB355"/>
    </row>
    <row r="356" spans="3:1045" s="6" customFormat="1" ht="15" customHeight="1" x14ac:dyDescent="0.25">
      <c r="C356" s="6" t="str">
        <f t="shared" si="225"/>
        <v>State</v>
      </c>
      <c r="D356" s="6" t="str">
        <f t="shared" si="226"/>
        <v>HPX 66 DHPT 120  (66 gal)</v>
      </c>
      <c r="E356" s="6">
        <f t="shared" si="206"/>
        <v>230914</v>
      </c>
      <c r="F356" s="62">
        <f t="shared" si="145"/>
        <v>66</v>
      </c>
      <c r="G356" s="6" t="str">
        <f t="shared" si="227"/>
        <v>AOSmithHPTU66</v>
      </c>
      <c r="H356" s="64">
        <v>0</v>
      </c>
      <c r="I356" s="62">
        <v>1</v>
      </c>
      <c r="J356" s="63">
        <f t="shared" si="148"/>
        <v>0</v>
      </c>
      <c r="K356" s="114">
        <f t="shared" si="149"/>
        <v>3.1</v>
      </c>
      <c r="L356" s="132">
        <f t="shared" si="187"/>
        <v>0</v>
      </c>
      <c r="M356" s="99" t="s">
        <v>196</v>
      </c>
      <c r="N356" s="32">
        <v>3</v>
      </c>
      <c r="O356" s="83">
        <f t="shared" si="188"/>
        <v>23</v>
      </c>
      <c r="P356" s="9" t="s">
        <v>42</v>
      </c>
      <c r="Q356" s="138">
        <f>Q354+1</f>
        <v>9</v>
      </c>
      <c r="R356" s="70">
        <f xml:space="preserve"> (O356*10000) + (Q356*100) + VLOOKUP( W356, $T$2:$V$53, 2, FALSE )</f>
        <v>230914</v>
      </c>
      <c r="S356" s="67" t="str">
        <f t="shared" si="194"/>
        <v>HPX 66 DHPT 120  (66 gal)</v>
      </c>
      <c r="T356" s="10" t="s">
        <v>45</v>
      </c>
      <c r="U356" s="11">
        <v>66</v>
      </c>
      <c r="V356" s="30" t="s">
        <v>85</v>
      </c>
      <c r="W356" s="88" t="s">
        <v>105</v>
      </c>
      <c r="X356" s="93" t="str">
        <f>VLOOKUP( W356, $T$2:$V$53, 3, FALSE )</f>
        <v>AOSmithHPTU66</v>
      </c>
      <c r="Y356" s="131">
        <v>0</v>
      </c>
      <c r="Z356" s="40" t="s">
        <v>10</v>
      </c>
      <c r="AA356" s="47">
        <v>3</v>
      </c>
      <c r="AB356" s="48">
        <v>3.1</v>
      </c>
      <c r="AC356" s="49">
        <v>42545</v>
      </c>
      <c r="AD356" s="50" t="s">
        <v>83</v>
      </c>
      <c r="AE356" s="143" t="str">
        <f t="shared" si="228"/>
        <v>2,     State,   "HPX 66 DHPT 120  (66 gal)"</v>
      </c>
      <c r="AF356" s="145" t="str">
        <f t="shared" si="212"/>
        <v>State</v>
      </c>
      <c r="AG356" s="146" t="s">
        <v>695</v>
      </c>
      <c r="AH356" s="143" t="str">
        <f t="shared" si="229"/>
        <v xml:space="preserve">          case  State   :   "StateHPX66DHPT"</v>
      </c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  <c r="AMM356"/>
      <c r="AMN356"/>
      <c r="AMO356"/>
      <c r="AMP356"/>
      <c r="AMQ356"/>
      <c r="AMR356"/>
      <c r="AMS356"/>
      <c r="AMT356"/>
      <c r="AMU356"/>
      <c r="AMV356"/>
      <c r="AMW356"/>
      <c r="AMX356"/>
      <c r="AMY356"/>
      <c r="AMZ356"/>
      <c r="ANA356"/>
      <c r="ANB356"/>
    </row>
    <row r="357" spans="3:1045" s="6" customFormat="1" ht="15" customHeight="1" x14ac:dyDescent="0.25">
      <c r="C357" s="6" t="str">
        <f t="shared" si="225"/>
        <v>State</v>
      </c>
      <c r="D357" s="6" t="str">
        <f t="shared" si="226"/>
        <v>HPX 66 DHPTNE 120  (66 gal)</v>
      </c>
      <c r="E357" s="6">
        <f t="shared" si="206"/>
        <v>231014</v>
      </c>
      <c r="F357" s="62">
        <f t="shared" si="145"/>
        <v>66</v>
      </c>
      <c r="G357" s="6" t="str">
        <f t="shared" si="227"/>
        <v>AOSmithHPTU66</v>
      </c>
      <c r="H357" s="64">
        <v>0</v>
      </c>
      <c r="I357" s="62">
        <v>1</v>
      </c>
      <c r="J357" s="63">
        <f t="shared" si="148"/>
        <v>0</v>
      </c>
      <c r="K357" s="114">
        <f t="shared" si="149"/>
        <v>3.1</v>
      </c>
      <c r="L357" s="132">
        <f t="shared" si="187"/>
        <v>0</v>
      </c>
      <c r="M357" s="99" t="s">
        <v>196</v>
      </c>
      <c r="N357" s="32">
        <v>3</v>
      </c>
      <c r="O357" s="83">
        <f t="shared" si="188"/>
        <v>23</v>
      </c>
      <c r="P357" s="9" t="s">
        <v>42</v>
      </c>
      <c r="Q357" s="70">
        <f t="shared" si="224"/>
        <v>10</v>
      </c>
      <c r="R357" s="70">
        <f xml:space="preserve"> (O357*10000) + (Q357*100) + VLOOKUP( W357, $T$2:$V$53, 2, FALSE )</f>
        <v>231014</v>
      </c>
      <c r="S357" s="67" t="str">
        <f t="shared" si="194"/>
        <v>HPX 66 DHPTNE 120  (66 gal)</v>
      </c>
      <c r="T357" s="10" t="s">
        <v>46</v>
      </c>
      <c r="U357" s="11">
        <v>66</v>
      </c>
      <c r="V357" s="30" t="s">
        <v>85</v>
      </c>
      <c r="W357" s="88" t="s">
        <v>105</v>
      </c>
      <c r="X357" s="93" t="str">
        <f>VLOOKUP( W357, $T$2:$V$53, 3, FALSE )</f>
        <v>AOSmithHPTU66</v>
      </c>
      <c r="Y357" s="131">
        <v>0</v>
      </c>
      <c r="Z357" s="40" t="s">
        <v>10</v>
      </c>
      <c r="AA357" s="47">
        <v>3</v>
      </c>
      <c r="AB357" s="48">
        <v>3.1</v>
      </c>
      <c r="AC357" s="49">
        <v>42545</v>
      </c>
      <c r="AD357" s="50" t="s">
        <v>83</v>
      </c>
      <c r="AE357" s="143" t="str">
        <f t="shared" si="228"/>
        <v>2,     State,   "HPX 66 DHPTNE 120  (66 gal)"</v>
      </c>
      <c r="AF357" s="145" t="str">
        <f t="shared" si="212"/>
        <v>State</v>
      </c>
      <c r="AG357" s="146" t="s">
        <v>696</v>
      </c>
      <c r="AH357" s="143" t="str">
        <f t="shared" si="229"/>
        <v xml:space="preserve">          case  State   :   "StateHPX66DHPTNE"</v>
      </c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  <c r="AMK357"/>
      <c r="AML357"/>
      <c r="AMM357"/>
      <c r="AMN357"/>
      <c r="AMO357"/>
      <c r="AMP357"/>
      <c r="AMQ357"/>
      <c r="AMR357"/>
      <c r="AMS357"/>
      <c r="AMT357"/>
      <c r="AMU357"/>
      <c r="AMV357"/>
      <c r="AMW357"/>
      <c r="AMX357"/>
      <c r="AMY357"/>
      <c r="AMZ357"/>
      <c r="ANA357"/>
      <c r="ANB357"/>
    </row>
    <row r="358" spans="3:1045" s="6" customFormat="1" ht="15" customHeight="1" x14ac:dyDescent="0.25">
      <c r="C358" s="136" t="str">
        <f t="shared" si="225"/>
        <v>State</v>
      </c>
      <c r="D358" s="136" t="str">
        <f t="shared" si="226"/>
        <v>HPX-66-DHPTDR 130  (66 gal, JA13)</v>
      </c>
      <c r="E358" s="136">
        <f t="shared" si="206"/>
        <v>231414</v>
      </c>
      <c r="F358" s="62">
        <f t="shared" ref="F358" si="237">U358</f>
        <v>66</v>
      </c>
      <c r="G358" s="6" t="str">
        <f t="shared" si="227"/>
        <v>AOSmithHPTU66</v>
      </c>
      <c r="H358" s="64">
        <v>0</v>
      </c>
      <c r="I358" s="62">
        <v>1</v>
      </c>
      <c r="J358" s="63">
        <f t="shared" ref="J358" si="238">IF(H358&gt;0,Z358,0)</f>
        <v>0</v>
      </c>
      <c r="K358" s="114">
        <f t="shared" ref="K358" si="239">IF(I358&gt;0,AB358,0)</f>
        <v>3.1</v>
      </c>
      <c r="L358" s="132">
        <f t="shared" ref="L358" si="240">Y358</f>
        <v>1</v>
      </c>
      <c r="M358" s="99" t="s">
        <v>196</v>
      </c>
      <c r="N358" s="32">
        <v>3</v>
      </c>
      <c r="O358" s="83">
        <f t="shared" ref="O358" si="241">VLOOKUP( P358, $P$2:$Q$21, 2, FALSE )</f>
        <v>23</v>
      </c>
      <c r="P358" s="9" t="s">
        <v>42</v>
      </c>
      <c r="Q358" s="137">
        <v>14</v>
      </c>
      <c r="R358" s="70">
        <f t="shared" ref="R358" si="242" xml:space="preserve"> (O358*10000) + (Q358*100) + VLOOKUP( W358, $T$2:$V$53, 2, FALSE )</f>
        <v>231414</v>
      </c>
      <c r="S358" s="67" t="str">
        <f t="shared" si="194"/>
        <v>HPX-66-DHPTDR 130  (66 gal, JA13)</v>
      </c>
      <c r="T358" s="10" t="s">
        <v>381</v>
      </c>
      <c r="U358" s="11">
        <v>66</v>
      </c>
      <c r="V358" s="30" t="s">
        <v>85</v>
      </c>
      <c r="W358" s="88" t="s">
        <v>105</v>
      </c>
      <c r="X358" s="93" t="str">
        <f t="shared" ref="X358" si="243">VLOOKUP( W358, $T$2:$V$53, 3, FALSE )</f>
        <v>AOSmithHPTU66</v>
      </c>
      <c r="Y358" s="133">
        <v>1</v>
      </c>
      <c r="Z358" s="40" t="s">
        <v>10</v>
      </c>
      <c r="AA358" s="47">
        <v>3</v>
      </c>
      <c r="AB358" s="48">
        <v>3.1</v>
      </c>
      <c r="AC358" s="49">
        <v>44118</v>
      </c>
      <c r="AD358" s="50" t="s">
        <v>83</v>
      </c>
      <c r="AE358" s="143" t="str">
        <f t="shared" si="228"/>
        <v>2,     State,   "HPX-66-DHPTDR 130  (66 gal, JA13)"</v>
      </c>
      <c r="AF358" s="145" t="str">
        <f t="shared" si="212"/>
        <v>State</v>
      </c>
      <c r="AG358" s="147" t="s">
        <v>700</v>
      </c>
      <c r="AH358" s="143" t="str">
        <f t="shared" si="229"/>
        <v xml:space="preserve">          case  State   :   "StateHPX66DHPTDR"</v>
      </c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  <c r="AMM358"/>
      <c r="AMN358"/>
      <c r="AMO358"/>
      <c r="AMP358"/>
      <c r="AMQ358"/>
      <c r="AMR358"/>
      <c r="AMS358"/>
      <c r="AMT358"/>
      <c r="AMU358"/>
      <c r="AMV358"/>
      <c r="AMW358"/>
      <c r="AMX358"/>
      <c r="AMY358"/>
      <c r="AMZ358"/>
      <c r="ANA358"/>
      <c r="ANB358"/>
    </row>
    <row r="359" spans="3:1045" s="6" customFormat="1" ht="15" customHeight="1" x14ac:dyDescent="0.25">
      <c r="C359" s="6" t="str">
        <f t="shared" si="225"/>
        <v>State</v>
      </c>
      <c r="D359" s="6" t="str">
        <f t="shared" si="226"/>
        <v>HPX 80 DHPT 120  (80 gal)</v>
      </c>
      <c r="E359" s="6">
        <f t="shared" si="206"/>
        <v>231115</v>
      </c>
      <c r="F359" s="62">
        <f t="shared" si="145"/>
        <v>80</v>
      </c>
      <c r="G359" s="6" t="str">
        <f t="shared" si="227"/>
        <v>AOSmithHPTU80</v>
      </c>
      <c r="H359" s="64">
        <v>0</v>
      </c>
      <c r="I359" s="62">
        <v>1</v>
      </c>
      <c r="J359" s="63">
        <f t="shared" si="148"/>
        <v>0</v>
      </c>
      <c r="K359" s="114">
        <f t="shared" si="149"/>
        <v>2.9</v>
      </c>
      <c r="L359" s="132">
        <f t="shared" si="187"/>
        <v>0</v>
      </c>
      <c r="M359" s="99" t="s">
        <v>196</v>
      </c>
      <c r="N359" s="32">
        <v>3</v>
      </c>
      <c r="O359" s="83">
        <f t="shared" si="188"/>
        <v>23</v>
      </c>
      <c r="P359" s="9" t="s">
        <v>42</v>
      </c>
      <c r="Q359" s="138">
        <f>Q357+1</f>
        <v>11</v>
      </c>
      <c r="R359" s="70">
        <f xml:space="preserve"> (O359*10000) + (Q359*100) + VLOOKUP( W359, $T$2:$V$53, 2, FALSE )</f>
        <v>231115</v>
      </c>
      <c r="S359" s="67" t="str">
        <f t="shared" ref="S359:S385" si="244">T359 &amp; "  (" &amp; U359 &amp; " gal" &amp; IF(Y359&gt;0, ", JA13)", ")")</f>
        <v>HPX 80 DHPT 120  (80 gal)</v>
      </c>
      <c r="T359" s="10" t="s">
        <v>47</v>
      </c>
      <c r="U359" s="11">
        <v>80</v>
      </c>
      <c r="V359" s="30" t="s">
        <v>86</v>
      </c>
      <c r="W359" s="88" t="s">
        <v>106</v>
      </c>
      <c r="X359" s="93" t="str">
        <f>VLOOKUP( W359, $T$2:$V$53, 3, FALSE )</f>
        <v>AOSmithHPTU80</v>
      </c>
      <c r="Y359" s="131">
        <v>0</v>
      </c>
      <c r="Z359" s="40" t="s">
        <v>10</v>
      </c>
      <c r="AA359" s="47" t="s">
        <v>15</v>
      </c>
      <c r="AB359" s="48">
        <v>2.9</v>
      </c>
      <c r="AC359" s="49">
        <v>42545</v>
      </c>
      <c r="AD359" s="50" t="s">
        <v>83</v>
      </c>
      <c r="AE359" s="143" t="str">
        <f t="shared" si="228"/>
        <v>2,     State,   "HPX 80 DHPT 120  (80 gal)"</v>
      </c>
      <c r="AF359" s="145" t="str">
        <f t="shared" si="212"/>
        <v>State</v>
      </c>
      <c r="AG359" s="146" t="s">
        <v>697</v>
      </c>
      <c r="AH359" s="143" t="str">
        <f t="shared" si="229"/>
        <v xml:space="preserve">          case  State   :   "StateHPX80DHPT"</v>
      </c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  <c r="AMM359"/>
      <c r="AMN359"/>
      <c r="AMO359"/>
      <c r="AMP359"/>
      <c r="AMQ359"/>
      <c r="AMR359"/>
      <c r="AMS359"/>
      <c r="AMT359"/>
      <c r="AMU359"/>
      <c r="AMV359"/>
      <c r="AMW359"/>
      <c r="AMX359"/>
      <c r="AMY359"/>
      <c r="AMZ359"/>
      <c r="ANA359"/>
      <c r="ANB359"/>
    </row>
    <row r="360" spans="3:1045" s="6" customFormat="1" ht="15" customHeight="1" x14ac:dyDescent="0.25">
      <c r="C360" s="6" t="str">
        <f t="shared" si="225"/>
        <v>State</v>
      </c>
      <c r="D360" s="6" t="str">
        <f t="shared" si="226"/>
        <v>HPX 80 DHPTNE 120  (80 gal)</v>
      </c>
      <c r="E360" s="6">
        <f t="shared" si="206"/>
        <v>231215</v>
      </c>
      <c r="F360" s="62">
        <f t="shared" si="145"/>
        <v>80</v>
      </c>
      <c r="G360" s="6" t="str">
        <f t="shared" si="227"/>
        <v>AOSmithHPTU80</v>
      </c>
      <c r="H360" s="64">
        <v>0</v>
      </c>
      <c r="I360" s="62">
        <v>1</v>
      </c>
      <c r="J360" s="63">
        <f t="shared" si="148"/>
        <v>0</v>
      </c>
      <c r="K360" s="114">
        <f t="shared" si="149"/>
        <v>2.9</v>
      </c>
      <c r="L360" s="132">
        <f t="shared" si="187"/>
        <v>0</v>
      </c>
      <c r="M360" s="99" t="s">
        <v>196</v>
      </c>
      <c r="N360" s="32">
        <v>3</v>
      </c>
      <c r="O360" s="83">
        <f t="shared" si="188"/>
        <v>23</v>
      </c>
      <c r="P360" s="9" t="s">
        <v>42</v>
      </c>
      <c r="Q360" s="70">
        <f t="shared" si="224"/>
        <v>12</v>
      </c>
      <c r="R360" s="70">
        <f xml:space="preserve"> (O360*10000) + (Q360*100) + VLOOKUP( W360, $T$2:$V$53, 2, FALSE )</f>
        <v>231215</v>
      </c>
      <c r="S360" s="67" t="str">
        <f t="shared" si="244"/>
        <v>HPX 80 DHPTNE 120  (80 gal)</v>
      </c>
      <c r="T360" s="10" t="s">
        <v>48</v>
      </c>
      <c r="U360" s="11">
        <v>80</v>
      </c>
      <c r="V360" s="30" t="s">
        <v>86</v>
      </c>
      <c r="W360" s="88" t="s">
        <v>106</v>
      </c>
      <c r="X360" s="93" t="str">
        <f>VLOOKUP( W360, $T$2:$V$53, 3, FALSE )</f>
        <v>AOSmithHPTU80</v>
      </c>
      <c r="Y360" s="131">
        <v>0</v>
      </c>
      <c r="Z360" s="40" t="s">
        <v>10</v>
      </c>
      <c r="AA360" s="47" t="s">
        <v>15</v>
      </c>
      <c r="AB360" s="48">
        <v>2.9</v>
      </c>
      <c r="AC360" s="49">
        <v>42545</v>
      </c>
      <c r="AD360" s="50" t="s">
        <v>83</v>
      </c>
      <c r="AE360" s="143" t="str">
        <f t="shared" si="228"/>
        <v>2,     State,   "HPX 80 DHPTNE 120  (80 gal)"</v>
      </c>
      <c r="AF360" s="145" t="str">
        <f t="shared" si="212"/>
        <v>State</v>
      </c>
      <c r="AG360" s="146" t="s">
        <v>698</v>
      </c>
      <c r="AH360" s="143" t="str">
        <f t="shared" si="229"/>
        <v xml:space="preserve">          case  State   :   "StateHPX80DHPTNE"</v>
      </c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  <c r="AMK360"/>
      <c r="AML360"/>
      <c r="AMM360"/>
      <c r="AMN360"/>
      <c r="AMO360"/>
      <c r="AMP360"/>
      <c r="AMQ360"/>
      <c r="AMR360"/>
      <c r="AMS360"/>
      <c r="AMT360"/>
      <c r="AMU360"/>
      <c r="AMV360"/>
      <c r="AMW360"/>
      <c r="AMX360"/>
      <c r="AMY360"/>
      <c r="AMZ360"/>
      <c r="ANA360"/>
      <c r="ANB360"/>
    </row>
    <row r="361" spans="3:1045" s="6" customFormat="1" ht="15" customHeight="1" x14ac:dyDescent="0.25">
      <c r="C361" s="136" t="str">
        <f t="shared" si="225"/>
        <v>State</v>
      </c>
      <c r="D361" s="136" t="str">
        <f t="shared" si="226"/>
        <v>HPX-80-DHPTDR 130  (80 gal, JA13)</v>
      </c>
      <c r="E361" s="136">
        <f t="shared" si="206"/>
        <v>231515</v>
      </c>
      <c r="F361" s="62">
        <f t="shared" ref="F361" si="245">U361</f>
        <v>80</v>
      </c>
      <c r="G361" s="6" t="str">
        <f t="shared" si="227"/>
        <v>AOSmithHPTU80</v>
      </c>
      <c r="H361" s="64">
        <v>0</v>
      </c>
      <c r="I361" s="62">
        <v>1</v>
      </c>
      <c r="J361" s="63">
        <f t="shared" ref="J361" si="246">IF(H361&gt;0,Z361,0)</f>
        <v>0</v>
      </c>
      <c r="K361" s="114">
        <f t="shared" ref="K361" si="247">IF(I361&gt;0,AB361,0)</f>
        <v>2.9</v>
      </c>
      <c r="L361" s="132">
        <f t="shared" ref="L361" si="248">Y361</f>
        <v>1</v>
      </c>
      <c r="M361" s="99" t="s">
        <v>196</v>
      </c>
      <c r="N361" s="32">
        <v>3</v>
      </c>
      <c r="O361" s="83">
        <f t="shared" ref="O361" si="249">VLOOKUP( P361, $P$2:$Q$21, 2, FALSE )</f>
        <v>23</v>
      </c>
      <c r="P361" s="9" t="s">
        <v>42</v>
      </c>
      <c r="Q361" s="137">
        <v>15</v>
      </c>
      <c r="R361" s="70">
        <f t="shared" ref="R361" si="250" xml:space="preserve"> (O361*10000) + (Q361*100) + VLOOKUP( W361, $T$2:$V$53, 2, FALSE )</f>
        <v>231515</v>
      </c>
      <c r="S361" s="67" t="str">
        <f t="shared" si="244"/>
        <v>HPX-80-DHPTDR 130  (80 gal, JA13)</v>
      </c>
      <c r="T361" s="10" t="s">
        <v>382</v>
      </c>
      <c r="U361" s="11">
        <v>80</v>
      </c>
      <c r="V361" s="30" t="s">
        <v>86</v>
      </c>
      <c r="W361" s="88" t="s">
        <v>106</v>
      </c>
      <c r="X361" s="93" t="str">
        <f t="shared" ref="X361" si="251">VLOOKUP( W361, $T$2:$V$53, 3, FALSE )</f>
        <v>AOSmithHPTU80</v>
      </c>
      <c r="Y361" s="133">
        <v>1</v>
      </c>
      <c r="Z361" s="40" t="s">
        <v>10</v>
      </c>
      <c r="AA361" s="47" t="s">
        <v>15</v>
      </c>
      <c r="AB361" s="48">
        <v>2.9</v>
      </c>
      <c r="AC361" s="49">
        <v>44118</v>
      </c>
      <c r="AD361" s="50" t="s">
        <v>83</v>
      </c>
      <c r="AE361" s="143" t="str">
        <f t="shared" si="228"/>
        <v>2,     State,   "HPX-80-DHPTDR 130  (80 gal, JA13)"</v>
      </c>
      <c r="AF361" s="145" t="str">
        <f t="shared" si="212"/>
        <v>State</v>
      </c>
      <c r="AG361" s="147" t="s">
        <v>701</v>
      </c>
      <c r="AH361" s="143" t="str">
        <f t="shared" si="229"/>
        <v xml:space="preserve">          case  State   :   "StateHPX80DHPTDR"</v>
      </c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  <c r="AMK361"/>
      <c r="AML361"/>
      <c r="AMM361"/>
      <c r="AMN361"/>
      <c r="AMO361"/>
      <c r="AMP361"/>
      <c r="AMQ361"/>
      <c r="AMR361"/>
      <c r="AMS361"/>
      <c r="AMT361"/>
      <c r="AMU361"/>
      <c r="AMV361"/>
      <c r="AMW361"/>
      <c r="AMX361"/>
      <c r="AMY361"/>
      <c r="AMZ361"/>
      <c r="ANA361"/>
      <c r="ANB361"/>
    </row>
    <row r="362" spans="3:1045" s="6" customFormat="1" ht="15" customHeight="1" x14ac:dyDescent="0.25">
      <c r="C362" s="6" t="str">
        <f t="shared" si="225"/>
        <v>Stiebel Eltron</v>
      </c>
      <c r="D362" s="6" t="str">
        <f t="shared" si="226"/>
        <v>Accelera 220 E  (58 gal)</v>
      </c>
      <c r="E362" s="6">
        <f t="shared" si="206"/>
        <v>240122</v>
      </c>
      <c r="F362" s="62">
        <f t="shared" si="145"/>
        <v>58</v>
      </c>
      <c r="G362" s="6" t="str">
        <f t="shared" si="227"/>
        <v>Stiebel220E</v>
      </c>
      <c r="H362" s="62">
        <v>1</v>
      </c>
      <c r="I362" s="64">
        <v>0</v>
      </c>
      <c r="J362" s="63">
        <f t="shared" si="148"/>
        <v>2.1</v>
      </c>
      <c r="K362" s="114">
        <f t="shared" si="149"/>
        <v>0</v>
      </c>
      <c r="L362" s="132">
        <f t="shared" si="187"/>
        <v>0</v>
      </c>
      <c r="M362" s="99" t="s">
        <v>196</v>
      </c>
      <c r="N362" s="32">
        <v>1</v>
      </c>
      <c r="O362" s="83">
        <f t="shared" si="188"/>
        <v>24</v>
      </c>
      <c r="P362" s="12" t="s">
        <v>92</v>
      </c>
      <c r="Q362" s="69">
        <v>1</v>
      </c>
      <c r="R362" s="70">
        <f t="shared" ref="R362:R389" si="252" xml:space="preserve"> (O362*10000) + (Q362*100) + VLOOKUP( W362, $T$2:$V$53, 2, FALSE )</f>
        <v>240122</v>
      </c>
      <c r="S362" s="67" t="str">
        <f t="shared" si="244"/>
        <v>Accelera 220 E  (58 gal)</v>
      </c>
      <c r="T362" s="13" t="s">
        <v>155</v>
      </c>
      <c r="U362" s="94">
        <v>58</v>
      </c>
      <c r="V362" s="30" t="s">
        <v>93</v>
      </c>
      <c r="W362" s="88" t="s">
        <v>93</v>
      </c>
      <c r="X362" s="93" t="str">
        <f t="shared" ref="X362:X390" si="253">VLOOKUP( W362, $T$2:$V$53, 3, FALSE )</f>
        <v>Stiebel220E</v>
      </c>
      <c r="Y362" s="131">
        <v>0</v>
      </c>
      <c r="Z362" s="42">
        <f>[1]ESTAR_to_AWHS!K165</f>
        <v>2.1</v>
      </c>
      <c r="AA362" s="52" t="str">
        <f>[1]ESTAR_to_AWHS!I165</f>
        <v>4+</v>
      </c>
      <c r="AB362" s="53" t="str">
        <f>[1]ESTAR_to_AWHS!L165</f>
        <v>--</v>
      </c>
      <c r="AC362" s="54">
        <f>[1]ESTAR_to_AWHS!J165</f>
        <v>42591</v>
      </c>
      <c r="AD362" s="50" t="s">
        <v>92</v>
      </c>
      <c r="AE362" s="143" t="str">
        <f t="shared" si="228"/>
        <v>2,     Stiebel Eltron,   "Accelera 220 E  (58 gal)"</v>
      </c>
      <c r="AF362" s="144" t="s">
        <v>446</v>
      </c>
      <c r="AG362" s="146" t="s">
        <v>702</v>
      </c>
      <c r="AH362" s="143" t="str">
        <f t="shared" si="229"/>
        <v xml:space="preserve">          case  Stiebel Eltron   :   "Stiebel58A220E"</v>
      </c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</row>
    <row r="363" spans="3:1045" s="6" customFormat="1" ht="15" customHeight="1" x14ac:dyDescent="0.25">
      <c r="C363" s="6" t="str">
        <f t="shared" si="225"/>
        <v>Stiebel Eltron</v>
      </c>
      <c r="D363" s="6" t="str">
        <f t="shared" si="226"/>
        <v>Accelera 300/WHP 300  (80 gal)</v>
      </c>
      <c r="E363" s="6">
        <f t="shared" si="206"/>
        <v>240212</v>
      </c>
      <c r="F363" s="62">
        <f t="shared" si="145"/>
        <v>80</v>
      </c>
      <c r="G363" s="6" t="str">
        <f t="shared" si="227"/>
        <v>AOSmithPHPT80</v>
      </c>
      <c r="H363" s="62">
        <v>1</v>
      </c>
      <c r="I363" s="64">
        <v>0</v>
      </c>
      <c r="J363" s="63">
        <f t="shared" si="148"/>
        <v>2</v>
      </c>
      <c r="K363" s="114">
        <f t="shared" si="149"/>
        <v>0</v>
      </c>
      <c r="L363" s="132">
        <f t="shared" ref="L363:L390" si="254">Y363</f>
        <v>0</v>
      </c>
      <c r="M363" s="99" t="s">
        <v>196</v>
      </c>
      <c r="N363" s="32">
        <v>1</v>
      </c>
      <c r="O363" s="83">
        <f t="shared" ref="O363:O390" si="255">VLOOKUP( P363, $P$2:$Q$21, 2, FALSE )</f>
        <v>24</v>
      </c>
      <c r="P363" s="12" t="s">
        <v>92</v>
      </c>
      <c r="Q363" s="70">
        <f>Q362+1</f>
        <v>2</v>
      </c>
      <c r="R363" s="70">
        <f t="shared" si="252"/>
        <v>240212</v>
      </c>
      <c r="S363" s="67" t="str">
        <f t="shared" si="244"/>
        <v>Accelera 300/WHP 300  (80 gal)</v>
      </c>
      <c r="T363" s="13" t="s">
        <v>156</v>
      </c>
      <c r="U363" s="14">
        <v>80</v>
      </c>
      <c r="V363" s="30" t="s">
        <v>90</v>
      </c>
      <c r="W363" s="88" t="s">
        <v>108</v>
      </c>
      <c r="X363" s="93" t="str">
        <f t="shared" si="253"/>
        <v>AOSmithPHPT80</v>
      </c>
      <c r="Y363" s="131">
        <v>0</v>
      </c>
      <c r="Z363" s="42">
        <f>[1]ESTAR_to_AWHS!K166</f>
        <v>2</v>
      </c>
      <c r="AA363" s="52" t="str">
        <f>[1]ESTAR_to_AWHS!I166</f>
        <v>2-3</v>
      </c>
      <c r="AB363" s="53" t="str">
        <f>[1]ESTAR_to_AWHS!L166</f>
        <v>--</v>
      </c>
      <c r="AC363" s="54">
        <f>[1]ESTAR_to_AWHS!J166</f>
        <v>41666</v>
      </c>
      <c r="AD363" s="50" t="s">
        <v>92</v>
      </c>
      <c r="AE363" s="143" t="str">
        <f t="shared" si="228"/>
        <v>2,     Stiebel Eltron,   "Accelera 300/WHP 300  (80 gal)"</v>
      </c>
      <c r="AF363" s="145" t="str">
        <f t="shared" si="212"/>
        <v>Stiebel</v>
      </c>
      <c r="AG363" s="146" t="s">
        <v>703</v>
      </c>
      <c r="AH363" s="143" t="str">
        <f t="shared" si="229"/>
        <v xml:space="preserve">          case  Stiebel Eltron   :   "Stiebel80A300"</v>
      </c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</row>
    <row r="364" spans="3:1045" s="6" customFormat="1" ht="15" customHeight="1" x14ac:dyDescent="0.25">
      <c r="C364" s="6" t="str">
        <f t="shared" si="225"/>
        <v>US Craftmaster</v>
      </c>
      <c r="D364" s="6" t="str">
        <f t="shared" si="226"/>
        <v>HPE2F80HD045VU 102  (80 gal)</v>
      </c>
      <c r="E364" s="6">
        <f t="shared" si="206"/>
        <v>250112</v>
      </c>
      <c r="F364" s="62">
        <f t="shared" si="145"/>
        <v>80</v>
      </c>
      <c r="G364" s="6" t="str">
        <f t="shared" si="227"/>
        <v>AOSmithPHPT80</v>
      </c>
      <c r="H364" s="62">
        <v>1</v>
      </c>
      <c r="I364" s="64">
        <v>0</v>
      </c>
      <c r="J364" s="63">
        <f t="shared" si="148"/>
        <v>1.8</v>
      </c>
      <c r="K364" s="114">
        <f t="shared" si="149"/>
        <v>0</v>
      </c>
      <c r="L364" s="132">
        <f t="shared" si="254"/>
        <v>0</v>
      </c>
      <c r="M364" s="99" t="s">
        <v>196</v>
      </c>
      <c r="N364" s="32">
        <v>1</v>
      </c>
      <c r="O364" s="83">
        <f t="shared" si="255"/>
        <v>25</v>
      </c>
      <c r="P364" s="9" t="s">
        <v>49</v>
      </c>
      <c r="Q364" s="69">
        <v>1</v>
      </c>
      <c r="R364" s="70">
        <f t="shared" si="252"/>
        <v>250112</v>
      </c>
      <c r="S364" s="67" t="str">
        <f t="shared" si="244"/>
        <v>HPE2F80HD045VU 102  (80 gal)</v>
      </c>
      <c r="T364" s="10" t="s">
        <v>77</v>
      </c>
      <c r="U364" s="11">
        <v>80</v>
      </c>
      <c r="V364" s="30" t="s">
        <v>90</v>
      </c>
      <c r="W364" s="88" t="s">
        <v>108</v>
      </c>
      <c r="X364" s="93" t="str">
        <f t="shared" si="253"/>
        <v>AOSmithPHPT80</v>
      </c>
      <c r="Y364" s="131">
        <v>0</v>
      </c>
      <c r="Z364" s="40">
        <v>1.8</v>
      </c>
      <c r="AA364" s="47" t="s">
        <v>15</v>
      </c>
      <c r="AB364" s="48" t="s">
        <v>10</v>
      </c>
      <c r="AC364" s="49">
        <v>40857</v>
      </c>
      <c r="AD364" s="50" t="s">
        <v>83</v>
      </c>
      <c r="AE364" s="143" t="str">
        <f t="shared" si="228"/>
        <v>2,     US Craftmaster,   "HPE2F80HD045VU 102  (80 gal)"</v>
      </c>
      <c r="AF364" s="144" t="s">
        <v>445</v>
      </c>
      <c r="AG364" s="146" t="s">
        <v>705</v>
      </c>
      <c r="AH364" s="143" t="str">
        <f t="shared" si="229"/>
        <v xml:space="preserve">          case  US Craftmaster   :   "USCraftmasterHPE2F80U"</v>
      </c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</row>
    <row r="365" spans="3:1045" s="6" customFormat="1" ht="15" customHeight="1" x14ac:dyDescent="0.25">
      <c r="C365" s="6" t="str">
        <f t="shared" si="225"/>
        <v>US Craftmaster</v>
      </c>
      <c r="D365" s="6" t="str">
        <f t="shared" si="226"/>
        <v>HPE2K60HD045V  (60 gal)</v>
      </c>
      <c r="E365" s="6">
        <f t="shared" si="206"/>
        <v>250211</v>
      </c>
      <c r="F365" s="62">
        <f t="shared" si="145"/>
        <v>60</v>
      </c>
      <c r="G365" s="6" t="str">
        <f t="shared" si="227"/>
        <v>AOSmithPHPT60</v>
      </c>
      <c r="H365" s="62">
        <v>1</v>
      </c>
      <c r="I365" s="64">
        <v>0</v>
      </c>
      <c r="J365" s="63">
        <f t="shared" si="148"/>
        <v>2.33</v>
      </c>
      <c r="K365" s="114">
        <f t="shared" si="149"/>
        <v>0</v>
      </c>
      <c r="L365" s="132">
        <f t="shared" si="254"/>
        <v>0</v>
      </c>
      <c r="M365" s="99" t="s">
        <v>196</v>
      </c>
      <c r="N365" s="33"/>
      <c r="O365" s="83">
        <f t="shared" si="255"/>
        <v>25</v>
      </c>
      <c r="P365" s="18" t="s">
        <v>49</v>
      </c>
      <c r="Q365" s="70">
        <f t="shared" ref="Q365:Q372" si="256">Q364+1</f>
        <v>2</v>
      </c>
      <c r="R365" s="70">
        <f t="shared" si="252"/>
        <v>250211</v>
      </c>
      <c r="S365" s="67" t="str">
        <f t="shared" si="244"/>
        <v>HPE2K60HD045V  (60 gal)</v>
      </c>
      <c r="T365" s="19" t="s">
        <v>113</v>
      </c>
      <c r="U365" s="20">
        <v>60</v>
      </c>
      <c r="V365" s="31" t="s">
        <v>107</v>
      </c>
      <c r="W365" s="88" t="s">
        <v>107</v>
      </c>
      <c r="X365" s="93" t="str">
        <f t="shared" si="253"/>
        <v>AOSmithPHPT60</v>
      </c>
      <c r="Y365" s="131">
        <v>0</v>
      </c>
      <c r="Z365" s="34">
        <v>2.33</v>
      </c>
      <c r="AA365" s="51"/>
      <c r="AB365" s="50"/>
      <c r="AC365" s="51"/>
      <c r="AD365" s="50"/>
      <c r="AE365" s="143" t="str">
        <f t="shared" si="228"/>
        <v>2,     US Craftmaster,   "HPE2K60HD045V  (60 gal)"</v>
      </c>
      <c r="AF365" s="145" t="str">
        <f t="shared" si="212"/>
        <v>USCraftmaster</v>
      </c>
      <c r="AG365" s="146" t="s">
        <v>706</v>
      </c>
      <c r="AH365" s="143" t="str">
        <f t="shared" si="229"/>
        <v xml:space="preserve">          case  US Craftmaster   :   "USCraftmasterHPE2K60"</v>
      </c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8"/>
      <c r="EG365" s="28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X365" s="28"/>
      <c r="EY365" s="28"/>
      <c r="EZ365" s="28"/>
      <c r="FA365" s="28"/>
      <c r="FB365" s="28"/>
      <c r="FC365" s="28"/>
      <c r="FD365" s="28"/>
      <c r="FE365" s="28"/>
      <c r="FF365" s="28"/>
      <c r="FG365" s="28"/>
      <c r="FH365" s="28"/>
      <c r="FI365" s="28"/>
      <c r="FJ365" s="28"/>
      <c r="FK365" s="28"/>
      <c r="FL365" s="28"/>
      <c r="FM365" s="28"/>
      <c r="FN365" s="28"/>
      <c r="FO365" s="28"/>
      <c r="FP365" s="28"/>
      <c r="FQ365" s="28"/>
      <c r="FR365" s="28"/>
      <c r="FS365" s="28"/>
      <c r="FT365" s="28"/>
      <c r="FU365" s="28"/>
      <c r="FV365" s="28"/>
      <c r="FW365" s="28"/>
      <c r="FX365" s="28"/>
      <c r="FY365" s="28"/>
      <c r="FZ365" s="28"/>
      <c r="GA365" s="28"/>
      <c r="GB365" s="28"/>
      <c r="GC365" s="28"/>
      <c r="GD365" s="28"/>
      <c r="GE365" s="28"/>
      <c r="GF365" s="28"/>
      <c r="GG365" s="28"/>
      <c r="GH365" s="28"/>
      <c r="GI365" s="28"/>
      <c r="GJ365" s="28"/>
      <c r="GK365" s="28"/>
      <c r="GL365" s="28"/>
      <c r="GM365" s="28"/>
      <c r="GN365" s="28"/>
      <c r="GO365" s="28"/>
      <c r="GP365" s="28"/>
      <c r="GQ365" s="28"/>
      <c r="GR365" s="28"/>
      <c r="GS365" s="28"/>
      <c r="GT365" s="28"/>
      <c r="GU365" s="28"/>
      <c r="GV365" s="28"/>
      <c r="GW365" s="28"/>
      <c r="GX365" s="28"/>
      <c r="GY365" s="28"/>
      <c r="GZ365" s="28"/>
      <c r="HA365" s="28"/>
      <c r="HB365" s="28"/>
      <c r="HC365" s="28"/>
      <c r="HD365" s="28"/>
      <c r="HE365" s="28"/>
      <c r="HF365" s="28"/>
      <c r="HG365" s="28"/>
      <c r="HH365" s="28"/>
      <c r="HI365" s="28"/>
      <c r="HJ365" s="28"/>
      <c r="HK365" s="28"/>
      <c r="HL365" s="28"/>
      <c r="HM365" s="28"/>
      <c r="HN365" s="28"/>
      <c r="HO365" s="28"/>
      <c r="HP365" s="28"/>
      <c r="HQ365" s="28"/>
      <c r="HR365" s="28"/>
      <c r="HS365" s="28"/>
      <c r="HT365" s="28"/>
      <c r="HU365" s="28"/>
      <c r="HV365" s="28"/>
      <c r="HW365" s="28"/>
      <c r="HX365" s="28"/>
      <c r="HY365" s="28"/>
      <c r="HZ365" s="28"/>
      <c r="IA365" s="28"/>
      <c r="IB365" s="28"/>
      <c r="IC365" s="28"/>
      <c r="ID365" s="28"/>
      <c r="IE365" s="28"/>
      <c r="IF365" s="28"/>
      <c r="IG365" s="28"/>
      <c r="IH365" s="28"/>
      <c r="II365" s="28"/>
      <c r="IJ365" s="28"/>
      <c r="IK365" s="28"/>
      <c r="IL365" s="28"/>
      <c r="IM365" s="28"/>
      <c r="IN365" s="28"/>
      <c r="IO365" s="28"/>
      <c r="IP365" s="28"/>
      <c r="IQ365" s="28"/>
      <c r="IR365" s="28"/>
      <c r="IS365" s="28"/>
      <c r="IT365" s="28"/>
      <c r="IU365" s="28"/>
      <c r="IV365" s="28"/>
      <c r="IW365" s="28"/>
      <c r="IX365" s="28"/>
      <c r="IY365" s="28"/>
      <c r="IZ365" s="28"/>
      <c r="JA365" s="28"/>
      <c r="JB365" s="28"/>
      <c r="JC365" s="28"/>
      <c r="JD365" s="28"/>
      <c r="JE365" s="28"/>
      <c r="JF365" s="28"/>
      <c r="JG365" s="28"/>
      <c r="JH365" s="28"/>
      <c r="JI365" s="28"/>
      <c r="JJ365" s="28"/>
      <c r="JK365" s="28"/>
      <c r="JL365" s="28"/>
      <c r="JM365" s="28"/>
      <c r="JN365" s="28"/>
      <c r="JO365" s="28"/>
      <c r="JP365" s="28"/>
      <c r="JQ365" s="28"/>
      <c r="JR365" s="28"/>
      <c r="JS365" s="28"/>
      <c r="JT365" s="28"/>
      <c r="JU365" s="28"/>
      <c r="JV365" s="28"/>
      <c r="JW365" s="28"/>
      <c r="JX365" s="28"/>
      <c r="JY365" s="28"/>
      <c r="JZ365" s="28"/>
      <c r="KA365" s="28"/>
      <c r="KB365" s="28"/>
      <c r="KC365" s="28"/>
      <c r="KD365" s="28"/>
      <c r="KE365" s="28"/>
      <c r="KF365" s="28"/>
      <c r="KG365" s="28"/>
      <c r="KH365" s="28"/>
      <c r="KI365" s="28"/>
      <c r="KJ365" s="28"/>
      <c r="KK365" s="28"/>
      <c r="KL365" s="28"/>
      <c r="KM365" s="28"/>
      <c r="KN365" s="28"/>
      <c r="KO365" s="28"/>
      <c r="KP365" s="28"/>
      <c r="KQ365" s="28"/>
      <c r="KR365" s="28"/>
      <c r="KS365" s="28"/>
      <c r="KT365" s="28"/>
      <c r="KU365" s="28"/>
      <c r="KV365" s="28"/>
      <c r="KW365" s="28"/>
      <c r="KX365" s="28"/>
      <c r="KY365" s="28"/>
      <c r="KZ365" s="28"/>
      <c r="LA365" s="28"/>
      <c r="LB365" s="28"/>
      <c r="LC365" s="28"/>
      <c r="LD365" s="28"/>
      <c r="LE365" s="28"/>
      <c r="LF365" s="28"/>
      <c r="LG365" s="28"/>
      <c r="LH365" s="28"/>
      <c r="LI365" s="28"/>
      <c r="LJ365" s="28"/>
      <c r="LK365" s="28"/>
      <c r="LL365" s="28"/>
      <c r="LM365" s="28"/>
      <c r="LN365" s="28"/>
      <c r="LO365" s="28"/>
      <c r="LP365" s="28"/>
      <c r="LQ365" s="28"/>
      <c r="LR365" s="28"/>
      <c r="LS365" s="28"/>
      <c r="LT365" s="28"/>
      <c r="LU365" s="28"/>
      <c r="LV365" s="28"/>
      <c r="LW365" s="28"/>
      <c r="LX365" s="28"/>
      <c r="LY365" s="28"/>
      <c r="LZ365" s="28"/>
      <c r="MA365" s="28"/>
      <c r="MB365" s="28"/>
      <c r="MC365" s="28"/>
      <c r="MD365" s="28"/>
      <c r="ME365" s="28"/>
      <c r="MF365" s="28"/>
      <c r="MG365" s="28"/>
      <c r="MH365" s="28"/>
      <c r="MI365" s="28"/>
      <c r="MJ365" s="28"/>
      <c r="MK365" s="28"/>
      <c r="ML365" s="28"/>
      <c r="MM365" s="28"/>
      <c r="MN365" s="28"/>
      <c r="MO365" s="28"/>
      <c r="MP365" s="28"/>
      <c r="MQ365" s="28"/>
      <c r="MR365" s="28"/>
      <c r="MS365" s="28"/>
      <c r="MT365" s="28"/>
      <c r="MU365" s="28"/>
      <c r="MV365" s="28"/>
      <c r="MW365" s="28"/>
      <c r="MX365" s="28"/>
      <c r="MY365" s="28"/>
      <c r="MZ365" s="28"/>
      <c r="NA365" s="28"/>
      <c r="NB365" s="28"/>
      <c r="NC365" s="28"/>
      <c r="ND365" s="28"/>
      <c r="NE365" s="28"/>
      <c r="NF365" s="28"/>
      <c r="NG365" s="28"/>
      <c r="NH365" s="28"/>
      <c r="NI365" s="28"/>
      <c r="NJ365" s="28"/>
      <c r="NK365" s="28"/>
      <c r="NL365" s="28"/>
      <c r="NM365" s="28"/>
      <c r="NN365" s="28"/>
      <c r="NO365" s="28"/>
      <c r="NP365" s="28"/>
      <c r="NQ365" s="28"/>
      <c r="NR365" s="28"/>
      <c r="NS365" s="28"/>
      <c r="NT365" s="28"/>
      <c r="NU365" s="28"/>
      <c r="NV365" s="28"/>
      <c r="NW365" s="28"/>
      <c r="NX365" s="28"/>
      <c r="NY365" s="28"/>
      <c r="NZ365" s="28"/>
      <c r="OA365" s="28"/>
      <c r="OB365" s="28"/>
      <c r="OC365" s="28"/>
      <c r="OD365" s="28"/>
      <c r="OE365" s="28"/>
      <c r="OF365" s="28"/>
      <c r="OG365" s="28"/>
      <c r="OH365" s="28"/>
      <c r="OI365" s="28"/>
      <c r="OJ365" s="28"/>
      <c r="OK365" s="28"/>
      <c r="OL365" s="28"/>
      <c r="OM365" s="28"/>
      <c r="ON365" s="28"/>
      <c r="OO365" s="28"/>
      <c r="OP365" s="28"/>
      <c r="OQ365" s="28"/>
      <c r="OR365" s="28"/>
      <c r="OS365" s="28"/>
      <c r="OT365" s="28"/>
      <c r="OU365" s="28"/>
      <c r="OV365" s="28"/>
      <c r="OW365" s="28"/>
      <c r="OX365" s="28"/>
      <c r="OY365" s="28"/>
      <c r="OZ365" s="28"/>
      <c r="PA365" s="28"/>
      <c r="PB365" s="28"/>
      <c r="PC365" s="28"/>
      <c r="PD365" s="28"/>
      <c r="PE365" s="28"/>
      <c r="PF365" s="28"/>
      <c r="PG365" s="28"/>
      <c r="PH365" s="28"/>
      <c r="PI365" s="28"/>
      <c r="PJ365" s="28"/>
      <c r="PK365" s="28"/>
      <c r="PL365" s="28"/>
      <c r="PM365" s="28"/>
      <c r="PN365" s="28"/>
      <c r="PO365" s="28"/>
      <c r="PP365" s="28"/>
      <c r="PQ365" s="28"/>
      <c r="PR365" s="28"/>
      <c r="PS365" s="28"/>
      <c r="PT365" s="28"/>
      <c r="PU365" s="28"/>
      <c r="PV365" s="28"/>
      <c r="PW365" s="28"/>
      <c r="PX365" s="28"/>
      <c r="PY365" s="28"/>
      <c r="PZ365" s="28"/>
      <c r="QA365" s="28"/>
      <c r="QB365" s="28"/>
      <c r="QC365" s="28"/>
      <c r="QD365" s="28"/>
      <c r="QE365" s="28"/>
      <c r="QF365" s="28"/>
      <c r="QG365" s="28"/>
      <c r="QH365" s="28"/>
      <c r="QI365" s="28"/>
      <c r="QJ365" s="28"/>
      <c r="QK365" s="28"/>
      <c r="QL365" s="28"/>
      <c r="QM365" s="28"/>
      <c r="QN365" s="28"/>
      <c r="QO365" s="28"/>
      <c r="QP365" s="28"/>
      <c r="QQ365" s="28"/>
      <c r="QR365" s="28"/>
      <c r="QS365" s="28"/>
      <c r="QT365" s="28"/>
      <c r="QU365" s="28"/>
      <c r="QV365" s="28"/>
      <c r="QW365" s="28"/>
      <c r="QX365" s="28"/>
      <c r="QY365" s="28"/>
      <c r="QZ365" s="28"/>
      <c r="RA365" s="28"/>
      <c r="RB365" s="28"/>
      <c r="RC365" s="28"/>
      <c r="RD365" s="28"/>
      <c r="RE365" s="28"/>
      <c r="RF365" s="28"/>
      <c r="RG365" s="28"/>
      <c r="RH365" s="28"/>
      <c r="RI365" s="28"/>
      <c r="RJ365" s="28"/>
      <c r="RK365" s="28"/>
      <c r="RL365" s="28"/>
      <c r="RM365" s="28"/>
      <c r="RN365" s="28"/>
      <c r="RO365" s="28"/>
      <c r="RP365" s="28"/>
      <c r="RQ365" s="28"/>
      <c r="RR365" s="28"/>
      <c r="RS365" s="28"/>
      <c r="RT365" s="28"/>
      <c r="RU365" s="28"/>
      <c r="RV365" s="28"/>
      <c r="RW365" s="28"/>
      <c r="RX365" s="28"/>
      <c r="RY365" s="28"/>
      <c r="RZ365" s="28"/>
      <c r="SA365" s="28"/>
      <c r="SB365" s="28"/>
      <c r="SC365" s="28"/>
      <c r="SD365" s="28"/>
      <c r="SE365" s="28"/>
      <c r="SF365" s="28"/>
      <c r="SG365" s="28"/>
      <c r="SH365" s="28"/>
      <c r="SI365" s="28"/>
      <c r="SJ365" s="28"/>
      <c r="SK365" s="28"/>
      <c r="SL365" s="28"/>
      <c r="SM365" s="28"/>
      <c r="SN365" s="28"/>
      <c r="SO365" s="28"/>
      <c r="SP365" s="28"/>
      <c r="SQ365" s="28"/>
      <c r="SR365" s="28"/>
      <c r="SS365" s="28"/>
      <c r="ST365" s="28"/>
      <c r="SU365" s="28"/>
      <c r="SV365" s="28"/>
      <c r="SW365" s="28"/>
      <c r="SX365" s="28"/>
      <c r="SY365" s="28"/>
      <c r="SZ365" s="28"/>
      <c r="TA365" s="28"/>
      <c r="TB365" s="28"/>
      <c r="TC365" s="28"/>
      <c r="TD365" s="28"/>
      <c r="TE365" s="28"/>
      <c r="TF365" s="28"/>
      <c r="TG365" s="28"/>
      <c r="TH365" s="28"/>
      <c r="TI365" s="28"/>
      <c r="TJ365" s="28"/>
      <c r="TK365" s="28"/>
      <c r="TL365" s="28"/>
      <c r="TM365" s="28"/>
      <c r="TN365" s="28"/>
      <c r="TO365" s="28"/>
      <c r="TP365" s="28"/>
      <c r="TQ365" s="28"/>
      <c r="TR365" s="28"/>
      <c r="TS365" s="28"/>
      <c r="TT365" s="28"/>
      <c r="TU365" s="28"/>
      <c r="TV365" s="28"/>
      <c r="TW365" s="28"/>
      <c r="TX365" s="28"/>
      <c r="TY365" s="28"/>
      <c r="TZ365" s="28"/>
      <c r="UA365" s="28"/>
      <c r="UB365" s="28"/>
      <c r="UC365" s="28"/>
      <c r="UD365" s="28"/>
      <c r="UE365" s="28"/>
      <c r="UF365" s="28"/>
      <c r="UG365" s="28"/>
      <c r="UH365" s="28"/>
      <c r="UI365" s="28"/>
      <c r="UJ365" s="28"/>
      <c r="UK365" s="28"/>
      <c r="UL365" s="28"/>
      <c r="UM365" s="28"/>
      <c r="UN365" s="28"/>
      <c r="UO365" s="28"/>
      <c r="UP365" s="28"/>
      <c r="UQ365" s="28"/>
      <c r="UR365" s="28"/>
      <c r="US365" s="28"/>
      <c r="UT365" s="28"/>
      <c r="UU365" s="28"/>
      <c r="UV365" s="28"/>
      <c r="UW365" s="28"/>
      <c r="UX365" s="28"/>
      <c r="UY365" s="28"/>
      <c r="UZ365" s="28"/>
      <c r="VA365" s="28"/>
      <c r="VB365" s="28"/>
      <c r="VC365" s="28"/>
      <c r="VD365" s="28"/>
      <c r="VE365" s="28"/>
      <c r="VF365" s="28"/>
      <c r="VG365" s="28"/>
      <c r="VH365" s="28"/>
      <c r="VI365" s="28"/>
      <c r="VJ365" s="28"/>
      <c r="VK365" s="28"/>
      <c r="VL365" s="28"/>
      <c r="VM365" s="28"/>
      <c r="VN365" s="28"/>
      <c r="VO365" s="28"/>
      <c r="VP365" s="28"/>
      <c r="VQ365" s="28"/>
      <c r="VR365" s="28"/>
      <c r="VS365" s="28"/>
      <c r="VT365" s="28"/>
      <c r="VU365" s="28"/>
      <c r="VV365" s="28"/>
      <c r="VW365" s="28"/>
      <c r="VX365" s="28"/>
      <c r="VY365" s="28"/>
      <c r="VZ365" s="28"/>
      <c r="WA365" s="28"/>
      <c r="WB365" s="28"/>
      <c r="WC365" s="28"/>
      <c r="WD365" s="28"/>
      <c r="WE365" s="28"/>
      <c r="WF365" s="28"/>
      <c r="WG365" s="28"/>
      <c r="WH365" s="28"/>
      <c r="WI365" s="28"/>
      <c r="WJ365" s="28"/>
      <c r="WK365" s="28"/>
      <c r="WL365" s="28"/>
      <c r="WM365" s="28"/>
      <c r="WN365" s="28"/>
      <c r="WO365" s="28"/>
      <c r="WP365" s="28"/>
      <c r="WQ365" s="28"/>
      <c r="WR365" s="28"/>
      <c r="WS365" s="28"/>
      <c r="WT365" s="28"/>
      <c r="WU365" s="28"/>
      <c r="WV365" s="28"/>
      <c r="WW365" s="28"/>
      <c r="WX365" s="28"/>
      <c r="WY365" s="28"/>
      <c r="WZ365" s="28"/>
      <c r="XA365" s="28"/>
      <c r="XB365" s="28"/>
      <c r="XC365" s="28"/>
      <c r="XD365" s="28"/>
      <c r="XE365" s="28"/>
      <c r="XF365" s="28"/>
      <c r="XG365" s="28"/>
      <c r="XH365" s="28"/>
      <c r="XI365" s="28"/>
      <c r="XJ365" s="28"/>
      <c r="XK365" s="28"/>
      <c r="XL365" s="28"/>
      <c r="XM365" s="28"/>
      <c r="XN365" s="28"/>
      <c r="XO365" s="28"/>
      <c r="XP365" s="28"/>
      <c r="XQ365" s="28"/>
      <c r="XR365" s="28"/>
      <c r="XS365" s="28"/>
      <c r="XT365" s="28"/>
      <c r="XU365" s="28"/>
      <c r="XV365" s="28"/>
      <c r="XW365" s="28"/>
      <c r="XX365" s="28"/>
      <c r="XY365" s="28"/>
      <c r="XZ365" s="28"/>
      <c r="YA365" s="28"/>
      <c r="YB365" s="28"/>
      <c r="YC365" s="28"/>
      <c r="YD365" s="28"/>
      <c r="YE365" s="28"/>
      <c r="YF365" s="28"/>
      <c r="YG365" s="28"/>
      <c r="YH365" s="28"/>
      <c r="YI365" s="28"/>
      <c r="YJ365" s="28"/>
      <c r="YK365" s="28"/>
      <c r="YL365" s="28"/>
      <c r="YM365" s="28"/>
      <c r="YN365" s="28"/>
      <c r="YO365" s="28"/>
      <c r="YP365" s="28"/>
      <c r="YQ365" s="28"/>
      <c r="YR365" s="28"/>
      <c r="YS365" s="28"/>
      <c r="YT365" s="28"/>
      <c r="YU365" s="28"/>
      <c r="YV365" s="28"/>
      <c r="YW365" s="28"/>
      <c r="YX365" s="28"/>
      <c r="YY365" s="28"/>
      <c r="YZ365" s="28"/>
      <c r="ZA365" s="28"/>
      <c r="ZB365" s="28"/>
      <c r="ZC365" s="28"/>
      <c r="ZD365" s="28"/>
      <c r="ZE365" s="28"/>
      <c r="ZF365" s="28"/>
      <c r="ZG365" s="28"/>
      <c r="ZH365" s="28"/>
      <c r="ZI365" s="28"/>
      <c r="ZJ365" s="28"/>
      <c r="ZK365" s="28"/>
      <c r="ZL365" s="28"/>
      <c r="ZM365" s="28"/>
      <c r="ZN365" s="28"/>
      <c r="ZO365" s="28"/>
      <c r="ZP365" s="28"/>
      <c r="ZQ365" s="28"/>
      <c r="ZR365" s="28"/>
      <c r="ZS365" s="28"/>
      <c r="ZT365" s="28"/>
      <c r="ZU365" s="28"/>
      <c r="ZV365" s="28"/>
      <c r="ZW365" s="28"/>
      <c r="ZX365" s="28"/>
      <c r="ZY365" s="28"/>
      <c r="ZZ365" s="28"/>
      <c r="AAA365" s="28"/>
      <c r="AAB365" s="28"/>
      <c r="AAC365" s="28"/>
      <c r="AAD365" s="28"/>
      <c r="AAE365" s="28"/>
      <c r="AAF365" s="28"/>
      <c r="AAG365" s="28"/>
      <c r="AAH365" s="28"/>
      <c r="AAI365" s="28"/>
      <c r="AAJ365" s="28"/>
      <c r="AAK365" s="28"/>
      <c r="AAL365" s="28"/>
      <c r="AAM365" s="28"/>
      <c r="AAN365" s="28"/>
      <c r="AAO365" s="28"/>
      <c r="AAP365" s="28"/>
      <c r="AAQ365" s="28"/>
      <c r="AAR365" s="28"/>
      <c r="AAS365" s="28"/>
      <c r="AAT365" s="28"/>
      <c r="AAU365" s="28"/>
      <c r="AAV365" s="28"/>
      <c r="AAW365" s="28"/>
      <c r="AAX365" s="28"/>
      <c r="AAY365" s="28"/>
      <c r="AAZ365" s="28"/>
      <c r="ABA365" s="28"/>
      <c r="ABB365" s="28"/>
      <c r="ABC365" s="28"/>
      <c r="ABD365" s="28"/>
      <c r="ABE365" s="28"/>
      <c r="ABF365" s="28"/>
      <c r="ABG365" s="28"/>
      <c r="ABH365" s="28"/>
      <c r="ABI365" s="28"/>
      <c r="ABJ365" s="28"/>
      <c r="ABK365" s="28"/>
      <c r="ABL365" s="28"/>
      <c r="ABM365" s="28"/>
      <c r="ABN365" s="28"/>
      <c r="ABO365" s="28"/>
      <c r="ABP365" s="28"/>
      <c r="ABQ365" s="28"/>
      <c r="ABR365" s="28"/>
      <c r="ABS365" s="28"/>
      <c r="ABT365" s="28"/>
      <c r="ABU365" s="28"/>
      <c r="ABV365" s="28"/>
      <c r="ABW365" s="28"/>
      <c r="ABX365" s="28"/>
      <c r="ABY365" s="28"/>
      <c r="ABZ365" s="28"/>
      <c r="ACA365" s="28"/>
      <c r="ACB365" s="28"/>
      <c r="ACC365" s="28"/>
      <c r="ACD365" s="28"/>
      <c r="ACE365" s="28"/>
      <c r="ACF365" s="28"/>
      <c r="ACG365" s="28"/>
      <c r="ACH365" s="28"/>
      <c r="ACI365" s="28"/>
      <c r="ACJ365" s="28"/>
      <c r="ACK365" s="28"/>
      <c r="ACL365" s="28"/>
      <c r="ACM365" s="28"/>
      <c r="ACN365" s="28"/>
      <c r="ACO365" s="28"/>
      <c r="ACP365" s="28"/>
      <c r="ACQ365" s="28"/>
      <c r="ACR365" s="28"/>
      <c r="ACS365" s="28"/>
      <c r="ACT365" s="28"/>
      <c r="ACU365" s="28"/>
      <c r="ACV365" s="28"/>
      <c r="ACW365" s="28"/>
      <c r="ACX365" s="28"/>
      <c r="ACY365" s="28"/>
      <c r="ACZ365" s="28"/>
      <c r="ADA365" s="28"/>
      <c r="ADB365" s="28"/>
      <c r="ADC365" s="28"/>
      <c r="ADD365" s="28"/>
      <c r="ADE365" s="28"/>
      <c r="ADF365" s="28"/>
      <c r="ADG365" s="28"/>
      <c r="ADH365" s="28"/>
      <c r="ADI365" s="28"/>
      <c r="ADJ365" s="28"/>
      <c r="ADK365" s="28"/>
      <c r="ADL365" s="28"/>
      <c r="ADM365" s="28"/>
      <c r="ADN365" s="28"/>
      <c r="ADO365" s="28"/>
      <c r="ADP365" s="28"/>
      <c r="ADQ365" s="28"/>
      <c r="ADR365" s="28"/>
      <c r="ADS365" s="28"/>
      <c r="ADT365" s="28"/>
      <c r="ADU365" s="28"/>
      <c r="ADV365" s="28"/>
      <c r="ADW365" s="28"/>
      <c r="ADX365" s="28"/>
      <c r="ADY365" s="28"/>
      <c r="ADZ365" s="28"/>
      <c r="AEA365" s="28"/>
      <c r="AEB365" s="28"/>
      <c r="AEC365" s="28"/>
      <c r="AED365" s="28"/>
      <c r="AEE365" s="28"/>
      <c r="AEF365" s="28"/>
      <c r="AEG365" s="28"/>
      <c r="AEH365" s="28"/>
      <c r="AEI365" s="28"/>
      <c r="AEJ365" s="28"/>
      <c r="AEK365" s="28"/>
      <c r="AEL365" s="28"/>
      <c r="AEM365" s="28"/>
      <c r="AEN365" s="28"/>
      <c r="AEO365" s="28"/>
      <c r="AEP365" s="28"/>
      <c r="AEQ365" s="28"/>
      <c r="AER365" s="28"/>
      <c r="AES365" s="28"/>
      <c r="AET365" s="28"/>
      <c r="AEU365" s="28"/>
      <c r="AEV365" s="28"/>
      <c r="AEW365" s="28"/>
      <c r="AEX365" s="28"/>
      <c r="AEY365" s="28"/>
      <c r="AEZ365" s="28"/>
      <c r="AFA365" s="28"/>
      <c r="AFB365" s="28"/>
      <c r="AFC365" s="28"/>
      <c r="AFD365" s="28"/>
      <c r="AFE365" s="28"/>
      <c r="AFF365" s="28"/>
      <c r="AFG365" s="28"/>
      <c r="AFH365" s="28"/>
      <c r="AFI365" s="28"/>
      <c r="AFJ365" s="28"/>
      <c r="AFK365" s="28"/>
      <c r="AFL365" s="28"/>
      <c r="AFM365" s="28"/>
      <c r="AFN365" s="28"/>
      <c r="AFO365" s="28"/>
      <c r="AFP365" s="28"/>
      <c r="AFQ365" s="28"/>
      <c r="AFR365" s="28"/>
      <c r="AFS365" s="28"/>
      <c r="AFT365" s="28"/>
      <c r="AFU365" s="28"/>
      <c r="AFV365" s="28"/>
      <c r="AFW365" s="28"/>
      <c r="AFX365" s="28"/>
      <c r="AFY365" s="28"/>
      <c r="AFZ365" s="28"/>
      <c r="AGA365" s="28"/>
      <c r="AGB365" s="28"/>
      <c r="AGC365" s="28"/>
      <c r="AGD365" s="28"/>
      <c r="AGE365" s="28"/>
      <c r="AGF365" s="28"/>
      <c r="AGG365" s="28"/>
      <c r="AGH365" s="28"/>
      <c r="AGI365" s="28"/>
      <c r="AGJ365" s="28"/>
      <c r="AGK365" s="28"/>
      <c r="AGL365" s="28"/>
      <c r="AGM365" s="28"/>
      <c r="AGN365" s="28"/>
      <c r="AGO365" s="28"/>
      <c r="AGP365" s="28"/>
      <c r="AGQ365" s="28"/>
      <c r="AGR365" s="28"/>
      <c r="AGS365" s="28"/>
      <c r="AGT365" s="28"/>
      <c r="AGU365" s="28"/>
      <c r="AGV365" s="28"/>
      <c r="AGW365" s="28"/>
      <c r="AGX365" s="28"/>
      <c r="AGY365" s="28"/>
      <c r="AGZ365" s="28"/>
      <c r="AHA365" s="28"/>
      <c r="AHB365" s="28"/>
      <c r="AHC365" s="28"/>
      <c r="AHD365" s="28"/>
      <c r="AHE365" s="28"/>
      <c r="AHF365" s="28"/>
      <c r="AHG365" s="28"/>
      <c r="AHH365" s="28"/>
      <c r="AHI365" s="28"/>
      <c r="AHJ365" s="28"/>
      <c r="AHK365" s="28"/>
      <c r="AHL365" s="28"/>
      <c r="AHM365" s="28"/>
      <c r="AHN365" s="28"/>
      <c r="AHO365" s="28"/>
      <c r="AHP365" s="28"/>
      <c r="AHQ365" s="28"/>
      <c r="AHR365" s="28"/>
      <c r="AHS365" s="28"/>
      <c r="AHT365" s="28"/>
      <c r="AHU365" s="28"/>
      <c r="AHV365" s="28"/>
      <c r="AHW365" s="28"/>
      <c r="AHX365" s="28"/>
      <c r="AHY365" s="28"/>
      <c r="AHZ365" s="28"/>
      <c r="AIA365" s="28"/>
      <c r="AIB365" s="28"/>
      <c r="AIC365" s="28"/>
      <c r="AID365" s="28"/>
      <c r="AIE365" s="28"/>
      <c r="AIF365" s="28"/>
      <c r="AIG365" s="28"/>
      <c r="AIH365" s="28"/>
      <c r="AII365" s="28"/>
      <c r="AIJ365" s="28"/>
      <c r="AIK365" s="28"/>
      <c r="AIL365" s="28"/>
      <c r="AIM365" s="28"/>
      <c r="AIN365" s="28"/>
      <c r="AIO365" s="28"/>
      <c r="AIP365" s="28"/>
      <c r="AIQ365" s="28"/>
      <c r="AIR365" s="28"/>
      <c r="AIS365" s="28"/>
      <c r="AIT365" s="28"/>
      <c r="AIU365" s="28"/>
      <c r="AIV365" s="28"/>
      <c r="AIW365" s="28"/>
      <c r="AIX365" s="28"/>
      <c r="AIY365" s="28"/>
      <c r="AIZ365" s="28"/>
      <c r="AJA365" s="28"/>
      <c r="AJB365" s="28"/>
      <c r="AJC365" s="28"/>
      <c r="AJD365" s="28"/>
      <c r="AJE365" s="28"/>
      <c r="AJF365" s="28"/>
      <c r="AJG365" s="28"/>
      <c r="AJH365" s="28"/>
      <c r="AJI365" s="28"/>
      <c r="AJJ365" s="28"/>
      <c r="AJK365" s="28"/>
      <c r="AJL365" s="28"/>
      <c r="AJM365" s="28"/>
      <c r="AJN365" s="28"/>
      <c r="AJO365" s="28"/>
      <c r="AJP365" s="28"/>
      <c r="AJQ365" s="28"/>
      <c r="AJR365" s="28"/>
      <c r="AJS365" s="28"/>
      <c r="AJT365" s="28"/>
      <c r="AJU365" s="28"/>
      <c r="AJV365" s="28"/>
      <c r="AJW365" s="28"/>
      <c r="AJX365" s="28"/>
      <c r="AJY365" s="28"/>
      <c r="AJZ365" s="28"/>
      <c r="AKA365" s="28"/>
      <c r="AKB365" s="28"/>
      <c r="AKC365" s="28"/>
      <c r="AKD365" s="28"/>
      <c r="AKE365" s="28"/>
      <c r="AKF365" s="28"/>
      <c r="AKG365" s="28"/>
      <c r="AKH365" s="28"/>
      <c r="AKI365" s="28"/>
      <c r="AKJ365" s="28"/>
      <c r="AKK365" s="28"/>
      <c r="AKL365" s="28"/>
      <c r="AKM365" s="28"/>
      <c r="AKN365" s="28"/>
      <c r="AKO365" s="28"/>
      <c r="AKP365" s="28"/>
      <c r="AKQ365" s="28"/>
      <c r="AKR365" s="28"/>
      <c r="AKS365" s="28"/>
      <c r="AKT365" s="28"/>
      <c r="AKU365" s="28"/>
      <c r="AKV365" s="28"/>
      <c r="AKW365" s="28"/>
      <c r="AKX365" s="28"/>
      <c r="AKY365" s="28"/>
      <c r="AKZ365" s="28"/>
      <c r="ALA365" s="28"/>
      <c r="ALB365" s="28"/>
      <c r="ALC365" s="28"/>
      <c r="ALD365" s="28"/>
      <c r="ALE365" s="28"/>
      <c r="ALF365" s="28"/>
      <c r="ALG365" s="28"/>
      <c r="ALH365" s="28"/>
      <c r="ALI365" s="28"/>
      <c r="ALJ365" s="28"/>
      <c r="ALK365" s="28"/>
      <c r="ALL365" s="28"/>
      <c r="ALM365" s="28"/>
      <c r="ALN365" s="28"/>
      <c r="ALO365" s="28"/>
      <c r="ALP365" s="28"/>
      <c r="ALQ365" s="28"/>
      <c r="ALR365" s="28"/>
      <c r="ALS365" s="28"/>
      <c r="ALT365" s="28"/>
      <c r="ALU365" s="28"/>
      <c r="ALV365" s="28"/>
      <c r="ALW365" s="28"/>
      <c r="ALX365" s="28"/>
      <c r="ALY365" s="28"/>
      <c r="ALZ365" s="28"/>
      <c r="AMA365" s="28"/>
      <c r="AMB365" s="28"/>
      <c r="AMC365" s="28"/>
      <c r="AMD365" s="28"/>
      <c r="AME365" s="28"/>
      <c r="AMF365" s="28"/>
      <c r="AMG365" s="28"/>
      <c r="AMH365" s="28"/>
      <c r="AMI365" s="28"/>
      <c r="AMJ365" s="28"/>
      <c r="AMK365" s="28"/>
      <c r="AML365" s="28"/>
      <c r="AMM365" s="28"/>
      <c r="AMN365" s="28"/>
      <c r="AMO365" s="28"/>
      <c r="AMP365" s="28"/>
      <c r="AMQ365" s="28"/>
      <c r="AMR365" s="28"/>
      <c r="AMS365" s="28"/>
      <c r="AMT365" s="28"/>
      <c r="AMU365" s="28"/>
      <c r="AMV365" s="28"/>
      <c r="AMW365" s="28"/>
      <c r="AMX365" s="28"/>
      <c r="AMY365" s="28"/>
      <c r="AMZ365" s="28"/>
      <c r="ANA365" s="28"/>
      <c r="ANB365" s="28"/>
      <c r="ANC365" s="28"/>
      <c r="AND365" s="28"/>
      <c r="ANE365" s="28"/>
    </row>
    <row r="366" spans="3:1045" s="6" customFormat="1" ht="15" customHeight="1" x14ac:dyDescent="0.25">
      <c r="C366" s="6" t="str">
        <f t="shared" si="225"/>
        <v>US Craftmaster</v>
      </c>
      <c r="D366" s="6" t="str">
        <f t="shared" si="226"/>
        <v>HPE2K80HD045V  (80 gal)</v>
      </c>
      <c r="E366" s="6">
        <f t="shared" si="206"/>
        <v>250312</v>
      </c>
      <c r="F366" s="62">
        <f t="shared" si="145"/>
        <v>80</v>
      </c>
      <c r="G366" s="6" t="str">
        <f t="shared" si="227"/>
        <v>AOSmithPHPT80</v>
      </c>
      <c r="H366" s="62">
        <v>1</v>
      </c>
      <c r="I366" s="64">
        <v>0</v>
      </c>
      <c r="J366" s="63">
        <f t="shared" si="148"/>
        <v>2.33</v>
      </c>
      <c r="K366" s="114">
        <f t="shared" si="149"/>
        <v>0</v>
      </c>
      <c r="L366" s="132">
        <f t="shared" si="254"/>
        <v>0</v>
      </c>
      <c r="M366" s="99" t="s">
        <v>196</v>
      </c>
      <c r="N366" s="33"/>
      <c r="O366" s="83">
        <f t="shared" si="255"/>
        <v>25</v>
      </c>
      <c r="P366" s="18" t="s">
        <v>49</v>
      </c>
      <c r="Q366" s="70">
        <f t="shared" si="256"/>
        <v>3</v>
      </c>
      <c r="R366" s="70">
        <f t="shared" si="252"/>
        <v>250312</v>
      </c>
      <c r="S366" s="67" t="str">
        <f t="shared" si="244"/>
        <v>HPE2K80HD045V  (80 gal)</v>
      </c>
      <c r="T366" s="19" t="s">
        <v>117</v>
      </c>
      <c r="U366" s="20">
        <v>80</v>
      </c>
      <c r="V366" s="31" t="s">
        <v>108</v>
      </c>
      <c r="W366" s="88" t="s">
        <v>108</v>
      </c>
      <c r="X366" s="93" t="str">
        <f t="shared" si="253"/>
        <v>AOSmithPHPT80</v>
      </c>
      <c r="Y366" s="131">
        <v>0</v>
      </c>
      <c r="Z366" s="34">
        <v>2.33</v>
      </c>
      <c r="AA366" s="51"/>
      <c r="AB366" s="50"/>
      <c r="AC366" s="51"/>
      <c r="AD366" s="50"/>
      <c r="AE366" s="143" t="str">
        <f t="shared" si="228"/>
        <v>2,     US Craftmaster,   "HPE2K80HD045V  (80 gal)"</v>
      </c>
      <c r="AF366" s="145" t="str">
        <f t="shared" si="212"/>
        <v>USCraftmaster</v>
      </c>
      <c r="AG366" s="146" t="s">
        <v>707</v>
      </c>
      <c r="AH366" s="143" t="str">
        <f t="shared" si="229"/>
        <v xml:space="preserve">          case  US Craftmaster   :   "USCraftmasterHPE2K80"</v>
      </c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8"/>
      <c r="EG366" s="28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E366" s="28"/>
      <c r="FF366" s="28"/>
      <c r="FG366" s="28"/>
      <c r="FH366" s="28"/>
      <c r="FI366" s="28"/>
      <c r="FJ366" s="28"/>
      <c r="FK366" s="28"/>
      <c r="FL366" s="28"/>
      <c r="FM366" s="28"/>
      <c r="FN366" s="28"/>
      <c r="FO366" s="28"/>
      <c r="FP366" s="28"/>
      <c r="FQ366" s="28"/>
      <c r="FR366" s="28"/>
      <c r="FS366" s="28"/>
      <c r="FT366" s="28"/>
      <c r="FU366" s="28"/>
      <c r="FV366" s="28"/>
      <c r="FW366" s="28"/>
      <c r="FX366" s="28"/>
      <c r="FY366" s="28"/>
      <c r="FZ366" s="28"/>
      <c r="GA366" s="28"/>
      <c r="GB366" s="28"/>
      <c r="GC366" s="28"/>
      <c r="GD366" s="28"/>
      <c r="GE366" s="28"/>
      <c r="GF366" s="28"/>
      <c r="GG366" s="28"/>
      <c r="GH366" s="28"/>
      <c r="GI366" s="28"/>
      <c r="GJ366" s="28"/>
      <c r="GK366" s="28"/>
      <c r="GL366" s="28"/>
      <c r="GM366" s="28"/>
      <c r="GN366" s="28"/>
      <c r="GO366" s="28"/>
      <c r="GP366" s="28"/>
      <c r="GQ366" s="28"/>
      <c r="GR366" s="28"/>
      <c r="GS366" s="28"/>
      <c r="GT366" s="28"/>
      <c r="GU366" s="28"/>
      <c r="GV366" s="28"/>
      <c r="GW366" s="28"/>
      <c r="GX366" s="28"/>
      <c r="GY366" s="28"/>
      <c r="GZ366" s="28"/>
      <c r="HA366" s="28"/>
      <c r="HB366" s="28"/>
      <c r="HC366" s="28"/>
      <c r="HD366" s="28"/>
      <c r="HE366" s="28"/>
      <c r="HF366" s="28"/>
      <c r="HG366" s="28"/>
      <c r="HH366" s="28"/>
      <c r="HI366" s="28"/>
      <c r="HJ366" s="28"/>
      <c r="HK366" s="28"/>
      <c r="HL366" s="28"/>
      <c r="HM366" s="28"/>
      <c r="HN366" s="28"/>
      <c r="HO366" s="28"/>
      <c r="HP366" s="28"/>
      <c r="HQ366" s="28"/>
      <c r="HR366" s="28"/>
      <c r="HS366" s="28"/>
      <c r="HT366" s="28"/>
      <c r="HU366" s="28"/>
      <c r="HV366" s="28"/>
      <c r="HW366" s="28"/>
      <c r="HX366" s="28"/>
      <c r="HY366" s="28"/>
      <c r="HZ366" s="28"/>
      <c r="IA366" s="28"/>
      <c r="IB366" s="28"/>
      <c r="IC366" s="28"/>
      <c r="ID366" s="28"/>
      <c r="IE366" s="28"/>
      <c r="IF366" s="28"/>
      <c r="IG366" s="28"/>
      <c r="IH366" s="28"/>
      <c r="II366" s="28"/>
      <c r="IJ366" s="28"/>
      <c r="IK366" s="28"/>
      <c r="IL366" s="28"/>
      <c r="IM366" s="28"/>
      <c r="IN366" s="28"/>
      <c r="IO366" s="28"/>
      <c r="IP366" s="28"/>
      <c r="IQ366" s="28"/>
      <c r="IR366" s="28"/>
      <c r="IS366" s="28"/>
      <c r="IT366" s="28"/>
      <c r="IU366" s="28"/>
      <c r="IV366" s="28"/>
      <c r="IW366" s="28"/>
      <c r="IX366" s="28"/>
      <c r="IY366" s="28"/>
      <c r="IZ366" s="28"/>
      <c r="JA366" s="28"/>
      <c r="JB366" s="28"/>
      <c r="JC366" s="28"/>
      <c r="JD366" s="28"/>
      <c r="JE366" s="28"/>
      <c r="JF366" s="28"/>
      <c r="JG366" s="28"/>
      <c r="JH366" s="28"/>
      <c r="JI366" s="28"/>
      <c r="JJ366" s="28"/>
      <c r="JK366" s="28"/>
      <c r="JL366" s="28"/>
      <c r="JM366" s="28"/>
      <c r="JN366" s="28"/>
      <c r="JO366" s="28"/>
      <c r="JP366" s="28"/>
      <c r="JQ366" s="28"/>
      <c r="JR366" s="28"/>
      <c r="JS366" s="28"/>
      <c r="JT366" s="28"/>
      <c r="JU366" s="28"/>
      <c r="JV366" s="28"/>
      <c r="JW366" s="28"/>
      <c r="JX366" s="28"/>
      <c r="JY366" s="28"/>
      <c r="JZ366" s="28"/>
      <c r="KA366" s="28"/>
      <c r="KB366" s="28"/>
      <c r="KC366" s="28"/>
      <c r="KD366" s="28"/>
      <c r="KE366" s="28"/>
      <c r="KF366" s="28"/>
      <c r="KG366" s="28"/>
      <c r="KH366" s="28"/>
      <c r="KI366" s="28"/>
      <c r="KJ366" s="28"/>
      <c r="KK366" s="28"/>
      <c r="KL366" s="28"/>
      <c r="KM366" s="28"/>
      <c r="KN366" s="28"/>
      <c r="KO366" s="28"/>
      <c r="KP366" s="28"/>
      <c r="KQ366" s="28"/>
      <c r="KR366" s="28"/>
      <c r="KS366" s="28"/>
      <c r="KT366" s="28"/>
      <c r="KU366" s="28"/>
      <c r="KV366" s="28"/>
      <c r="KW366" s="28"/>
      <c r="KX366" s="28"/>
      <c r="KY366" s="28"/>
      <c r="KZ366" s="28"/>
      <c r="LA366" s="28"/>
      <c r="LB366" s="28"/>
      <c r="LC366" s="28"/>
      <c r="LD366" s="28"/>
      <c r="LE366" s="28"/>
      <c r="LF366" s="28"/>
      <c r="LG366" s="28"/>
      <c r="LH366" s="28"/>
      <c r="LI366" s="28"/>
      <c r="LJ366" s="28"/>
      <c r="LK366" s="28"/>
      <c r="LL366" s="28"/>
      <c r="LM366" s="28"/>
      <c r="LN366" s="28"/>
      <c r="LO366" s="28"/>
      <c r="LP366" s="28"/>
      <c r="LQ366" s="28"/>
      <c r="LR366" s="28"/>
      <c r="LS366" s="28"/>
      <c r="LT366" s="28"/>
      <c r="LU366" s="28"/>
      <c r="LV366" s="28"/>
      <c r="LW366" s="28"/>
      <c r="LX366" s="28"/>
      <c r="LY366" s="28"/>
      <c r="LZ366" s="28"/>
      <c r="MA366" s="28"/>
      <c r="MB366" s="28"/>
      <c r="MC366" s="28"/>
      <c r="MD366" s="28"/>
      <c r="ME366" s="28"/>
      <c r="MF366" s="28"/>
      <c r="MG366" s="28"/>
      <c r="MH366" s="28"/>
      <c r="MI366" s="28"/>
      <c r="MJ366" s="28"/>
      <c r="MK366" s="28"/>
      <c r="ML366" s="28"/>
      <c r="MM366" s="28"/>
      <c r="MN366" s="28"/>
      <c r="MO366" s="28"/>
      <c r="MP366" s="28"/>
      <c r="MQ366" s="28"/>
      <c r="MR366" s="28"/>
      <c r="MS366" s="28"/>
      <c r="MT366" s="28"/>
      <c r="MU366" s="28"/>
      <c r="MV366" s="28"/>
      <c r="MW366" s="28"/>
      <c r="MX366" s="28"/>
      <c r="MY366" s="28"/>
      <c r="MZ366" s="28"/>
      <c r="NA366" s="28"/>
      <c r="NB366" s="28"/>
      <c r="NC366" s="28"/>
      <c r="ND366" s="28"/>
      <c r="NE366" s="28"/>
      <c r="NF366" s="28"/>
      <c r="NG366" s="28"/>
      <c r="NH366" s="28"/>
      <c r="NI366" s="28"/>
      <c r="NJ366" s="28"/>
      <c r="NK366" s="28"/>
      <c r="NL366" s="28"/>
      <c r="NM366" s="28"/>
      <c r="NN366" s="28"/>
      <c r="NO366" s="28"/>
      <c r="NP366" s="28"/>
      <c r="NQ366" s="28"/>
      <c r="NR366" s="28"/>
      <c r="NS366" s="28"/>
      <c r="NT366" s="28"/>
      <c r="NU366" s="28"/>
      <c r="NV366" s="28"/>
      <c r="NW366" s="28"/>
      <c r="NX366" s="28"/>
      <c r="NY366" s="28"/>
      <c r="NZ366" s="28"/>
      <c r="OA366" s="28"/>
      <c r="OB366" s="28"/>
      <c r="OC366" s="28"/>
      <c r="OD366" s="28"/>
      <c r="OE366" s="28"/>
      <c r="OF366" s="28"/>
      <c r="OG366" s="28"/>
      <c r="OH366" s="28"/>
      <c r="OI366" s="28"/>
      <c r="OJ366" s="28"/>
      <c r="OK366" s="28"/>
      <c r="OL366" s="28"/>
      <c r="OM366" s="28"/>
      <c r="ON366" s="28"/>
      <c r="OO366" s="28"/>
      <c r="OP366" s="28"/>
      <c r="OQ366" s="28"/>
      <c r="OR366" s="28"/>
      <c r="OS366" s="28"/>
      <c r="OT366" s="28"/>
      <c r="OU366" s="28"/>
      <c r="OV366" s="28"/>
      <c r="OW366" s="28"/>
      <c r="OX366" s="28"/>
      <c r="OY366" s="28"/>
      <c r="OZ366" s="28"/>
      <c r="PA366" s="28"/>
      <c r="PB366" s="28"/>
      <c r="PC366" s="28"/>
      <c r="PD366" s="28"/>
      <c r="PE366" s="28"/>
      <c r="PF366" s="28"/>
      <c r="PG366" s="28"/>
      <c r="PH366" s="28"/>
      <c r="PI366" s="28"/>
      <c r="PJ366" s="28"/>
      <c r="PK366" s="28"/>
      <c r="PL366" s="28"/>
      <c r="PM366" s="28"/>
      <c r="PN366" s="28"/>
      <c r="PO366" s="28"/>
      <c r="PP366" s="28"/>
      <c r="PQ366" s="28"/>
      <c r="PR366" s="28"/>
      <c r="PS366" s="28"/>
      <c r="PT366" s="28"/>
      <c r="PU366" s="28"/>
      <c r="PV366" s="28"/>
      <c r="PW366" s="28"/>
      <c r="PX366" s="28"/>
      <c r="PY366" s="28"/>
      <c r="PZ366" s="28"/>
      <c r="QA366" s="28"/>
      <c r="QB366" s="28"/>
      <c r="QC366" s="28"/>
      <c r="QD366" s="28"/>
      <c r="QE366" s="28"/>
      <c r="QF366" s="28"/>
      <c r="QG366" s="28"/>
      <c r="QH366" s="28"/>
      <c r="QI366" s="28"/>
      <c r="QJ366" s="28"/>
      <c r="QK366" s="28"/>
      <c r="QL366" s="28"/>
      <c r="QM366" s="28"/>
      <c r="QN366" s="28"/>
      <c r="QO366" s="28"/>
      <c r="QP366" s="28"/>
      <c r="QQ366" s="28"/>
      <c r="QR366" s="28"/>
      <c r="QS366" s="28"/>
      <c r="QT366" s="28"/>
      <c r="QU366" s="28"/>
      <c r="QV366" s="28"/>
      <c r="QW366" s="28"/>
      <c r="QX366" s="28"/>
      <c r="QY366" s="28"/>
      <c r="QZ366" s="28"/>
      <c r="RA366" s="28"/>
      <c r="RB366" s="28"/>
      <c r="RC366" s="28"/>
      <c r="RD366" s="28"/>
      <c r="RE366" s="28"/>
      <c r="RF366" s="28"/>
      <c r="RG366" s="28"/>
      <c r="RH366" s="28"/>
      <c r="RI366" s="28"/>
      <c r="RJ366" s="28"/>
      <c r="RK366" s="28"/>
      <c r="RL366" s="28"/>
      <c r="RM366" s="28"/>
      <c r="RN366" s="28"/>
      <c r="RO366" s="28"/>
      <c r="RP366" s="28"/>
      <c r="RQ366" s="28"/>
      <c r="RR366" s="28"/>
      <c r="RS366" s="28"/>
      <c r="RT366" s="28"/>
      <c r="RU366" s="28"/>
      <c r="RV366" s="28"/>
      <c r="RW366" s="28"/>
      <c r="RX366" s="28"/>
      <c r="RY366" s="28"/>
      <c r="RZ366" s="28"/>
      <c r="SA366" s="28"/>
      <c r="SB366" s="28"/>
      <c r="SC366" s="28"/>
      <c r="SD366" s="28"/>
      <c r="SE366" s="28"/>
      <c r="SF366" s="28"/>
      <c r="SG366" s="28"/>
      <c r="SH366" s="28"/>
      <c r="SI366" s="28"/>
      <c r="SJ366" s="28"/>
      <c r="SK366" s="28"/>
      <c r="SL366" s="28"/>
      <c r="SM366" s="28"/>
      <c r="SN366" s="28"/>
      <c r="SO366" s="28"/>
      <c r="SP366" s="28"/>
      <c r="SQ366" s="28"/>
      <c r="SR366" s="28"/>
      <c r="SS366" s="28"/>
      <c r="ST366" s="28"/>
      <c r="SU366" s="28"/>
      <c r="SV366" s="28"/>
      <c r="SW366" s="28"/>
      <c r="SX366" s="28"/>
      <c r="SY366" s="28"/>
      <c r="SZ366" s="28"/>
      <c r="TA366" s="28"/>
      <c r="TB366" s="28"/>
      <c r="TC366" s="28"/>
      <c r="TD366" s="28"/>
      <c r="TE366" s="28"/>
      <c r="TF366" s="28"/>
      <c r="TG366" s="28"/>
      <c r="TH366" s="28"/>
      <c r="TI366" s="28"/>
      <c r="TJ366" s="28"/>
      <c r="TK366" s="28"/>
      <c r="TL366" s="28"/>
      <c r="TM366" s="28"/>
      <c r="TN366" s="28"/>
      <c r="TO366" s="28"/>
      <c r="TP366" s="28"/>
      <c r="TQ366" s="28"/>
      <c r="TR366" s="28"/>
      <c r="TS366" s="28"/>
      <c r="TT366" s="28"/>
      <c r="TU366" s="28"/>
      <c r="TV366" s="28"/>
      <c r="TW366" s="28"/>
      <c r="TX366" s="28"/>
      <c r="TY366" s="28"/>
      <c r="TZ366" s="28"/>
      <c r="UA366" s="28"/>
      <c r="UB366" s="28"/>
      <c r="UC366" s="28"/>
      <c r="UD366" s="28"/>
      <c r="UE366" s="28"/>
      <c r="UF366" s="28"/>
      <c r="UG366" s="28"/>
      <c r="UH366" s="28"/>
      <c r="UI366" s="28"/>
      <c r="UJ366" s="28"/>
      <c r="UK366" s="28"/>
      <c r="UL366" s="28"/>
      <c r="UM366" s="28"/>
      <c r="UN366" s="28"/>
      <c r="UO366" s="28"/>
      <c r="UP366" s="28"/>
      <c r="UQ366" s="28"/>
      <c r="UR366" s="28"/>
      <c r="US366" s="28"/>
      <c r="UT366" s="28"/>
      <c r="UU366" s="28"/>
      <c r="UV366" s="28"/>
      <c r="UW366" s="28"/>
      <c r="UX366" s="28"/>
      <c r="UY366" s="28"/>
      <c r="UZ366" s="28"/>
      <c r="VA366" s="28"/>
      <c r="VB366" s="28"/>
      <c r="VC366" s="28"/>
      <c r="VD366" s="28"/>
      <c r="VE366" s="28"/>
      <c r="VF366" s="28"/>
      <c r="VG366" s="28"/>
      <c r="VH366" s="28"/>
      <c r="VI366" s="28"/>
      <c r="VJ366" s="28"/>
      <c r="VK366" s="28"/>
      <c r="VL366" s="28"/>
      <c r="VM366" s="28"/>
      <c r="VN366" s="28"/>
      <c r="VO366" s="28"/>
      <c r="VP366" s="28"/>
      <c r="VQ366" s="28"/>
      <c r="VR366" s="28"/>
      <c r="VS366" s="28"/>
      <c r="VT366" s="28"/>
      <c r="VU366" s="28"/>
      <c r="VV366" s="28"/>
      <c r="VW366" s="28"/>
      <c r="VX366" s="28"/>
      <c r="VY366" s="28"/>
      <c r="VZ366" s="28"/>
      <c r="WA366" s="28"/>
      <c r="WB366" s="28"/>
      <c r="WC366" s="28"/>
      <c r="WD366" s="28"/>
      <c r="WE366" s="28"/>
      <c r="WF366" s="28"/>
      <c r="WG366" s="28"/>
      <c r="WH366" s="28"/>
      <c r="WI366" s="28"/>
      <c r="WJ366" s="28"/>
      <c r="WK366" s="28"/>
      <c r="WL366" s="28"/>
      <c r="WM366" s="28"/>
      <c r="WN366" s="28"/>
      <c r="WO366" s="28"/>
      <c r="WP366" s="28"/>
      <c r="WQ366" s="28"/>
      <c r="WR366" s="28"/>
      <c r="WS366" s="28"/>
      <c r="WT366" s="28"/>
      <c r="WU366" s="28"/>
      <c r="WV366" s="28"/>
      <c r="WW366" s="28"/>
      <c r="WX366" s="28"/>
      <c r="WY366" s="28"/>
      <c r="WZ366" s="28"/>
      <c r="XA366" s="28"/>
      <c r="XB366" s="28"/>
      <c r="XC366" s="28"/>
      <c r="XD366" s="28"/>
      <c r="XE366" s="28"/>
      <c r="XF366" s="28"/>
      <c r="XG366" s="28"/>
      <c r="XH366" s="28"/>
      <c r="XI366" s="28"/>
      <c r="XJ366" s="28"/>
      <c r="XK366" s="28"/>
      <c r="XL366" s="28"/>
      <c r="XM366" s="28"/>
      <c r="XN366" s="28"/>
      <c r="XO366" s="28"/>
      <c r="XP366" s="28"/>
      <c r="XQ366" s="28"/>
      <c r="XR366" s="28"/>
      <c r="XS366" s="28"/>
      <c r="XT366" s="28"/>
      <c r="XU366" s="28"/>
      <c r="XV366" s="28"/>
      <c r="XW366" s="28"/>
      <c r="XX366" s="28"/>
      <c r="XY366" s="28"/>
      <c r="XZ366" s="28"/>
      <c r="YA366" s="28"/>
      <c r="YB366" s="28"/>
      <c r="YC366" s="28"/>
      <c r="YD366" s="28"/>
      <c r="YE366" s="28"/>
      <c r="YF366" s="28"/>
      <c r="YG366" s="28"/>
      <c r="YH366" s="28"/>
      <c r="YI366" s="28"/>
      <c r="YJ366" s="28"/>
      <c r="YK366" s="28"/>
      <c r="YL366" s="28"/>
      <c r="YM366" s="28"/>
      <c r="YN366" s="28"/>
      <c r="YO366" s="28"/>
      <c r="YP366" s="28"/>
      <c r="YQ366" s="28"/>
      <c r="YR366" s="28"/>
      <c r="YS366" s="28"/>
      <c r="YT366" s="28"/>
      <c r="YU366" s="28"/>
      <c r="YV366" s="28"/>
      <c r="YW366" s="28"/>
      <c r="YX366" s="28"/>
      <c r="YY366" s="28"/>
      <c r="YZ366" s="28"/>
      <c r="ZA366" s="28"/>
      <c r="ZB366" s="28"/>
      <c r="ZC366" s="28"/>
      <c r="ZD366" s="28"/>
      <c r="ZE366" s="28"/>
      <c r="ZF366" s="28"/>
      <c r="ZG366" s="28"/>
      <c r="ZH366" s="28"/>
      <c r="ZI366" s="28"/>
      <c r="ZJ366" s="28"/>
      <c r="ZK366" s="28"/>
      <c r="ZL366" s="28"/>
      <c r="ZM366" s="28"/>
      <c r="ZN366" s="28"/>
      <c r="ZO366" s="28"/>
      <c r="ZP366" s="28"/>
      <c r="ZQ366" s="28"/>
      <c r="ZR366" s="28"/>
      <c r="ZS366" s="28"/>
      <c r="ZT366" s="28"/>
      <c r="ZU366" s="28"/>
      <c r="ZV366" s="28"/>
      <c r="ZW366" s="28"/>
      <c r="ZX366" s="28"/>
      <c r="ZY366" s="28"/>
      <c r="ZZ366" s="28"/>
      <c r="AAA366" s="28"/>
      <c r="AAB366" s="28"/>
      <c r="AAC366" s="28"/>
      <c r="AAD366" s="28"/>
      <c r="AAE366" s="28"/>
      <c r="AAF366" s="28"/>
      <c r="AAG366" s="28"/>
      <c r="AAH366" s="28"/>
      <c r="AAI366" s="28"/>
      <c r="AAJ366" s="28"/>
      <c r="AAK366" s="28"/>
      <c r="AAL366" s="28"/>
      <c r="AAM366" s="28"/>
      <c r="AAN366" s="28"/>
      <c r="AAO366" s="28"/>
      <c r="AAP366" s="28"/>
      <c r="AAQ366" s="28"/>
      <c r="AAR366" s="28"/>
      <c r="AAS366" s="28"/>
      <c r="AAT366" s="28"/>
      <c r="AAU366" s="28"/>
      <c r="AAV366" s="28"/>
      <c r="AAW366" s="28"/>
      <c r="AAX366" s="28"/>
      <c r="AAY366" s="28"/>
      <c r="AAZ366" s="28"/>
      <c r="ABA366" s="28"/>
      <c r="ABB366" s="28"/>
      <c r="ABC366" s="28"/>
      <c r="ABD366" s="28"/>
      <c r="ABE366" s="28"/>
      <c r="ABF366" s="28"/>
      <c r="ABG366" s="28"/>
      <c r="ABH366" s="28"/>
      <c r="ABI366" s="28"/>
      <c r="ABJ366" s="28"/>
      <c r="ABK366" s="28"/>
      <c r="ABL366" s="28"/>
      <c r="ABM366" s="28"/>
      <c r="ABN366" s="28"/>
      <c r="ABO366" s="28"/>
      <c r="ABP366" s="28"/>
      <c r="ABQ366" s="28"/>
      <c r="ABR366" s="28"/>
      <c r="ABS366" s="28"/>
      <c r="ABT366" s="28"/>
      <c r="ABU366" s="28"/>
      <c r="ABV366" s="28"/>
      <c r="ABW366" s="28"/>
      <c r="ABX366" s="28"/>
      <c r="ABY366" s="28"/>
      <c r="ABZ366" s="28"/>
      <c r="ACA366" s="28"/>
      <c r="ACB366" s="28"/>
      <c r="ACC366" s="28"/>
      <c r="ACD366" s="28"/>
      <c r="ACE366" s="28"/>
      <c r="ACF366" s="28"/>
      <c r="ACG366" s="28"/>
      <c r="ACH366" s="28"/>
      <c r="ACI366" s="28"/>
      <c r="ACJ366" s="28"/>
      <c r="ACK366" s="28"/>
      <c r="ACL366" s="28"/>
      <c r="ACM366" s="28"/>
      <c r="ACN366" s="28"/>
      <c r="ACO366" s="28"/>
      <c r="ACP366" s="28"/>
      <c r="ACQ366" s="28"/>
      <c r="ACR366" s="28"/>
      <c r="ACS366" s="28"/>
      <c r="ACT366" s="28"/>
      <c r="ACU366" s="28"/>
      <c r="ACV366" s="28"/>
      <c r="ACW366" s="28"/>
      <c r="ACX366" s="28"/>
      <c r="ACY366" s="28"/>
      <c r="ACZ366" s="28"/>
      <c r="ADA366" s="28"/>
      <c r="ADB366" s="28"/>
      <c r="ADC366" s="28"/>
      <c r="ADD366" s="28"/>
      <c r="ADE366" s="28"/>
      <c r="ADF366" s="28"/>
      <c r="ADG366" s="28"/>
      <c r="ADH366" s="28"/>
      <c r="ADI366" s="28"/>
      <c r="ADJ366" s="28"/>
      <c r="ADK366" s="28"/>
      <c r="ADL366" s="28"/>
      <c r="ADM366" s="28"/>
      <c r="ADN366" s="28"/>
      <c r="ADO366" s="28"/>
      <c r="ADP366" s="28"/>
      <c r="ADQ366" s="28"/>
      <c r="ADR366" s="28"/>
      <c r="ADS366" s="28"/>
      <c r="ADT366" s="28"/>
      <c r="ADU366" s="28"/>
      <c r="ADV366" s="28"/>
      <c r="ADW366" s="28"/>
      <c r="ADX366" s="28"/>
      <c r="ADY366" s="28"/>
      <c r="ADZ366" s="28"/>
      <c r="AEA366" s="28"/>
      <c r="AEB366" s="28"/>
      <c r="AEC366" s="28"/>
      <c r="AED366" s="28"/>
      <c r="AEE366" s="28"/>
      <c r="AEF366" s="28"/>
      <c r="AEG366" s="28"/>
      <c r="AEH366" s="28"/>
      <c r="AEI366" s="28"/>
      <c r="AEJ366" s="28"/>
      <c r="AEK366" s="28"/>
      <c r="AEL366" s="28"/>
      <c r="AEM366" s="28"/>
      <c r="AEN366" s="28"/>
      <c r="AEO366" s="28"/>
      <c r="AEP366" s="28"/>
      <c r="AEQ366" s="28"/>
      <c r="AER366" s="28"/>
      <c r="AES366" s="28"/>
      <c r="AET366" s="28"/>
      <c r="AEU366" s="28"/>
      <c r="AEV366" s="28"/>
      <c r="AEW366" s="28"/>
      <c r="AEX366" s="28"/>
      <c r="AEY366" s="28"/>
      <c r="AEZ366" s="28"/>
      <c r="AFA366" s="28"/>
      <c r="AFB366" s="28"/>
      <c r="AFC366" s="28"/>
      <c r="AFD366" s="28"/>
      <c r="AFE366" s="28"/>
      <c r="AFF366" s="28"/>
      <c r="AFG366" s="28"/>
      <c r="AFH366" s="28"/>
      <c r="AFI366" s="28"/>
      <c r="AFJ366" s="28"/>
      <c r="AFK366" s="28"/>
      <c r="AFL366" s="28"/>
      <c r="AFM366" s="28"/>
      <c r="AFN366" s="28"/>
      <c r="AFO366" s="28"/>
      <c r="AFP366" s="28"/>
      <c r="AFQ366" s="28"/>
      <c r="AFR366" s="28"/>
      <c r="AFS366" s="28"/>
      <c r="AFT366" s="28"/>
      <c r="AFU366" s="28"/>
      <c r="AFV366" s="28"/>
      <c r="AFW366" s="28"/>
      <c r="AFX366" s="28"/>
      <c r="AFY366" s="28"/>
      <c r="AFZ366" s="28"/>
      <c r="AGA366" s="28"/>
      <c r="AGB366" s="28"/>
      <c r="AGC366" s="28"/>
      <c r="AGD366" s="28"/>
      <c r="AGE366" s="28"/>
      <c r="AGF366" s="28"/>
      <c r="AGG366" s="28"/>
      <c r="AGH366" s="28"/>
      <c r="AGI366" s="28"/>
      <c r="AGJ366" s="28"/>
      <c r="AGK366" s="28"/>
      <c r="AGL366" s="28"/>
      <c r="AGM366" s="28"/>
      <c r="AGN366" s="28"/>
      <c r="AGO366" s="28"/>
      <c r="AGP366" s="28"/>
      <c r="AGQ366" s="28"/>
      <c r="AGR366" s="28"/>
      <c r="AGS366" s="28"/>
      <c r="AGT366" s="28"/>
      <c r="AGU366" s="28"/>
      <c r="AGV366" s="28"/>
      <c r="AGW366" s="28"/>
      <c r="AGX366" s="28"/>
      <c r="AGY366" s="28"/>
      <c r="AGZ366" s="28"/>
      <c r="AHA366" s="28"/>
      <c r="AHB366" s="28"/>
      <c r="AHC366" s="28"/>
      <c r="AHD366" s="28"/>
      <c r="AHE366" s="28"/>
      <c r="AHF366" s="28"/>
      <c r="AHG366" s="28"/>
      <c r="AHH366" s="28"/>
      <c r="AHI366" s="28"/>
      <c r="AHJ366" s="28"/>
      <c r="AHK366" s="28"/>
      <c r="AHL366" s="28"/>
      <c r="AHM366" s="28"/>
      <c r="AHN366" s="28"/>
      <c r="AHO366" s="28"/>
      <c r="AHP366" s="28"/>
      <c r="AHQ366" s="28"/>
      <c r="AHR366" s="28"/>
      <c r="AHS366" s="28"/>
      <c r="AHT366" s="28"/>
      <c r="AHU366" s="28"/>
      <c r="AHV366" s="28"/>
      <c r="AHW366" s="28"/>
      <c r="AHX366" s="28"/>
      <c r="AHY366" s="28"/>
      <c r="AHZ366" s="28"/>
      <c r="AIA366" s="28"/>
      <c r="AIB366" s="28"/>
      <c r="AIC366" s="28"/>
      <c r="AID366" s="28"/>
      <c r="AIE366" s="28"/>
      <c r="AIF366" s="28"/>
      <c r="AIG366" s="28"/>
      <c r="AIH366" s="28"/>
      <c r="AII366" s="28"/>
      <c r="AIJ366" s="28"/>
      <c r="AIK366" s="28"/>
      <c r="AIL366" s="28"/>
      <c r="AIM366" s="28"/>
      <c r="AIN366" s="28"/>
      <c r="AIO366" s="28"/>
      <c r="AIP366" s="28"/>
      <c r="AIQ366" s="28"/>
      <c r="AIR366" s="28"/>
      <c r="AIS366" s="28"/>
      <c r="AIT366" s="28"/>
      <c r="AIU366" s="28"/>
      <c r="AIV366" s="28"/>
      <c r="AIW366" s="28"/>
      <c r="AIX366" s="28"/>
      <c r="AIY366" s="28"/>
      <c r="AIZ366" s="28"/>
      <c r="AJA366" s="28"/>
      <c r="AJB366" s="28"/>
      <c r="AJC366" s="28"/>
      <c r="AJD366" s="28"/>
      <c r="AJE366" s="28"/>
      <c r="AJF366" s="28"/>
      <c r="AJG366" s="28"/>
      <c r="AJH366" s="28"/>
      <c r="AJI366" s="28"/>
      <c r="AJJ366" s="28"/>
      <c r="AJK366" s="28"/>
      <c r="AJL366" s="28"/>
      <c r="AJM366" s="28"/>
      <c r="AJN366" s="28"/>
      <c r="AJO366" s="28"/>
      <c r="AJP366" s="28"/>
      <c r="AJQ366" s="28"/>
      <c r="AJR366" s="28"/>
      <c r="AJS366" s="28"/>
      <c r="AJT366" s="28"/>
      <c r="AJU366" s="28"/>
      <c r="AJV366" s="28"/>
      <c r="AJW366" s="28"/>
      <c r="AJX366" s="28"/>
      <c r="AJY366" s="28"/>
      <c r="AJZ366" s="28"/>
      <c r="AKA366" s="28"/>
      <c r="AKB366" s="28"/>
      <c r="AKC366" s="28"/>
      <c r="AKD366" s="28"/>
      <c r="AKE366" s="28"/>
      <c r="AKF366" s="28"/>
      <c r="AKG366" s="28"/>
      <c r="AKH366" s="28"/>
      <c r="AKI366" s="28"/>
      <c r="AKJ366" s="28"/>
      <c r="AKK366" s="28"/>
      <c r="AKL366" s="28"/>
      <c r="AKM366" s="28"/>
      <c r="AKN366" s="28"/>
      <c r="AKO366" s="28"/>
      <c r="AKP366" s="28"/>
      <c r="AKQ366" s="28"/>
      <c r="AKR366" s="28"/>
      <c r="AKS366" s="28"/>
      <c r="AKT366" s="28"/>
      <c r="AKU366" s="28"/>
      <c r="AKV366" s="28"/>
      <c r="AKW366" s="28"/>
      <c r="AKX366" s="28"/>
      <c r="AKY366" s="28"/>
      <c r="AKZ366" s="28"/>
      <c r="ALA366" s="28"/>
      <c r="ALB366" s="28"/>
      <c r="ALC366" s="28"/>
      <c r="ALD366" s="28"/>
      <c r="ALE366" s="28"/>
      <c r="ALF366" s="28"/>
      <c r="ALG366" s="28"/>
      <c r="ALH366" s="28"/>
      <c r="ALI366" s="28"/>
      <c r="ALJ366" s="28"/>
      <c r="ALK366" s="28"/>
      <c r="ALL366" s="28"/>
      <c r="ALM366" s="28"/>
      <c r="ALN366" s="28"/>
      <c r="ALO366" s="28"/>
      <c r="ALP366" s="28"/>
      <c r="ALQ366" s="28"/>
      <c r="ALR366" s="28"/>
      <c r="ALS366" s="28"/>
      <c r="ALT366" s="28"/>
      <c r="ALU366" s="28"/>
      <c r="ALV366" s="28"/>
      <c r="ALW366" s="28"/>
      <c r="ALX366" s="28"/>
      <c r="ALY366" s="28"/>
      <c r="ALZ366" s="28"/>
      <c r="AMA366" s="28"/>
      <c r="AMB366" s="28"/>
      <c r="AMC366" s="28"/>
      <c r="AMD366" s="28"/>
      <c r="AME366" s="28"/>
      <c r="AMF366" s="28"/>
      <c r="AMG366" s="28"/>
      <c r="AMH366" s="28"/>
      <c r="AMI366" s="28"/>
      <c r="AMJ366" s="28"/>
      <c r="AMK366" s="28"/>
      <c r="AML366" s="28"/>
      <c r="AMM366" s="28"/>
      <c r="AMN366" s="28"/>
      <c r="AMO366" s="28"/>
      <c r="AMP366" s="28"/>
      <c r="AMQ366" s="28"/>
      <c r="AMR366" s="28"/>
      <c r="AMS366" s="28"/>
      <c r="AMT366" s="28"/>
      <c r="AMU366" s="28"/>
      <c r="AMV366" s="28"/>
      <c r="AMW366" s="28"/>
      <c r="AMX366" s="28"/>
      <c r="AMY366" s="28"/>
      <c r="AMZ366" s="28"/>
      <c r="ANA366" s="28"/>
      <c r="ANB366" s="28"/>
      <c r="ANC366" s="28"/>
      <c r="AND366" s="28"/>
      <c r="ANE366" s="28"/>
    </row>
    <row r="367" spans="3:1045" s="6" customFormat="1" ht="15" customHeight="1" x14ac:dyDescent="0.25">
      <c r="C367" s="6" t="str">
        <f t="shared" si="225"/>
        <v>US Craftmaster</v>
      </c>
      <c r="D367" s="6" t="str">
        <f t="shared" si="226"/>
        <v>HPHE2F50HD045VU 120  (50 gal)</v>
      </c>
      <c r="E367" s="6">
        <f t="shared" si="206"/>
        <v>250413</v>
      </c>
      <c r="F367" s="62">
        <f t="shared" si="145"/>
        <v>50</v>
      </c>
      <c r="G367" s="6" t="str">
        <f t="shared" si="227"/>
        <v>AOSmithHPTU50</v>
      </c>
      <c r="H367" s="62">
        <v>1</v>
      </c>
      <c r="I367" s="64">
        <v>0</v>
      </c>
      <c r="J367" s="63">
        <f t="shared" si="148"/>
        <v>2.4</v>
      </c>
      <c r="K367" s="114">
        <f t="shared" si="149"/>
        <v>0</v>
      </c>
      <c r="L367" s="132">
        <f t="shared" si="254"/>
        <v>0</v>
      </c>
      <c r="M367" s="99" t="s">
        <v>196</v>
      </c>
      <c r="N367" s="32">
        <v>1</v>
      </c>
      <c r="O367" s="83">
        <f t="shared" si="255"/>
        <v>25</v>
      </c>
      <c r="P367" s="9" t="s">
        <v>49</v>
      </c>
      <c r="Q367" s="70">
        <f t="shared" si="256"/>
        <v>4</v>
      </c>
      <c r="R367" s="70">
        <f t="shared" si="252"/>
        <v>250413</v>
      </c>
      <c r="S367" s="67" t="str">
        <f t="shared" si="244"/>
        <v>HPHE2F50HD045VU 120  (50 gal)</v>
      </c>
      <c r="T367" s="10" t="s">
        <v>78</v>
      </c>
      <c r="U367" s="11">
        <v>50</v>
      </c>
      <c r="V367" s="30" t="s">
        <v>84</v>
      </c>
      <c r="W367" s="88" t="s">
        <v>109</v>
      </c>
      <c r="X367" s="93" t="str">
        <f t="shared" si="253"/>
        <v>AOSmithHPTU50</v>
      </c>
      <c r="Y367" s="131">
        <v>0</v>
      </c>
      <c r="Z367" s="40">
        <v>2.4</v>
      </c>
      <c r="AA367" s="47" t="s">
        <v>9</v>
      </c>
      <c r="AB367" s="48" t="s">
        <v>10</v>
      </c>
      <c r="AC367" s="49">
        <v>42591</v>
      </c>
      <c r="AD367" s="50" t="s">
        <v>83</v>
      </c>
      <c r="AE367" s="143" t="str">
        <f t="shared" si="228"/>
        <v>2,     US Craftmaster,   "HPHE2F50HD045VU 120  (50 gal)"</v>
      </c>
      <c r="AF367" s="145" t="str">
        <f t="shared" si="212"/>
        <v>USCraftmaster</v>
      </c>
      <c r="AG367" s="146" t="s">
        <v>708</v>
      </c>
      <c r="AH367" s="143" t="str">
        <f t="shared" si="229"/>
        <v xml:space="preserve">          case  US Craftmaster   :   "USCraftmasterHPHE2F50U"</v>
      </c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</row>
    <row r="368" spans="3:1045" s="6" customFormat="1" x14ac:dyDescent="0.25">
      <c r="C368" s="6" t="str">
        <f t="shared" si="225"/>
        <v>US Craftmaster</v>
      </c>
      <c r="D368" s="6" t="str">
        <f t="shared" si="226"/>
        <v>HPHE2F66HD045VU 120  (66 gal)</v>
      </c>
      <c r="E368" s="6">
        <f t="shared" si="206"/>
        <v>250514</v>
      </c>
      <c r="F368" s="62">
        <f t="shared" si="145"/>
        <v>66</v>
      </c>
      <c r="G368" s="6" t="str">
        <f t="shared" si="227"/>
        <v>AOSmithHPTU66</v>
      </c>
      <c r="H368" s="62">
        <v>1</v>
      </c>
      <c r="I368" s="64">
        <v>0</v>
      </c>
      <c r="J368" s="63">
        <f t="shared" si="148"/>
        <v>2.56</v>
      </c>
      <c r="K368" s="114">
        <f t="shared" si="149"/>
        <v>0</v>
      </c>
      <c r="L368" s="132">
        <f t="shared" si="254"/>
        <v>0</v>
      </c>
      <c r="M368" s="99" t="s">
        <v>196</v>
      </c>
      <c r="N368" s="32">
        <v>1</v>
      </c>
      <c r="O368" s="83">
        <f t="shared" si="255"/>
        <v>25</v>
      </c>
      <c r="P368" s="9" t="s">
        <v>49</v>
      </c>
      <c r="Q368" s="70">
        <f t="shared" si="256"/>
        <v>5</v>
      </c>
      <c r="R368" s="70">
        <f t="shared" si="252"/>
        <v>250514</v>
      </c>
      <c r="S368" s="67" t="str">
        <f t="shared" si="244"/>
        <v>HPHE2F66HD045VU 120  (66 gal)</v>
      </c>
      <c r="T368" s="10" t="s">
        <v>79</v>
      </c>
      <c r="U368" s="11">
        <v>66</v>
      </c>
      <c r="V368" s="30" t="s">
        <v>85</v>
      </c>
      <c r="W368" s="88" t="s">
        <v>105</v>
      </c>
      <c r="X368" s="93" t="str">
        <f t="shared" si="253"/>
        <v>AOSmithHPTU66</v>
      </c>
      <c r="Y368" s="131">
        <v>0</v>
      </c>
      <c r="Z368" s="40">
        <v>2.56</v>
      </c>
      <c r="AA368" s="47">
        <v>3</v>
      </c>
      <c r="AB368" s="48" t="s">
        <v>10</v>
      </c>
      <c r="AC368" s="49">
        <v>42591</v>
      </c>
      <c r="AD368" s="50" t="s">
        <v>83</v>
      </c>
      <c r="AE368" s="143" t="str">
        <f t="shared" si="228"/>
        <v>2,     US Craftmaster,   "HPHE2F66HD045VU 120  (66 gal)"</v>
      </c>
      <c r="AF368" s="145" t="str">
        <f t="shared" si="212"/>
        <v>USCraftmaster</v>
      </c>
      <c r="AG368" s="146" t="s">
        <v>709</v>
      </c>
      <c r="AH368" s="143" t="str">
        <f t="shared" si="229"/>
        <v xml:space="preserve">          case  US Craftmaster   :   "USCraftmasterHPHE2F66U"</v>
      </c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</row>
    <row r="369" spans="3:1045" s="29" customFormat="1" x14ac:dyDescent="0.25">
      <c r="C369" s="6" t="str">
        <f t="shared" si="225"/>
        <v>US Craftmaster</v>
      </c>
      <c r="D369" s="6" t="str">
        <f t="shared" si="226"/>
        <v>HPHE2F80HD045VU 120  (80 gal)</v>
      </c>
      <c r="E369" s="6">
        <f t="shared" si="206"/>
        <v>250615</v>
      </c>
      <c r="F369" s="62">
        <f t="shared" si="145"/>
        <v>80</v>
      </c>
      <c r="G369" s="6" t="str">
        <f t="shared" si="227"/>
        <v>AOSmithHPTU80</v>
      </c>
      <c r="H369" s="62">
        <v>1</v>
      </c>
      <c r="I369" s="64">
        <v>0</v>
      </c>
      <c r="J369" s="63">
        <f t="shared" si="148"/>
        <v>2.7</v>
      </c>
      <c r="K369" s="114">
        <f t="shared" si="149"/>
        <v>0</v>
      </c>
      <c r="L369" s="132">
        <f t="shared" si="254"/>
        <v>0</v>
      </c>
      <c r="M369" s="99" t="s">
        <v>196</v>
      </c>
      <c r="N369" s="32">
        <v>1</v>
      </c>
      <c r="O369" s="83">
        <f t="shared" si="255"/>
        <v>25</v>
      </c>
      <c r="P369" s="9" t="s">
        <v>49</v>
      </c>
      <c r="Q369" s="70">
        <f t="shared" si="256"/>
        <v>6</v>
      </c>
      <c r="R369" s="70">
        <f t="shared" si="252"/>
        <v>250615</v>
      </c>
      <c r="S369" s="67" t="str">
        <f t="shared" si="244"/>
        <v>HPHE2F80HD045VU 120  (80 gal)</v>
      </c>
      <c r="T369" s="10" t="s">
        <v>80</v>
      </c>
      <c r="U369" s="11">
        <v>80</v>
      </c>
      <c r="V369" s="30" t="s">
        <v>86</v>
      </c>
      <c r="W369" s="88" t="s">
        <v>106</v>
      </c>
      <c r="X369" s="93" t="str">
        <f t="shared" si="253"/>
        <v>AOSmithHPTU80</v>
      </c>
      <c r="Y369" s="131">
        <v>0</v>
      </c>
      <c r="Z369" s="40">
        <v>2.7</v>
      </c>
      <c r="AA369" s="47" t="s">
        <v>15</v>
      </c>
      <c r="AB369" s="48" t="s">
        <v>10</v>
      </c>
      <c r="AC369" s="49">
        <v>42591</v>
      </c>
      <c r="AD369" s="50" t="s">
        <v>83</v>
      </c>
      <c r="AE369" s="143" t="str">
        <f t="shared" si="228"/>
        <v>2,     US Craftmaster,   "HPHE2F80HD045VU 120  (80 gal)"</v>
      </c>
      <c r="AF369" s="145" t="str">
        <f t="shared" si="212"/>
        <v>USCraftmaster</v>
      </c>
      <c r="AG369" s="146" t="s">
        <v>710</v>
      </c>
      <c r="AH369" s="143" t="str">
        <f t="shared" si="229"/>
        <v xml:space="preserve">          case  US Craftmaster   :   "USCraftmasterHPHE2F80U"</v>
      </c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  <c r="IV369" s="6"/>
      <c r="IW369" s="6"/>
      <c r="IX369" s="6"/>
      <c r="IY369" s="6"/>
      <c r="IZ369" s="6"/>
      <c r="JA369" s="6"/>
      <c r="JB369" s="6"/>
      <c r="JC369" s="6"/>
      <c r="JD369" s="6"/>
      <c r="JE369" s="6"/>
      <c r="JF369" s="6"/>
      <c r="JG369" s="6"/>
      <c r="JH369" s="6"/>
      <c r="JI369" s="6"/>
      <c r="JJ369" s="6"/>
      <c r="JK369" s="6"/>
      <c r="JL369" s="6"/>
      <c r="JM369" s="6"/>
      <c r="JN369" s="6"/>
      <c r="JO369" s="6"/>
      <c r="JP369" s="6"/>
      <c r="JQ369" s="6"/>
      <c r="JR369" s="6"/>
      <c r="JS369" s="6"/>
      <c r="JT369" s="6"/>
      <c r="JU369" s="6"/>
      <c r="JV369" s="6"/>
      <c r="JW369" s="6"/>
      <c r="JX369" s="6"/>
      <c r="JY369" s="6"/>
      <c r="JZ369" s="6"/>
      <c r="KA369" s="6"/>
      <c r="KB369" s="6"/>
      <c r="KC369" s="6"/>
      <c r="KD369" s="6"/>
      <c r="KE369" s="6"/>
      <c r="KF369" s="6"/>
      <c r="KG369" s="6"/>
      <c r="KH369" s="6"/>
      <c r="KI369" s="6"/>
      <c r="KJ369" s="6"/>
      <c r="KK369" s="6"/>
      <c r="KL369" s="6"/>
      <c r="KM369" s="6"/>
      <c r="KN369" s="6"/>
      <c r="KO369" s="6"/>
      <c r="KP369" s="6"/>
      <c r="KQ369" s="6"/>
      <c r="KR369" s="6"/>
      <c r="KS369" s="6"/>
      <c r="KT369" s="6"/>
      <c r="KU369" s="6"/>
      <c r="KV369" s="6"/>
      <c r="KW369" s="6"/>
      <c r="KX369" s="6"/>
      <c r="KY369" s="6"/>
      <c r="KZ369" s="6"/>
      <c r="LA369" s="6"/>
      <c r="LB369" s="6"/>
      <c r="LC369" s="6"/>
      <c r="LD369" s="6"/>
      <c r="LE369" s="6"/>
      <c r="LF369" s="6"/>
      <c r="LG369" s="6"/>
      <c r="LH369" s="6"/>
      <c r="LI369" s="6"/>
      <c r="LJ369" s="6"/>
      <c r="LK369" s="6"/>
      <c r="LL369" s="6"/>
      <c r="LM369" s="6"/>
      <c r="LN369" s="6"/>
      <c r="LO369" s="6"/>
      <c r="LP369" s="6"/>
      <c r="LQ369" s="6"/>
      <c r="LR369" s="6"/>
      <c r="LS369" s="6"/>
      <c r="LT369" s="6"/>
      <c r="LU369" s="6"/>
      <c r="LV369" s="6"/>
      <c r="LW369" s="6"/>
      <c r="LX369" s="6"/>
      <c r="LY369" s="6"/>
      <c r="LZ369" s="6"/>
      <c r="MA369" s="6"/>
      <c r="MB369" s="6"/>
      <c r="MC369" s="6"/>
      <c r="MD369" s="6"/>
      <c r="ME369" s="6"/>
      <c r="MF369" s="6"/>
      <c r="MG369" s="6"/>
      <c r="MH369" s="6"/>
      <c r="MI369" s="6"/>
      <c r="MJ369" s="6"/>
      <c r="MK369" s="6"/>
      <c r="ML369" s="6"/>
      <c r="MM369" s="6"/>
      <c r="MN369" s="6"/>
      <c r="MO369" s="6"/>
      <c r="MP369" s="6"/>
      <c r="MQ369" s="6"/>
      <c r="MR369" s="6"/>
      <c r="MS369" s="6"/>
      <c r="MT369" s="6"/>
      <c r="MU369" s="6"/>
      <c r="MV369" s="6"/>
      <c r="MW369" s="6"/>
      <c r="MX369" s="6"/>
      <c r="MY369" s="6"/>
      <c r="MZ369" s="6"/>
      <c r="NA369" s="6"/>
      <c r="NB369" s="6"/>
      <c r="NC369" s="6"/>
      <c r="ND369" s="6"/>
      <c r="NE369" s="6"/>
      <c r="NF369" s="6"/>
      <c r="NG369" s="6"/>
      <c r="NH369" s="6"/>
      <c r="NI369" s="6"/>
      <c r="NJ369" s="6"/>
      <c r="NK369" s="6"/>
      <c r="NL369" s="6"/>
      <c r="NM369" s="6"/>
      <c r="NN369" s="6"/>
      <c r="NO369" s="6"/>
      <c r="NP369" s="6"/>
      <c r="NQ369" s="6"/>
      <c r="NR369" s="6"/>
      <c r="NS369" s="6"/>
      <c r="NT369" s="6"/>
      <c r="NU369" s="6"/>
      <c r="NV369" s="6"/>
      <c r="NW369" s="6"/>
      <c r="NX369" s="6"/>
      <c r="NY369" s="6"/>
      <c r="NZ369" s="6"/>
      <c r="OA369" s="6"/>
      <c r="OB369" s="6"/>
      <c r="OC369" s="6"/>
      <c r="OD369" s="6"/>
      <c r="OE369" s="6"/>
      <c r="OF369" s="6"/>
      <c r="OG369" s="6"/>
      <c r="OH369" s="6"/>
      <c r="OI369" s="6"/>
      <c r="OJ369" s="6"/>
      <c r="OK369" s="6"/>
      <c r="OL369" s="6"/>
      <c r="OM369" s="6"/>
      <c r="ON369" s="6"/>
      <c r="OO369" s="6"/>
      <c r="OP369" s="6"/>
      <c r="OQ369" s="6"/>
      <c r="OR369" s="6"/>
      <c r="OS369" s="6"/>
      <c r="OT369" s="6"/>
      <c r="OU369" s="6"/>
      <c r="OV369" s="6"/>
      <c r="OW369" s="6"/>
      <c r="OX369" s="6"/>
      <c r="OY369" s="6"/>
      <c r="OZ369" s="6"/>
      <c r="PA369" s="6"/>
      <c r="PB369" s="6"/>
      <c r="PC369" s="6"/>
      <c r="PD369" s="6"/>
      <c r="PE369" s="6"/>
      <c r="PF369" s="6"/>
      <c r="PG369" s="6"/>
      <c r="PH369" s="6"/>
      <c r="PI369" s="6"/>
      <c r="PJ369" s="6"/>
      <c r="PK369" s="6"/>
      <c r="PL369" s="6"/>
      <c r="PM369" s="6"/>
      <c r="PN369" s="6"/>
      <c r="PO369" s="6"/>
      <c r="PP369" s="6"/>
      <c r="PQ369" s="6"/>
      <c r="PR369" s="6"/>
      <c r="PS369" s="6"/>
      <c r="PT369" s="6"/>
      <c r="PU369" s="6"/>
      <c r="PV369" s="6"/>
      <c r="PW369" s="6"/>
      <c r="PX369" s="6"/>
      <c r="PY369" s="6"/>
      <c r="PZ369" s="6"/>
      <c r="QA369" s="6"/>
      <c r="QB369" s="6"/>
      <c r="QC369" s="6"/>
      <c r="QD369" s="6"/>
      <c r="QE369" s="6"/>
      <c r="QF369" s="6"/>
      <c r="QG369" s="6"/>
      <c r="QH369" s="6"/>
      <c r="QI369" s="6"/>
      <c r="QJ369" s="6"/>
      <c r="QK369" s="6"/>
      <c r="QL369" s="6"/>
      <c r="QM369" s="6"/>
      <c r="QN369" s="6"/>
      <c r="QO369" s="6"/>
      <c r="QP369" s="6"/>
      <c r="QQ369" s="6"/>
      <c r="QR369" s="6"/>
      <c r="QS369" s="6"/>
      <c r="QT369" s="6"/>
      <c r="QU369" s="6"/>
      <c r="QV369" s="6"/>
      <c r="QW369" s="6"/>
      <c r="QX369" s="6"/>
      <c r="QY369" s="6"/>
      <c r="QZ369" s="6"/>
      <c r="RA369" s="6"/>
      <c r="RB369" s="6"/>
      <c r="RC369" s="6"/>
      <c r="RD369" s="6"/>
      <c r="RE369" s="6"/>
      <c r="RF369" s="6"/>
      <c r="RG369" s="6"/>
      <c r="RH369" s="6"/>
      <c r="RI369" s="6"/>
      <c r="RJ369" s="6"/>
      <c r="RK369" s="6"/>
      <c r="RL369" s="6"/>
      <c r="RM369" s="6"/>
      <c r="RN369" s="6"/>
      <c r="RO369" s="6"/>
      <c r="RP369" s="6"/>
      <c r="RQ369" s="6"/>
      <c r="RR369" s="6"/>
      <c r="RS369" s="6"/>
      <c r="RT369" s="6"/>
      <c r="RU369" s="6"/>
      <c r="RV369" s="6"/>
      <c r="RW369" s="6"/>
      <c r="RX369" s="6"/>
      <c r="RY369" s="6"/>
      <c r="RZ369" s="6"/>
      <c r="SA369" s="6"/>
      <c r="SB369" s="6"/>
      <c r="SC369" s="6"/>
      <c r="SD369" s="6"/>
      <c r="SE369" s="6"/>
      <c r="SF369" s="6"/>
      <c r="SG369" s="6"/>
      <c r="SH369" s="6"/>
      <c r="SI369" s="6"/>
      <c r="SJ369" s="6"/>
      <c r="SK369" s="6"/>
      <c r="SL369" s="6"/>
      <c r="SM369" s="6"/>
      <c r="SN369" s="6"/>
      <c r="SO369" s="6"/>
      <c r="SP369" s="6"/>
      <c r="SQ369" s="6"/>
      <c r="SR369" s="6"/>
      <c r="SS369" s="6"/>
      <c r="ST369" s="6"/>
      <c r="SU369" s="6"/>
      <c r="SV369" s="6"/>
      <c r="SW369" s="6"/>
      <c r="SX369" s="6"/>
      <c r="SY369" s="6"/>
      <c r="SZ369" s="6"/>
      <c r="TA369" s="6"/>
      <c r="TB369" s="6"/>
      <c r="TC369" s="6"/>
      <c r="TD369" s="6"/>
      <c r="TE369" s="6"/>
      <c r="TF369" s="6"/>
      <c r="TG369" s="6"/>
      <c r="TH369" s="6"/>
      <c r="TI369" s="6"/>
      <c r="TJ369" s="6"/>
      <c r="TK369" s="6"/>
      <c r="TL369" s="6"/>
      <c r="TM369" s="6"/>
      <c r="TN369" s="6"/>
      <c r="TO369" s="6"/>
      <c r="TP369" s="6"/>
      <c r="TQ369" s="6"/>
      <c r="TR369" s="6"/>
      <c r="TS369" s="6"/>
      <c r="TT369" s="6"/>
      <c r="TU369" s="6"/>
      <c r="TV369" s="6"/>
      <c r="TW369" s="6"/>
      <c r="TX369" s="6"/>
      <c r="TY369" s="6"/>
      <c r="TZ369" s="6"/>
      <c r="UA369" s="6"/>
      <c r="UB369" s="6"/>
      <c r="UC369" s="6"/>
      <c r="UD369" s="6"/>
      <c r="UE369" s="6"/>
      <c r="UF369" s="6"/>
      <c r="UG369" s="6"/>
      <c r="UH369" s="6"/>
      <c r="UI369" s="6"/>
      <c r="UJ369" s="6"/>
      <c r="UK369" s="6"/>
      <c r="UL369" s="6"/>
      <c r="UM369" s="6"/>
      <c r="UN369" s="6"/>
      <c r="UO369" s="6"/>
      <c r="UP369" s="6"/>
      <c r="UQ369" s="6"/>
      <c r="UR369" s="6"/>
      <c r="US369" s="6"/>
      <c r="UT369" s="6"/>
      <c r="UU369" s="6"/>
      <c r="UV369" s="6"/>
      <c r="UW369" s="6"/>
      <c r="UX369" s="6"/>
      <c r="UY369" s="6"/>
      <c r="UZ369" s="6"/>
      <c r="VA369" s="6"/>
      <c r="VB369" s="6"/>
      <c r="VC369" s="6"/>
      <c r="VD369" s="6"/>
      <c r="VE369" s="6"/>
      <c r="VF369" s="6"/>
      <c r="VG369" s="6"/>
      <c r="VH369" s="6"/>
      <c r="VI369" s="6"/>
      <c r="VJ369" s="6"/>
      <c r="VK369" s="6"/>
      <c r="VL369" s="6"/>
      <c r="VM369" s="6"/>
      <c r="VN369" s="6"/>
      <c r="VO369" s="6"/>
      <c r="VP369" s="6"/>
      <c r="VQ369" s="6"/>
      <c r="VR369" s="6"/>
      <c r="VS369" s="6"/>
      <c r="VT369" s="6"/>
      <c r="VU369" s="6"/>
      <c r="VV369" s="6"/>
      <c r="VW369" s="6"/>
      <c r="VX369" s="6"/>
      <c r="VY369" s="6"/>
      <c r="VZ369" s="6"/>
      <c r="WA369" s="6"/>
      <c r="WB369" s="6"/>
      <c r="WC369" s="6"/>
      <c r="WD369" s="6"/>
      <c r="WE369" s="6"/>
      <c r="WF369" s="6"/>
      <c r="WG369" s="6"/>
      <c r="WH369" s="6"/>
      <c r="WI369" s="6"/>
      <c r="WJ369" s="6"/>
      <c r="WK369" s="6"/>
      <c r="WL369" s="6"/>
      <c r="WM369" s="6"/>
      <c r="WN369" s="6"/>
      <c r="WO369" s="6"/>
      <c r="WP369" s="6"/>
      <c r="WQ369" s="6"/>
      <c r="WR369" s="6"/>
      <c r="WS369" s="6"/>
      <c r="WT369" s="6"/>
      <c r="WU369" s="6"/>
      <c r="WV369" s="6"/>
      <c r="WW369" s="6"/>
      <c r="WX369" s="6"/>
      <c r="WY369" s="6"/>
      <c r="WZ369" s="6"/>
      <c r="XA369" s="6"/>
      <c r="XB369" s="6"/>
      <c r="XC369" s="6"/>
      <c r="XD369" s="6"/>
      <c r="XE369" s="6"/>
      <c r="XF369" s="6"/>
      <c r="XG369" s="6"/>
      <c r="XH369" s="6"/>
      <c r="XI369" s="6"/>
      <c r="XJ369" s="6"/>
      <c r="XK369" s="6"/>
      <c r="XL369" s="6"/>
      <c r="XM369" s="6"/>
      <c r="XN369" s="6"/>
      <c r="XO369" s="6"/>
      <c r="XP369" s="6"/>
      <c r="XQ369" s="6"/>
      <c r="XR369" s="6"/>
      <c r="XS369" s="6"/>
      <c r="XT369" s="6"/>
      <c r="XU369" s="6"/>
      <c r="XV369" s="6"/>
      <c r="XW369" s="6"/>
      <c r="XX369" s="6"/>
      <c r="XY369" s="6"/>
      <c r="XZ369" s="6"/>
      <c r="YA369" s="6"/>
      <c r="YB369" s="6"/>
      <c r="YC369" s="6"/>
      <c r="YD369" s="6"/>
      <c r="YE369" s="6"/>
      <c r="YF369" s="6"/>
      <c r="YG369" s="6"/>
      <c r="YH369" s="6"/>
      <c r="YI369" s="6"/>
      <c r="YJ369" s="6"/>
      <c r="YK369" s="6"/>
      <c r="YL369" s="6"/>
      <c r="YM369" s="6"/>
      <c r="YN369" s="6"/>
      <c r="YO369" s="6"/>
      <c r="YP369" s="6"/>
      <c r="YQ369" s="6"/>
      <c r="YR369" s="6"/>
      <c r="YS369" s="6"/>
      <c r="YT369" s="6"/>
      <c r="YU369" s="6"/>
      <c r="YV369" s="6"/>
      <c r="YW369" s="6"/>
      <c r="YX369" s="6"/>
      <c r="YY369" s="6"/>
      <c r="YZ369" s="6"/>
      <c r="ZA369" s="6"/>
      <c r="ZB369" s="6"/>
      <c r="ZC369" s="6"/>
      <c r="ZD369" s="6"/>
      <c r="ZE369" s="6"/>
      <c r="ZF369" s="6"/>
      <c r="ZG369" s="6"/>
      <c r="ZH369" s="6"/>
      <c r="ZI369" s="6"/>
      <c r="ZJ369" s="6"/>
      <c r="ZK369" s="6"/>
      <c r="ZL369" s="6"/>
      <c r="ZM369" s="6"/>
      <c r="ZN369" s="6"/>
      <c r="ZO369" s="6"/>
      <c r="ZP369" s="6"/>
      <c r="ZQ369" s="6"/>
      <c r="ZR369" s="6"/>
      <c r="ZS369" s="6"/>
      <c r="ZT369" s="6"/>
      <c r="ZU369" s="6"/>
      <c r="ZV369" s="6"/>
      <c r="ZW369" s="6"/>
      <c r="ZX369" s="6"/>
      <c r="ZY369" s="6"/>
      <c r="ZZ369" s="6"/>
      <c r="AAA369" s="6"/>
      <c r="AAB369" s="6"/>
      <c r="AAC369" s="6"/>
      <c r="AAD369" s="6"/>
      <c r="AAE369" s="6"/>
      <c r="AAF369" s="6"/>
      <c r="AAG369" s="6"/>
      <c r="AAH369" s="6"/>
      <c r="AAI369" s="6"/>
      <c r="AAJ369" s="6"/>
      <c r="AAK369" s="6"/>
      <c r="AAL369" s="6"/>
      <c r="AAM369" s="6"/>
      <c r="AAN369" s="6"/>
      <c r="AAO369" s="6"/>
      <c r="AAP369" s="6"/>
      <c r="AAQ369" s="6"/>
      <c r="AAR369" s="6"/>
      <c r="AAS369" s="6"/>
      <c r="AAT369" s="6"/>
      <c r="AAU369" s="6"/>
      <c r="AAV369" s="6"/>
      <c r="AAW369" s="6"/>
      <c r="AAX369" s="6"/>
      <c r="AAY369" s="6"/>
      <c r="AAZ369" s="6"/>
      <c r="ABA369" s="6"/>
      <c r="ABB369" s="6"/>
      <c r="ABC369" s="6"/>
      <c r="ABD369" s="6"/>
      <c r="ABE369" s="6"/>
      <c r="ABF369" s="6"/>
      <c r="ABG369" s="6"/>
      <c r="ABH369" s="6"/>
      <c r="ABI369" s="6"/>
      <c r="ABJ369" s="6"/>
      <c r="ABK369" s="6"/>
      <c r="ABL369" s="6"/>
      <c r="ABM369" s="6"/>
      <c r="ABN369" s="6"/>
      <c r="ABO369" s="6"/>
      <c r="ABP369" s="6"/>
      <c r="ABQ369" s="6"/>
      <c r="ABR369" s="6"/>
      <c r="ABS369" s="6"/>
      <c r="ABT369" s="6"/>
      <c r="ABU369" s="6"/>
      <c r="ABV369" s="6"/>
      <c r="ABW369" s="6"/>
      <c r="ABX369" s="6"/>
      <c r="ABY369" s="6"/>
      <c r="ABZ369" s="6"/>
      <c r="ACA369" s="6"/>
      <c r="ACB369" s="6"/>
      <c r="ACC369" s="6"/>
      <c r="ACD369" s="6"/>
      <c r="ACE369" s="6"/>
      <c r="ACF369" s="6"/>
      <c r="ACG369" s="6"/>
      <c r="ACH369" s="6"/>
      <c r="ACI369" s="6"/>
      <c r="ACJ369" s="6"/>
      <c r="ACK369" s="6"/>
      <c r="ACL369" s="6"/>
      <c r="ACM369" s="6"/>
      <c r="ACN369" s="6"/>
      <c r="ACO369" s="6"/>
      <c r="ACP369" s="6"/>
      <c r="ACQ369" s="6"/>
      <c r="ACR369" s="6"/>
      <c r="ACS369" s="6"/>
      <c r="ACT369" s="6"/>
      <c r="ACU369" s="6"/>
      <c r="ACV369" s="6"/>
      <c r="ACW369" s="6"/>
      <c r="ACX369" s="6"/>
      <c r="ACY369" s="6"/>
      <c r="ACZ369" s="6"/>
      <c r="ADA369" s="6"/>
      <c r="ADB369" s="6"/>
      <c r="ADC369" s="6"/>
      <c r="ADD369" s="6"/>
      <c r="ADE369" s="6"/>
      <c r="ADF369" s="6"/>
      <c r="ADG369" s="6"/>
      <c r="ADH369" s="6"/>
      <c r="ADI369" s="6"/>
      <c r="ADJ369" s="6"/>
      <c r="ADK369" s="6"/>
      <c r="ADL369" s="6"/>
      <c r="ADM369" s="6"/>
      <c r="ADN369" s="6"/>
      <c r="ADO369" s="6"/>
      <c r="ADP369" s="6"/>
      <c r="ADQ369" s="6"/>
      <c r="ADR369" s="6"/>
      <c r="ADS369" s="6"/>
      <c r="ADT369" s="6"/>
      <c r="ADU369" s="6"/>
      <c r="ADV369" s="6"/>
      <c r="ADW369" s="6"/>
      <c r="ADX369" s="6"/>
      <c r="ADY369" s="6"/>
      <c r="ADZ369" s="6"/>
      <c r="AEA369" s="6"/>
      <c r="AEB369" s="6"/>
      <c r="AEC369" s="6"/>
      <c r="AED369" s="6"/>
      <c r="AEE369" s="6"/>
      <c r="AEF369" s="6"/>
      <c r="AEG369" s="6"/>
      <c r="AEH369" s="6"/>
      <c r="AEI369" s="6"/>
      <c r="AEJ369" s="6"/>
      <c r="AEK369" s="6"/>
      <c r="AEL369" s="6"/>
      <c r="AEM369" s="6"/>
      <c r="AEN369" s="6"/>
      <c r="AEO369" s="6"/>
      <c r="AEP369" s="6"/>
      <c r="AEQ369" s="6"/>
      <c r="AER369" s="6"/>
      <c r="AES369" s="6"/>
      <c r="AET369" s="6"/>
      <c r="AEU369" s="6"/>
      <c r="AEV369" s="6"/>
      <c r="AEW369" s="6"/>
      <c r="AEX369" s="6"/>
      <c r="AEY369" s="6"/>
      <c r="AEZ369" s="6"/>
      <c r="AFA369" s="6"/>
      <c r="AFB369" s="6"/>
      <c r="AFC369" s="6"/>
      <c r="AFD369" s="6"/>
      <c r="AFE369" s="6"/>
      <c r="AFF369" s="6"/>
      <c r="AFG369" s="6"/>
      <c r="AFH369" s="6"/>
      <c r="AFI369" s="6"/>
      <c r="AFJ369" s="6"/>
      <c r="AFK369" s="6"/>
      <c r="AFL369" s="6"/>
      <c r="AFM369" s="6"/>
      <c r="AFN369" s="6"/>
      <c r="AFO369" s="6"/>
      <c r="AFP369" s="6"/>
      <c r="AFQ369" s="6"/>
      <c r="AFR369" s="6"/>
      <c r="AFS369" s="6"/>
      <c r="AFT369" s="6"/>
      <c r="AFU369" s="6"/>
      <c r="AFV369" s="6"/>
      <c r="AFW369" s="6"/>
      <c r="AFX369" s="6"/>
      <c r="AFY369" s="6"/>
      <c r="AFZ369" s="6"/>
      <c r="AGA369" s="6"/>
      <c r="AGB369" s="6"/>
      <c r="AGC369" s="6"/>
      <c r="AGD369" s="6"/>
      <c r="AGE369" s="6"/>
      <c r="AGF369" s="6"/>
      <c r="AGG369" s="6"/>
      <c r="AGH369" s="6"/>
      <c r="AGI369" s="6"/>
      <c r="AGJ369" s="6"/>
      <c r="AGK369" s="6"/>
      <c r="AGL369" s="6"/>
      <c r="AGM369" s="6"/>
      <c r="AGN369" s="6"/>
      <c r="AGO369" s="6"/>
      <c r="AGP369" s="6"/>
      <c r="AGQ369" s="6"/>
      <c r="AGR369" s="6"/>
      <c r="AGS369" s="6"/>
      <c r="AGT369" s="6"/>
      <c r="AGU369" s="6"/>
      <c r="AGV369" s="6"/>
      <c r="AGW369" s="6"/>
      <c r="AGX369" s="6"/>
      <c r="AGY369" s="6"/>
      <c r="AGZ369" s="6"/>
      <c r="AHA369" s="6"/>
      <c r="AHB369" s="6"/>
      <c r="AHC369" s="6"/>
      <c r="AHD369" s="6"/>
      <c r="AHE369" s="6"/>
      <c r="AHF369" s="6"/>
      <c r="AHG369" s="6"/>
      <c r="AHH369" s="6"/>
      <c r="AHI369" s="6"/>
      <c r="AHJ369" s="6"/>
      <c r="AHK369" s="6"/>
      <c r="AHL369" s="6"/>
      <c r="AHM369" s="6"/>
      <c r="AHN369" s="6"/>
      <c r="AHO369" s="6"/>
      <c r="AHP369" s="6"/>
      <c r="AHQ369" s="6"/>
      <c r="AHR369" s="6"/>
      <c r="AHS369" s="6"/>
      <c r="AHT369" s="6"/>
      <c r="AHU369" s="6"/>
      <c r="AHV369" s="6"/>
      <c r="AHW369" s="6"/>
      <c r="AHX369" s="6"/>
      <c r="AHY369" s="6"/>
      <c r="AHZ369" s="6"/>
      <c r="AIA369" s="6"/>
      <c r="AIB369" s="6"/>
      <c r="AIC369" s="6"/>
      <c r="AID369" s="6"/>
      <c r="AIE369" s="6"/>
      <c r="AIF369" s="6"/>
      <c r="AIG369" s="6"/>
      <c r="AIH369" s="6"/>
      <c r="AII369" s="6"/>
      <c r="AIJ369" s="6"/>
      <c r="AIK369" s="6"/>
      <c r="AIL369" s="6"/>
      <c r="AIM369" s="6"/>
      <c r="AIN369" s="6"/>
      <c r="AIO369" s="6"/>
      <c r="AIP369" s="6"/>
      <c r="AIQ369" s="6"/>
      <c r="AIR369" s="6"/>
      <c r="AIS369" s="6"/>
      <c r="AIT369" s="6"/>
      <c r="AIU369" s="6"/>
      <c r="AIV369" s="6"/>
      <c r="AIW369" s="6"/>
      <c r="AIX369" s="6"/>
      <c r="AIY369" s="6"/>
      <c r="AIZ369" s="6"/>
      <c r="AJA369" s="6"/>
      <c r="AJB369" s="6"/>
      <c r="AJC369" s="6"/>
      <c r="AJD369" s="6"/>
      <c r="AJE369" s="6"/>
      <c r="AJF369" s="6"/>
      <c r="AJG369" s="6"/>
      <c r="AJH369" s="6"/>
      <c r="AJI369" s="6"/>
      <c r="AJJ369" s="6"/>
      <c r="AJK369" s="6"/>
      <c r="AJL369" s="6"/>
      <c r="AJM369" s="6"/>
      <c r="AJN369" s="6"/>
      <c r="AJO369" s="6"/>
      <c r="AJP369" s="6"/>
      <c r="AJQ369" s="6"/>
      <c r="AJR369" s="6"/>
      <c r="AJS369" s="6"/>
      <c r="AJT369" s="6"/>
      <c r="AJU369" s="6"/>
      <c r="AJV369" s="6"/>
      <c r="AJW369" s="6"/>
      <c r="AJX369" s="6"/>
      <c r="AJY369" s="6"/>
      <c r="AJZ369" s="6"/>
      <c r="AKA369" s="6"/>
      <c r="AKB369" s="6"/>
      <c r="AKC369" s="6"/>
      <c r="AKD369" s="6"/>
      <c r="AKE369" s="6"/>
      <c r="AKF369" s="6"/>
      <c r="AKG369" s="6"/>
      <c r="AKH369" s="6"/>
      <c r="AKI369" s="6"/>
      <c r="AKJ369" s="6"/>
      <c r="AKK369" s="6"/>
      <c r="AKL369" s="6"/>
      <c r="AKM369" s="6"/>
      <c r="AKN369" s="6"/>
      <c r="AKO369" s="6"/>
      <c r="AKP369" s="6"/>
      <c r="AKQ369" s="6"/>
      <c r="AKR369" s="6"/>
      <c r="AKS369" s="6"/>
      <c r="AKT369" s="6"/>
      <c r="AKU369" s="6"/>
      <c r="AKV369" s="6"/>
      <c r="AKW369" s="6"/>
      <c r="AKX369" s="6"/>
      <c r="AKY369" s="6"/>
      <c r="AKZ369" s="6"/>
      <c r="ALA369" s="6"/>
      <c r="ALB369" s="6"/>
      <c r="ALC369" s="6"/>
      <c r="ALD369" s="6"/>
      <c r="ALE369" s="6"/>
      <c r="ALF369" s="6"/>
      <c r="ALG369" s="6"/>
      <c r="ALH369" s="6"/>
      <c r="ALI369" s="6"/>
      <c r="ALJ369" s="6"/>
      <c r="ALK369" s="6"/>
      <c r="ALL369" s="6"/>
      <c r="ALM369" s="6"/>
      <c r="ALN369" s="6"/>
      <c r="ALO369" s="6"/>
      <c r="ALP369" s="6"/>
      <c r="ALQ369" s="6"/>
      <c r="ALR369" s="6"/>
      <c r="ALS369" s="6"/>
      <c r="ALT369" s="6"/>
      <c r="ALU369" s="6"/>
      <c r="ALV369" s="6"/>
      <c r="ALW369" s="6"/>
      <c r="ALX369" s="6"/>
      <c r="ALY369" s="6"/>
      <c r="ALZ369" s="6"/>
      <c r="AMA369" s="6"/>
      <c r="AMB369" s="6"/>
      <c r="AMC369" s="6"/>
      <c r="AMD369" s="6"/>
      <c r="AME369" s="6"/>
      <c r="AMF369" s="6"/>
      <c r="AMG369" s="6"/>
      <c r="AMH369" s="6"/>
      <c r="AMI369" s="6"/>
      <c r="AMJ369" s="6"/>
      <c r="AMK369" s="6"/>
      <c r="AML369" s="6"/>
      <c r="AMM369" s="6"/>
      <c r="AMN369" s="6"/>
      <c r="AMO369" s="6"/>
      <c r="AMP369" s="6"/>
      <c r="AMQ369" s="6"/>
      <c r="AMR369" s="6"/>
      <c r="AMS369" s="6"/>
      <c r="AMT369" s="6"/>
      <c r="AMU369" s="6"/>
      <c r="AMV369" s="6"/>
      <c r="AMW369" s="6"/>
      <c r="AMX369" s="6"/>
      <c r="AMY369" s="6"/>
      <c r="AMZ369" s="6"/>
      <c r="ANA369" s="6"/>
      <c r="ANB369" s="6"/>
      <c r="ANC369" s="6"/>
      <c r="AND369" s="6"/>
      <c r="ANE369" s="6"/>
    </row>
    <row r="370" spans="3:1045" s="28" customFormat="1" x14ac:dyDescent="0.25">
      <c r="C370" s="6" t="str">
        <f t="shared" si="225"/>
        <v>US Craftmaster</v>
      </c>
      <c r="D370" s="6" t="str">
        <f t="shared" si="226"/>
        <v>HPHE2K50HD045VUN 120  (50 gal)</v>
      </c>
      <c r="E370" s="6">
        <f t="shared" si="206"/>
        <v>250713</v>
      </c>
      <c r="F370" s="62">
        <f t="shared" si="145"/>
        <v>50</v>
      </c>
      <c r="G370" s="6" t="str">
        <f t="shared" si="227"/>
        <v>AOSmithHPTU50</v>
      </c>
      <c r="H370" s="64">
        <v>0</v>
      </c>
      <c r="I370" s="62">
        <v>1</v>
      </c>
      <c r="J370" s="63">
        <f t="shared" ref="J370:J390" si="257">IF(H370&gt;0,Z370,0)</f>
        <v>0</v>
      </c>
      <c r="K370" s="114">
        <f t="shared" ref="K370:K385" si="258">IF(I370&gt;0,AB370,0)</f>
        <v>2.9</v>
      </c>
      <c r="L370" s="132">
        <f t="shared" si="254"/>
        <v>0</v>
      </c>
      <c r="M370" s="99" t="s">
        <v>196</v>
      </c>
      <c r="N370" s="32">
        <v>3</v>
      </c>
      <c r="O370" s="83">
        <f t="shared" si="255"/>
        <v>25</v>
      </c>
      <c r="P370" s="9" t="s">
        <v>49</v>
      </c>
      <c r="Q370" s="70">
        <f t="shared" si="256"/>
        <v>7</v>
      </c>
      <c r="R370" s="70">
        <f t="shared" si="252"/>
        <v>250713</v>
      </c>
      <c r="S370" s="67" t="str">
        <f t="shared" si="244"/>
        <v>HPHE2K50HD045VUN 120  (50 gal)</v>
      </c>
      <c r="T370" s="10" t="s">
        <v>50</v>
      </c>
      <c r="U370" s="11">
        <v>50</v>
      </c>
      <c r="V370" s="30" t="s">
        <v>84</v>
      </c>
      <c r="W370" s="88" t="s">
        <v>109</v>
      </c>
      <c r="X370" s="93" t="str">
        <f t="shared" si="253"/>
        <v>AOSmithHPTU50</v>
      </c>
      <c r="Y370" s="131">
        <v>0</v>
      </c>
      <c r="Z370" s="40" t="s">
        <v>10</v>
      </c>
      <c r="AA370" s="47" t="s">
        <v>9</v>
      </c>
      <c r="AB370" s="48">
        <v>2.9</v>
      </c>
      <c r="AC370" s="49">
        <v>42545</v>
      </c>
      <c r="AD370" s="50" t="s">
        <v>83</v>
      </c>
      <c r="AE370" s="143" t="str">
        <f t="shared" si="228"/>
        <v>2,     US Craftmaster,   "HPHE2K50HD045VUN 120  (50 gal)"</v>
      </c>
      <c r="AF370" s="145" t="str">
        <f t="shared" si="212"/>
        <v>USCraftmaster</v>
      </c>
      <c r="AG370" s="146" t="s">
        <v>711</v>
      </c>
      <c r="AH370" s="143" t="str">
        <f t="shared" si="229"/>
        <v xml:space="preserve">          case  US Craftmaster   :   "USCraftmasterHPHE2K50UN"</v>
      </c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  <c r="AMK370"/>
      <c r="AML370"/>
      <c r="AMM370"/>
      <c r="AMN370"/>
      <c r="AMO370"/>
      <c r="AMP370"/>
      <c r="AMQ370"/>
      <c r="AMR370"/>
      <c r="AMS370"/>
      <c r="AMT370"/>
      <c r="AMU370"/>
      <c r="AMV370"/>
      <c r="AMW370"/>
      <c r="AMX370"/>
      <c r="AMY370"/>
      <c r="AMZ370"/>
      <c r="ANA370"/>
      <c r="ANB370"/>
      <c r="ANC370" s="6"/>
      <c r="AND370" s="6"/>
      <c r="ANE370" s="6"/>
    </row>
    <row r="371" spans="3:1045" s="28" customFormat="1" x14ac:dyDescent="0.25">
      <c r="C371" s="6" t="str">
        <f t="shared" si="225"/>
        <v>US Craftmaster</v>
      </c>
      <c r="D371" s="6" t="str">
        <f t="shared" si="226"/>
        <v>HPHE2K66HD045VUN 120  (66 gal)</v>
      </c>
      <c r="E371" s="6">
        <f t="shared" si="206"/>
        <v>250814</v>
      </c>
      <c r="F371" s="62">
        <f t="shared" si="145"/>
        <v>66</v>
      </c>
      <c r="G371" s="6" t="str">
        <f t="shared" si="227"/>
        <v>AOSmithHPTU66</v>
      </c>
      <c r="H371" s="64">
        <v>0</v>
      </c>
      <c r="I371" s="62">
        <v>1</v>
      </c>
      <c r="J371" s="63">
        <f t="shared" si="257"/>
        <v>0</v>
      </c>
      <c r="K371" s="114">
        <f t="shared" si="258"/>
        <v>3.1</v>
      </c>
      <c r="L371" s="132">
        <f t="shared" si="254"/>
        <v>0</v>
      </c>
      <c r="M371" s="99" t="s">
        <v>196</v>
      </c>
      <c r="N371" s="32">
        <v>3</v>
      </c>
      <c r="O371" s="83">
        <f t="shared" si="255"/>
        <v>25</v>
      </c>
      <c r="P371" s="9" t="s">
        <v>49</v>
      </c>
      <c r="Q371" s="70">
        <f t="shared" si="256"/>
        <v>8</v>
      </c>
      <c r="R371" s="70">
        <f t="shared" si="252"/>
        <v>250814</v>
      </c>
      <c r="S371" s="67" t="str">
        <f t="shared" si="244"/>
        <v>HPHE2K66HD045VUN 120  (66 gal)</v>
      </c>
      <c r="T371" s="10" t="s">
        <v>51</v>
      </c>
      <c r="U371" s="11">
        <v>66</v>
      </c>
      <c r="V371" s="30" t="s">
        <v>85</v>
      </c>
      <c r="W371" s="88" t="s">
        <v>105</v>
      </c>
      <c r="X371" s="93" t="str">
        <f t="shared" si="253"/>
        <v>AOSmithHPTU66</v>
      </c>
      <c r="Y371" s="131">
        <v>0</v>
      </c>
      <c r="Z371" s="40" t="s">
        <v>10</v>
      </c>
      <c r="AA371" s="47">
        <v>3</v>
      </c>
      <c r="AB371" s="48">
        <v>3.1</v>
      </c>
      <c r="AC371" s="49">
        <v>42545</v>
      </c>
      <c r="AD371" s="50" t="s">
        <v>83</v>
      </c>
      <c r="AE371" s="143" t="str">
        <f t="shared" si="228"/>
        <v>2,     US Craftmaster,   "HPHE2K66HD045VUN 120  (66 gal)"</v>
      </c>
      <c r="AF371" s="145" t="str">
        <f t="shared" si="212"/>
        <v>USCraftmaster</v>
      </c>
      <c r="AG371" s="146" t="s">
        <v>712</v>
      </c>
      <c r="AH371" s="143" t="str">
        <f t="shared" si="229"/>
        <v xml:space="preserve">          case  US Craftmaster   :   "USCraftmasterHPHE2K66UN"</v>
      </c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  <c r="AMK371"/>
      <c r="AML371"/>
      <c r="AMM371"/>
      <c r="AMN371"/>
      <c r="AMO371"/>
      <c r="AMP371"/>
      <c r="AMQ371"/>
      <c r="AMR371"/>
      <c r="AMS371"/>
      <c r="AMT371"/>
      <c r="AMU371"/>
      <c r="AMV371"/>
      <c r="AMW371"/>
      <c r="AMX371"/>
      <c r="AMY371"/>
      <c r="AMZ371"/>
      <c r="ANA371"/>
      <c r="ANB371"/>
      <c r="ANC371" s="6"/>
      <c r="AND371" s="6"/>
      <c r="ANE371" s="6"/>
    </row>
    <row r="372" spans="3:1045" s="28" customFormat="1" x14ac:dyDescent="0.25">
      <c r="C372" s="6" t="str">
        <f t="shared" si="225"/>
        <v>US Craftmaster</v>
      </c>
      <c r="D372" s="6" t="str">
        <f t="shared" si="226"/>
        <v>HPHE2K80HD045VUN 120  (80 gal)</v>
      </c>
      <c r="E372" s="6">
        <f t="shared" si="206"/>
        <v>250915</v>
      </c>
      <c r="F372" s="62">
        <f t="shared" si="145"/>
        <v>80</v>
      </c>
      <c r="G372" s="6" t="str">
        <f t="shared" si="227"/>
        <v>AOSmithHPTU80</v>
      </c>
      <c r="H372" s="64">
        <v>0</v>
      </c>
      <c r="I372" s="62">
        <v>1</v>
      </c>
      <c r="J372" s="63">
        <f t="shared" si="257"/>
        <v>0</v>
      </c>
      <c r="K372" s="114">
        <f t="shared" si="258"/>
        <v>2.9</v>
      </c>
      <c r="L372" s="132">
        <f t="shared" si="254"/>
        <v>0</v>
      </c>
      <c r="M372" s="99" t="s">
        <v>196</v>
      </c>
      <c r="N372" s="32">
        <v>3</v>
      </c>
      <c r="O372" s="83">
        <f t="shared" si="255"/>
        <v>25</v>
      </c>
      <c r="P372" s="9" t="s">
        <v>49</v>
      </c>
      <c r="Q372" s="70">
        <f t="shared" si="256"/>
        <v>9</v>
      </c>
      <c r="R372" s="70">
        <f t="shared" si="252"/>
        <v>250915</v>
      </c>
      <c r="S372" s="67" t="str">
        <f t="shared" si="244"/>
        <v>HPHE2K80HD045VUN 120  (80 gal)</v>
      </c>
      <c r="T372" s="10" t="s">
        <v>52</v>
      </c>
      <c r="U372" s="11">
        <v>80</v>
      </c>
      <c r="V372" s="30" t="s">
        <v>86</v>
      </c>
      <c r="W372" s="88" t="s">
        <v>106</v>
      </c>
      <c r="X372" s="93" t="str">
        <f t="shared" si="253"/>
        <v>AOSmithHPTU80</v>
      </c>
      <c r="Y372" s="131">
        <v>0</v>
      </c>
      <c r="Z372" s="40" t="s">
        <v>10</v>
      </c>
      <c r="AA372" s="47" t="s">
        <v>15</v>
      </c>
      <c r="AB372" s="48">
        <v>2.9</v>
      </c>
      <c r="AC372" s="49">
        <v>42545</v>
      </c>
      <c r="AD372" s="50" t="s">
        <v>83</v>
      </c>
      <c r="AE372" s="143" t="str">
        <f t="shared" si="228"/>
        <v>2,     US Craftmaster,   "HPHE2K80HD045VUN 120  (80 gal)"</v>
      </c>
      <c r="AF372" s="145" t="str">
        <f t="shared" si="212"/>
        <v>USCraftmaster</v>
      </c>
      <c r="AG372" s="146" t="s">
        <v>713</v>
      </c>
      <c r="AH372" s="143" t="str">
        <f t="shared" si="229"/>
        <v xml:space="preserve">          case  US Craftmaster   :   "USCraftmasterHPHE2K80UN"</v>
      </c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  <c r="AMK372"/>
      <c r="AML372"/>
      <c r="AMM372"/>
      <c r="AMN372"/>
      <c r="AMO372"/>
      <c r="AMP372"/>
      <c r="AMQ372"/>
      <c r="AMR372"/>
      <c r="AMS372"/>
      <c r="AMT372"/>
      <c r="AMU372"/>
      <c r="AMV372"/>
      <c r="AMW372"/>
      <c r="AMX372"/>
      <c r="AMY372"/>
      <c r="AMZ372"/>
      <c r="ANA372"/>
      <c r="ANB372"/>
      <c r="ANC372" s="6"/>
      <c r="AND372" s="6"/>
      <c r="ANE372" s="6"/>
    </row>
    <row r="373" spans="3:1045" s="28" customFormat="1" x14ac:dyDescent="0.25">
      <c r="C373" s="6" t="str">
        <f t="shared" si="225"/>
        <v>Whirlpool</v>
      </c>
      <c r="D373" s="6" t="str">
        <f t="shared" si="226"/>
        <v>HPE2K60HD045V  (60 gal)</v>
      </c>
      <c r="E373" s="6">
        <f t="shared" si="206"/>
        <v>260111</v>
      </c>
      <c r="F373" s="62">
        <f t="shared" si="145"/>
        <v>60</v>
      </c>
      <c r="G373" s="6" t="str">
        <f t="shared" si="227"/>
        <v>AOSmithPHPT60</v>
      </c>
      <c r="H373" s="62">
        <v>1</v>
      </c>
      <c r="I373" s="64">
        <v>0</v>
      </c>
      <c r="J373" s="63">
        <f t="shared" si="257"/>
        <v>2.33</v>
      </c>
      <c r="K373" s="114">
        <f t="shared" si="258"/>
        <v>0</v>
      </c>
      <c r="L373" s="132">
        <f t="shared" si="254"/>
        <v>0</v>
      </c>
      <c r="M373" s="99" t="s">
        <v>196</v>
      </c>
      <c r="N373" s="33"/>
      <c r="O373" s="83">
        <f t="shared" si="255"/>
        <v>26</v>
      </c>
      <c r="P373" s="18" t="s">
        <v>53</v>
      </c>
      <c r="Q373" s="69">
        <v>1</v>
      </c>
      <c r="R373" s="70">
        <f t="shared" si="252"/>
        <v>260111</v>
      </c>
      <c r="S373" s="67" t="str">
        <f t="shared" si="244"/>
        <v>HPE2K60HD045V  (60 gal)</v>
      </c>
      <c r="T373" s="19" t="s">
        <v>113</v>
      </c>
      <c r="U373" s="20">
        <v>60</v>
      </c>
      <c r="V373" s="31" t="s">
        <v>107</v>
      </c>
      <c r="W373" s="88" t="s">
        <v>107</v>
      </c>
      <c r="X373" s="93" t="str">
        <f t="shared" si="253"/>
        <v>AOSmithPHPT60</v>
      </c>
      <c r="Y373" s="131">
        <v>0</v>
      </c>
      <c r="Z373" s="34">
        <v>2.33</v>
      </c>
      <c r="AA373" s="51"/>
      <c r="AB373" s="50"/>
      <c r="AC373" s="51"/>
      <c r="AD373" s="50"/>
      <c r="AE373" s="143" t="str">
        <f t="shared" si="228"/>
        <v>2,     Whirlpool,   "HPE2K60HD045V  (60 gal)"</v>
      </c>
      <c r="AF373" s="144" t="str">
        <f>P373</f>
        <v>Whirlpool</v>
      </c>
      <c r="AG373" s="146" t="s">
        <v>714</v>
      </c>
      <c r="AH373" s="143" t="str">
        <f t="shared" si="229"/>
        <v xml:space="preserve">          case  Whirlpool   :   "WhirlpoolHPE2K60"</v>
      </c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</row>
    <row r="374" spans="3:1045" s="28" customFormat="1" x14ac:dyDescent="0.25">
      <c r="C374" s="6" t="str">
        <f t="shared" si="225"/>
        <v>Whirlpool</v>
      </c>
      <c r="D374" s="6" t="str">
        <f t="shared" si="226"/>
        <v>HPE2K80HD045V  (80 gal)</v>
      </c>
      <c r="E374" s="6">
        <f t="shared" si="206"/>
        <v>260212</v>
      </c>
      <c r="F374" s="62">
        <f t="shared" si="145"/>
        <v>80</v>
      </c>
      <c r="G374" s="6" t="str">
        <f t="shared" si="227"/>
        <v>AOSmithPHPT80</v>
      </c>
      <c r="H374" s="62">
        <v>1</v>
      </c>
      <c r="I374" s="64">
        <v>0</v>
      </c>
      <c r="J374" s="63">
        <f t="shared" si="257"/>
        <v>2.33</v>
      </c>
      <c r="K374" s="114">
        <f t="shared" si="258"/>
        <v>0</v>
      </c>
      <c r="L374" s="132">
        <f t="shared" si="254"/>
        <v>0</v>
      </c>
      <c r="M374" s="99" t="s">
        <v>196</v>
      </c>
      <c r="N374" s="33"/>
      <c r="O374" s="83">
        <f t="shared" si="255"/>
        <v>26</v>
      </c>
      <c r="P374" s="18" t="s">
        <v>53</v>
      </c>
      <c r="Q374" s="70">
        <f t="shared" ref="Q374:Q390" si="259">Q373+1</f>
        <v>2</v>
      </c>
      <c r="R374" s="70">
        <f t="shared" si="252"/>
        <v>260212</v>
      </c>
      <c r="S374" s="67" t="str">
        <f t="shared" si="244"/>
        <v>HPE2K80HD045V  (80 gal)</v>
      </c>
      <c r="T374" s="19" t="s">
        <v>117</v>
      </c>
      <c r="U374" s="20">
        <v>80</v>
      </c>
      <c r="V374" s="31" t="s">
        <v>108</v>
      </c>
      <c r="W374" s="88" t="s">
        <v>108</v>
      </c>
      <c r="X374" s="93" t="str">
        <f t="shared" si="253"/>
        <v>AOSmithPHPT80</v>
      </c>
      <c r="Y374" s="131">
        <v>0</v>
      </c>
      <c r="Z374" s="34">
        <v>2.33</v>
      </c>
      <c r="AA374" s="51"/>
      <c r="AB374" s="50"/>
      <c r="AC374" s="51"/>
      <c r="AD374" s="50"/>
      <c r="AE374" s="143" t="str">
        <f t="shared" si="228"/>
        <v>2,     Whirlpool,   "HPE2K80HD045V  (80 gal)"</v>
      </c>
      <c r="AF374" s="145" t="str">
        <f t="shared" si="212"/>
        <v>Whirlpool</v>
      </c>
      <c r="AG374" s="146" t="s">
        <v>715</v>
      </c>
      <c r="AH374" s="143" t="str">
        <f t="shared" si="229"/>
        <v xml:space="preserve">          case  Whirlpool   :   "WhirlpoolHPE2K80"</v>
      </c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</row>
    <row r="375" spans="3:1045" s="28" customFormat="1" x14ac:dyDescent="0.25">
      <c r="C375" s="6" t="str">
        <f t="shared" si="225"/>
        <v>Whirlpool</v>
      </c>
      <c r="D375" s="6" t="str">
        <f t="shared" si="226"/>
        <v>HPHE2K50HD045V 120  (50 gal)</v>
      </c>
      <c r="E375" s="6">
        <f t="shared" si="206"/>
        <v>260313</v>
      </c>
      <c r="F375" s="62">
        <f t="shared" si="145"/>
        <v>50</v>
      </c>
      <c r="G375" s="6" t="str">
        <f t="shared" si="227"/>
        <v>AOSmithHPTU50</v>
      </c>
      <c r="H375" s="64">
        <v>0</v>
      </c>
      <c r="I375" s="62">
        <v>1</v>
      </c>
      <c r="J375" s="63">
        <f t="shared" si="257"/>
        <v>0</v>
      </c>
      <c r="K375" s="114">
        <f t="shared" si="258"/>
        <v>2.9</v>
      </c>
      <c r="L375" s="132">
        <f t="shared" si="254"/>
        <v>0</v>
      </c>
      <c r="M375" s="99" t="s">
        <v>196</v>
      </c>
      <c r="N375" s="32">
        <v>3</v>
      </c>
      <c r="O375" s="83">
        <f t="shared" si="255"/>
        <v>26</v>
      </c>
      <c r="P375" s="9" t="s">
        <v>53</v>
      </c>
      <c r="Q375" s="70">
        <f t="shared" si="259"/>
        <v>3</v>
      </c>
      <c r="R375" s="70">
        <f t="shared" si="252"/>
        <v>260313</v>
      </c>
      <c r="S375" s="67" t="str">
        <f t="shared" si="244"/>
        <v>HPHE2K50HD045V 120  (50 gal)</v>
      </c>
      <c r="T375" s="10" t="s">
        <v>54</v>
      </c>
      <c r="U375" s="11">
        <v>50</v>
      </c>
      <c r="V375" s="30" t="s">
        <v>84</v>
      </c>
      <c r="W375" s="88" t="s">
        <v>109</v>
      </c>
      <c r="X375" s="93" t="str">
        <f t="shared" si="253"/>
        <v>AOSmithHPTU50</v>
      </c>
      <c r="Y375" s="131">
        <v>0</v>
      </c>
      <c r="Z375" s="40" t="s">
        <v>10</v>
      </c>
      <c r="AA375" s="47" t="s">
        <v>9</v>
      </c>
      <c r="AB375" s="48">
        <v>2.9</v>
      </c>
      <c r="AC375" s="49">
        <v>42545</v>
      </c>
      <c r="AD375" s="50" t="s">
        <v>83</v>
      </c>
      <c r="AE375" s="143" t="str">
        <f t="shared" si="228"/>
        <v>2,     Whirlpool,   "HPHE2K50HD045V 120  (50 gal)"</v>
      </c>
      <c r="AF375" s="145" t="str">
        <f t="shared" si="212"/>
        <v>Whirlpool</v>
      </c>
      <c r="AG375" s="146" t="s">
        <v>716</v>
      </c>
      <c r="AH375" s="143" t="str">
        <f t="shared" si="229"/>
        <v xml:space="preserve">          case  Whirlpool   :   "WhirlpoolHPHE2K50"</v>
      </c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  <c r="AMK375"/>
      <c r="AML375"/>
      <c r="AMM375"/>
      <c r="AMN375"/>
      <c r="AMO375"/>
      <c r="AMP375"/>
      <c r="AMQ375"/>
      <c r="AMR375"/>
      <c r="AMS375"/>
      <c r="AMT375"/>
      <c r="AMU375"/>
      <c r="AMV375"/>
      <c r="AMW375"/>
      <c r="AMX375"/>
      <c r="AMY375"/>
      <c r="AMZ375"/>
      <c r="ANA375"/>
      <c r="ANB375"/>
      <c r="ANC375" s="6"/>
      <c r="AND375" s="6"/>
      <c r="ANE375" s="6"/>
    </row>
    <row r="376" spans="3:1045" s="28" customFormat="1" x14ac:dyDescent="0.25">
      <c r="C376" s="6" t="str">
        <f t="shared" si="225"/>
        <v>Whirlpool</v>
      </c>
      <c r="D376" s="6" t="str">
        <f t="shared" si="226"/>
        <v>HPHE2K50HD045VC 120  (50 gal)</v>
      </c>
      <c r="E376" s="6">
        <f t="shared" si="206"/>
        <v>260413</v>
      </c>
      <c r="F376" s="62">
        <f t="shared" si="145"/>
        <v>50</v>
      </c>
      <c r="G376" s="6" t="str">
        <f t="shared" si="227"/>
        <v>AOSmithHPTU50</v>
      </c>
      <c r="H376" s="64">
        <v>0</v>
      </c>
      <c r="I376" s="62">
        <v>1</v>
      </c>
      <c r="J376" s="63">
        <f t="shared" si="257"/>
        <v>0</v>
      </c>
      <c r="K376" s="114">
        <f t="shared" si="258"/>
        <v>2.9</v>
      </c>
      <c r="L376" s="132">
        <f t="shared" si="254"/>
        <v>0</v>
      </c>
      <c r="M376" s="99" t="s">
        <v>196</v>
      </c>
      <c r="N376" s="32">
        <v>3</v>
      </c>
      <c r="O376" s="83">
        <f t="shared" si="255"/>
        <v>26</v>
      </c>
      <c r="P376" s="9" t="s">
        <v>53</v>
      </c>
      <c r="Q376" s="70">
        <f t="shared" si="259"/>
        <v>4</v>
      </c>
      <c r="R376" s="70">
        <f t="shared" si="252"/>
        <v>260413</v>
      </c>
      <c r="S376" s="67" t="str">
        <f t="shared" si="244"/>
        <v>HPHE2K50HD045VC 120  (50 gal)</v>
      </c>
      <c r="T376" s="10" t="s">
        <v>55</v>
      </c>
      <c r="U376" s="11">
        <v>50</v>
      </c>
      <c r="V376" s="30" t="s">
        <v>84</v>
      </c>
      <c r="W376" s="88" t="s">
        <v>109</v>
      </c>
      <c r="X376" s="93" t="str">
        <f t="shared" si="253"/>
        <v>AOSmithHPTU50</v>
      </c>
      <c r="Y376" s="131">
        <v>0</v>
      </c>
      <c r="Z376" s="40" t="s">
        <v>10</v>
      </c>
      <c r="AA376" s="47" t="s">
        <v>9</v>
      </c>
      <c r="AB376" s="48">
        <v>2.9</v>
      </c>
      <c r="AC376" s="49">
        <v>42545</v>
      </c>
      <c r="AD376" s="50" t="s">
        <v>83</v>
      </c>
      <c r="AE376" s="143" t="str">
        <f t="shared" si="228"/>
        <v>2,     Whirlpool,   "HPHE2K50HD045VC 120  (50 gal)"</v>
      </c>
      <c r="AF376" s="145" t="str">
        <f t="shared" si="212"/>
        <v>Whirlpool</v>
      </c>
      <c r="AG376" s="146" t="s">
        <v>717</v>
      </c>
      <c r="AH376" s="143" t="str">
        <f t="shared" si="229"/>
        <v xml:space="preserve">          case  Whirlpool   :   "WhirlpoolHPHE2K50C"</v>
      </c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  <c r="AMK376"/>
      <c r="AML376"/>
      <c r="AMM376"/>
      <c r="AMN376"/>
      <c r="AMO376"/>
      <c r="AMP376"/>
      <c r="AMQ376"/>
      <c r="AMR376"/>
      <c r="AMS376"/>
      <c r="AMT376"/>
      <c r="AMU376"/>
      <c r="AMV376"/>
      <c r="AMW376"/>
      <c r="AMX376"/>
      <c r="AMY376"/>
      <c r="AMZ376"/>
      <c r="ANA376"/>
      <c r="ANB376"/>
      <c r="ANC376" s="6"/>
      <c r="AND376" s="6"/>
      <c r="ANE376" s="6"/>
    </row>
    <row r="377" spans="3:1045" s="28" customFormat="1" x14ac:dyDescent="0.25">
      <c r="C377" s="6" t="str">
        <f t="shared" si="225"/>
        <v>Whirlpool</v>
      </c>
      <c r="D377" s="6" t="str">
        <f t="shared" si="226"/>
        <v>HPHE2K50HD045VN 120  (50 gal)</v>
      </c>
      <c r="E377" s="6">
        <f t="shared" ref="E377:E390" si="260">R377</f>
        <v>260513</v>
      </c>
      <c r="F377" s="62">
        <f t="shared" si="145"/>
        <v>50</v>
      </c>
      <c r="G377" s="6" t="str">
        <f t="shared" si="227"/>
        <v>AOSmithHPTU50</v>
      </c>
      <c r="H377" s="64">
        <v>0</v>
      </c>
      <c r="I377" s="62">
        <v>1</v>
      </c>
      <c r="J377" s="63">
        <f t="shared" si="257"/>
        <v>0</v>
      </c>
      <c r="K377" s="114">
        <f t="shared" si="258"/>
        <v>2.9</v>
      </c>
      <c r="L377" s="132">
        <f t="shared" si="254"/>
        <v>0</v>
      </c>
      <c r="M377" s="99" t="s">
        <v>196</v>
      </c>
      <c r="N377" s="32">
        <v>3</v>
      </c>
      <c r="O377" s="83">
        <f t="shared" si="255"/>
        <v>26</v>
      </c>
      <c r="P377" s="9" t="s">
        <v>53</v>
      </c>
      <c r="Q377" s="70">
        <f t="shared" si="259"/>
        <v>5</v>
      </c>
      <c r="R377" s="70">
        <f t="shared" si="252"/>
        <v>260513</v>
      </c>
      <c r="S377" s="67" t="str">
        <f t="shared" si="244"/>
        <v>HPHE2K50HD045VN 120  (50 gal)</v>
      </c>
      <c r="T377" s="10" t="s">
        <v>56</v>
      </c>
      <c r="U377" s="11">
        <v>50</v>
      </c>
      <c r="V377" s="30" t="s">
        <v>84</v>
      </c>
      <c r="W377" s="88" t="s">
        <v>109</v>
      </c>
      <c r="X377" s="93" t="str">
        <f t="shared" si="253"/>
        <v>AOSmithHPTU50</v>
      </c>
      <c r="Y377" s="131">
        <v>0</v>
      </c>
      <c r="Z377" s="40" t="s">
        <v>10</v>
      </c>
      <c r="AA377" s="47" t="s">
        <v>9</v>
      </c>
      <c r="AB377" s="48">
        <v>2.9</v>
      </c>
      <c r="AC377" s="49">
        <v>42545</v>
      </c>
      <c r="AD377" s="50" t="s">
        <v>83</v>
      </c>
      <c r="AE377" s="143" t="str">
        <f t="shared" si="228"/>
        <v>2,     Whirlpool,   "HPHE2K50HD045VN 120  (50 gal)"</v>
      </c>
      <c r="AF377" s="145" t="str">
        <f t="shared" si="212"/>
        <v>Whirlpool</v>
      </c>
      <c r="AG377" s="146" t="s">
        <v>718</v>
      </c>
      <c r="AH377" s="143" t="str">
        <f t="shared" si="229"/>
        <v xml:space="preserve">          case  Whirlpool   :   "WhirlpoolHPHE2K50N"</v>
      </c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  <c r="AMZ377"/>
      <c r="ANA377"/>
      <c r="ANB377"/>
      <c r="ANC377" s="6"/>
      <c r="AND377" s="6"/>
      <c r="ANE377" s="6"/>
    </row>
    <row r="378" spans="3:1045" s="28" customFormat="1" x14ac:dyDescent="0.25">
      <c r="C378" s="6" t="str">
        <f t="shared" si="225"/>
        <v>Whirlpool</v>
      </c>
      <c r="D378" s="6" t="str">
        <f t="shared" si="226"/>
        <v>HPHE2K66HD045V 120  (66 gal)</v>
      </c>
      <c r="E378" s="6">
        <f t="shared" si="260"/>
        <v>260614</v>
      </c>
      <c r="F378" s="62">
        <f t="shared" si="145"/>
        <v>66</v>
      </c>
      <c r="G378" s="6" t="str">
        <f t="shared" si="227"/>
        <v>AOSmithHPTU66</v>
      </c>
      <c r="H378" s="64">
        <v>0</v>
      </c>
      <c r="I378" s="62">
        <v>1</v>
      </c>
      <c r="J378" s="63">
        <f t="shared" si="257"/>
        <v>0</v>
      </c>
      <c r="K378" s="114">
        <f t="shared" si="258"/>
        <v>3.1</v>
      </c>
      <c r="L378" s="132">
        <f t="shared" si="254"/>
        <v>0</v>
      </c>
      <c r="M378" s="99" t="s">
        <v>196</v>
      </c>
      <c r="N378" s="32">
        <v>3</v>
      </c>
      <c r="O378" s="83">
        <f t="shared" si="255"/>
        <v>26</v>
      </c>
      <c r="P378" s="9" t="s">
        <v>53</v>
      </c>
      <c r="Q378" s="70">
        <f t="shared" si="259"/>
        <v>6</v>
      </c>
      <c r="R378" s="70">
        <f t="shared" si="252"/>
        <v>260614</v>
      </c>
      <c r="S378" s="67" t="str">
        <f t="shared" si="244"/>
        <v>HPHE2K66HD045V 120  (66 gal)</v>
      </c>
      <c r="T378" s="10" t="s">
        <v>57</v>
      </c>
      <c r="U378" s="11">
        <v>66</v>
      </c>
      <c r="V378" s="30" t="s">
        <v>85</v>
      </c>
      <c r="W378" s="88" t="s">
        <v>105</v>
      </c>
      <c r="X378" s="93" t="str">
        <f t="shared" si="253"/>
        <v>AOSmithHPTU66</v>
      </c>
      <c r="Y378" s="131">
        <v>0</v>
      </c>
      <c r="Z378" s="40" t="s">
        <v>10</v>
      </c>
      <c r="AA378" s="47">
        <v>3</v>
      </c>
      <c r="AB378" s="48">
        <v>3.1</v>
      </c>
      <c r="AC378" s="49">
        <v>42545</v>
      </c>
      <c r="AD378" s="50" t="s">
        <v>83</v>
      </c>
      <c r="AE378" s="143" t="str">
        <f t="shared" si="228"/>
        <v>2,     Whirlpool,   "HPHE2K66HD045V 120  (66 gal)"</v>
      </c>
      <c r="AF378" s="145" t="str">
        <f t="shared" si="212"/>
        <v>Whirlpool</v>
      </c>
      <c r="AG378" s="146" t="s">
        <v>719</v>
      </c>
      <c r="AH378" s="143" t="str">
        <f t="shared" si="229"/>
        <v xml:space="preserve">          case  Whirlpool   :   "WhirlpoolHPHE2K66"</v>
      </c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  <c r="AMZ378"/>
      <c r="ANA378"/>
      <c r="ANB378"/>
      <c r="ANC378" s="6"/>
      <c r="AND378" s="6"/>
      <c r="ANE378" s="6"/>
    </row>
    <row r="379" spans="3:1045" s="28" customFormat="1" x14ac:dyDescent="0.25">
      <c r="C379" s="6" t="str">
        <f t="shared" si="225"/>
        <v>Whirlpool</v>
      </c>
      <c r="D379" s="6" t="str">
        <f t="shared" si="226"/>
        <v>HPHE2K66HD045VC 120  (66 gal)</v>
      </c>
      <c r="E379" s="6">
        <f t="shared" si="260"/>
        <v>260714</v>
      </c>
      <c r="F379" s="62">
        <f t="shared" si="145"/>
        <v>66</v>
      </c>
      <c r="G379" s="6" t="str">
        <f t="shared" si="227"/>
        <v>AOSmithHPTU66</v>
      </c>
      <c r="H379" s="64">
        <v>0</v>
      </c>
      <c r="I379" s="62">
        <v>1</v>
      </c>
      <c r="J379" s="63">
        <f t="shared" si="257"/>
        <v>0</v>
      </c>
      <c r="K379" s="114">
        <f t="shared" si="258"/>
        <v>3.1</v>
      </c>
      <c r="L379" s="132">
        <f t="shared" si="254"/>
        <v>0</v>
      </c>
      <c r="M379" s="99" t="s">
        <v>196</v>
      </c>
      <c r="N379" s="32">
        <v>3</v>
      </c>
      <c r="O379" s="83">
        <f t="shared" si="255"/>
        <v>26</v>
      </c>
      <c r="P379" s="9" t="s">
        <v>53</v>
      </c>
      <c r="Q379" s="70">
        <f t="shared" si="259"/>
        <v>7</v>
      </c>
      <c r="R379" s="70">
        <f t="shared" si="252"/>
        <v>260714</v>
      </c>
      <c r="S379" s="67" t="str">
        <f t="shared" si="244"/>
        <v>HPHE2K66HD045VC 120  (66 gal)</v>
      </c>
      <c r="T379" s="10" t="s">
        <v>58</v>
      </c>
      <c r="U379" s="11">
        <v>66</v>
      </c>
      <c r="V379" s="30" t="s">
        <v>85</v>
      </c>
      <c r="W379" s="88" t="s">
        <v>105</v>
      </c>
      <c r="X379" s="93" t="str">
        <f t="shared" si="253"/>
        <v>AOSmithHPTU66</v>
      </c>
      <c r="Y379" s="131">
        <v>0</v>
      </c>
      <c r="Z379" s="40" t="s">
        <v>10</v>
      </c>
      <c r="AA379" s="47">
        <v>3</v>
      </c>
      <c r="AB379" s="48">
        <v>3.1</v>
      </c>
      <c r="AC379" s="49">
        <v>42545</v>
      </c>
      <c r="AD379" s="50" t="s">
        <v>83</v>
      </c>
      <c r="AE379" s="143" t="str">
        <f t="shared" si="228"/>
        <v>2,     Whirlpool,   "HPHE2K66HD045VC 120  (66 gal)"</v>
      </c>
      <c r="AF379" s="145" t="str">
        <f t="shared" si="212"/>
        <v>Whirlpool</v>
      </c>
      <c r="AG379" s="146" t="s">
        <v>720</v>
      </c>
      <c r="AH379" s="143" t="str">
        <f t="shared" si="229"/>
        <v xml:space="preserve">          case  Whirlpool   :   "WhirlpoolHPHE2K66C"</v>
      </c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  <c r="AMZ379"/>
      <c r="ANA379"/>
      <c r="ANB379"/>
      <c r="ANC379" s="6"/>
      <c r="AND379" s="6"/>
      <c r="ANE379" s="6"/>
    </row>
    <row r="380" spans="3:1045" s="28" customFormat="1" x14ac:dyDescent="0.25">
      <c r="C380" s="6" t="str">
        <f t="shared" si="225"/>
        <v>Whirlpool</v>
      </c>
      <c r="D380" s="6" t="str">
        <f t="shared" si="226"/>
        <v>HPHE2K80HD045V 120  (80 gal)</v>
      </c>
      <c r="E380" s="6">
        <f t="shared" si="260"/>
        <v>260815</v>
      </c>
      <c r="F380" s="62">
        <f t="shared" si="145"/>
        <v>80</v>
      </c>
      <c r="G380" s="6" t="str">
        <f t="shared" si="227"/>
        <v>AOSmithHPTU80</v>
      </c>
      <c r="H380" s="64">
        <v>0</v>
      </c>
      <c r="I380" s="62">
        <v>1</v>
      </c>
      <c r="J380" s="63">
        <f t="shared" si="257"/>
        <v>0</v>
      </c>
      <c r="K380" s="114">
        <f t="shared" si="258"/>
        <v>2.9</v>
      </c>
      <c r="L380" s="132">
        <f t="shared" si="254"/>
        <v>0</v>
      </c>
      <c r="M380" s="99" t="s">
        <v>196</v>
      </c>
      <c r="N380" s="32">
        <v>3</v>
      </c>
      <c r="O380" s="83">
        <f t="shared" si="255"/>
        <v>26</v>
      </c>
      <c r="P380" s="9" t="s">
        <v>53</v>
      </c>
      <c r="Q380" s="70">
        <f t="shared" si="259"/>
        <v>8</v>
      </c>
      <c r="R380" s="70">
        <f t="shared" si="252"/>
        <v>260815</v>
      </c>
      <c r="S380" s="67" t="str">
        <f t="shared" si="244"/>
        <v>HPHE2K80HD045V 120  (80 gal)</v>
      </c>
      <c r="T380" s="10" t="s">
        <v>59</v>
      </c>
      <c r="U380" s="11">
        <v>80</v>
      </c>
      <c r="V380" s="30" t="s">
        <v>86</v>
      </c>
      <c r="W380" s="88" t="s">
        <v>106</v>
      </c>
      <c r="X380" s="93" t="str">
        <f t="shared" si="253"/>
        <v>AOSmithHPTU80</v>
      </c>
      <c r="Y380" s="131">
        <v>0</v>
      </c>
      <c r="Z380" s="40" t="s">
        <v>10</v>
      </c>
      <c r="AA380" s="47" t="s">
        <v>15</v>
      </c>
      <c r="AB380" s="48">
        <v>2.9</v>
      </c>
      <c r="AC380" s="49">
        <v>42545</v>
      </c>
      <c r="AD380" s="50" t="s">
        <v>83</v>
      </c>
      <c r="AE380" s="143" t="str">
        <f t="shared" si="228"/>
        <v>2,     Whirlpool,   "HPHE2K80HD045V 120  (80 gal)"</v>
      </c>
      <c r="AF380" s="145" t="str">
        <f t="shared" si="212"/>
        <v>Whirlpool</v>
      </c>
      <c r="AG380" s="146" t="s">
        <v>721</v>
      </c>
      <c r="AH380" s="143" t="str">
        <f t="shared" si="229"/>
        <v xml:space="preserve">          case  Whirlpool   :   "WhirlpoolHPHE2K80"</v>
      </c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  <c r="AMZ380"/>
      <c r="ANA380"/>
      <c r="ANB380"/>
      <c r="ANC380" s="6"/>
      <c r="AND380" s="6"/>
      <c r="ANE380" s="6"/>
    </row>
    <row r="381" spans="3:1045" s="28" customFormat="1" x14ac:dyDescent="0.25">
      <c r="C381" s="6" t="str">
        <f t="shared" si="225"/>
        <v>Whirlpool</v>
      </c>
      <c r="D381" s="6" t="str">
        <f t="shared" si="226"/>
        <v>HPHE2K80HD045VC 120  (80 gal)</v>
      </c>
      <c r="E381" s="6">
        <f t="shared" si="260"/>
        <v>260915</v>
      </c>
      <c r="F381" s="62">
        <f t="shared" si="145"/>
        <v>80</v>
      </c>
      <c r="G381" s="6" t="str">
        <f t="shared" si="227"/>
        <v>AOSmithHPTU80</v>
      </c>
      <c r="H381" s="64">
        <v>0</v>
      </c>
      <c r="I381" s="62">
        <v>1</v>
      </c>
      <c r="J381" s="63">
        <f t="shared" si="257"/>
        <v>0</v>
      </c>
      <c r="K381" s="114">
        <f t="shared" si="258"/>
        <v>2.9</v>
      </c>
      <c r="L381" s="132">
        <f t="shared" si="254"/>
        <v>0</v>
      </c>
      <c r="M381" s="99" t="s">
        <v>196</v>
      </c>
      <c r="N381" s="32">
        <v>3</v>
      </c>
      <c r="O381" s="83">
        <f t="shared" si="255"/>
        <v>26</v>
      </c>
      <c r="P381" s="9" t="s">
        <v>53</v>
      </c>
      <c r="Q381" s="70">
        <f t="shared" si="259"/>
        <v>9</v>
      </c>
      <c r="R381" s="70">
        <f t="shared" si="252"/>
        <v>260915</v>
      </c>
      <c r="S381" s="67" t="str">
        <f t="shared" si="244"/>
        <v>HPHE2K80HD045VC 120  (80 gal)</v>
      </c>
      <c r="T381" s="10" t="s">
        <v>60</v>
      </c>
      <c r="U381" s="11">
        <v>80</v>
      </c>
      <c r="V381" s="30" t="s">
        <v>86</v>
      </c>
      <c r="W381" s="88" t="s">
        <v>106</v>
      </c>
      <c r="X381" s="93" t="str">
        <f t="shared" si="253"/>
        <v>AOSmithHPTU80</v>
      </c>
      <c r="Y381" s="131">
        <v>0</v>
      </c>
      <c r="Z381" s="40" t="s">
        <v>10</v>
      </c>
      <c r="AA381" s="47" t="s">
        <v>15</v>
      </c>
      <c r="AB381" s="48">
        <v>2.9</v>
      </c>
      <c r="AC381" s="49">
        <v>42545</v>
      </c>
      <c r="AD381" s="50" t="s">
        <v>83</v>
      </c>
      <c r="AE381" s="143" t="str">
        <f t="shared" si="228"/>
        <v>2,     Whirlpool,   "HPHE2K80HD045VC 120  (80 gal)"</v>
      </c>
      <c r="AF381" s="145" t="str">
        <f t="shared" si="212"/>
        <v>Whirlpool</v>
      </c>
      <c r="AG381" s="146" t="s">
        <v>722</v>
      </c>
      <c r="AH381" s="143" t="str">
        <f t="shared" si="229"/>
        <v xml:space="preserve">          case  Whirlpool   :   "WhirlpoolHPHE2K80C"</v>
      </c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  <c r="AMZ381"/>
      <c r="ANA381"/>
      <c r="ANB381"/>
      <c r="ANC381" s="6"/>
      <c r="AND381" s="6"/>
      <c r="ANE381" s="6"/>
    </row>
    <row r="382" spans="3:1045" s="28" customFormat="1" x14ac:dyDescent="0.25">
      <c r="C382" s="6" t="str">
        <f t="shared" si="225"/>
        <v>Whirlpool</v>
      </c>
      <c r="D382" s="6" t="str">
        <f t="shared" si="226"/>
        <v>HPSE2K50HD045V 100 (WP)  (50 gal)</v>
      </c>
      <c r="E382" s="6">
        <f t="shared" si="260"/>
        <v>261032</v>
      </c>
      <c r="F382" s="62">
        <f t="shared" si="145"/>
        <v>50</v>
      </c>
      <c r="G382" s="6" t="str">
        <f t="shared" si="227"/>
        <v>AOSmithSHPT50</v>
      </c>
      <c r="H382" s="62">
        <v>1</v>
      </c>
      <c r="I382" s="64">
        <v>0</v>
      </c>
      <c r="J382" s="63">
        <f t="shared" si="257"/>
        <v>2</v>
      </c>
      <c r="K382" s="114">
        <f t="shared" si="258"/>
        <v>0</v>
      </c>
      <c r="L382" s="132">
        <f t="shared" si="254"/>
        <v>0</v>
      </c>
      <c r="M382" s="99" t="s">
        <v>196</v>
      </c>
      <c r="N382" s="32">
        <v>1</v>
      </c>
      <c r="O382" s="83">
        <f t="shared" si="255"/>
        <v>26</v>
      </c>
      <c r="P382" s="12" t="s">
        <v>53</v>
      </c>
      <c r="Q382" s="70">
        <f t="shared" si="259"/>
        <v>10</v>
      </c>
      <c r="R382" s="70">
        <f t="shared" si="252"/>
        <v>261032</v>
      </c>
      <c r="S382" s="67" t="str">
        <f t="shared" si="244"/>
        <v>HPSE2K50HD045V 100 (WP)  (50 gal)</v>
      </c>
      <c r="T382" s="13" t="s">
        <v>157</v>
      </c>
      <c r="U382" s="14">
        <v>50</v>
      </c>
      <c r="V382" s="30" t="s">
        <v>164</v>
      </c>
      <c r="W382" s="88" t="s">
        <v>164</v>
      </c>
      <c r="X382" s="93" t="str">
        <f t="shared" si="253"/>
        <v>AOSmithSHPT50</v>
      </c>
      <c r="Y382" s="131">
        <v>0</v>
      </c>
      <c r="Z382" s="42">
        <f>[1]ESTAR_to_AWHS!K180</f>
        <v>2</v>
      </c>
      <c r="AA382" s="52">
        <f>[1]ESTAR_to_AWHS!I180</f>
        <v>3</v>
      </c>
      <c r="AB382" s="53" t="str">
        <f>[1]ESTAR_to_AWHS!L180</f>
        <v>--</v>
      </c>
      <c r="AC382" s="54">
        <f>[1]ESTAR_to_AWHS!J180</f>
        <v>42591</v>
      </c>
      <c r="AD382" s="50" t="s">
        <v>83</v>
      </c>
      <c r="AE382" s="143" t="str">
        <f t="shared" si="228"/>
        <v>2,     Whirlpool,   "HPSE2K50HD045V 100 (WP)  (50 gal)"</v>
      </c>
      <c r="AF382" s="145" t="str">
        <f t="shared" si="212"/>
        <v>Whirlpool</v>
      </c>
      <c r="AG382" s="146" t="s">
        <v>704</v>
      </c>
      <c r="AH382" s="143" t="str">
        <f t="shared" si="229"/>
        <v xml:space="preserve">          case  Whirlpool   :   "WhirlpoolHPSE2K50"</v>
      </c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  <c r="IV382" s="6"/>
      <c r="IW382" s="6"/>
      <c r="IX382" s="6"/>
      <c r="IY382" s="6"/>
      <c r="IZ382" s="6"/>
      <c r="JA382" s="6"/>
      <c r="JB382" s="6"/>
      <c r="JC382" s="6"/>
      <c r="JD382" s="6"/>
      <c r="JE382" s="6"/>
      <c r="JF382" s="6"/>
      <c r="JG382" s="6"/>
      <c r="JH382" s="6"/>
      <c r="JI382" s="6"/>
      <c r="JJ382" s="6"/>
      <c r="JK382" s="6"/>
      <c r="JL382" s="6"/>
      <c r="JM382" s="6"/>
      <c r="JN382" s="6"/>
      <c r="JO382" s="6"/>
      <c r="JP382" s="6"/>
      <c r="JQ382" s="6"/>
      <c r="JR382" s="6"/>
      <c r="JS382" s="6"/>
      <c r="JT382" s="6"/>
      <c r="JU382" s="6"/>
      <c r="JV382" s="6"/>
      <c r="JW382" s="6"/>
      <c r="JX382" s="6"/>
      <c r="JY382" s="6"/>
      <c r="JZ382" s="6"/>
      <c r="KA382" s="6"/>
      <c r="KB382" s="6"/>
      <c r="KC382" s="6"/>
      <c r="KD382" s="6"/>
      <c r="KE382" s="6"/>
      <c r="KF382" s="6"/>
      <c r="KG382" s="6"/>
      <c r="KH382" s="6"/>
      <c r="KI382" s="6"/>
      <c r="KJ382" s="6"/>
      <c r="KK382" s="6"/>
      <c r="KL382" s="6"/>
      <c r="KM382" s="6"/>
      <c r="KN382" s="6"/>
      <c r="KO382" s="6"/>
      <c r="KP382" s="6"/>
      <c r="KQ382" s="6"/>
      <c r="KR382" s="6"/>
      <c r="KS382" s="6"/>
      <c r="KT382" s="6"/>
      <c r="KU382" s="6"/>
      <c r="KV382" s="6"/>
      <c r="KW382" s="6"/>
      <c r="KX382" s="6"/>
      <c r="KY382" s="6"/>
      <c r="KZ382" s="6"/>
      <c r="LA382" s="6"/>
      <c r="LB382" s="6"/>
      <c r="LC382" s="6"/>
      <c r="LD382" s="6"/>
      <c r="LE382" s="6"/>
      <c r="LF382" s="6"/>
      <c r="LG382" s="6"/>
      <c r="LH382" s="6"/>
      <c r="LI382" s="6"/>
      <c r="LJ382" s="6"/>
      <c r="LK382" s="6"/>
      <c r="LL382" s="6"/>
      <c r="LM382" s="6"/>
      <c r="LN382" s="6"/>
      <c r="LO382" s="6"/>
      <c r="LP382" s="6"/>
      <c r="LQ382" s="6"/>
      <c r="LR382" s="6"/>
      <c r="LS382" s="6"/>
      <c r="LT382" s="6"/>
      <c r="LU382" s="6"/>
      <c r="LV382" s="6"/>
      <c r="LW382" s="6"/>
      <c r="LX382" s="6"/>
      <c r="LY382" s="6"/>
      <c r="LZ382" s="6"/>
      <c r="MA382" s="6"/>
      <c r="MB382" s="6"/>
      <c r="MC382" s="6"/>
      <c r="MD382" s="6"/>
      <c r="ME382" s="6"/>
      <c r="MF382" s="6"/>
      <c r="MG382" s="6"/>
      <c r="MH382" s="6"/>
      <c r="MI382" s="6"/>
      <c r="MJ382" s="6"/>
      <c r="MK382" s="6"/>
      <c r="ML382" s="6"/>
      <c r="MM382" s="6"/>
      <c r="MN382" s="6"/>
      <c r="MO382" s="6"/>
      <c r="MP382" s="6"/>
      <c r="MQ382" s="6"/>
      <c r="MR382" s="6"/>
      <c r="MS382" s="6"/>
      <c r="MT382" s="6"/>
      <c r="MU382" s="6"/>
      <c r="MV382" s="6"/>
      <c r="MW382" s="6"/>
      <c r="MX382" s="6"/>
      <c r="MY382" s="6"/>
      <c r="MZ382" s="6"/>
      <c r="NA382" s="6"/>
      <c r="NB382" s="6"/>
      <c r="NC382" s="6"/>
      <c r="ND382" s="6"/>
      <c r="NE382" s="6"/>
      <c r="NF382" s="6"/>
      <c r="NG382" s="6"/>
      <c r="NH382" s="6"/>
      <c r="NI382" s="6"/>
      <c r="NJ382" s="6"/>
      <c r="NK382" s="6"/>
      <c r="NL382" s="6"/>
      <c r="NM382" s="6"/>
      <c r="NN382" s="6"/>
      <c r="NO382" s="6"/>
      <c r="NP382" s="6"/>
      <c r="NQ382" s="6"/>
      <c r="NR382" s="6"/>
      <c r="NS382" s="6"/>
      <c r="NT382" s="6"/>
      <c r="NU382" s="6"/>
      <c r="NV382" s="6"/>
      <c r="NW382" s="6"/>
      <c r="NX382" s="6"/>
      <c r="NY382" s="6"/>
      <c r="NZ382" s="6"/>
      <c r="OA382" s="6"/>
      <c r="OB382" s="6"/>
      <c r="OC382" s="6"/>
      <c r="OD382" s="6"/>
      <c r="OE382" s="6"/>
      <c r="OF382" s="6"/>
      <c r="OG382" s="6"/>
      <c r="OH382" s="6"/>
      <c r="OI382" s="6"/>
      <c r="OJ382" s="6"/>
      <c r="OK382" s="6"/>
      <c r="OL382" s="6"/>
      <c r="OM382" s="6"/>
      <c r="ON382" s="6"/>
      <c r="OO382" s="6"/>
      <c r="OP382" s="6"/>
      <c r="OQ382" s="6"/>
      <c r="OR382" s="6"/>
      <c r="OS382" s="6"/>
      <c r="OT382" s="6"/>
      <c r="OU382" s="6"/>
      <c r="OV382" s="6"/>
      <c r="OW382" s="6"/>
      <c r="OX382" s="6"/>
      <c r="OY382" s="6"/>
      <c r="OZ382" s="6"/>
      <c r="PA382" s="6"/>
      <c r="PB382" s="6"/>
      <c r="PC382" s="6"/>
      <c r="PD382" s="6"/>
      <c r="PE382" s="6"/>
      <c r="PF382" s="6"/>
      <c r="PG382" s="6"/>
      <c r="PH382" s="6"/>
      <c r="PI382" s="6"/>
      <c r="PJ382" s="6"/>
      <c r="PK382" s="6"/>
      <c r="PL382" s="6"/>
      <c r="PM382" s="6"/>
      <c r="PN382" s="6"/>
      <c r="PO382" s="6"/>
      <c r="PP382" s="6"/>
      <c r="PQ382" s="6"/>
      <c r="PR382" s="6"/>
      <c r="PS382" s="6"/>
      <c r="PT382" s="6"/>
      <c r="PU382" s="6"/>
      <c r="PV382" s="6"/>
      <c r="PW382" s="6"/>
      <c r="PX382" s="6"/>
      <c r="PY382" s="6"/>
      <c r="PZ382" s="6"/>
      <c r="QA382" s="6"/>
      <c r="QB382" s="6"/>
      <c r="QC382" s="6"/>
      <c r="QD382" s="6"/>
      <c r="QE382" s="6"/>
      <c r="QF382" s="6"/>
      <c r="QG382" s="6"/>
      <c r="QH382" s="6"/>
      <c r="QI382" s="6"/>
      <c r="QJ382" s="6"/>
      <c r="QK382" s="6"/>
      <c r="QL382" s="6"/>
      <c r="QM382" s="6"/>
      <c r="QN382" s="6"/>
      <c r="QO382" s="6"/>
      <c r="QP382" s="6"/>
      <c r="QQ382" s="6"/>
      <c r="QR382" s="6"/>
      <c r="QS382" s="6"/>
      <c r="QT382" s="6"/>
      <c r="QU382" s="6"/>
      <c r="QV382" s="6"/>
      <c r="QW382" s="6"/>
      <c r="QX382" s="6"/>
      <c r="QY382" s="6"/>
      <c r="QZ382" s="6"/>
      <c r="RA382" s="6"/>
      <c r="RB382" s="6"/>
      <c r="RC382" s="6"/>
      <c r="RD382" s="6"/>
      <c r="RE382" s="6"/>
      <c r="RF382" s="6"/>
      <c r="RG382" s="6"/>
      <c r="RH382" s="6"/>
      <c r="RI382" s="6"/>
      <c r="RJ382" s="6"/>
      <c r="RK382" s="6"/>
      <c r="RL382" s="6"/>
      <c r="RM382" s="6"/>
      <c r="RN382" s="6"/>
      <c r="RO382" s="6"/>
      <c r="RP382" s="6"/>
      <c r="RQ382" s="6"/>
      <c r="RR382" s="6"/>
      <c r="RS382" s="6"/>
      <c r="RT382" s="6"/>
      <c r="RU382" s="6"/>
      <c r="RV382" s="6"/>
      <c r="RW382" s="6"/>
      <c r="RX382" s="6"/>
      <c r="RY382" s="6"/>
      <c r="RZ382" s="6"/>
      <c r="SA382" s="6"/>
      <c r="SB382" s="6"/>
      <c r="SC382" s="6"/>
      <c r="SD382" s="6"/>
      <c r="SE382" s="6"/>
      <c r="SF382" s="6"/>
      <c r="SG382" s="6"/>
      <c r="SH382" s="6"/>
      <c r="SI382" s="6"/>
      <c r="SJ382" s="6"/>
      <c r="SK382" s="6"/>
      <c r="SL382" s="6"/>
      <c r="SM382" s="6"/>
      <c r="SN382" s="6"/>
      <c r="SO382" s="6"/>
      <c r="SP382" s="6"/>
      <c r="SQ382" s="6"/>
      <c r="SR382" s="6"/>
      <c r="SS382" s="6"/>
      <c r="ST382" s="6"/>
      <c r="SU382" s="6"/>
      <c r="SV382" s="6"/>
      <c r="SW382" s="6"/>
      <c r="SX382" s="6"/>
      <c r="SY382" s="6"/>
      <c r="SZ382" s="6"/>
      <c r="TA382" s="6"/>
      <c r="TB382" s="6"/>
      <c r="TC382" s="6"/>
      <c r="TD382" s="6"/>
      <c r="TE382" s="6"/>
      <c r="TF382" s="6"/>
      <c r="TG382" s="6"/>
      <c r="TH382" s="6"/>
      <c r="TI382" s="6"/>
      <c r="TJ382" s="6"/>
      <c r="TK382" s="6"/>
      <c r="TL382" s="6"/>
      <c r="TM382" s="6"/>
      <c r="TN382" s="6"/>
      <c r="TO382" s="6"/>
      <c r="TP382" s="6"/>
      <c r="TQ382" s="6"/>
      <c r="TR382" s="6"/>
      <c r="TS382" s="6"/>
      <c r="TT382" s="6"/>
      <c r="TU382" s="6"/>
      <c r="TV382" s="6"/>
      <c r="TW382" s="6"/>
      <c r="TX382" s="6"/>
      <c r="TY382" s="6"/>
      <c r="TZ382" s="6"/>
      <c r="UA382" s="6"/>
      <c r="UB382" s="6"/>
      <c r="UC382" s="6"/>
      <c r="UD382" s="6"/>
      <c r="UE382" s="6"/>
      <c r="UF382" s="6"/>
      <c r="UG382" s="6"/>
      <c r="UH382" s="6"/>
      <c r="UI382" s="6"/>
      <c r="UJ382" s="6"/>
      <c r="UK382" s="6"/>
      <c r="UL382" s="6"/>
      <c r="UM382" s="6"/>
      <c r="UN382" s="6"/>
      <c r="UO382" s="6"/>
      <c r="UP382" s="6"/>
      <c r="UQ382" s="6"/>
      <c r="UR382" s="6"/>
      <c r="US382" s="6"/>
      <c r="UT382" s="6"/>
      <c r="UU382" s="6"/>
      <c r="UV382" s="6"/>
      <c r="UW382" s="6"/>
      <c r="UX382" s="6"/>
      <c r="UY382" s="6"/>
      <c r="UZ382" s="6"/>
      <c r="VA382" s="6"/>
      <c r="VB382" s="6"/>
      <c r="VC382" s="6"/>
      <c r="VD382" s="6"/>
      <c r="VE382" s="6"/>
      <c r="VF382" s="6"/>
      <c r="VG382" s="6"/>
      <c r="VH382" s="6"/>
      <c r="VI382" s="6"/>
      <c r="VJ382" s="6"/>
      <c r="VK382" s="6"/>
      <c r="VL382" s="6"/>
      <c r="VM382" s="6"/>
      <c r="VN382" s="6"/>
      <c r="VO382" s="6"/>
      <c r="VP382" s="6"/>
      <c r="VQ382" s="6"/>
      <c r="VR382" s="6"/>
      <c r="VS382" s="6"/>
      <c r="VT382" s="6"/>
      <c r="VU382" s="6"/>
      <c r="VV382" s="6"/>
      <c r="VW382" s="6"/>
      <c r="VX382" s="6"/>
      <c r="VY382" s="6"/>
      <c r="VZ382" s="6"/>
      <c r="WA382" s="6"/>
      <c r="WB382" s="6"/>
      <c r="WC382" s="6"/>
      <c r="WD382" s="6"/>
      <c r="WE382" s="6"/>
      <c r="WF382" s="6"/>
      <c r="WG382" s="6"/>
      <c r="WH382" s="6"/>
      <c r="WI382" s="6"/>
      <c r="WJ382" s="6"/>
      <c r="WK382" s="6"/>
      <c r="WL382" s="6"/>
      <c r="WM382" s="6"/>
      <c r="WN382" s="6"/>
      <c r="WO382" s="6"/>
      <c r="WP382" s="6"/>
      <c r="WQ382" s="6"/>
      <c r="WR382" s="6"/>
      <c r="WS382" s="6"/>
      <c r="WT382" s="6"/>
      <c r="WU382" s="6"/>
      <c r="WV382" s="6"/>
      <c r="WW382" s="6"/>
      <c r="WX382" s="6"/>
      <c r="WY382" s="6"/>
      <c r="WZ382" s="6"/>
      <c r="XA382" s="6"/>
      <c r="XB382" s="6"/>
      <c r="XC382" s="6"/>
      <c r="XD382" s="6"/>
      <c r="XE382" s="6"/>
      <c r="XF382" s="6"/>
      <c r="XG382" s="6"/>
      <c r="XH382" s="6"/>
      <c r="XI382" s="6"/>
      <c r="XJ382" s="6"/>
      <c r="XK382" s="6"/>
      <c r="XL382" s="6"/>
      <c r="XM382" s="6"/>
      <c r="XN382" s="6"/>
      <c r="XO382" s="6"/>
      <c r="XP382" s="6"/>
      <c r="XQ382" s="6"/>
      <c r="XR382" s="6"/>
      <c r="XS382" s="6"/>
      <c r="XT382" s="6"/>
      <c r="XU382" s="6"/>
      <c r="XV382" s="6"/>
      <c r="XW382" s="6"/>
      <c r="XX382" s="6"/>
      <c r="XY382" s="6"/>
      <c r="XZ382" s="6"/>
      <c r="YA382" s="6"/>
      <c r="YB382" s="6"/>
      <c r="YC382" s="6"/>
      <c r="YD382" s="6"/>
      <c r="YE382" s="6"/>
      <c r="YF382" s="6"/>
      <c r="YG382" s="6"/>
      <c r="YH382" s="6"/>
      <c r="YI382" s="6"/>
      <c r="YJ382" s="6"/>
      <c r="YK382" s="6"/>
      <c r="YL382" s="6"/>
      <c r="YM382" s="6"/>
      <c r="YN382" s="6"/>
      <c r="YO382" s="6"/>
      <c r="YP382" s="6"/>
      <c r="YQ382" s="6"/>
      <c r="YR382" s="6"/>
      <c r="YS382" s="6"/>
      <c r="YT382" s="6"/>
      <c r="YU382" s="6"/>
      <c r="YV382" s="6"/>
      <c r="YW382" s="6"/>
      <c r="YX382" s="6"/>
      <c r="YY382" s="6"/>
      <c r="YZ382" s="6"/>
      <c r="ZA382" s="6"/>
      <c r="ZB382" s="6"/>
      <c r="ZC382" s="6"/>
      <c r="ZD382" s="6"/>
      <c r="ZE382" s="6"/>
      <c r="ZF382" s="6"/>
      <c r="ZG382" s="6"/>
      <c r="ZH382" s="6"/>
      <c r="ZI382" s="6"/>
      <c r="ZJ382" s="6"/>
      <c r="ZK382" s="6"/>
      <c r="ZL382" s="6"/>
      <c r="ZM382" s="6"/>
      <c r="ZN382" s="6"/>
      <c r="ZO382" s="6"/>
      <c r="ZP382" s="6"/>
      <c r="ZQ382" s="6"/>
      <c r="ZR382" s="6"/>
      <c r="ZS382" s="6"/>
      <c r="ZT382" s="6"/>
      <c r="ZU382" s="6"/>
      <c r="ZV382" s="6"/>
      <c r="ZW382" s="6"/>
      <c r="ZX382" s="6"/>
      <c r="ZY382" s="6"/>
      <c r="ZZ382" s="6"/>
      <c r="AAA382" s="6"/>
      <c r="AAB382" s="6"/>
      <c r="AAC382" s="6"/>
      <c r="AAD382" s="6"/>
      <c r="AAE382" s="6"/>
      <c r="AAF382" s="6"/>
      <c r="AAG382" s="6"/>
      <c r="AAH382" s="6"/>
      <c r="AAI382" s="6"/>
      <c r="AAJ382" s="6"/>
      <c r="AAK382" s="6"/>
      <c r="AAL382" s="6"/>
      <c r="AAM382" s="6"/>
      <c r="AAN382" s="6"/>
      <c r="AAO382" s="6"/>
      <c r="AAP382" s="6"/>
      <c r="AAQ382" s="6"/>
      <c r="AAR382" s="6"/>
      <c r="AAS382" s="6"/>
      <c r="AAT382" s="6"/>
      <c r="AAU382" s="6"/>
      <c r="AAV382" s="6"/>
      <c r="AAW382" s="6"/>
      <c r="AAX382" s="6"/>
      <c r="AAY382" s="6"/>
      <c r="AAZ382" s="6"/>
      <c r="ABA382" s="6"/>
      <c r="ABB382" s="6"/>
      <c r="ABC382" s="6"/>
      <c r="ABD382" s="6"/>
      <c r="ABE382" s="6"/>
      <c r="ABF382" s="6"/>
      <c r="ABG382" s="6"/>
      <c r="ABH382" s="6"/>
      <c r="ABI382" s="6"/>
      <c r="ABJ382" s="6"/>
      <c r="ABK382" s="6"/>
      <c r="ABL382" s="6"/>
      <c r="ABM382" s="6"/>
      <c r="ABN382" s="6"/>
      <c r="ABO382" s="6"/>
      <c r="ABP382" s="6"/>
      <c r="ABQ382" s="6"/>
      <c r="ABR382" s="6"/>
      <c r="ABS382" s="6"/>
      <c r="ABT382" s="6"/>
      <c r="ABU382" s="6"/>
      <c r="ABV382" s="6"/>
      <c r="ABW382" s="6"/>
      <c r="ABX382" s="6"/>
      <c r="ABY382" s="6"/>
      <c r="ABZ382" s="6"/>
      <c r="ACA382" s="6"/>
      <c r="ACB382" s="6"/>
      <c r="ACC382" s="6"/>
      <c r="ACD382" s="6"/>
      <c r="ACE382" s="6"/>
      <c r="ACF382" s="6"/>
      <c r="ACG382" s="6"/>
      <c r="ACH382" s="6"/>
      <c r="ACI382" s="6"/>
      <c r="ACJ382" s="6"/>
      <c r="ACK382" s="6"/>
      <c r="ACL382" s="6"/>
      <c r="ACM382" s="6"/>
      <c r="ACN382" s="6"/>
      <c r="ACO382" s="6"/>
      <c r="ACP382" s="6"/>
      <c r="ACQ382" s="6"/>
      <c r="ACR382" s="6"/>
      <c r="ACS382" s="6"/>
      <c r="ACT382" s="6"/>
      <c r="ACU382" s="6"/>
      <c r="ACV382" s="6"/>
      <c r="ACW382" s="6"/>
      <c r="ACX382" s="6"/>
      <c r="ACY382" s="6"/>
      <c r="ACZ382" s="6"/>
      <c r="ADA382" s="6"/>
      <c r="ADB382" s="6"/>
      <c r="ADC382" s="6"/>
      <c r="ADD382" s="6"/>
      <c r="ADE382" s="6"/>
      <c r="ADF382" s="6"/>
      <c r="ADG382" s="6"/>
      <c r="ADH382" s="6"/>
      <c r="ADI382" s="6"/>
      <c r="ADJ382" s="6"/>
      <c r="ADK382" s="6"/>
      <c r="ADL382" s="6"/>
      <c r="ADM382" s="6"/>
      <c r="ADN382" s="6"/>
      <c r="ADO382" s="6"/>
      <c r="ADP382" s="6"/>
      <c r="ADQ382" s="6"/>
      <c r="ADR382" s="6"/>
      <c r="ADS382" s="6"/>
      <c r="ADT382" s="6"/>
      <c r="ADU382" s="6"/>
      <c r="ADV382" s="6"/>
      <c r="ADW382" s="6"/>
      <c r="ADX382" s="6"/>
      <c r="ADY382" s="6"/>
      <c r="ADZ382" s="6"/>
      <c r="AEA382" s="6"/>
      <c r="AEB382" s="6"/>
      <c r="AEC382" s="6"/>
      <c r="AED382" s="6"/>
      <c r="AEE382" s="6"/>
      <c r="AEF382" s="6"/>
      <c r="AEG382" s="6"/>
      <c r="AEH382" s="6"/>
      <c r="AEI382" s="6"/>
      <c r="AEJ382" s="6"/>
      <c r="AEK382" s="6"/>
      <c r="AEL382" s="6"/>
      <c r="AEM382" s="6"/>
      <c r="AEN382" s="6"/>
      <c r="AEO382" s="6"/>
      <c r="AEP382" s="6"/>
      <c r="AEQ382" s="6"/>
      <c r="AER382" s="6"/>
      <c r="AES382" s="6"/>
      <c r="AET382" s="6"/>
      <c r="AEU382" s="6"/>
      <c r="AEV382" s="6"/>
      <c r="AEW382" s="6"/>
      <c r="AEX382" s="6"/>
      <c r="AEY382" s="6"/>
      <c r="AEZ382" s="6"/>
      <c r="AFA382" s="6"/>
      <c r="AFB382" s="6"/>
      <c r="AFC382" s="6"/>
      <c r="AFD382" s="6"/>
      <c r="AFE382" s="6"/>
      <c r="AFF382" s="6"/>
      <c r="AFG382" s="6"/>
      <c r="AFH382" s="6"/>
      <c r="AFI382" s="6"/>
      <c r="AFJ382" s="6"/>
      <c r="AFK382" s="6"/>
      <c r="AFL382" s="6"/>
      <c r="AFM382" s="6"/>
      <c r="AFN382" s="6"/>
      <c r="AFO382" s="6"/>
      <c r="AFP382" s="6"/>
      <c r="AFQ382" s="6"/>
      <c r="AFR382" s="6"/>
      <c r="AFS382" s="6"/>
      <c r="AFT382" s="6"/>
      <c r="AFU382" s="6"/>
      <c r="AFV382" s="6"/>
      <c r="AFW382" s="6"/>
      <c r="AFX382" s="6"/>
      <c r="AFY382" s="6"/>
      <c r="AFZ382" s="6"/>
      <c r="AGA382" s="6"/>
      <c r="AGB382" s="6"/>
      <c r="AGC382" s="6"/>
      <c r="AGD382" s="6"/>
      <c r="AGE382" s="6"/>
      <c r="AGF382" s="6"/>
      <c r="AGG382" s="6"/>
      <c r="AGH382" s="6"/>
      <c r="AGI382" s="6"/>
      <c r="AGJ382" s="6"/>
      <c r="AGK382" s="6"/>
      <c r="AGL382" s="6"/>
      <c r="AGM382" s="6"/>
      <c r="AGN382" s="6"/>
      <c r="AGO382" s="6"/>
      <c r="AGP382" s="6"/>
      <c r="AGQ382" s="6"/>
      <c r="AGR382" s="6"/>
      <c r="AGS382" s="6"/>
      <c r="AGT382" s="6"/>
      <c r="AGU382" s="6"/>
      <c r="AGV382" s="6"/>
      <c r="AGW382" s="6"/>
      <c r="AGX382" s="6"/>
      <c r="AGY382" s="6"/>
      <c r="AGZ382" s="6"/>
      <c r="AHA382" s="6"/>
      <c r="AHB382" s="6"/>
      <c r="AHC382" s="6"/>
      <c r="AHD382" s="6"/>
      <c r="AHE382" s="6"/>
      <c r="AHF382" s="6"/>
      <c r="AHG382" s="6"/>
      <c r="AHH382" s="6"/>
      <c r="AHI382" s="6"/>
      <c r="AHJ382" s="6"/>
      <c r="AHK382" s="6"/>
      <c r="AHL382" s="6"/>
      <c r="AHM382" s="6"/>
      <c r="AHN382" s="6"/>
      <c r="AHO382" s="6"/>
      <c r="AHP382" s="6"/>
      <c r="AHQ382" s="6"/>
      <c r="AHR382" s="6"/>
      <c r="AHS382" s="6"/>
      <c r="AHT382" s="6"/>
      <c r="AHU382" s="6"/>
      <c r="AHV382" s="6"/>
      <c r="AHW382" s="6"/>
      <c r="AHX382" s="6"/>
      <c r="AHY382" s="6"/>
      <c r="AHZ382" s="6"/>
      <c r="AIA382" s="6"/>
      <c r="AIB382" s="6"/>
      <c r="AIC382" s="6"/>
      <c r="AID382" s="6"/>
      <c r="AIE382" s="6"/>
      <c r="AIF382" s="6"/>
      <c r="AIG382" s="6"/>
      <c r="AIH382" s="6"/>
      <c r="AII382" s="6"/>
      <c r="AIJ382" s="6"/>
      <c r="AIK382" s="6"/>
      <c r="AIL382" s="6"/>
      <c r="AIM382" s="6"/>
      <c r="AIN382" s="6"/>
      <c r="AIO382" s="6"/>
      <c r="AIP382" s="6"/>
      <c r="AIQ382" s="6"/>
      <c r="AIR382" s="6"/>
      <c r="AIS382" s="6"/>
      <c r="AIT382" s="6"/>
      <c r="AIU382" s="6"/>
      <c r="AIV382" s="6"/>
      <c r="AIW382" s="6"/>
      <c r="AIX382" s="6"/>
      <c r="AIY382" s="6"/>
      <c r="AIZ382" s="6"/>
      <c r="AJA382" s="6"/>
      <c r="AJB382" s="6"/>
      <c r="AJC382" s="6"/>
      <c r="AJD382" s="6"/>
      <c r="AJE382" s="6"/>
      <c r="AJF382" s="6"/>
      <c r="AJG382" s="6"/>
      <c r="AJH382" s="6"/>
      <c r="AJI382" s="6"/>
      <c r="AJJ382" s="6"/>
      <c r="AJK382" s="6"/>
      <c r="AJL382" s="6"/>
      <c r="AJM382" s="6"/>
      <c r="AJN382" s="6"/>
      <c r="AJO382" s="6"/>
      <c r="AJP382" s="6"/>
      <c r="AJQ382" s="6"/>
      <c r="AJR382" s="6"/>
      <c r="AJS382" s="6"/>
      <c r="AJT382" s="6"/>
      <c r="AJU382" s="6"/>
      <c r="AJV382" s="6"/>
      <c r="AJW382" s="6"/>
      <c r="AJX382" s="6"/>
      <c r="AJY382" s="6"/>
      <c r="AJZ382" s="6"/>
      <c r="AKA382" s="6"/>
      <c r="AKB382" s="6"/>
      <c r="AKC382" s="6"/>
      <c r="AKD382" s="6"/>
      <c r="AKE382" s="6"/>
      <c r="AKF382" s="6"/>
      <c r="AKG382" s="6"/>
      <c r="AKH382" s="6"/>
      <c r="AKI382" s="6"/>
      <c r="AKJ382" s="6"/>
      <c r="AKK382" s="6"/>
      <c r="AKL382" s="6"/>
      <c r="AKM382" s="6"/>
      <c r="AKN382" s="6"/>
      <c r="AKO382" s="6"/>
      <c r="AKP382" s="6"/>
      <c r="AKQ382" s="6"/>
      <c r="AKR382" s="6"/>
      <c r="AKS382" s="6"/>
      <c r="AKT382" s="6"/>
      <c r="AKU382" s="6"/>
      <c r="AKV382" s="6"/>
      <c r="AKW382" s="6"/>
      <c r="AKX382" s="6"/>
      <c r="AKY382" s="6"/>
      <c r="AKZ382" s="6"/>
      <c r="ALA382" s="6"/>
      <c r="ALB382" s="6"/>
      <c r="ALC382" s="6"/>
      <c r="ALD382" s="6"/>
      <c r="ALE382" s="6"/>
      <c r="ALF382" s="6"/>
      <c r="ALG382" s="6"/>
      <c r="ALH382" s="6"/>
      <c r="ALI382" s="6"/>
      <c r="ALJ382" s="6"/>
      <c r="ALK382" s="6"/>
      <c r="ALL382" s="6"/>
      <c r="ALM382" s="6"/>
      <c r="ALN382" s="6"/>
      <c r="ALO382" s="6"/>
      <c r="ALP382" s="6"/>
      <c r="ALQ382" s="6"/>
      <c r="ALR382" s="6"/>
      <c r="ALS382" s="6"/>
      <c r="ALT382" s="6"/>
      <c r="ALU382" s="6"/>
      <c r="ALV382" s="6"/>
      <c r="ALW382" s="6"/>
      <c r="ALX382" s="6"/>
      <c r="ALY382" s="6"/>
      <c r="ALZ382" s="6"/>
      <c r="AMA382" s="6"/>
      <c r="AMB382" s="6"/>
      <c r="AMC382" s="6"/>
      <c r="AMD382" s="6"/>
      <c r="AME382" s="6"/>
      <c r="AMF382" s="6"/>
      <c r="AMG382" s="6"/>
      <c r="AMH382" s="6"/>
      <c r="AMI382" s="6"/>
      <c r="AMJ382" s="6"/>
      <c r="AMK382" s="6"/>
      <c r="AML382" s="6"/>
      <c r="AMM382" s="6"/>
      <c r="AMN382" s="6"/>
      <c r="AMO382" s="6"/>
      <c r="AMP382" s="6"/>
      <c r="AMQ382" s="6"/>
      <c r="AMR382" s="6"/>
      <c r="AMS382" s="6"/>
      <c r="AMT382" s="6"/>
      <c r="AMU382" s="6"/>
      <c r="AMV382" s="6"/>
      <c r="AMW382" s="6"/>
      <c r="AMX382" s="6"/>
      <c r="AMY382" s="6"/>
      <c r="AMZ382" s="6"/>
      <c r="ANA382" s="6"/>
      <c r="ANB382" s="6"/>
      <c r="ANC382" s="6"/>
      <c r="AND382" s="6"/>
      <c r="ANE382" s="6"/>
    </row>
    <row r="383" spans="3:1045" s="28" customFormat="1" x14ac:dyDescent="0.25">
      <c r="C383" s="6" t="str">
        <f t="shared" si="225"/>
        <v>Whirlpool</v>
      </c>
      <c r="D383" s="6" t="str">
        <f t="shared" si="226"/>
        <v>HPSE2K50HD045VC 100 (WP)  (50 gal)</v>
      </c>
      <c r="E383" s="6">
        <f t="shared" si="260"/>
        <v>261132</v>
      </c>
      <c r="F383" s="62">
        <f t="shared" si="145"/>
        <v>50</v>
      </c>
      <c r="G383" s="6" t="str">
        <f t="shared" si="227"/>
        <v>AOSmithSHPT50</v>
      </c>
      <c r="H383" s="62">
        <v>1</v>
      </c>
      <c r="I383" s="64">
        <v>0</v>
      </c>
      <c r="J383" s="63">
        <f t="shared" si="257"/>
        <v>2.1</v>
      </c>
      <c r="K383" s="114">
        <f t="shared" si="258"/>
        <v>0</v>
      </c>
      <c r="L383" s="132">
        <f t="shared" si="254"/>
        <v>0</v>
      </c>
      <c r="M383" s="99" t="s">
        <v>196</v>
      </c>
      <c r="N383" s="32">
        <v>1</v>
      </c>
      <c r="O383" s="83">
        <f t="shared" si="255"/>
        <v>26</v>
      </c>
      <c r="P383" s="12" t="s">
        <v>53</v>
      </c>
      <c r="Q383" s="70">
        <f t="shared" si="259"/>
        <v>11</v>
      </c>
      <c r="R383" s="70">
        <f t="shared" si="252"/>
        <v>261132</v>
      </c>
      <c r="S383" s="67" t="str">
        <f t="shared" si="244"/>
        <v>HPSE2K50HD045VC 100 (WP)  (50 gal)</v>
      </c>
      <c r="T383" s="13" t="s">
        <v>158</v>
      </c>
      <c r="U383" s="14">
        <v>50</v>
      </c>
      <c r="V383" s="30" t="s">
        <v>164</v>
      </c>
      <c r="W383" s="88" t="s">
        <v>164</v>
      </c>
      <c r="X383" s="93" t="str">
        <f t="shared" si="253"/>
        <v>AOSmithSHPT50</v>
      </c>
      <c r="Y383" s="131">
        <v>0</v>
      </c>
      <c r="Z383" s="42">
        <f>[1]ESTAR_to_AWHS!K181</f>
        <v>2.1</v>
      </c>
      <c r="AA383" s="52" t="str">
        <f>[1]ESTAR_to_AWHS!I181</f>
        <v>4+</v>
      </c>
      <c r="AB383" s="53" t="str">
        <f>[1]ESTAR_to_AWHS!L181</f>
        <v>--</v>
      </c>
      <c r="AC383" s="54">
        <f>[1]ESTAR_to_AWHS!J181</f>
        <v>42591</v>
      </c>
      <c r="AD383" s="50" t="s">
        <v>83</v>
      </c>
      <c r="AE383" s="143" t="str">
        <f t="shared" si="228"/>
        <v>2,     Whirlpool,   "HPSE2K50HD045VC 100 (WP)  (50 gal)"</v>
      </c>
      <c r="AF383" s="145" t="str">
        <f t="shared" si="212"/>
        <v>Whirlpool</v>
      </c>
      <c r="AG383" s="146" t="s">
        <v>723</v>
      </c>
      <c r="AH383" s="143" t="str">
        <f t="shared" si="229"/>
        <v xml:space="preserve">          case  Whirlpool   :   "WhirlpoolHPSE2K50C"</v>
      </c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  <c r="IV383" s="6"/>
      <c r="IW383" s="6"/>
      <c r="IX383" s="6"/>
      <c r="IY383" s="6"/>
      <c r="IZ383" s="6"/>
      <c r="JA383" s="6"/>
      <c r="JB383" s="6"/>
      <c r="JC383" s="6"/>
      <c r="JD383" s="6"/>
      <c r="JE383" s="6"/>
      <c r="JF383" s="6"/>
      <c r="JG383" s="6"/>
      <c r="JH383" s="6"/>
      <c r="JI383" s="6"/>
      <c r="JJ383" s="6"/>
      <c r="JK383" s="6"/>
      <c r="JL383" s="6"/>
      <c r="JM383" s="6"/>
      <c r="JN383" s="6"/>
      <c r="JO383" s="6"/>
      <c r="JP383" s="6"/>
      <c r="JQ383" s="6"/>
      <c r="JR383" s="6"/>
      <c r="JS383" s="6"/>
      <c r="JT383" s="6"/>
      <c r="JU383" s="6"/>
      <c r="JV383" s="6"/>
      <c r="JW383" s="6"/>
      <c r="JX383" s="6"/>
      <c r="JY383" s="6"/>
      <c r="JZ383" s="6"/>
      <c r="KA383" s="6"/>
      <c r="KB383" s="6"/>
      <c r="KC383" s="6"/>
      <c r="KD383" s="6"/>
      <c r="KE383" s="6"/>
      <c r="KF383" s="6"/>
      <c r="KG383" s="6"/>
      <c r="KH383" s="6"/>
      <c r="KI383" s="6"/>
      <c r="KJ383" s="6"/>
      <c r="KK383" s="6"/>
      <c r="KL383" s="6"/>
      <c r="KM383" s="6"/>
      <c r="KN383" s="6"/>
      <c r="KO383" s="6"/>
      <c r="KP383" s="6"/>
      <c r="KQ383" s="6"/>
      <c r="KR383" s="6"/>
      <c r="KS383" s="6"/>
      <c r="KT383" s="6"/>
      <c r="KU383" s="6"/>
      <c r="KV383" s="6"/>
      <c r="KW383" s="6"/>
      <c r="KX383" s="6"/>
      <c r="KY383" s="6"/>
      <c r="KZ383" s="6"/>
      <c r="LA383" s="6"/>
      <c r="LB383" s="6"/>
      <c r="LC383" s="6"/>
      <c r="LD383" s="6"/>
      <c r="LE383" s="6"/>
      <c r="LF383" s="6"/>
      <c r="LG383" s="6"/>
      <c r="LH383" s="6"/>
      <c r="LI383" s="6"/>
      <c r="LJ383" s="6"/>
      <c r="LK383" s="6"/>
      <c r="LL383" s="6"/>
      <c r="LM383" s="6"/>
      <c r="LN383" s="6"/>
      <c r="LO383" s="6"/>
      <c r="LP383" s="6"/>
      <c r="LQ383" s="6"/>
      <c r="LR383" s="6"/>
      <c r="LS383" s="6"/>
      <c r="LT383" s="6"/>
      <c r="LU383" s="6"/>
      <c r="LV383" s="6"/>
      <c r="LW383" s="6"/>
      <c r="LX383" s="6"/>
      <c r="LY383" s="6"/>
      <c r="LZ383" s="6"/>
      <c r="MA383" s="6"/>
      <c r="MB383" s="6"/>
      <c r="MC383" s="6"/>
      <c r="MD383" s="6"/>
      <c r="ME383" s="6"/>
      <c r="MF383" s="6"/>
      <c r="MG383" s="6"/>
      <c r="MH383" s="6"/>
      <c r="MI383" s="6"/>
      <c r="MJ383" s="6"/>
      <c r="MK383" s="6"/>
      <c r="ML383" s="6"/>
      <c r="MM383" s="6"/>
      <c r="MN383" s="6"/>
      <c r="MO383" s="6"/>
      <c r="MP383" s="6"/>
      <c r="MQ383" s="6"/>
      <c r="MR383" s="6"/>
      <c r="MS383" s="6"/>
      <c r="MT383" s="6"/>
      <c r="MU383" s="6"/>
      <c r="MV383" s="6"/>
      <c r="MW383" s="6"/>
      <c r="MX383" s="6"/>
      <c r="MY383" s="6"/>
      <c r="MZ383" s="6"/>
      <c r="NA383" s="6"/>
      <c r="NB383" s="6"/>
      <c r="NC383" s="6"/>
      <c r="ND383" s="6"/>
      <c r="NE383" s="6"/>
      <c r="NF383" s="6"/>
      <c r="NG383" s="6"/>
      <c r="NH383" s="6"/>
      <c r="NI383" s="6"/>
      <c r="NJ383" s="6"/>
      <c r="NK383" s="6"/>
      <c r="NL383" s="6"/>
      <c r="NM383" s="6"/>
      <c r="NN383" s="6"/>
      <c r="NO383" s="6"/>
      <c r="NP383" s="6"/>
      <c r="NQ383" s="6"/>
      <c r="NR383" s="6"/>
      <c r="NS383" s="6"/>
      <c r="NT383" s="6"/>
      <c r="NU383" s="6"/>
      <c r="NV383" s="6"/>
      <c r="NW383" s="6"/>
      <c r="NX383" s="6"/>
      <c r="NY383" s="6"/>
      <c r="NZ383" s="6"/>
      <c r="OA383" s="6"/>
      <c r="OB383" s="6"/>
      <c r="OC383" s="6"/>
      <c r="OD383" s="6"/>
      <c r="OE383" s="6"/>
      <c r="OF383" s="6"/>
      <c r="OG383" s="6"/>
      <c r="OH383" s="6"/>
      <c r="OI383" s="6"/>
      <c r="OJ383" s="6"/>
      <c r="OK383" s="6"/>
      <c r="OL383" s="6"/>
      <c r="OM383" s="6"/>
      <c r="ON383" s="6"/>
      <c r="OO383" s="6"/>
      <c r="OP383" s="6"/>
      <c r="OQ383" s="6"/>
      <c r="OR383" s="6"/>
      <c r="OS383" s="6"/>
      <c r="OT383" s="6"/>
      <c r="OU383" s="6"/>
      <c r="OV383" s="6"/>
      <c r="OW383" s="6"/>
      <c r="OX383" s="6"/>
      <c r="OY383" s="6"/>
      <c r="OZ383" s="6"/>
      <c r="PA383" s="6"/>
      <c r="PB383" s="6"/>
      <c r="PC383" s="6"/>
      <c r="PD383" s="6"/>
      <c r="PE383" s="6"/>
      <c r="PF383" s="6"/>
      <c r="PG383" s="6"/>
      <c r="PH383" s="6"/>
      <c r="PI383" s="6"/>
      <c r="PJ383" s="6"/>
      <c r="PK383" s="6"/>
      <c r="PL383" s="6"/>
      <c r="PM383" s="6"/>
      <c r="PN383" s="6"/>
      <c r="PO383" s="6"/>
      <c r="PP383" s="6"/>
      <c r="PQ383" s="6"/>
      <c r="PR383" s="6"/>
      <c r="PS383" s="6"/>
      <c r="PT383" s="6"/>
      <c r="PU383" s="6"/>
      <c r="PV383" s="6"/>
      <c r="PW383" s="6"/>
      <c r="PX383" s="6"/>
      <c r="PY383" s="6"/>
      <c r="PZ383" s="6"/>
      <c r="QA383" s="6"/>
      <c r="QB383" s="6"/>
      <c r="QC383" s="6"/>
      <c r="QD383" s="6"/>
      <c r="QE383" s="6"/>
      <c r="QF383" s="6"/>
      <c r="QG383" s="6"/>
      <c r="QH383" s="6"/>
      <c r="QI383" s="6"/>
      <c r="QJ383" s="6"/>
      <c r="QK383" s="6"/>
      <c r="QL383" s="6"/>
      <c r="QM383" s="6"/>
      <c r="QN383" s="6"/>
      <c r="QO383" s="6"/>
      <c r="QP383" s="6"/>
      <c r="QQ383" s="6"/>
      <c r="QR383" s="6"/>
      <c r="QS383" s="6"/>
      <c r="QT383" s="6"/>
      <c r="QU383" s="6"/>
      <c r="QV383" s="6"/>
      <c r="QW383" s="6"/>
      <c r="QX383" s="6"/>
      <c r="QY383" s="6"/>
      <c r="QZ383" s="6"/>
      <c r="RA383" s="6"/>
      <c r="RB383" s="6"/>
      <c r="RC383" s="6"/>
      <c r="RD383" s="6"/>
      <c r="RE383" s="6"/>
      <c r="RF383" s="6"/>
      <c r="RG383" s="6"/>
      <c r="RH383" s="6"/>
      <c r="RI383" s="6"/>
      <c r="RJ383" s="6"/>
      <c r="RK383" s="6"/>
      <c r="RL383" s="6"/>
      <c r="RM383" s="6"/>
      <c r="RN383" s="6"/>
      <c r="RO383" s="6"/>
      <c r="RP383" s="6"/>
      <c r="RQ383" s="6"/>
      <c r="RR383" s="6"/>
      <c r="RS383" s="6"/>
      <c r="RT383" s="6"/>
      <c r="RU383" s="6"/>
      <c r="RV383" s="6"/>
      <c r="RW383" s="6"/>
      <c r="RX383" s="6"/>
      <c r="RY383" s="6"/>
      <c r="RZ383" s="6"/>
      <c r="SA383" s="6"/>
      <c r="SB383" s="6"/>
      <c r="SC383" s="6"/>
      <c r="SD383" s="6"/>
      <c r="SE383" s="6"/>
      <c r="SF383" s="6"/>
      <c r="SG383" s="6"/>
      <c r="SH383" s="6"/>
      <c r="SI383" s="6"/>
      <c r="SJ383" s="6"/>
      <c r="SK383" s="6"/>
      <c r="SL383" s="6"/>
      <c r="SM383" s="6"/>
      <c r="SN383" s="6"/>
      <c r="SO383" s="6"/>
      <c r="SP383" s="6"/>
      <c r="SQ383" s="6"/>
      <c r="SR383" s="6"/>
      <c r="SS383" s="6"/>
      <c r="ST383" s="6"/>
      <c r="SU383" s="6"/>
      <c r="SV383" s="6"/>
      <c r="SW383" s="6"/>
      <c r="SX383" s="6"/>
      <c r="SY383" s="6"/>
      <c r="SZ383" s="6"/>
      <c r="TA383" s="6"/>
      <c r="TB383" s="6"/>
      <c r="TC383" s="6"/>
      <c r="TD383" s="6"/>
      <c r="TE383" s="6"/>
      <c r="TF383" s="6"/>
      <c r="TG383" s="6"/>
      <c r="TH383" s="6"/>
      <c r="TI383" s="6"/>
      <c r="TJ383" s="6"/>
      <c r="TK383" s="6"/>
      <c r="TL383" s="6"/>
      <c r="TM383" s="6"/>
      <c r="TN383" s="6"/>
      <c r="TO383" s="6"/>
      <c r="TP383" s="6"/>
      <c r="TQ383" s="6"/>
      <c r="TR383" s="6"/>
      <c r="TS383" s="6"/>
      <c r="TT383" s="6"/>
      <c r="TU383" s="6"/>
      <c r="TV383" s="6"/>
      <c r="TW383" s="6"/>
      <c r="TX383" s="6"/>
      <c r="TY383" s="6"/>
      <c r="TZ383" s="6"/>
      <c r="UA383" s="6"/>
      <c r="UB383" s="6"/>
      <c r="UC383" s="6"/>
      <c r="UD383" s="6"/>
      <c r="UE383" s="6"/>
      <c r="UF383" s="6"/>
      <c r="UG383" s="6"/>
      <c r="UH383" s="6"/>
      <c r="UI383" s="6"/>
      <c r="UJ383" s="6"/>
      <c r="UK383" s="6"/>
      <c r="UL383" s="6"/>
      <c r="UM383" s="6"/>
      <c r="UN383" s="6"/>
      <c r="UO383" s="6"/>
      <c r="UP383" s="6"/>
      <c r="UQ383" s="6"/>
      <c r="UR383" s="6"/>
      <c r="US383" s="6"/>
      <c r="UT383" s="6"/>
      <c r="UU383" s="6"/>
      <c r="UV383" s="6"/>
      <c r="UW383" s="6"/>
      <c r="UX383" s="6"/>
      <c r="UY383" s="6"/>
      <c r="UZ383" s="6"/>
      <c r="VA383" s="6"/>
      <c r="VB383" s="6"/>
      <c r="VC383" s="6"/>
      <c r="VD383" s="6"/>
      <c r="VE383" s="6"/>
      <c r="VF383" s="6"/>
      <c r="VG383" s="6"/>
      <c r="VH383" s="6"/>
      <c r="VI383" s="6"/>
      <c r="VJ383" s="6"/>
      <c r="VK383" s="6"/>
      <c r="VL383" s="6"/>
      <c r="VM383" s="6"/>
      <c r="VN383" s="6"/>
      <c r="VO383" s="6"/>
      <c r="VP383" s="6"/>
      <c r="VQ383" s="6"/>
      <c r="VR383" s="6"/>
      <c r="VS383" s="6"/>
      <c r="VT383" s="6"/>
      <c r="VU383" s="6"/>
      <c r="VV383" s="6"/>
      <c r="VW383" s="6"/>
      <c r="VX383" s="6"/>
      <c r="VY383" s="6"/>
      <c r="VZ383" s="6"/>
      <c r="WA383" s="6"/>
      <c r="WB383" s="6"/>
      <c r="WC383" s="6"/>
      <c r="WD383" s="6"/>
      <c r="WE383" s="6"/>
      <c r="WF383" s="6"/>
      <c r="WG383" s="6"/>
      <c r="WH383" s="6"/>
      <c r="WI383" s="6"/>
      <c r="WJ383" s="6"/>
      <c r="WK383" s="6"/>
      <c r="WL383" s="6"/>
      <c r="WM383" s="6"/>
      <c r="WN383" s="6"/>
      <c r="WO383" s="6"/>
      <c r="WP383" s="6"/>
      <c r="WQ383" s="6"/>
      <c r="WR383" s="6"/>
      <c r="WS383" s="6"/>
      <c r="WT383" s="6"/>
      <c r="WU383" s="6"/>
      <c r="WV383" s="6"/>
      <c r="WW383" s="6"/>
      <c r="WX383" s="6"/>
      <c r="WY383" s="6"/>
      <c r="WZ383" s="6"/>
      <c r="XA383" s="6"/>
      <c r="XB383" s="6"/>
      <c r="XC383" s="6"/>
      <c r="XD383" s="6"/>
      <c r="XE383" s="6"/>
      <c r="XF383" s="6"/>
      <c r="XG383" s="6"/>
      <c r="XH383" s="6"/>
      <c r="XI383" s="6"/>
      <c r="XJ383" s="6"/>
      <c r="XK383" s="6"/>
      <c r="XL383" s="6"/>
      <c r="XM383" s="6"/>
      <c r="XN383" s="6"/>
      <c r="XO383" s="6"/>
      <c r="XP383" s="6"/>
      <c r="XQ383" s="6"/>
      <c r="XR383" s="6"/>
      <c r="XS383" s="6"/>
      <c r="XT383" s="6"/>
      <c r="XU383" s="6"/>
      <c r="XV383" s="6"/>
      <c r="XW383" s="6"/>
      <c r="XX383" s="6"/>
      <c r="XY383" s="6"/>
      <c r="XZ383" s="6"/>
      <c r="YA383" s="6"/>
      <c r="YB383" s="6"/>
      <c r="YC383" s="6"/>
      <c r="YD383" s="6"/>
      <c r="YE383" s="6"/>
      <c r="YF383" s="6"/>
      <c r="YG383" s="6"/>
      <c r="YH383" s="6"/>
      <c r="YI383" s="6"/>
      <c r="YJ383" s="6"/>
      <c r="YK383" s="6"/>
      <c r="YL383" s="6"/>
      <c r="YM383" s="6"/>
      <c r="YN383" s="6"/>
      <c r="YO383" s="6"/>
      <c r="YP383" s="6"/>
      <c r="YQ383" s="6"/>
      <c r="YR383" s="6"/>
      <c r="YS383" s="6"/>
      <c r="YT383" s="6"/>
      <c r="YU383" s="6"/>
      <c r="YV383" s="6"/>
      <c r="YW383" s="6"/>
      <c r="YX383" s="6"/>
      <c r="YY383" s="6"/>
      <c r="YZ383" s="6"/>
      <c r="ZA383" s="6"/>
      <c r="ZB383" s="6"/>
      <c r="ZC383" s="6"/>
      <c r="ZD383" s="6"/>
      <c r="ZE383" s="6"/>
      <c r="ZF383" s="6"/>
      <c r="ZG383" s="6"/>
      <c r="ZH383" s="6"/>
      <c r="ZI383" s="6"/>
      <c r="ZJ383" s="6"/>
      <c r="ZK383" s="6"/>
      <c r="ZL383" s="6"/>
      <c r="ZM383" s="6"/>
      <c r="ZN383" s="6"/>
      <c r="ZO383" s="6"/>
      <c r="ZP383" s="6"/>
      <c r="ZQ383" s="6"/>
      <c r="ZR383" s="6"/>
      <c r="ZS383" s="6"/>
      <c r="ZT383" s="6"/>
      <c r="ZU383" s="6"/>
      <c r="ZV383" s="6"/>
      <c r="ZW383" s="6"/>
      <c r="ZX383" s="6"/>
      <c r="ZY383" s="6"/>
      <c r="ZZ383" s="6"/>
      <c r="AAA383" s="6"/>
      <c r="AAB383" s="6"/>
      <c r="AAC383" s="6"/>
      <c r="AAD383" s="6"/>
      <c r="AAE383" s="6"/>
      <c r="AAF383" s="6"/>
      <c r="AAG383" s="6"/>
      <c r="AAH383" s="6"/>
      <c r="AAI383" s="6"/>
      <c r="AAJ383" s="6"/>
      <c r="AAK383" s="6"/>
      <c r="AAL383" s="6"/>
      <c r="AAM383" s="6"/>
      <c r="AAN383" s="6"/>
      <c r="AAO383" s="6"/>
      <c r="AAP383" s="6"/>
      <c r="AAQ383" s="6"/>
      <c r="AAR383" s="6"/>
      <c r="AAS383" s="6"/>
      <c r="AAT383" s="6"/>
      <c r="AAU383" s="6"/>
      <c r="AAV383" s="6"/>
      <c r="AAW383" s="6"/>
      <c r="AAX383" s="6"/>
      <c r="AAY383" s="6"/>
      <c r="AAZ383" s="6"/>
      <c r="ABA383" s="6"/>
      <c r="ABB383" s="6"/>
      <c r="ABC383" s="6"/>
      <c r="ABD383" s="6"/>
      <c r="ABE383" s="6"/>
      <c r="ABF383" s="6"/>
      <c r="ABG383" s="6"/>
      <c r="ABH383" s="6"/>
      <c r="ABI383" s="6"/>
      <c r="ABJ383" s="6"/>
      <c r="ABK383" s="6"/>
      <c r="ABL383" s="6"/>
      <c r="ABM383" s="6"/>
      <c r="ABN383" s="6"/>
      <c r="ABO383" s="6"/>
      <c r="ABP383" s="6"/>
      <c r="ABQ383" s="6"/>
      <c r="ABR383" s="6"/>
      <c r="ABS383" s="6"/>
      <c r="ABT383" s="6"/>
      <c r="ABU383" s="6"/>
      <c r="ABV383" s="6"/>
      <c r="ABW383" s="6"/>
      <c r="ABX383" s="6"/>
      <c r="ABY383" s="6"/>
      <c r="ABZ383" s="6"/>
      <c r="ACA383" s="6"/>
      <c r="ACB383" s="6"/>
      <c r="ACC383" s="6"/>
      <c r="ACD383" s="6"/>
      <c r="ACE383" s="6"/>
      <c r="ACF383" s="6"/>
      <c r="ACG383" s="6"/>
      <c r="ACH383" s="6"/>
      <c r="ACI383" s="6"/>
      <c r="ACJ383" s="6"/>
      <c r="ACK383" s="6"/>
      <c r="ACL383" s="6"/>
      <c r="ACM383" s="6"/>
      <c r="ACN383" s="6"/>
      <c r="ACO383" s="6"/>
      <c r="ACP383" s="6"/>
      <c r="ACQ383" s="6"/>
      <c r="ACR383" s="6"/>
      <c r="ACS383" s="6"/>
      <c r="ACT383" s="6"/>
      <c r="ACU383" s="6"/>
      <c r="ACV383" s="6"/>
      <c r="ACW383" s="6"/>
      <c r="ACX383" s="6"/>
      <c r="ACY383" s="6"/>
      <c r="ACZ383" s="6"/>
      <c r="ADA383" s="6"/>
      <c r="ADB383" s="6"/>
      <c r="ADC383" s="6"/>
      <c r="ADD383" s="6"/>
      <c r="ADE383" s="6"/>
      <c r="ADF383" s="6"/>
      <c r="ADG383" s="6"/>
      <c r="ADH383" s="6"/>
      <c r="ADI383" s="6"/>
      <c r="ADJ383" s="6"/>
      <c r="ADK383" s="6"/>
      <c r="ADL383" s="6"/>
      <c r="ADM383" s="6"/>
      <c r="ADN383" s="6"/>
      <c r="ADO383" s="6"/>
      <c r="ADP383" s="6"/>
      <c r="ADQ383" s="6"/>
      <c r="ADR383" s="6"/>
      <c r="ADS383" s="6"/>
      <c r="ADT383" s="6"/>
      <c r="ADU383" s="6"/>
      <c r="ADV383" s="6"/>
      <c r="ADW383" s="6"/>
      <c r="ADX383" s="6"/>
      <c r="ADY383" s="6"/>
      <c r="ADZ383" s="6"/>
      <c r="AEA383" s="6"/>
      <c r="AEB383" s="6"/>
      <c r="AEC383" s="6"/>
      <c r="AED383" s="6"/>
      <c r="AEE383" s="6"/>
      <c r="AEF383" s="6"/>
      <c r="AEG383" s="6"/>
      <c r="AEH383" s="6"/>
      <c r="AEI383" s="6"/>
      <c r="AEJ383" s="6"/>
      <c r="AEK383" s="6"/>
      <c r="AEL383" s="6"/>
      <c r="AEM383" s="6"/>
      <c r="AEN383" s="6"/>
      <c r="AEO383" s="6"/>
      <c r="AEP383" s="6"/>
      <c r="AEQ383" s="6"/>
      <c r="AER383" s="6"/>
      <c r="AES383" s="6"/>
      <c r="AET383" s="6"/>
      <c r="AEU383" s="6"/>
      <c r="AEV383" s="6"/>
      <c r="AEW383" s="6"/>
      <c r="AEX383" s="6"/>
      <c r="AEY383" s="6"/>
      <c r="AEZ383" s="6"/>
      <c r="AFA383" s="6"/>
      <c r="AFB383" s="6"/>
      <c r="AFC383" s="6"/>
      <c r="AFD383" s="6"/>
      <c r="AFE383" s="6"/>
      <c r="AFF383" s="6"/>
      <c r="AFG383" s="6"/>
      <c r="AFH383" s="6"/>
      <c r="AFI383" s="6"/>
      <c r="AFJ383" s="6"/>
      <c r="AFK383" s="6"/>
      <c r="AFL383" s="6"/>
      <c r="AFM383" s="6"/>
      <c r="AFN383" s="6"/>
      <c r="AFO383" s="6"/>
      <c r="AFP383" s="6"/>
      <c r="AFQ383" s="6"/>
      <c r="AFR383" s="6"/>
      <c r="AFS383" s="6"/>
      <c r="AFT383" s="6"/>
      <c r="AFU383" s="6"/>
      <c r="AFV383" s="6"/>
      <c r="AFW383" s="6"/>
      <c r="AFX383" s="6"/>
      <c r="AFY383" s="6"/>
      <c r="AFZ383" s="6"/>
      <c r="AGA383" s="6"/>
      <c r="AGB383" s="6"/>
      <c r="AGC383" s="6"/>
      <c r="AGD383" s="6"/>
      <c r="AGE383" s="6"/>
      <c r="AGF383" s="6"/>
      <c r="AGG383" s="6"/>
      <c r="AGH383" s="6"/>
      <c r="AGI383" s="6"/>
      <c r="AGJ383" s="6"/>
      <c r="AGK383" s="6"/>
      <c r="AGL383" s="6"/>
      <c r="AGM383" s="6"/>
      <c r="AGN383" s="6"/>
      <c r="AGO383" s="6"/>
      <c r="AGP383" s="6"/>
      <c r="AGQ383" s="6"/>
      <c r="AGR383" s="6"/>
      <c r="AGS383" s="6"/>
      <c r="AGT383" s="6"/>
      <c r="AGU383" s="6"/>
      <c r="AGV383" s="6"/>
      <c r="AGW383" s="6"/>
      <c r="AGX383" s="6"/>
      <c r="AGY383" s="6"/>
      <c r="AGZ383" s="6"/>
      <c r="AHA383" s="6"/>
      <c r="AHB383" s="6"/>
      <c r="AHC383" s="6"/>
      <c r="AHD383" s="6"/>
      <c r="AHE383" s="6"/>
      <c r="AHF383" s="6"/>
      <c r="AHG383" s="6"/>
      <c r="AHH383" s="6"/>
      <c r="AHI383" s="6"/>
      <c r="AHJ383" s="6"/>
      <c r="AHK383" s="6"/>
      <c r="AHL383" s="6"/>
      <c r="AHM383" s="6"/>
      <c r="AHN383" s="6"/>
      <c r="AHO383" s="6"/>
      <c r="AHP383" s="6"/>
      <c r="AHQ383" s="6"/>
      <c r="AHR383" s="6"/>
      <c r="AHS383" s="6"/>
      <c r="AHT383" s="6"/>
      <c r="AHU383" s="6"/>
      <c r="AHV383" s="6"/>
      <c r="AHW383" s="6"/>
      <c r="AHX383" s="6"/>
      <c r="AHY383" s="6"/>
      <c r="AHZ383" s="6"/>
      <c r="AIA383" s="6"/>
      <c r="AIB383" s="6"/>
      <c r="AIC383" s="6"/>
      <c r="AID383" s="6"/>
      <c r="AIE383" s="6"/>
      <c r="AIF383" s="6"/>
      <c r="AIG383" s="6"/>
      <c r="AIH383" s="6"/>
      <c r="AII383" s="6"/>
      <c r="AIJ383" s="6"/>
      <c r="AIK383" s="6"/>
      <c r="AIL383" s="6"/>
      <c r="AIM383" s="6"/>
      <c r="AIN383" s="6"/>
      <c r="AIO383" s="6"/>
      <c r="AIP383" s="6"/>
      <c r="AIQ383" s="6"/>
      <c r="AIR383" s="6"/>
      <c r="AIS383" s="6"/>
      <c r="AIT383" s="6"/>
      <c r="AIU383" s="6"/>
      <c r="AIV383" s="6"/>
      <c r="AIW383" s="6"/>
      <c r="AIX383" s="6"/>
      <c r="AIY383" s="6"/>
      <c r="AIZ383" s="6"/>
      <c r="AJA383" s="6"/>
      <c r="AJB383" s="6"/>
      <c r="AJC383" s="6"/>
      <c r="AJD383" s="6"/>
      <c r="AJE383" s="6"/>
      <c r="AJF383" s="6"/>
      <c r="AJG383" s="6"/>
      <c r="AJH383" s="6"/>
      <c r="AJI383" s="6"/>
      <c r="AJJ383" s="6"/>
      <c r="AJK383" s="6"/>
      <c r="AJL383" s="6"/>
      <c r="AJM383" s="6"/>
      <c r="AJN383" s="6"/>
      <c r="AJO383" s="6"/>
      <c r="AJP383" s="6"/>
      <c r="AJQ383" s="6"/>
      <c r="AJR383" s="6"/>
      <c r="AJS383" s="6"/>
      <c r="AJT383" s="6"/>
      <c r="AJU383" s="6"/>
      <c r="AJV383" s="6"/>
      <c r="AJW383" s="6"/>
      <c r="AJX383" s="6"/>
      <c r="AJY383" s="6"/>
      <c r="AJZ383" s="6"/>
      <c r="AKA383" s="6"/>
      <c r="AKB383" s="6"/>
      <c r="AKC383" s="6"/>
      <c r="AKD383" s="6"/>
      <c r="AKE383" s="6"/>
      <c r="AKF383" s="6"/>
      <c r="AKG383" s="6"/>
      <c r="AKH383" s="6"/>
      <c r="AKI383" s="6"/>
      <c r="AKJ383" s="6"/>
      <c r="AKK383" s="6"/>
      <c r="AKL383" s="6"/>
      <c r="AKM383" s="6"/>
      <c r="AKN383" s="6"/>
      <c r="AKO383" s="6"/>
      <c r="AKP383" s="6"/>
      <c r="AKQ383" s="6"/>
      <c r="AKR383" s="6"/>
      <c r="AKS383" s="6"/>
      <c r="AKT383" s="6"/>
      <c r="AKU383" s="6"/>
      <c r="AKV383" s="6"/>
      <c r="AKW383" s="6"/>
      <c r="AKX383" s="6"/>
      <c r="AKY383" s="6"/>
      <c r="AKZ383" s="6"/>
      <c r="ALA383" s="6"/>
      <c r="ALB383" s="6"/>
      <c r="ALC383" s="6"/>
      <c r="ALD383" s="6"/>
      <c r="ALE383" s="6"/>
      <c r="ALF383" s="6"/>
      <c r="ALG383" s="6"/>
      <c r="ALH383" s="6"/>
      <c r="ALI383" s="6"/>
      <c r="ALJ383" s="6"/>
      <c r="ALK383" s="6"/>
      <c r="ALL383" s="6"/>
      <c r="ALM383" s="6"/>
      <c r="ALN383" s="6"/>
      <c r="ALO383" s="6"/>
      <c r="ALP383" s="6"/>
      <c r="ALQ383" s="6"/>
      <c r="ALR383" s="6"/>
      <c r="ALS383" s="6"/>
      <c r="ALT383" s="6"/>
      <c r="ALU383" s="6"/>
      <c r="ALV383" s="6"/>
      <c r="ALW383" s="6"/>
      <c r="ALX383" s="6"/>
      <c r="ALY383" s="6"/>
      <c r="ALZ383" s="6"/>
      <c r="AMA383" s="6"/>
      <c r="AMB383" s="6"/>
      <c r="AMC383" s="6"/>
      <c r="AMD383" s="6"/>
      <c r="AME383" s="6"/>
      <c r="AMF383" s="6"/>
      <c r="AMG383" s="6"/>
      <c r="AMH383" s="6"/>
      <c r="AMI383" s="6"/>
      <c r="AMJ383" s="6"/>
      <c r="AMK383" s="6"/>
      <c r="AML383" s="6"/>
      <c r="AMM383" s="6"/>
      <c r="AMN383" s="6"/>
      <c r="AMO383" s="6"/>
      <c r="AMP383" s="6"/>
      <c r="AMQ383" s="6"/>
      <c r="AMR383" s="6"/>
      <c r="AMS383" s="6"/>
      <c r="AMT383" s="6"/>
      <c r="AMU383" s="6"/>
      <c r="AMV383" s="6"/>
      <c r="AMW383" s="6"/>
      <c r="AMX383" s="6"/>
      <c r="AMY383" s="6"/>
      <c r="AMZ383" s="6"/>
      <c r="ANA383" s="6"/>
      <c r="ANB383" s="6"/>
      <c r="ANC383" s="6"/>
      <c r="AND383" s="6"/>
      <c r="ANE383" s="6"/>
    </row>
    <row r="384" spans="3:1045" s="18" customFormat="1" x14ac:dyDescent="0.25">
      <c r="C384" s="6" t="str">
        <f t="shared" si="225"/>
        <v>Whirlpool</v>
      </c>
      <c r="D384" s="6" t="str">
        <f t="shared" si="226"/>
        <v>HPSE2K80HD045V  (80 gal)</v>
      </c>
      <c r="E384" s="6">
        <f t="shared" si="260"/>
        <v>261212</v>
      </c>
      <c r="F384" s="62">
        <f t="shared" si="145"/>
        <v>80</v>
      </c>
      <c r="G384" s="6" t="str">
        <f t="shared" si="227"/>
        <v>AOSmithPHPT80</v>
      </c>
      <c r="H384" s="62">
        <v>1</v>
      </c>
      <c r="I384" s="64">
        <v>0</v>
      </c>
      <c r="J384" s="63">
        <f t="shared" si="257"/>
        <v>2</v>
      </c>
      <c r="K384" s="114">
        <f t="shared" si="258"/>
        <v>0</v>
      </c>
      <c r="L384" s="132">
        <f t="shared" si="254"/>
        <v>0</v>
      </c>
      <c r="M384" s="99" t="s">
        <v>196</v>
      </c>
      <c r="N384" s="32">
        <v>1</v>
      </c>
      <c r="O384" s="83">
        <f t="shared" si="255"/>
        <v>26</v>
      </c>
      <c r="P384" s="12" t="s">
        <v>53</v>
      </c>
      <c r="Q384" s="70">
        <f t="shared" si="259"/>
        <v>12</v>
      </c>
      <c r="R384" s="70">
        <f t="shared" si="252"/>
        <v>261212</v>
      </c>
      <c r="S384" s="67" t="str">
        <f t="shared" si="244"/>
        <v>HPSE2K80HD045V  (80 gal)</v>
      </c>
      <c r="T384" s="13" t="s">
        <v>159</v>
      </c>
      <c r="U384" s="14">
        <v>80</v>
      </c>
      <c r="V384" s="30" t="s">
        <v>165</v>
      </c>
      <c r="W384" s="88" t="s">
        <v>108</v>
      </c>
      <c r="X384" s="93" t="str">
        <f t="shared" si="253"/>
        <v>AOSmithPHPT80</v>
      </c>
      <c r="Y384" s="131">
        <v>0</v>
      </c>
      <c r="Z384" s="42">
        <f>[1]ESTAR_to_AWHS!K184</f>
        <v>2</v>
      </c>
      <c r="AA384" s="52" t="str">
        <f>[1]ESTAR_to_AWHS!I184</f>
        <v>2-3</v>
      </c>
      <c r="AB384" s="53" t="str">
        <f>[1]ESTAR_to_AWHS!L184</f>
        <v>--</v>
      </c>
      <c r="AC384" s="54">
        <f>[1]ESTAR_to_AWHS!J184</f>
        <v>41666</v>
      </c>
      <c r="AD384" s="50" t="s">
        <v>83</v>
      </c>
      <c r="AE384" s="143" t="str">
        <f t="shared" si="228"/>
        <v>2,     Whirlpool,   "HPSE2K80HD045V  (80 gal)"</v>
      </c>
      <c r="AF384" s="145" t="str">
        <f t="shared" si="212"/>
        <v>Whirlpool</v>
      </c>
      <c r="AG384" s="147" t="s">
        <v>724</v>
      </c>
      <c r="AH384" s="143" t="str">
        <f t="shared" si="229"/>
        <v xml:space="preserve">          case  Whirlpool   :   "WhirlpoolHPSE2K80"</v>
      </c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  <c r="IV384" s="6"/>
      <c r="IW384" s="6"/>
      <c r="IX384" s="6"/>
      <c r="IY384" s="6"/>
      <c r="IZ384" s="6"/>
      <c r="JA384" s="6"/>
      <c r="JB384" s="6"/>
      <c r="JC384" s="6"/>
      <c r="JD384" s="6"/>
      <c r="JE384" s="6"/>
      <c r="JF384" s="6"/>
      <c r="JG384" s="6"/>
      <c r="JH384" s="6"/>
      <c r="JI384" s="6"/>
      <c r="JJ384" s="6"/>
      <c r="JK384" s="6"/>
      <c r="JL384" s="6"/>
      <c r="JM384" s="6"/>
      <c r="JN384" s="6"/>
      <c r="JO384" s="6"/>
      <c r="JP384" s="6"/>
      <c r="JQ384" s="6"/>
      <c r="JR384" s="6"/>
      <c r="JS384" s="6"/>
      <c r="JT384" s="6"/>
      <c r="JU384" s="6"/>
      <c r="JV384" s="6"/>
      <c r="JW384" s="6"/>
      <c r="JX384" s="6"/>
      <c r="JY384" s="6"/>
      <c r="JZ384" s="6"/>
      <c r="KA384" s="6"/>
      <c r="KB384" s="6"/>
      <c r="KC384" s="6"/>
      <c r="KD384" s="6"/>
      <c r="KE384" s="6"/>
      <c r="KF384" s="6"/>
      <c r="KG384" s="6"/>
      <c r="KH384" s="6"/>
      <c r="KI384" s="6"/>
      <c r="KJ384" s="6"/>
      <c r="KK384" s="6"/>
      <c r="KL384" s="6"/>
      <c r="KM384" s="6"/>
      <c r="KN384" s="6"/>
      <c r="KO384" s="6"/>
      <c r="KP384" s="6"/>
      <c r="KQ384" s="6"/>
      <c r="KR384" s="6"/>
      <c r="KS384" s="6"/>
      <c r="KT384" s="6"/>
      <c r="KU384" s="6"/>
      <c r="KV384" s="6"/>
      <c r="KW384" s="6"/>
      <c r="KX384" s="6"/>
      <c r="KY384" s="6"/>
      <c r="KZ384" s="6"/>
      <c r="LA384" s="6"/>
      <c r="LB384" s="6"/>
      <c r="LC384" s="6"/>
      <c r="LD384" s="6"/>
      <c r="LE384" s="6"/>
      <c r="LF384" s="6"/>
      <c r="LG384" s="6"/>
      <c r="LH384" s="6"/>
      <c r="LI384" s="6"/>
      <c r="LJ384" s="6"/>
      <c r="LK384" s="6"/>
      <c r="LL384" s="6"/>
      <c r="LM384" s="6"/>
      <c r="LN384" s="6"/>
      <c r="LO384" s="6"/>
      <c r="LP384" s="6"/>
      <c r="LQ384" s="6"/>
      <c r="LR384" s="6"/>
      <c r="LS384" s="6"/>
      <c r="LT384" s="6"/>
      <c r="LU384" s="6"/>
      <c r="LV384" s="6"/>
      <c r="LW384" s="6"/>
      <c r="LX384" s="6"/>
      <c r="LY384" s="6"/>
      <c r="LZ384" s="6"/>
      <c r="MA384" s="6"/>
      <c r="MB384" s="6"/>
      <c r="MC384" s="6"/>
      <c r="MD384" s="6"/>
      <c r="ME384" s="6"/>
      <c r="MF384" s="6"/>
      <c r="MG384" s="6"/>
      <c r="MH384" s="6"/>
      <c r="MI384" s="6"/>
      <c r="MJ384" s="6"/>
      <c r="MK384" s="6"/>
      <c r="ML384" s="6"/>
      <c r="MM384" s="6"/>
      <c r="MN384" s="6"/>
      <c r="MO384" s="6"/>
      <c r="MP384" s="6"/>
      <c r="MQ384" s="6"/>
      <c r="MR384" s="6"/>
      <c r="MS384" s="6"/>
      <c r="MT384" s="6"/>
      <c r="MU384" s="6"/>
      <c r="MV384" s="6"/>
      <c r="MW384" s="6"/>
      <c r="MX384" s="6"/>
      <c r="MY384" s="6"/>
      <c r="MZ384" s="6"/>
      <c r="NA384" s="6"/>
      <c r="NB384" s="6"/>
      <c r="NC384" s="6"/>
      <c r="ND384" s="6"/>
      <c r="NE384" s="6"/>
      <c r="NF384" s="6"/>
      <c r="NG384" s="6"/>
      <c r="NH384" s="6"/>
      <c r="NI384" s="6"/>
      <c r="NJ384" s="6"/>
      <c r="NK384" s="6"/>
      <c r="NL384" s="6"/>
      <c r="NM384" s="6"/>
      <c r="NN384" s="6"/>
      <c r="NO384" s="6"/>
      <c r="NP384" s="6"/>
      <c r="NQ384" s="6"/>
      <c r="NR384" s="6"/>
      <c r="NS384" s="6"/>
      <c r="NT384" s="6"/>
      <c r="NU384" s="6"/>
      <c r="NV384" s="6"/>
      <c r="NW384" s="6"/>
      <c r="NX384" s="6"/>
      <c r="NY384" s="6"/>
      <c r="NZ384" s="6"/>
      <c r="OA384" s="6"/>
      <c r="OB384" s="6"/>
      <c r="OC384" s="6"/>
      <c r="OD384" s="6"/>
      <c r="OE384" s="6"/>
      <c r="OF384" s="6"/>
      <c r="OG384" s="6"/>
      <c r="OH384" s="6"/>
      <c r="OI384" s="6"/>
      <c r="OJ384" s="6"/>
      <c r="OK384" s="6"/>
      <c r="OL384" s="6"/>
      <c r="OM384" s="6"/>
      <c r="ON384" s="6"/>
      <c r="OO384" s="6"/>
      <c r="OP384" s="6"/>
      <c r="OQ384" s="6"/>
      <c r="OR384" s="6"/>
      <c r="OS384" s="6"/>
      <c r="OT384" s="6"/>
      <c r="OU384" s="6"/>
      <c r="OV384" s="6"/>
      <c r="OW384" s="6"/>
      <c r="OX384" s="6"/>
      <c r="OY384" s="6"/>
      <c r="OZ384" s="6"/>
      <c r="PA384" s="6"/>
      <c r="PB384" s="6"/>
      <c r="PC384" s="6"/>
      <c r="PD384" s="6"/>
      <c r="PE384" s="6"/>
      <c r="PF384" s="6"/>
      <c r="PG384" s="6"/>
      <c r="PH384" s="6"/>
      <c r="PI384" s="6"/>
      <c r="PJ384" s="6"/>
      <c r="PK384" s="6"/>
      <c r="PL384" s="6"/>
      <c r="PM384" s="6"/>
      <c r="PN384" s="6"/>
      <c r="PO384" s="6"/>
      <c r="PP384" s="6"/>
      <c r="PQ384" s="6"/>
      <c r="PR384" s="6"/>
      <c r="PS384" s="6"/>
      <c r="PT384" s="6"/>
      <c r="PU384" s="6"/>
      <c r="PV384" s="6"/>
      <c r="PW384" s="6"/>
      <c r="PX384" s="6"/>
      <c r="PY384" s="6"/>
      <c r="PZ384" s="6"/>
      <c r="QA384" s="6"/>
      <c r="QB384" s="6"/>
      <c r="QC384" s="6"/>
      <c r="QD384" s="6"/>
      <c r="QE384" s="6"/>
      <c r="QF384" s="6"/>
      <c r="QG384" s="6"/>
      <c r="QH384" s="6"/>
      <c r="QI384" s="6"/>
      <c r="QJ384" s="6"/>
      <c r="QK384" s="6"/>
      <c r="QL384" s="6"/>
      <c r="QM384" s="6"/>
      <c r="QN384" s="6"/>
      <c r="QO384" s="6"/>
      <c r="QP384" s="6"/>
      <c r="QQ384" s="6"/>
      <c r="QR384" s="6"/>
      <c r="QS384" s="6"/>
      <c r="QT384" s="6"/>
      <c r="QU384" s="6"/>
      <c r="QV384" s="6"/>
      <c r="QW384" s="6"/>
      <c r="QX384" s="6"/>
      <c r="QY384" s="6"/>
      <c r="QZ384" s="6"/>
      <c r="RA384" s="6"/>
      <c r="RB384" s="6"/>
      <c r="RC384" s="6"/>
      <c r="RD384" s="6"/>
      <c r="RE384" s="6"/>
      <c r="RF384" s="6"/>
      <c r="RG384" s="6"/>
      <c r="RH384" s="6"/>
      <c r="RI384" s="6"/>
      <c r="RJ384" s="6"/>
      <c r="RK384" s="6"/>
      <c r="RL384" s="6"/>
      <c r="RM384" s="6"/>
      <c r="RN384" s="6"/>
      <c r="RO384" s="6"/>
      <c r="RP384" s="6"/>
      <c r="RQ384" s="6"/>
      <c r="RR384" s="6"/>
      <c r="RS384" s="6"/>
      <c r="RT384" s="6"/>
      <c r="RU384" s="6"/>
      <c r="RV384" s="6"/>
      <c r="RW384" s="6"/>
      <c r="RX384" s="6"/>
      <c r="RY384" s="6"/>
      <c r="RZ384" s="6"/>
      <c r="SA384" s="6"/>
      <c r="SB384" s="6"/>
      <c r="SC384" s="6"/>
      <c r="SD384" s="6"/>
      <c r="SE384" s="6"/>
      <c r="SF384" s="6"/>
      <c r="SG384" s="6"/>
      <c r="SH384" s="6"/>
      <c r="SI384" s="6"/>
      <c r="SJ384" s="6"/>
      <c r="SK384" s="6"/>
      <c r="SL384" s="6"/>
      <c r="SM384" s="6"/>
      <c r="SN384" s="6"/>
      <c r="SO384" s="6"/>
      <c r="SP384" s="6"/>
      <c r="SQ384" s="6"/>
      <c r="SR384" s="6"/>
      <c r="SS384" s="6"/>
      <c r="ST384" s="6"/>
      <c r="SU384" s="6"/>
      <c r="SV384" s="6"/>
      <c r="SW384" s="6"/>
      <c r="SX384" s="6"/>
      <c r="SY384" s="6"/>
      <c r="SZ384" s="6"/>
      <c r="TA384" s="6"/>
      <c r="TB384" s="6"/>
      <c r="TC384" s="6"/>
      <c r="TD384" s="6"/>
      <c r="TE384" s="6"/>
      <c r="TF384" s="6"/>
      <c r="TG384" s="6"/>
      <c r="TH384" s="6"/>
      <c r="TI384" s="6"/>
      <c r="TJ384" s="6"/>
      <c r="TK384" s="6"/>
      <c r="TL384" s="6"/>
      <c r="TM384" s="6"/>
      <c r="TN384" s="6"/>
      <c r="TO384" s="6"/>
      <c r="TP384" s="6"/>
      <c r="TQ384" s="6"/>
      <c r="TR384" s="6"/>
      <c r="TS384" s="6"/>
      <c r="TT384" s="6"/>
      <c r="TU384" s="6"/>
      <c r="TV384" s="6"/>
      <c r="TW384" s="6"/>
      <c r="TX384" s="6"/>
      <c r="TY384" s="6"/>
      <c r="TZ384" s="6"/>
      <c r="UA384" s="6"/>
      <c r="UB384" s="6"/>
      <c r="UC384" s="6"/>
      <c r="UD384" s="6"/>
      <c r="UE384" s="6"/>
      <c r="UF384" s="6"/>
      <c r="UG384" s="6"/>
      <c r="UH384" s="6"/>
      <c r="UI384" s="6"/>
      <c r="UJ384" s="6"/>
      <c r="UK384" s="6"/>
      <c r="UL384" s="6"/>
      <c r="UM384" s="6"/>
      <c r="UN384" s="6"/>
      <c r="UO384" s="6"/>
      <c r="UP384" s="6"/>
      <c r="UQ384" s="6"/>
      <c r="UR384" s="6"/>
      <c r="US384" s="6"/>
      <c r="UT384" s="6"/>
      <c r="UU384" s="6"/>
      <c r="UV384" s="6"/>
      <c r="UW384" s="6"/>
      <c r="UX384" s="6"/>
      <c r="UY384" s="6"/>
      <c r="UZ384" s="6"/>
      <c r="VA384" s="6"/>
      <c r="VB384" s="6"/>
      <c r="VC384" s="6"/>
      <c r="VD384" s="6"/>
      <c r="VE384" s="6"/>
      <c r="VF384" s="6"/>
      <c r="VG384" s="6"/>
      <c r="VH384" s="6"/>
      <c r="VI384" s="6"/>
      <c r="VJ384" s="6"/>
      <c r="VK384" s="6"/>
      <c r="VL384" s="6"/>
      <c r="VM384" s="6"/>
      <c r="VN384" s="6"/>
      <c r="VO384" s="6"/>
      <c r="VP384" s="6"/>
      <c r="VQ384" s="6"/>
      <c r="VR384" s="6"/>
      <c r="VS384" s="6"/>
      <c r="VT384" s="6"/>
      <c r="VU384" s="6"/>
      <c r="VV384" s="6"/>
      <c r="VW384" s="6"/>
      <c r="VX384" s="6"/>
      <c r="VY384" s="6"/>
      <c r="VZ384" s="6"/>
      <c r="WA384" s="6"/>
      <c r="WB384" s="6"/>
      <c r="WC384" s="6"/>
      <c r="WD384" s="6"/>
      <c r="WE384" s="6"/>
      <c r="WF384" s="6"/>
      <c r="WG384" s="6"/>
      <c r="WH384" s="6"/>
      <c r="WI384" s="6"/>
      <c r="WJ384" s="6"/>
      <c r="WK384" s="6"/>
      <c r="WL384" s="6"/>
      <c r="WM384" s="6"/>
      <c r="WN384" s="6"/>
      <c r="WO384" s="6"/>
      <c r="WP384" s="6"/>
      <c r="WQ384" s="6"/>
      <c r="WR384" s="6"/>
      <c r="WS384" s="6"/>
      <c r="WT384" s="6"/>
      <c r="WU384" s="6"/>
      <c r="WV384" s="6"/>
      <c r="WW384" s="6"/>
      <c r="WX384" s="6"/>
      <c r="WY384" s="6"/>
      <c r="WZ384" s="6"/>
      <c r="XA384" s="6"/>
      <c r="XB384" s="6"/>
      <c r="XC384" s="6"/>
      <c r="XD384" s="6"/>
      <c r="XE384" s="6"/>
      <c r="XF384" s="6"/>
      <c r="XG384" s="6"/>
      <c r="XH384" s="6"/>
      <c r="XI384" s="6"/>
      <c r="XJ384" s="6"/>
      <c r="XK384" s="6"/>
      <c r="XL384" s="6"/>
      <c r="XM384" s="6"/>
      <c r="XN384" s="6"/>
      <c r="XO384" s="6"/>
      <c r="XP384" s="6"/>
      <c r="XQ384" s="6"/>
      <c r="XR384" s="6"/>
      <c r="XS384" s="6"/>
      <c r="XT384" s="6"/>
      <c r="XU384" s="6"/>
      <c r="XV384" s="6"/>
      <c r="XW384" s="6"/>
      <c r="XX384" s="6"/>
      <c r="XY384" s="6"/>
      <c r="XZ384" s="6"/>
      <c r="YA384" s="6"/>
      <c r="YB384" s="6"/>
      <c r="YC384" s="6"/>
      <c r="YD384" s="6"/>
      <c r="YE384" s="6"/>
      <c r="YF384" s="6"/>
      <c r="YG384" s="6"/>
      <c r="YH384" s="6"/>
      <c r="YI384" s="6"/>
      <c r="YJ384" s="6"/>
      <c r="YK384" s="6"/>
      <c r="YL384" s="6"/>
      <c r="YM384" s="6"/>
      <c r="YN384" s="6"/>
      <c r="YO384" s="6"/>
      <c r="YP384" s="6"/>
      <c r="YQ384" s="6"/>
      <c r="YR384" s="6"/>
      <c r="YS384" s="6"/>
      <c r="YT384" s="6"/>
      <c r="YU384" s="6"/>
      <c r="YV384" s="6"/>
      <c r="YW384" s="6"/>
      <c r="YX384" s="6"/>
      <c r="YY384" s="6"/>
      <c r="YZ384" s="6"/>
      <c r="ZA384" s="6"/>
      <c r="ZB384" s="6"/>
      <c r="ZC384" s="6"/>
      <c r="ZD384" s="6"/>
      <c r="ZE384" s="6"/>
      <c r="ZF384" s="6"/>
      <c r="ZG384" s="6"/>
      <c r="ZH384" s="6"/>
      <c r="ZI384" s="6"/>
      <c r="ZJ384" s="6"/>
      <c r="ZK384" s="6"/>
      <c r="ZL384" s="6"/>
      <c r="ZM384" s="6"/>
      <c r="ZN384" s="6"/>
      <c r="ZO384" s="6"/>
      <c r="ZP384" s="6"/>
      <c r="ZQ384" s="6"/>
      <c r="ZR384" s="6"/>
      <c r="ZS384" s="6"/>
      <c r="ZT384" s="6"/>
      <c r="ZU384" s="6"/>
      <c r="ZV384" s="6"/>
      <c r="ZW384" s="6"/>
      <c r="ZX384" s="6"/>
      <c r="ZY384" s="6"/>
      <c r="ZZ384" s="6"/>
      <c r="AAA384" s="6"/>
      <c r="AAB384" s="6"/>
      <c r="AAC384" s="6"/>
      <c r="AAD384" s="6"/>
      <c r="AAE384" s="6"/>
      <c r="AAF384" s="6"/>
      <c r="AAG384" s="6"/>
      <c r="AAH384" s="6"/>
      <c r="AAI384" s="6"/>
      <c r="AAJ384" s="6"/>
      <c r="AAK384" s="6"/>
      <c r="AAL384" s="6"/>
      <c r="AAM384" s="6"/>
      <c r="AAN384" s="6"/>
      <c r="AAO384" s="6"/>
      <c r="AAP384" s="6"/>
      <c r="AAQ384" s="6"/>
      <c r="AAR384" s="6"/>
      <c r="AAS384" s="6"/>
      <c r="AAT384" s="6"/>
      <c r="AAU384" s="6"/>
      <c r="AAV384" s="6"/>
      <c r="AAW384" s="6"/>
      <c r="AAX384" s="6"/>
      <c r="AAY384" s="6"/>
      <c r="AAZ384" s="6"/>
      <c r="ABA384" s="6"/>
      <c r="ABB384" s="6"/>
      <c r="ABC384" s="6"/>
      <c r="ABD384" s="6"/>
      <c r="ABE384" s="6"/>
      <c r="ABF384" s="6"/>
      <c r="ABG384" s="6"/>
      <c r="ABH384" s="6"/>
      <c r="ABI384" s="6"/>
      <c r="ABJ384" s="6"/>
      <c r="ABK384" s="6"/>
      <c r="ABL384" s="6"/>
      <c r="ABM384" s="6"/>
      <c r="ABN384" s="6"/>
      <c r="ABO384" s="6"/>
      <c r="ABP384" s="6"/>
      <c r="ABQ384" s="6"/>
      <c r="ABR384" s="6"/>
      <c r="ABS384" s="6"/>
      <c r="ABT384" s="6"/>
      <c r="ABU384" s="6"/>
      <c r="ABV384" s="6"/>
      <c r="ABW384" s="6"/>
      <c r="ABX384" s="6"/>
      <c r="ABY384" s="6"/>
      <c r="ABZ384" s="6"/>
      <c r="ACA384" s="6"/>
      <c r="ACB384" s="6"/>
      <c r="ACC384" s="6"/>
      <c r="ACD384" s="6"/>
      <c r="ACE384" s="6"/>
      <c r="ACF384" s="6"/>
      <c r="ACG384" s="6"/>
      <c r="ACH384" s="6"/>
      <c r="ACI384" s="6"/>
      <c r="ACJ384" s="6"/>
      <c r="ACK384" s="6"/>
      <c r="ACL384" s="6"/>
      <c r="ACM384" s="6"/>
      <c r="ACN384" s="6"/>
      <c r="ACO384" s="6"/>
      <c r="ACP384" s="6"/>
      <c r="ACQ384" s="6"/>
      <c r="ACR384" s="6"/>
      <c r="ACS384" s="6"/>
      <c r="ACT384" s="6"/>
      <c r="ACU384" s="6"/>
      <c r="ACV384" s="6"/>
      <c r="ACW384" s="6"/>
      <c r="ACX384" s="6"/>
      <c r="ACY384" s="6"/>
      <c r="ACZ384" s="6"/>
      <c r="ADA384" s="6"/>
      <c r="ADB384" s="6"/>
      <c r="ADC384" s="6"/>
      <c r="ADD384" s="6"/>
      <c r="ADE384" s="6"/>
      <c r="ADF384" s="6"/>
      <c r="ADG384" s="6"/>
      <c r="ADH384" s="6"/>
      <c r="ADI384" s="6"/>
      <c r="ADJ384" s="6"/>
      <c r="ADK384" s="6"/>
      <c r="ADL384" s="6"/>
      <c r="ADM384" s="6"/>
      <c r="ADN384" s="6"/>
      <c r="ADO384" s="6"/>
      <c r="ADP384" s="6"/>
      <c r="ADQ384" s="6"/>
      <c r="ADR384" s="6"/>
      <c r="ADS384" s="6"/>
      <c r="ADT384" s="6"/>
      <c r="ADU384" s="6"/>
      <c r="ADV384" s="6"/>
      <c r="ADW384" s="6"/>
      <c r="ADX384" s="6"/>
      <c r="ADY384" s="6"/>
      <c r="ADZ384" s="6"/>
      <c r="AEA384" s="6"/>
      <c r="AEB384" s="6"/>
      <c r="AEC384" s="6"/>
      <c r="AED384" s="6"/>
      <c r="AEE384" s="6"/>
      <c r="AEF384" s="6"/>
      <c r="AEG384" s="6"/>
      <c r="AEH384" s="6"/>
      <c r="AEI384" s="6"/>
      <c r="AEJ384" s="6"/>
      <c r="AEK384" s="6"/>
      <c r="AEL384" s="6"/>
      <c r="AEM384" s="6"/>
      <c r="AEN384" s="6"/>
      <c r="AEO384" s="6"/>
      <c r="AEP384" s="6"/>
      <c r="AEQ384" s="6"/>
      <c r="AER384" s="6"/>
      <c r="AES384" s="6"/>
      <c r="AET384" s="6"/>
      <c r="AEU384" s="6"/>
      <c r="AEV384" s="6"/>
      <c r="AEW384" s="6"/>
      <c r="AEX384" s="6"/>
      <c r="AEY384" s="6"/>
      <c r="AEZ384" s="6"/>
      <c r="AFA384" s="6"/>
      <c r="AFB384" s="6"/>
      <c r="AFC384" s="6"/>
      <c r="AFD384" s="6"/>
      <c r="AFE384" s="6"/>
      <c r="AFF384" s="6"/>
      <c r="AFG384" s="6"/>
      <c r="AFH384" s="6"/>
      <c r="AFI384" s="6"/>
      <c r="AFJ384" s="6"/>
      <c r="AFK384" s="6"/>
      <c r="AFL384" s="6"/>
      <c r="AFM384" s="6"/>
      <c r="AFN384" s="6"/>
      <c r="AFO384" s="6"/>
      <c r="AFP384" s="6"/>
      <c r="AFQ384" s="6"/>
      <c r="AFR384" s="6"/>
      <c r="AFS384" s="6"/>
      <c r="AFT384" s="6"/>
      <c r="AFU384" s="6"/>
      <c r="AFV384" s="6"/>
      <c r="AFW384" s="6"/>
      <c r="AFX384" s="6"/>
      <c r="AFY384" s="6"/>
      <c r="AFZ384" s="6"/>
      <c r="AGA384" s="6"/>
      <c r="AGB384" s="6"/>
      <c r="AGC384" s="6"/>
      <c r="AGD384" s="6"/>
      <c r="AGE384" s="6"/>
      <c r="AGF384" s="6"/>
      <c r="AGG384" s="6"/>
      <c r="AGH384" s="6"/>
      <c r="AGI384" s="6"/>
      <c r="AGJ384" s="6"/>
      <c r="AGK384" s="6"/>
      <c r="AGL384" s="6"/>
      <c r="AGM384" s="6"/>
      <c r="AGN384" s="6"/>
      <c r="AGO384" s="6"/>
      <c r="AGP384" s="6"/>
      <c r="AGQ384" s="6"/>
      <c r="AGR384" s="6"/>
      <c r="AGS384" s="6"/>
      <c r="AGT384" s="6"/>
      <c r="AGU384" s="6"/>
      <c r="AGV384" s="6"/>
      <c r="AGW384" s="6"/>
      <c r="AGX384" s="6"/>
      <c r="AGY384" s="6"/>
      <c r="AGZ384" s="6"/>
      <c r="AHA384" s="6"/>
      <c r="AHB384" s="6"/>
      <c r="AHC384" s="6"/>
      <c r="AHD384" s="6"/>
      <c r="AHE384" s="6"/>
      <c r="AHF384" s="6"/>
      <c r="AHG384" s="6"/>
      <c r="AHH384" s="6"/>
      <c r="AHI384" s="6"/>
      <c r="AHJ384" s="6"/>
      <c r="AHK384" s="6"/>
      <c r="AHL384" s="6"/>
      <c r="AHM384" s="6"/>
      <c r="AHN384" s="6"/>
      <c r="AHO384" s="6"/>
      <c r="AHP384" s="6"/>
      <c r="AHQ384" s="6"/>
      <c r="AHR384" s="6"/>
      <c r="AHS384" s="6"/>
      <c r="AHT384" s="6"/>
      <c r="AHU384" s="6"/>
      <c r="AHV384" s="6"/>
      <c r="AHW384" s="6"/>
      <c r="AHX384" s="6"/>
      <c r="AHY384" s="6"/>
      <c r="AHZ384" s="6"/>
      <c r="AIA384" s="6"/>
      <c r="AIB384" s="6"/>
      <c r="AIC384" s="6"/>
      <c r="AID384" s="6"/>
      <c r="AIE384" s="6"/>
      <c r="AIF384" s="6"/>
      <c r="AIG384" s="6"/>
      <c r="AIH384" s="6"/>
      <c r="AII384" s="6"/>
      <c r="AIJ384" s="6"/>
      <c r="AIK384" s="6"/>
      <c r="AIL384" s="6"/>
      <c r="AIM384" s="6"/>
      <c r="AIN384" s="6"/>
      <c r="AIO384" s="6"/>
      <c r="AIP384" s="6"/>
      <c r="AIQ384" s="6"/>
      <c r="AIR384" s="6"/>
      <c r="AIS384" s="6"/>
      <c r="AIT384" s="6"/>
      <c r="AIU384" s="6"/>
      <c r="AIV384" s="6"/>
      <c r="AIW384" s="6"/>
      <c r="AIX384" s="6"/>
      <c r="AIY384" s="6"/>
      <c r="AIZ384" s="6"/>
      <c r="AJA384" s="6"/>
      <c r="AJB384" s="6"/>
      <c r="AJC384" s="6"/>
      <c r="AJD384" s="6"/>
      <c r="AJE384" s="6"/>
      <c r="AJF384" s="6"/>
      <c r="AJG384" s="6"/>
      <c r="AJH384" s="6"/>
      <c r="AJI384" s="6"/>
      <c r="AJJ384" s="6"/>
      <c r="AJK384" s="6"/>
      <c r="AJL384" s="6"/>
      <c r="AJM384" s="6"/>
      <c r="AJN384" s="6"/>
      <c r="AJO384" s="6"/>
      <c r="AJP384" s="6"/>
      <c r="AJQ384" s="6"/>
      <c r="AJR384" s="6"/>
      <c r="AJS384" s="6"/>
      <c r="AJT384" s="6"/>
      <c r="AJU384" s="6"/>
      <c r="AJV384" s="6"/>
      <c r="AJW384" s="6"/>
      <c r="AJX384" s="6"/>
      <c r="AJY384" s="6"/>
      <c r="AJZ384" s="6"/>
      <c r="AKA384" s="6"/>
      <c r="AKB384" s="6"/>
      <c r="AKC384" s="6"/>
      <c r="AKD384" s="6"/>
      <c r="AKE384" s="6"/>
      <c r="AKF384" s="6"/>
      <c r="AKG384" s="6"/>
      <c r="AKH384" s="6"/>
      <c r="AKI384" s="6"/>
      <c r="AKJ384" s="6"/>
      <c r="AKK384" s="6"/>
      <c r="AKL384" s="6"/>
      <c r="AKM384" s="6"/>
      <c r="AKN384" s="6"/>
      <c r="AKO384" s="6"/>
      <c r="AKP384" s="6"/>
      <c r="AKQ384" s="6"/>
      <c r="AKR384" s="6"/>
      <c r="AKS384" s="6"/>
      <c r="AKT384" s="6"/>
      <c r="AKU384" s="6"/>
      <c r="AKV384" s="6"/>
      <c r="AKW384" s="6"/>
      <c r="AKX384" s="6"/>
      <c r="AKY384" s="6"/>
      <c r="AKZ384" s="6"/>
      <c r="ALA384" s="6"/>
      <c r="ALB384" s="6"/>
      <c r="ALC384" s="6"/>
      <c r="ALD384" s="6"/>
      <c r="ALE384" s="6"/>
      <c r="ALF384" s="6"/>
      <c r="ALG384" s="6"/>
      <c r="ALH384" s="6"/>
      <c r="ALI384" s="6"/>
      <c r="ALJ384" s="6"/>
      <c r="ALK384" s="6"/>
      <c r="ALL384" s="6"/>
      <c r="ALM384" s="6"/>
      <c r="ALN384" s="6"/>
      <c r="ALO384" s="6"/>
      <c r="ALP384" s="6"/>
      <c r="ALQ384" s="6"/>
      <c r="ALR384" s="6"/>
      <c r="ALS384" s="6"/>
      <c r="ALT384" s="6"/>
      <c r="ALU384" s="6"/>
      <c r="ALV384" s="6"/>
      <c r="ALW384" s="6"/>
      <c r="ALX384" s="6"/>
      <c r="ALY384" s="6"/>
      <c r="ALZ384" s="6"/>
      <c r="AMA384" s="6"/>
      <c r="AMB384" s="6"/>
      <c r="AMC384" s="6"/>
      <c r="AMD384" s="6"/>
      <c r="AME384" s="6"/>
      <c r="AMF384" s="6"/>
      <c r="AMG384" s="6"/>
      <c r="AMH384" s="6"/>
      <c r="AMI384" s="6"/>
      <c r="AMJ384" s="6"/>
      <c r="AMK384" s="6"/>
      <c r="AML384" s="6"/>
      <c r="AMM384" s="6"/>
      <c r="AMN384" s="6"/>
      <c r="AMO384" s="6"/>
      <c r="AMP384" s="6"/>
      <c r="AMQ384" s="6"/>
      <c r="AMR384" s="6"/>
      <c r="AMS384" s="6"/>
      <c r="AMT384" s="6"/>
      <c r="AMU384" s="6"/>
      <c r="AMV384" s="6"/>
      <c r="AMW384" s="6"/>
      <c r="AMX384" s="6"/>
      <c r="AMY384" s="6"/>
      <c r="AMZ384" s="6"/>
      <c r="ANA384" s="6"/>
      <c r="ANB384" s="6"/>
      <c r="ANC384" s="6"/>
      <c r="AND384" s="6"/>
      <c r="ANE384" s="6"/>
    </row>
    <row r="385" spans="1:1045" s="18" customFormat="1" x14ac:dyDescent="0.25">
      <c r="C385" s="6" t="str">
        <f t="shared" si="225"/>
        <v>Whirlpool</v>
      </c>
      <c r="D385" s="6" t="str">
        <f t="shared" si="226"/>
        <v>HPSE2K80HD045VC  (80 gal)</v>
      </c>
      <c r="E385" s="6">
        <f t="shared" si="260"/>
        <v>261312</v>
      </c>
      <c r="F385" s="62">
        <f t="shared" si="145"/>
        <v>80</v>
      </c>
      <c r="G385" s="6" t="str">
        <f t="shared" si="227"/>
        <v>AOSmithPHPT80</v>
      </c>
      <c r="H385" s="62">
        <v>1</v>
      </c>
      <c r="I385" s="64">
        <v>0</v>
      </c>
      <c r="J385" s="63">
        <f t="shared" si="257"/>
        <v>2</v>
      </c>
      <c r="K385" s="114">
        <f t="shared" si="258"/>
        <v>0</v>
      </c>
      <c r="L385" s="132">
        <f t="shared" si="254"/>
        <v>0</v>
      </c>
      <c r="M385" s="99" t="s">
        <v>196</v>
      </c>
      <c r="N385" s="32">
        <v>1</v>
      </c>
      <c r="O385" s="83">
        <f t="shared" si="255"/>
        <v>26</v>
      </c>
      <c r="P385" t="s">
        <v>53</v>
      </c>
      <c r="Q385" s="70">
        <f t="shared" si="259"/>
        <v>13</v>
      </c>
      <c r="R385" s="70">
        <f t="shared" si="252"/>
        <v>261312</v>
      </c>
      <c r="S385" s="67" t="str">
        <f t="shared" si="244"/>
        <v>HPSE2K80HD045VC  (80 gal)</v>
      </c>
      <c r="T385" s="21" t="s">
        <v>160</v>
      </c>
      <c r="U385" s="22">
        <v>80</v>
      </c>
      <c r="V385" s="30" t="s">
        <v>165</v>
      </c>
      <c r="W385" s="88" t="s">
        <v>108</v>
      </c>
      <c r="X385" s="93" t="str">
        <f t="shared" si="253"/>
        <v>AOSmithPHPT80</v>
      </c>
      <c r="Y385" s="131">
        <v>0</v>
      </c>
      <c r="Z385" s="35">
        <f>[1]ESTAR_to_AWHS!K185</f>
        <v>2</v>
      </c>
      <c r="AA385" s="51" t="str">
        <f>[1]ESTAR_to_AWHS!I185</f>
        <v>2-3</v>
      </c>
      <c r="AB385" s="50" t="str">
        <f>[1]ESTAR_to_AWHS!L185</f>
        <v>--</v>
      </c>
      <c r="AC385" s="54">
        <f>[1]ESTAR_to_AWHS!J185</f>
        <v>41666</v>
      </c>
      <c r="AD385" s="50" t="s">
        <v>83</v>
      </c>
      <c r="AE385" s="143" t="str">
        <f t="shared" si="228"/>
        <v>2,     Whirlpool,   "HPSE2K80HD045VC  (80 gal)"</v>
      </c>
      <c r="AF385" s="145" t="str">
        <f t="shared" si="212"/>
        <v>Whirlpool</v>
      </c>
      <c r="AG385" s="147" t="s">
        <v>725</v>
      </c>
      <c r="AH385" s="143" t="str">
        <f t="shared" si="229"/>
        <v xml:space="preserve">          case  Whirlpool   :   "WhirlpoolHPSE2K80C"</v>
      </c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  <c r="FQ385" s="29"/>
      <c r="FR385" s="29"/>
      <c r="FS385" s="29"/>
      <c r="FT385" s="29"/>
      <c r="FU385" s="29"/>
      <c r="FV385" s="29"/>
      <c r="FW385" s="29"/>
      <c r="FX385" s="29"/>
      <c r="FY385" s="29"/>
      <c r="FZ385" s="29"/>
      <c r="GA385" s="29"/>
      <c r="GB385" s="29"/>
      <c r="GC385" s="29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  <c r="HS385" s="29"/>
      <c r="HT385" s="29"/>
      <c r="HU385" s="29"/>
      <c r="HV385" s="29"/>
      <c r="HW385" s="29"/>
      <c r="HX385" s="29"/>
      <c r="HY385" s="29"/>
      <c r="HZ385" s="29"/>
      <c r="IA385" s="29"/>
      <c r="IB385" s="29"/>
      <c r="IC385" s="29"/>
      <c r="ID385" s="29"/>
      <c r="IE385" s="29"/>
      <c r="IF385" s="29"/>
      <c r="IG385" s="29"/>
      <c r="IH385" s="29"/>
      <c r="II385" s="29"/>
      <c r="IJ385" s="29"/>
      <c r="IK385" s="29"/>
      <c r="IL385" s="29"/>
      <c r="IM385" s="29"/>
      <c r="IN385" s="29"/>
      <c r="IO385" s="29"/>
      <c r="IP385" s="29"/>
      <c r="IQ385" s="29"/>
      <c r="IR385" s="29"/>
      <c r="IS385" s="29"/>
      <c r="IT385" s="29"/>
      <c r="IU385" s="29"/>
      <c r="IV385" s="29"/>
      <c r="IW385" s="29"/>
      <c r="IX385" s="29"/>
      <c r="IY385" s="29"/>
      <c r="IZ385" s="29"/>
      <c r="JA385" s="29"/>
      <c r="JB385" s="29"/>
      <c r="JC385" s="29"/>
      <c r="JD385" s="29"/>
      <c r="JE385" s="29"/>
      <c r="JF385" s="29"/>
      <c r="JG385" s="29"/>
      <c r="JH385" s="29"/>
      <c r="JI385" s="29"/>
      <c r="JJ385" s="29"/>
      <c r="JK385" s="29"/>
      <c r="JL385" s="29"/>
      <c r="JM385" s="29"/>
      <c r="JN385" s="29"/>
      <c r="JO385" s="29"/>
      <c r="JP385" s="29"/>
      <c r="JQ385" s="29"/>
      <c r="JR385" s="29"/>
      <c r="JS385" s="29"/>
      <c r="JT385" s="29"/>
      <c r="JU385" s="29"/>
      <c r="JV385" s="29"/>
      <c r="JW385" s="29"/>
      <c r="JX385" s="29"/>
      <c r="JY385" s="29"/>
      <c r="JZ385" s="29"/>
      <c r="KA385" s="29"/>
      <c r="KB385" s="29"/>
      <c r="KC385" s="29"/>
      <c r="KD385" s="29"/>
      <c r="KE385" s="29"/>
      <c r="KF385" s="29"/>
      <c r="KG385" s="29"/>
      <c r="KH385" s="29"/>
      <c r="KI385" s="29"/>
      <c r="KJ385" s="29"/>
      <c r="KK385" s="29"/>
      <c r="KL385" s="29"/>
      <c r="KM385" s="29"/>
      <c r="KN385" s="29"/>
      <c r="KO385" s="29"/>
      <c r="KP385" s="29"/>
      <c r="KQ385" s="29"/>
      <c r="KR385" s="29"/>
      <c r="KS385" s="29"/>
      <c r="KT385" s="29"/>
      <c r="KU385" s="29"/>
      <c r="KV385" s="29"/>
      <c r="KW385" s="29"/>
      <c r="KX385" s="29"/>
      <c r="KY385" s="29"/>
      <c r="KZ385" s="29"/>
      <c r="LA385" s="29"/>
      <c r="LB385" s="29"/>
      <c r="LC385" s="29"/>
      <c r="LD385" s="29"/>
      <c r="LE385" s="29"/>
      <c r="LF385" s="29"/>
      <c r="LG385" s="29"/>
      <c r="LH385" s="29"/>
      <c r="LI385" s="29"/>
      <c r="LJ385" s="29"/>
      <c r="LK385" s="29"/>
      <c r="LL385" s="29"/>
      <c r="LM385" s="29"/>
      <c r="LN385" s="29"/>
      <c r="LO385" s="29"/>
      <c r="LP385" s="29"/>
      <c r="LQ385" s="29"/>
      <c r="LR385" s="29"/>
      <c r="LS385" s="29"/>
      <c r="LT385" s="29"/>
      <c r="LU385" s="29"/>
      <c r="LV385" s="29"/>
      <c r="LW385" s="29"/>
      <c r="LX385" s="29"/>
      <c r="LY385" s="29"/>
      <c r="LZ385" s="29"/>
      <c r="MA385" s="29"/>
      <c r="MB385" s="29"/>
      <c r="MC385" s="29"/>
      <c r="MD385" s="29"/>
      <c r="ME385" s="29"/>
      <c r="MF385" s="29"/>
      <c r="MG385" s="29"/>
      <c r="MH385" s="29"/>
      <c r="MI385" s="29"/>
      <c r="MJ385" s="29"/>
      <c r="MK385" s="29"/>
      <c r="ML385" s="29"/>
      <c r="MM385" s="29"/>
      <c r="MN385" s="29"/>
      <c r="MO385" s="29"/>
      <c r="MP385" s="29"/>
      <c r="MQ385" s="29"/>
      <c r="MR385" s="29"/>
      <c r="MS385" s="29"/>
      <c r="MT385" s="29"/>
      <c r="MU385" s="29"/>
      <c r="MV385" s="29"/>
      <c r="MW385" s="29"/>
      <c r="MX385" s="29"/>
      <c r="MY385" s="29"/>
      <c r="MZ385" s="29"/>
      <c r="NA385" s="29"/>
      <c r="NB385" s="29"/>
      <c r="NC385" s="29"/>
      <c r="ND385" s="29"/>
      <c r="NE385" s="29"/>
      <c r="NF385" s="29"/>
      <c r="NG385" s="29"/>
      <c r="NH385" s="29"/>
      <c r="NI385" s="29"/>
      <c r="NJ385" s="29"/>
      <c r="NK385" s="29"/>
      <c r="NL385" s="29"/>
      <c r="NM385" s="29"/>
      <c r="NN385" s="29"/>
      <c r="NO385" s="29"/>
      <c r="NP385" s="29"/>
      <c r="NQ385" s="29"/>
      <c r="NR385" s="29"/>
      <c r="NS385" s="29"/>
      <c r="NT385" s="29"/>
      <c r="NU385" s="29"/>
      <c r="NV385" s="29"/>
      <c r="NW385" s="29"/>
      <c r="NX385" s="29"/>
      <c r="NY385" s="29"/>
      <c r="NZ385" s="29"/>
      <c r="OA385" s="29"/>
      <c r="OB385" s="29"/>
      <c r="OC385" s="29"/>
      <c r="OD385" s="29"/>
      <c r="OE385" s="29"/>
      <c r="OF385" s="29"/>
      <c r="OG385" s="29"/>
      <c r="OH385" s="29"/>
      <c r="OI385" s="29"/>
      <c r="OJ385" s="29"/>
      <c r="OK385" s="29"/>
      <c r="OL385" s="29"/>
      <c r="OM385" s="29"/>
      <c r="ON385" s="29"/>
      <c r="OO385" s="29"/>
      <c r="OP385" s="29"/>
      <c r="OQ385" s="29"/>
      <c r="OR385" s="29"/>
      <c r="OS385" s="29"/>
      <c r="OT385" s="29"/>
      <c r="OU385" s="29"/>
      <c r="OV385" s="29"/>
      <c r="OW385" s="29"/>
      <c r="OX385" s="29"/>
      <c r="OY385" s="29"/>
      <c r="OZ385" s="29"/>
      <c r="PA385" s="29"/>
      <c r="PB385" s="29"/>
      <c r="PC385" s="29"/>
      <c r="PD385" s="29"/>
      <c r="PE385" s="29"/>
      <c r="PF385" s="29"/>
      <c r="PG385" s="29"/>
      <c r="PH385" s="29"/>
      <c r="PI385" s="29"/>
      <c r="PJ385" s="29"/>
      <c r="PK385" s="29"/>
      <c r="PL385" s="29"/>
      <c r="PM385" s="29"/>
      <c r="PN385" s="29"/>
      <c r="PO385" s="29"/>
      <c r="PP385" s="29"/>
      <c r="PQ385" s="29"/>
      <c r="PR385" s="29"/>
      <c r="PS385" s="29"/>
      <c r="PT385" s="29"/>
      <c r="PU385" s="29"/>
      <c r="PV385" s="29"/>
      <c r="PW385" s="29"/>
      <c r="PX385" s="29"/>
      <c r="PY385" s="29"/>
      <c r="PZ385" s="29"/>
      <c r="QA385" s="29"/>
      <c r="QB385" s="29"/>
      <c r="QC385" s="29"/>
      <c r="QD385" s="29"/>
      <c r="QE385" s="29"/>
      <c r="QF385" s="29"/>
      <c r="QG385" s="29"/>
      <c r="QH385" s="29"/>
      <c r="QI385" s="29"/>
      <c r="QJ385" s="29"/>
      <c r="QK385" s="29"/>
      <c r="QL385" s="29"/>
      <c r="QM385" s="29"/>
      <c r="QN385" s="29"/>
      <c r="QO385" s="29"/>
      <c r="QP385" s="29"/>
      <c r="QQ385" s="29"/>
      <c r="QR385" s="29"/>
      <c r="QS385" s="29"/>
      <c r="QT385" s="29"/>
      <c r="QU385" s="29"/>
      <c r="QV385" s="29"/>
      <c r="QW385" s="29"/>
      <c r="QX385" s="29"/>
      <c r="QY385" s="29"/>
      <c r="QZ385" s="29"/>
      <c r="RA385" s="29"/>
      <c r="RB385" s="29"/>
      <c r="RC385" s="29"/>
      <c r="RD385" s="29"/>
      <c r="RE385" s="29"/>
      <c r="RF385" s="29"/>
      <c r="RG385" s="29"/>
      <c r="RH385" s="29"/>
      <c r="RI385" s="29"/>
      <c r="RJ385" s="29"/>
      <c r="RK385" s="29"/>
      <c r="RL385" s="29"/>
      <c r="RM385" s="29"/>
      <c r="RN385" s="29"/>
      <c r="RO385" s="29"/>
      <c r="RP385" s="29"/>
      <c r="RQ385" s="29"/>
      <c r="RR385" s="29"/>
      <c r="RS385" s="29"/>
      <c r="RT385" s="29"/>
      <c r="RU385" s="29"/>
      <c r="RV385" s="29"/>
      <c r="RW385" s="29"/>
      <c r="RX385" s="29"/>
      <c r="RY385" s="29"/>
      <c r="RZ385" s="29"/>
      <c r="SA385" s="29"/>
      <c r="SB385" s="29"/>
      <c r="SC385" s="29"/>
      <c r="SD385" s="29"/>
      <c r="SE385" s="29"/>
      <c r="SF385" s="29"/>
      <c r="SG385" s="29"/>
      <c r="SH385" s="29"/>
      <c r="SI385" s="29"/>
      <c r="SJ385" s="29"/>
      <c r="SK385" s="29"/>
      <c r="SL385" s="29"/>
      <c r="SM385" s="29"/>
      <c r="SN385" s="29"/>
      <c r="SO385" s="29"/>
      <c r="SP385" s="29"/>
      <c r="SQ385" s="29"/>
      <c r="SR385" s="29"/>
      <c r="SS385" s="29"/>
      <c r="ST385" s="29"/>
      <c r="SU385" s="29"/>
      <c r="SV385" s="29"/>
      <c r="SW385" s="29"/>
      <c r="SX385" s="29"/>
      <c r="SY385" s="29"/>
      <c r="SZ385" s="29"/>
      <c r="TA385" s="29"/>
      <c r="TB385" s="29"/>
      <c r="TC385" s="29"/>
      <c r="TD385" s="29"/>
      <c r="TE385" s="29"/>
      <c r="TF385" s="29"/>
      <c r="TG385" s="29"/>
      <c r="TH385" s="29"/>
      <c r="TI385" s="29"/>
      <c r="TJ385" s="29"/>
      <c r="TK385" s="29"/>
      <c r="TL385" s="29"/>
      <c r="TM385" s="29"/>
      <c r="TN385" s="29"/>
      <c r="TO385" s="29"/>
      <c r="TP385" s="29"/>
      <c r="TQ385" s="29"/>
      <c r="TR385" s="29"/>
      <c r="TS385" s="29"/>
      <c r="TT385" s="29"/>
      <c r="TU385" s="29"/>
      <c r="TV385" s="29"/>
      <c r="TW385" s="29"/>
      <c r="TX385" s="29"/>
      <c r="TY385" s="29"/>
      <c r="TZ385" s="29"/>
      <c r="UA385" s="29"/>
      <c r="UB385" s="29"/>
      <c r="UC385" s="29"/>
      <c r="UD385" s="29"/>
      <c r="UE385" s="29"/>
      <c r="UF385" s="29"/>
      <c r="UG385" s="29"/>
      <c r="UH385" s="29"/>
      <c r="UI385" s="29"/>
      <c r="UJ385" s="29"/>
      <c r="UK385" s="29"/>
      <c r="UL385" s="29"/>
      <c r="UM385" s="29"/>
      <c r="UN385" s="29"/>
      <c r="UO385" s="29"/>
      <c r="UP385" s="29"/>
      <c r="UQ385" s="29"/>
      <c r="UR385" s="29"/>
      <c r="US385" s="29"/>
      <c r="UT385" s="29"/>
      <c r="UU385" s="29"/>
      <c r="UV385" s="29"/>
      <c r="UW385" s="29"/>
      <c r="UX385" s="29"/>
      <c r="UY385" s="29"/>
      <c r="UZ385" s="29"/>
      <c r="VA385" s="29"/>
      <c r="VB385" s="29"/>
      <c r="VC385" s="29"/>
      <c r="VD385" s="29"/>
      <c r="VE385" s="29"/>
      <c r="VF385" s="29"/>
      <c r="VG385" s="29"/>
      <c r="VH385" s="29"/>
      <c r="VI385" s="29"/>
      <c r="VJ385" s="29"/>
      <c r="VK385" s="29"/>
      <c r="VL385" s="29"/>
      <c r="VM385" s="29"/>
      <c r="VN385" s="29"/>
      <c r="VO385" s="29"/>
      <c r="VP385" s="29"/>
      <c r="VQ385" s="29"/>
      <c r="VR385" s="29"/>
      <c r="VS385" s="29"/>
      <c r="VT385" s="29"/>
      <c r="VU385" s="29"/>
      <c r="VV385" s="29"/>
      <c r="VW385" s="29"/>
      <c r="VX385" s="29"/>
      <c r="VY385" s="29"/>
      <c r="VZ385" s="29"/>
      <c r="WA385" s="29"/>
      <c r="WB385" s="29"/>
      <c r="WC385" s="29"/>
      <c r="WD385" s="29"/>
      <c r="WE385" s="29"/>
      <c r="WF385" s="29"/>
      <c r="WG385" s="29"/>
      <c r="WH385" s="29"/>
      <c r="WI385" s="29"/>
      <c r="WJ385" s="29"/>
      <c r="WK385" s="29"/>
      <c r="WL385" s="29"/>
      <c r="WM385" s="29"/>
      <c r="WN385" s="29"/>
      <c r="WO385" s="29"/>
      <c r="WP385" s="29"/>
      <c r="WQ385" s="29"/>
      <c r="WR385" s="29"/>
      <c r="WS385" s="29"/>
      <c r="WT385" s="29"/>
      <c r="WU385" s="29"/>
      <c r="WV385" s="29"/>
      <c r="WW385" s="29"/>
      <c r="WX385" s="29"/>
      <c r="WY385" s="29"/>
      <c r="WZ385" s="29"/>
      <c r="XA385" s="29"/>
      <c r="XB385" s="29"/>
      <c r="XC385" s="29"/>
      <c r="XD385" s="29"/>
      <c r="XE385" s="29"/>
      <c r="XF385" s="29"/>
      <c r="XG385" s="29"/>
      <c r="XH385" s="29"/>
      <c r="XI385" s="29"/>
      <c r="XJ385" s="29"/>
      <c r="XK385" s="29"/>
      <c r="XL385" s="29"/>
      <c r="XM385" s="29"/>
      <c r="XN385" s="29"/>
      <c r="XO385" s="29"/>
      <c r="XP385" s="29"/>
      <c r="XQ385" s="29"/>
      <c r="XR385" s="29"/>
      <c r="XS385" s="29"/>
      <c r="XT385" s="29"/>
      <c r="XU385" s="29"/>
      <c r="XV385" s="29"/>
      <c r="XW385" s="29"/>
      <c r="XX385" s="29"/>
      <c r="XY385" s="29"/>
      <c r="XZ385" s="29"/>
      <c r="YA385" s="29"/>
      <c r="YB385" s="29"/>
      <c r="YC385" s="29"/>
      <c r="YD385" s="29"/>
      <c r="YE385" s="29"/>
      <c r="YF385" s="29"/>
      <c r="YG385" s="29"/>
      <c r="YH385" s="29"/>
      <c r="YI385" s="29"/>
      <c r="YJ385" s="29"/>
      <c r="YK385" s="29"/>
      <c r="YL385" s="29"/>
      <c r="YM385" s="29"/>
      <c r="YN385" s="29"/>
      <c r="YO385" s="29"/>
      <c r="YP385" s="29"/>
      <c r="YQ385" s="29"/>
      <c r="YR385" s="29"/>
      <c r="YS385" s="29"/>
      <c r="YT385" s="29"/>
      <c r="YU385" s="29"/>
      <c r="YV385" s="29"/>
      <c r="YW385" s="29"/>
      <c r="YX385" s="29"/>
      <c r="YY385" s="29"/>
      <c r="YZ385" s="29"/>
      <c r="ZA385" s="29"/>
      <c r="ZB385" s="29"/>
      <c r="ZC385" s="29"/>
      <c r="ZD385" s="29"/>
      <c r="ZE385" s="29"/>
      <c r="ZF385" s="29"/>
      <c r="ZG385" s="29"/>
      <c r="ZH385" s="29"/>
      <c r="ZI385" s="29"/>
      <c r="ZJ385" s="29"/>
      <c r="ZK385" s="29"/>
      <c r="ZL385" s="29"/>
      <c r="ZM385" s="29"/>
      <c r="ZN385" s="29"/>
      <c r="ZO385" s="29"/>
      <c r="ZP385" s="29"/>
      <c r="ZQ385" s="29"/>
      <c r="ZR385" s="29"/>
      <c r="ZS385" s="29"/>
      <c r="ZT385" s="29"/>
      <c r="ZU385" s="29"/>
      <c r="ZV385" s="29"/>
      <c r="ZW385" s="29"/>
      <c r="ZX385" s="29"/>
      <c r="ZY385" s="29"/>
      <c r="ZZ385" s="29"/>
      <c r="AAA385" s="29"/>
      <c r="AAB385" s="29"/>
      <c r="AAC385" s="29"/>
      <c r="AAD385" s="29"/>
      <c r="AAE385" s="29"/>
      <c r="AAF385" s="29"/>
      <c r="AAG385" s="29"/>
      <c r="AAH385" s="29"/>
      <c r="AAI385" s="29"/>
      <c r="AAJ385" s="29"/>
      <c r="AAK385" s="29"/>
      <c r="AAL385" s="29"/>
      <c r="AAM385" s="29"/>
      <c r="AAN385" s="29"/>
      <c r="AAO385" s="29"/>
      <c r="AAP385" s="29"/>
      <c r="AAQ385" s="29"/>
      <c r="AAR385" s="29"/>
      <c r="AAS385" s="29"/>
      <c r="AAT385" s="29"/>
      <c r="AAU385" s="29"/>
      <c r="AAV385" s="29"/>
      <c r="AAW385" s="29"/>
      <c r="AAX385" s="29"/>
      <c r="AAY385" s="29"/>
      <c r="AAZ385" s="29"/>
      <c r="ABA385" s="29"/>
      <c r="ABB385" s="29"/>
      <c r="ABC385" s="29"/>
      <c r="ABD385" s="29"/>
      <c r="ABE385" s="29"/>
      <c r="ABF385" s="29"/>
      <c r="ABG385" s="29"/>
      <c r="ABH385" s="29"/>
      <c r="ABI385" s="29"/>
      <c r="ABJ385" s="29"/>
      <c r="ABK385" s="29"/>
      <c r="ABL385" s="29"/>
      <c r="ABM385" s="29"/>
      <c r="ABN385" s="29"/>
      <c r="ABO385" s="29"/>
      <c r="ABP385" s="29"/>
      <c r="ABQ385" s="29"/>
      <c r="ABR385" s="29"/>
      <c r="ABS385" s="29"/>
      <c r="ABT385" s="29"/>
      <c r="ABU385" s="29"/>
      <c r="ABV385" s="29"/>
      <c r="ABW385" s="29"/>
      <c r="ABX385" s="29"/>
      <c r="ABY385" s="29"/>
      <c r="ABZ385" s="29"/>
      <c r="ACA385" s="29"/>
      <c r="ACB385" s="29"/>
      <c r="ACC385" s="29"/>
      <c r="ACD385" s="29"/>
      <c r="ACE385" s="29"/>
      <c r="ACF385" s="29"/>
      <c r="ACG385" s="29"/>
      <c r="ACH385" s="29"/>
      <c r="ACI385" s="29"/>
      <c r="ACJ385" s="29"/>
      <c r="ACK385" s="29"/>
      <c r="ACL385" s="29"/>
      <c r="ACM385" s="29"/>
      <c r="ACN385" s="29"/>
      <c r="ACO385" s="29"/>
      <c r="ACP385" s="29"/>
      <c r="ACQ385" s="29"/>
      <c r="ACR385" s="29"/>
      <c r="ACS385" s="29"/>
      <c r="ACT385" s="29"/>
      <c r="ACU385" s="29"/>
      <c r="ACV385" s="29"/>
      <c r="ACW385" s="29"/>
      <c r="ACX385" s="29"/>
      <c r="ACY385" s="29"/>
      <c r="ACZ385" s="29"/>
      <c r="ADA385" s="29"/>
      <c r="ADB385" s="29"/>
      <c r="ADC385" s="29"/>
      <c r="ADD385" s="29"/>
      <c r="ADE385" s="29"/>
      <c r="ADF385" s="29"/>
      <c r="ADG385" s="29"/>
      <c r="ADH385" s="29"/>
      <c r="ADI385" s="29"/>
      <c r="ADJ385" s="29"/>
      <c r="ADK385" s="29"/>
      <c r="ADL385" s="29"/>
      <c r="ADM385" s="29"/>
      <c r="ADN385" s="29"/>
      <c r="ADO385" s="29"/>
      <c r="ADP385" s="29"/>
      <c r="ADQ385" s="29"/>
      <c r="ADR385" s="29"/>
      <c r="ADS385" s="29"/>
      <c r="ADT385" s="29"/>
      <c r="ADU385" s="29"/>
      <c r="ADV385" s="29"/>
      <c r="ADW385" s="29"/>
      <c r="ADX385" s="29"/>
      <c r="ADY385" s="29"/>
      <c r="ADZ385" s="29"/>
      <c r="AEA385" s="29"/>
      <c r="AEB385" s="29"/>
      <c r="AEC385" s="29"/>
      <c r="AED385" s="29"/>
      <c r="AEE385" s="29"/>
      <c r="AEF385" s="29"/>
      <c r="AEG385" s="29"/>
      <c r="AEH385" s="29"/>
      <c r="AEI385" s="29"/>
      <c r="AEJ385" s="29"/>
      <c r="AEK385" s="29"/>
      <c r="AEL385" s="29"/>
      <c r="AEM385" s="29"/>
      <c r="AEN385" s="29"/>
      <c r="AEO385" s="29"/>
      <c r="AEP385" s="29"/>
      <c r="AEQ385" s="29"/>
      <c r="AER385" s="29"/>
      <c r="AES385" s="29"/>
      <c r="AET385" s="29"/>
      <c r="AEU385" s="29"/>
      <c r="AEV385" s="29"/>
      <c r="AEW385" s="29"/>
      <c r="AEX385" s="29"/>
      <c r="AEY385" s="29"/>
      <c r="AEZ385" s="29"/>
      <c r="AFA385" s="29"/>
      <c r="AFB385" s="29"/>
      <c r="AFC385" s="29"/>
      <c r="AFD385" s="29"/>
      <c r="AFE385" s="29"/>
      <c r="AFF385" s="29"/>
      <c r="AFG385" s="29"/>
      <c r="AFH385" s="29"/>
      <c r="AFI385" s="29"/>
      <c r="AFJ385" s="29"/>
      <c r="AFK385" s="29"/>
      <c r="AFL385" s="29"/>
      <c r="AFM385" s="29"/>
      <c r="AFN385" s="29"/>
      <c r="AFO385" s="29"/>
      <c r="AFP385" s="29"/>
      <c r="AFQ385" s="29"/>
      <c r="AFR385" s="29"/>
      <c r="AFS385" s="29"/>
      <c r="AFT385" s="29"/>
      <c r="AFU385" s="29"/>
      <c r="AFV385" s="29"/>
      <c r="AFW385" s="29"/>
      <c r="AFX385" s="29"/>
      <c r="AFY385" s="29"/>
      <c r="AFZ385" s="29"/>
      <c r="AGA385" s="29"/>
      <c r="AGB385" s="29"/>
      <c r="AGC385" s="29"/>
      <c r="AGD385" s="29"/>
      <c r="AGE385" s="29"/>
      <c r="AGF385" s="29"/>
      <c r="AGG385" s="29"/>
      <c r="AGH385" s="29"/>
      <c r="AGI385" s="29"/>
      <c r="AGJ385" s="29"/>
      <c r="AGK385" s="29"/>
      <c r="AGL385" s="29"/>
      <c r="AGM385" s="29"/>
      <c r="AGN385" s="29"/>
      <c r="AGO385" s="29"/>
      <c r="AGP385" s="29"/>
      <c r="AGQ385" s="29"/>
      <c r="AGR385" s="29"/>
      <c r="AGS385" s="29"/>
      <c r="AGT385" s="29"/>
      <c r="AGU385" s="29"/>
      <c r="AGV385" s="29"/>
      <c r="AGW385" s="29"/>
      <c r="AGX385" s="29"/>
      <c r="AGY385" s="29"/>
      <c r="AGZ385" s="29"/>
      <c r="AHA385" s="29"/>
      <c r="AHB385" s="29"/>
      <c r="AHC385" s="29"/>
      <c r="AHD385" s="29"/>
      <c r="AHE385" s="29"/>
      <c r="AHF385" s="29"/>
      <c r="AHG385" s="29"/>
      <c r="AHH385" s="29"/>
      <c r="AHI385" s="29"/>
      <c r="AHJ385" s="29"/>
      <c r="AHK385" s="29"/>
      <c r="AHL385" s="29"/>
      <c r="AHM385" s="29"/>
      <c r="AHN385" s="29"/>
      <c r="AHO385" s="29"/>
      <c r="AHP385" s="29"/>
      <c r="AHQ385" s="29"/>
      <c r="AHR385" s="29"/>
      <c r="AHS385" s="29"/>
      <c r="AHT385" s="29"/>
      <c r="AHU385" s="29"/>
      <c r="AHV385" s="29"/>
      <c r="AHW385" s="29"/>
      <c r="AHX385" s="29"/>
      <c r="AHY385" s="29"/>
      <c r="AHZ385" s="29"/>
      <c r="AIA385" s="29"/>
      <c r="AIB385" s="29"/>
      <c r="AIC385" s="29"/>
      <c r="AID385" s="29"/>
      <c r="AIE385" s="29"/>
      <c r="AIF385" s="29"/>
      <c r="AIG385" s="29"/>
      <c r="AIH385" s="29"/>
      <c r="AII385" s="29"/>
      <c r="AIJ385" s="29"/>
      <c r="AIK385" s="29"/>
      <c r="AIL385" s="29"/>
      <c r="AIM385" s="29"/>
      <c r="AIN385" s="29"/>
      <c r="AIO385" s="29"/>
      <c r="AIP385" s="29"/>
      <c r="AIQ385" s="29"/>
      <c r="AIR385" s="29"/>
      <c r="AIS385" s="29"/>
      <c r="AIT385" s="29"/>
      <c r="AIU385" s="29"/>
      <c r="AIV385" s="29"/>
      <c r="AIW385" s="29"/>
      <c r="AIX385" s="29"/>
      <c r="AIY385" s="29"/>
      <c r="AIZ385" s="29"/>
      <c r="AJA385" s="29"/>
      <c r="AJB385" s="29"/>
      <c r="AJC385" s="29"/>
      <c r="AJD385" s="29"/>
      <c r="AJE385" s="29"/>
      <c r="AJF385" s="29"/>
      <c r="AJG385" s="29"/>
      <c r="AJH385" s="29"/>
      <c r="AJI385" s="29"/>
      <c r="AJJ385" s="29"/>
      <c r="AJK385" s="29"/>
      <c r="AJL385" s="29"/>
      <c r="AJM385" s="29"/>
      <c r="AJN385" s="29"/>
      <c r="AJO385" s="29"/>
      <c r="AJP385" s="29"/>
      <c r="AJQ385" s="29"/>
      <c r="AJR385" s="29"/>
      <c r="AJS385" s="29"/>
      <c r="AJT385" s="29"/>
      <c r="AJU385" s="29"/>
      <c r="AJV385" s="29"/>
      <c r="AJW385" s="29"/>
      <c r="AJX385" s="29"/>
      <c r="AJY385" s="29"/>
      <c r="AJZ385" s="29"/>
      <c r="AKA385" s="29"/>
      <c r="AKB385" s="29"/>
      <c r="AKC385" s="29"/>
      <c r="AKD385" s="29"/>
      <c r="AKE385" s="29"/>
      <c r="AKF385" s="29"/>
      <c r="AKG385" s="29"/>
      <c r="AKH385" s="29"/>
      <c r="AKI385" s="29"/>
      <c r="AKJ385" s="29"/>
      <c r="AKK385" s="29"/>
      <c r="AKL385" s="29"/>
      <c r="AKM385" s="29"/>
      <c r="AKN385" s="29"/>
      <c r="AKO385" s="29"/>
      <c r="AKP385" s="29"/>
      <c r="AKQ385" s="29"/>
      <c r="AKR385" s="29"/>
      <c r="AKS385" s="29"/>
      <c r="AKT385" s="29"/>
      <c r="AKU385" s="29"/>
      <c r="AKV385" s="29"/>
      <c r="AKW385" s="29"/>
      <c r="AKX385" s="29"/>
      <c r="AKY385" s="29"/>
      <c r="AKZ385" s="29"/>
      <c r="ALA385" s="29"/>
      <c r="ALB385" s="29"/>
      <c r="ALC385" s="29"/>
      <c r="ALD385" s="29"/>
      <c r="ALE385" s="29"/>
      <c r="ALF385" s="29"/>
      <c r="ALG385" s="29"/>
      <c r="ALH385" s="29"/>
      <c r="ALI385" s="29"/>
      <c r="ALJ385" s="29"/>
      <c r="ALK385" s="29"/>
      <c r="ALL385" s="29"/>
      <c r="ALM385" s="29"/>
      <c r="ALN385" s="29"/>
      <c r="ALO385" s="29"/>
      <c r="ALP385" s="29"/>
      <c r="ALQ385" s="29"/>
      <c r="ALR385" s="29"/>
      <c r="ALS385" s="29"/>
      <c r="ALT385" s="29"/>
      <c r="ALU385" s="29"/>
      <c r="ALV385" s="29"/>
      <c r="ALW385" s="29"/>
      <c r="ALX385" s="29"/>
      <c r="ALY385" s="29"/>
      <c r="ALZ385" s="29"/>
      <c r="AMA385" s="29"/>
      <c r="AMB385" s="29"/>
      <c r="AMC385" s="29"/>
      <c r="AMD385" s="29"/>
      <c r="AME385" s="29"/>
      <c r="AMF385" s="29"/>
      <c r="AMG385" s="29"/>
      <c r="AMH385" s="29"/>
      <c r="AMI385" s="29"/>
      <c r="AMJ385" s="29"/>
      <c r="AMK385" s="29"/>
      <c r="AML385" s="29"/>
      <c r="AMM385" s="29"/>
      <c r="AMN385" s="29"/>
      <c r="AMO385" s="29"/>
      <c r="AMP385" s="29"/>
      <c r="AMQ385" s="29"/>
      <c r="AMR385" s="29"/>
      <c r="AMS385" s="29"/>
      <c r="AMT385" s="29"/>
      <c r="AMU385" s="29"/>
      <c r="AMV385" s="29"/>
      <c r="AMW385" s="29"/>
      <c r="AMX385" s="29"/>
      <c r="AMY385" s="29"/>
      <c r="AMZ385" s="29"/>
      <c r="ANA385" s="29"/>
      <c r="ANB385" s="29"/>
      <c r="ANC385" s="29"/>
      <c r="AND385" s="29"/>
      <c r="ANE385" s="29"/>
    </row>
    <row r="386" spans="1:1045" s="18" customFormat="1" x14ac:dyDescent="0.25">
      <c r="C386" s="6" t="str">
        <f t="shared" si="225"/>
        <v>(generic)</v>
      </c>
      <c r="D386" s="6" t="str">
        <f t="shared" si="226"/>
        <v>UEF 2  (50 gal)</v>
      </c>
      <c r="E386" s="6">
        <f t="shared" si="260"/>
        <v>990138</v>
      </c>
      <c r="F386" s="62">
        <f t="shared" ref="F386:F389" si="261">U386</f>
        <v>50</v>
      </c>
      <c r="G386" s="6" t="str">
        <f t="shared" si="227"/>
        <v>GE2012</v>
      </c>
      <c r="H386" s="118">
        <v>0</v>
      </c>
      <c r="I386" s="115">
        <v>1</v>
      </c>
      <c r="J386" s="63">
        <f t="shared" ref="J386:J389" si="262">IF(H386&gt;0,Z386,0)</f>
        <v>0</v>
      </c>
      <c r="K386" s="117">
        <v>2.9</v>
      </c>
      <c r="L386" s="132">
        <f t="shared" ref="L386:L389" si="263">Y386</f>
        <v>0</v>
      </c>
      <c r="M386" s="99" t="s">
        <v>196</v>
      </c>
      <c r="N386" s="32">
        <v>1</v>
      </c>
      <c r="O386" s="83">
        <f t="shared" ref="O386" si="264">VLOOKUP( P386, $P$2:$Q$21, 2, FALSE )</f>
        <v>99</v>
      </c>
      <c r="P386" s="12" t="s">
        <v>222</v>
      </c>
      <c r="Q386" s="69">
        <v>1</v>
      </c>
      <c r="R386" s="70">
        <f t="shared" si="252"/>
        <v>990138</v>
      </c>
      <c r="S386" s="67" t="str">
        <f t="shared" ref="S386" si="265">T386 &amp; "  (" &amp; U386 &amp; " gal" &amp; IF(Y386&gt;0, ", JA13)", ")")</f>
        <v>UEF 2  (50 gal)</v>
      </c>
      <c r="T386" s="21" t="s">
        <v>226</v>
      </c>
      <c r="U386" s="22">
        <v>50</v>
      </c>
      <c r="V386" s="30" t="s">
        <v>224</v>
      </c>
      <c r="W386" s="88" t="s">
        <v>224</v>
      </c>
      <c r="X386" s="93" t="str">
        <f t="shared" si="253"/>
        <v>GE2012</v>
      </c>
      <c r="Y386" s="131">
        <v>0</v>
      </c>
      <c r="Z386" s="35">
        <v>0</v>
      </c>
      <c r="AA386" s="51">
        <v>0</v>
      </c>
      <c r="AB386" s="50">
        <v>0</v>
      </c>
      <c r="AC386" s="54">
        <v>0</v>
      </c>
      <c r="AD386" s="50"/>
      <c r="AE386" s="143" t="str">
        <f t="shared" si="228"/>
        <v>2,     (generic),   "UEF 2  (50 gal)"</v>
      </c>
      <c r="AF386" s="144" t="str">
        <f>P386</f>
        <v>(generic)</v>
      </c>
      <c r="AG386" s="146" t="s">
        <v>704</v>
      </c>
      <c r="AH386" s="143" t="str">
        <f t="shared" ref="AH386:AH389" si="266">"          case  "&amp;C386&amp;"   :   """&amp;AG386&amp;""""</f>
        <v xml:space="preserve">          case  (generic)   :   "WhirlpoolHPSE2K50"</v>
      </c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29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  <c r="IP386" s="29"/>
      <c r="IQ386" s="29"/>
      <c r="IR386" s="29"/>
      <c r="IS386" s="29"/>
      <c r="IT386" s="29"/>
      <c r="IU386" s="29"/>
      <c r="IV386" s="29"/>
      <c r="IW386" s="29"/>
      <c r="IX386" s="29"/>
      <c r="IY386" s="29"/>
      <c r="IZ386" s="29"/>
      <c r="JA386" s="29"/>
      <c r="JB386" s="29"/>
      <c r="JC386" s="29"/>
      <c r="JD386" s="29"/>
      <c r="JE386" s="29"/>
      <c r="JF386" s="29"/>
      <c r="JG386" s="29"/>
      <c r="JH386" s="29"/>
      <c r="JI386" s="29"/>
      <c r="JJ386" s="29"/>
      <c r="JK386" s="29"/>
      <c r="JL386" s="29"/>
      <c r="JM386" s="29"/>
      <c r="JN386" s="29"/>
      <c r="JO386" s="29"/>
      <c r="JP386" s="29"/>
      <c r="JQ386" s="29"/>
      <c r="JR386" s="29"/>
      <c r="JS386" s="29"/>
      <c r="JT386" s="29"/>
      <c r="JU386" s="29"/>
      <c r="JV386" s="29"/>
      <c r="JW386" s="29"/>
      <c r="JX386" s="29"/>
      <c r="JY386" s="29"/>
      <c r="JZ386" s="29"/>
      <c r="KA386" s="29"/>
      <c r="KB386" s="29"/>
      <c r="KC386" s="29"/>
      <c r="KD386" s="29"/>
      <c r="KE386" s="29"/>
      <c r="KF386" s="29"/>
      <c r="KG386" s="29"/>
      <c r="KH386" s="29"/>
      <c r="KI386" s="29"/>
      <c r="KJ386" s="29"/>
      <c r="KK386" s="29"/>
      <c r="KL386" s="29"/>
      <c r="KM386" s="29"/>
      <c r="KN386" s="29"/>
      <c r="KO386" s="29"/>
      <c r="KP386" s="29"/>
      <c r="KQ386" s="29"/>
      <c r="KR386" s="29"/>
      <c r="KS386" s="29"/>
      <c r="KT386" s="29"/>
      <c r="KU386" s="29"/>
      <c r="KV386" s="29"/>
      <c r="KW386" s="29"/>
      <c r="KX386" s="29"/>
      <c r="KY386" s="29"/>
      <c r="KZ386" s="29"/>
      <c r="LA386" s="29"/>
      <c r="LB386" s="29"/>
      <c r="LC386" s="29"/>
      <c r="LD386" s="29"/>
      <c r="LE386" s="29"/>
      <c r="LF386" s="29"/>
      <c r="LG386" s="29"/>
      <c r="LH386" s="29"/>
      <c r="LI386" s="29"/>
      <c r="LJ386" s="29"/>
      <c r="LK386" s="29"/>
      <c r="LL386" s="29"/>
      <c r="LM386" s="29"/>
      <c r="LN386" s="29"/>
      <c r="LO386" s="29"/>
      <c r="LP386" s="29"/>
      <c r="LQ386" s="29"/>
      <c r="LR386" s="29"/>
      <c r="LS386" s="29"/>
      <c r="LT386" s="29"/>
      <c r="LU386" s="29"/>
      <c r="LV386" s="29"/>
      <c r="LW386" s="29"/>
      <c r="LX386" s="29"/>
      <c r="LY386" s="29"/>
      <c r="LZ386" s="29"/>
      <c r="MA386" s="29"/>
      <c r="MB386" s="29"/>
      <c r="MC386" s="29"/>
      <c r="MD386" s="29"/>
      <c r="ME386" s="29"/>
      <c r="MF386" s="29"/>
      <c r="MG386" s="29"/>
      <c r="MH386" s="29"/>
      <c r="MI386" s="29"/>
      <c r="MJ386" s="29"/>
      <c r="MK386" s="29"/>
      <c r="ML386" s="29"/>
      <c r="MM386" s="29"/>
      <c r="MN386" s="29"/>
      <c r="MO386" s="29"/>
      <c r="MP386" s="29"/>
      <c r="MQ386" s="29"/>
      <c r="MR386" s="29"/>
      <c r="MS386" s="29"/>
      <c r="MT386" s="29"/>
      <c r="MU386" s="29"/>
      <c r="MV386" s="29"/>
      <c r="MW386" s="29"/>
      <c r="MX386" s="29"/>
      <c r="MY386" s="29"/>
      <c r="MZ386" s="29"/>
      <c r="NA386" s="29"/>
      <c r="NB386" s="29"/>
      <c r="NC386" s="29"/>
      <c r="ND386" s="29"/>
      <c r="NE386" s="29"/>
      <c r="NF386" s="29"/>
      <c r="NG386" s="29"/>
      <c r="NH386" s="29"/>
      <c r="NI386" s="29"/>
      <c r="NJ386" s="29"/>
      <c r="NK386" s="29"/>
      <c r="NL386" s="29"/>
      <c r="NM386" s="29"/>
      <c r="NN386" s="29"/>
      <c r="NO386" s="29"/>
      <c r="NP386" s="29"/>
      <c r="NQ386" s="29"/>
      <c r="NR386" s="29"/>
      <c r="NS386" s="29"/>
      <c r="NT386" s="29"/>
      <c r="NU386" s="29"/>
      <c r="NV386" s="29"/>
      <c r="NW386" s="29"/>
      <c r="NX386" s="29"/>
      <c r="NY386" s="29"/>
      <c r="NZ386" s="29"/>
      <c r="OA386" s="29"/>
      <c r="OB386" s="29"/>
      <c r="OC386" s="29"/>
      <c r="OD386" s="29"/>
      <c r="OE386" s="29"/>
      <c r="OF386" s="29"/>
      <c r="OG386" s="29"/>
      <c r="OH386" s="29"/>
      <c r="OI386" s="29"/>
      <c r="OJ386" s="29"/>
      <c r="OK386" s="29"/>
      <c r="OL386" s="29"/>
      <c r="OM386" s="29"/>
      <c r="ON386" s="29"/>
      <c r="OO386" s="29"/>
      <c r="OP386" s="29"/>
      <c r="OQ386" s="29"/>
      <c r="OR386" s="29"/>
      <c r="OS386" s="29"/>
      <c r="OT386" s="29"/>
      <c r="OU386" s="29"/>
      <c r="OV386" s="29"/>
      <c r="OW386" s="29"/>
      <c r="OX386" s="29"/>
      <c r="OY386" s="29"/>
      <c r="OZ386" s="29"/>
      <c r="PA386" s="29"/>
      <c r="PB386" s="29"/>
      <c r="PC386" s="29"/>
      <c r="PD386" s="29"/>
      <c r="PE386" s="29"/>
      <c r="PF386" s="29"/>
      <c r="PG386" s="29"/>
      <c r="PH386" s="29"/>
      <c r="PI386" s="29"/>
      <c r="PJ386" s="29"/>
      <c r="PK386" s="29"/>
      <c r="PL386" s="29"/>
      <c r="PM386" s="29"/>
      <c r="PN386" s="29"/>
      <c r="PO386" s="29"/>
      <c r="PP386" s="29"/>
      <c r="PQ386" s="29"/>
      <c r="PR386" s="29"/>
      <c r="PS386" s="29"/>
      <c r="PT386" s="29"/>
      <c r="PU386" s="29"/>
      <c r="PV386" s="29"/>
      <c r="PW386" s="29"/>
      <c r="PX386" s="29"/>
      <c r="PY386" s="29"/>
      <c r="PZ386" s="29"/>
      <c r="QA386" s="29"/>
      <c r="QB386" s="29"/>
      <c r="QC386" s="29"/>
      <c r="QD386" s="29"/>
      <c r="QE386" s="29"/>
      <c r="QF386" s="29"/>
      <c r="QG386" s="29"/>
      <c r="QH386" s="29"/>
      <c r="QI386" s="29"/>
      <c r="QJ386" s="29"/>
      <c r="QK386" s="29"/>
      <c r="QL386" s="29"/>
      <c r="QM386" s="29"/>
      <c r="QN386" s="29"/>
      <c r="QO386" s="29"/>
      <c r="QP386" s="29"/>
      <c r="QQ386" s="29"/>
      <c r="QR386" s="29"/>
      <c r="QS386" s="29"/>
      <c r="QT386" s="29"/>
      <c r="QU386" s="29"/>
      <c r="QV386" s="29"/>
      <c r="QW386" s="29"/>
      <c r="QX386" s="29"/>
      <c r="QY386" s="29"/>
      <c r="QZ386" s="29"/>
      <c r="RA386" s="29"/>
      <c r="RB386" s="29"/>
      <c r="RC386" s="29"/>
      <c r="RD386" s="29"/>
      <c r="RE386" s="29"/>
      <c r="RF386" s="29"/>
      <c r="RG386" s="29"/>
      <c r="RH386" s="29"/>
      <c r="RI386" s="29"/>
      <c r="RJ386" s="29"/>
      <c r="RK386" s="29"/>
      <c r="RL386" s="29"/>
      <c r="RM386" s="29"/>
      <c r="RN386" s="29"/>
      <c r="RO386" s="29"/>
      <c r="RP386" s="29"/>
      <c r="RQ386" s="29"/>
      <c r="RR386" s="29"/>
      <c r="RS386" s="29"/>
      <c r="RT386" s="29"/>
      <c r="RU386" s="29"/>
      <c r="RV386" s="29"/>
      <c r="RW386" s="29"/>
      <c r="RX386" s="29"/>
      <c r="RY386" s="29"/>
      <c r="RZ386" s="29"/>
      <c r="SA386" s="29"/>
      <c r="SB386" s="29"/>
      <c r="SC386" s="29"/>
      <c r="SD386" s="29"/>
      <c r="SE386" s="29"/>
      <c r="SF386" s="29"/>
      <c r="SG386" s="29"/>
      <c r="SH386" s="29"/>
      <c r="SI386" s="29"/>
      <c r="SJ386" s="29"/>
      <c r="SK386" s="29"/>
      <c r="SL386" s="29"/>
      <c r="SM386" s="29"/>
      <c r="SN386" s="29"/>
      <c r="SO386" s="29"/>
      <c r="SP386" s="29"/>
      <c r="SQ386" s="29"/>
      <c r="SR386" s="29"/>
      <c r="SS386" s="29"/>
      <c r="ST386" s="29"/>
      <c r="SU386" s="29"/>
      <c r="SV386" s="29"/>
      <c r="SW386" s="29"/>
      <c r="SX386" s="29"/>
      <c r="SY386" s="29"/>
      <c r="SZ386" s="29"/>
      <c r="TA386" s="29"/>
      <c r="TB386" s="29"/>
      <c r="TC386" s="29"/>
      <c r="TD386" s="29"/>
      <c r="TE386" s="29"/>
      <c r="TF386" s="29"/>
      <c r="TG386" s="29"/>
      <c r="TH386" s="29"/>
      <c r="TI386" s="29"/>
      <c r="TJ386" s="29"/>
      <c r="TK386" s="29"/>
      <c r="TL386" s="29"/>
      <c r="TM386" s="29"/>
      <c r="TN386" s="29"/>
      <c r="TO386" s="29"/>
      <c r="TP386" s="29"/>
      <c r="TQ386" s="29"/>
      <c r="TR386" s="29"/>
      <c r="TS386" s="29"/>
      <c r="TT386" s="29"/>
      <c r="TU386" s="29"/>
      <c r="TV386" s="29"/>
      <c r="TW386" s="29"/>
      <c r="TX386" s="29"/>
      <c r="TY386" s="29"/>
      <c r="TZ386" s="29"/>
      <c r="UA386" s="29"/>
      <c r="UB386" s="29"/>
      <c r="UC386" s="29"/>
      <c r="UD386" s="29"/>
      <c r="UE386" s="29"/>
      <c r="UF386" s="29"/>
      <c r="UG386" s="29"/>
      <c r="UH386" s="29"/>
      <c r="UI386" s="29"/>
      <c r="UJ386" s="29"/>
      <c r="UK386" s="29"/>
      <c r="UL386" s="29"/>
      <c r="UM386" s="29"/>
      <c r="UN386" s="29"/>
      <c r="UO386" s="29"/>
      <c r="UP386" s="29"/>
      <c r="UQ386" s="29"/>
      <c r="UR386" s="29"/>
      <c r="US386" s="29"/>
      <c r="UT386" s="29"/>
      <c r="UU386" s="29"/>
      <c r="UV386" s="29"/>
      <c r="UW386" s="29"/>
      <c r="UX386" s="29"/>
      <c r="UY386" s="29"/>
      <c r="UZ386" s="29"/>
      <c r="VA386" s="29"/>
      <c r="VB386" s="29"/>
      <c r="VC386" s="29"/>
      <c r="VD386" s="29"/>
      <c r="VE386" s="29"/>
      <c r="VF386" s="29"/>
      <c r="VG386" s="29"/>
      <c r="VH386" s="29"/>
      <c r="VI386" s="29"/>
      <c r="VJ386" s="29"/>
      <c r="VK386" s="29"/>
      <c r="VL386" s="29"/>
      <c r="VM386" s="29"/>
      <c r="VN386" s="29"/>
      <c r="VO386" s="29"/>
      <c r="VP386" s="29"/>
      <c r="VQ386" s="29"/>
      <c r="VR386" s="29"/>
      <c r="VS386" s="29"/>
      <c r="VT386" s="29"/>
      <c r="VU386" s="29"/>
      <c r="VV386" s="29"/>
      <c r="VW386" s="29"/>
      <c r="VX386" s="29"/>
      <c r="VY386" s="29"/>
      <c r="VZ386" s="29"/>
      <c r="WA386" s="29"/>
      <c r="WB386" s="29"/>
      <c r="WC386" s="29"/>
      <c r="WD386" s="29"/>
      <c r="WE386" s="29"/>
      <c r="WF386" s="29"/>
      <c r="WG386" s="29"/>
      <c r="WH386" s="29"/>
      <c r="WI386" s="29"/>
      <c r="WJ386" s="29"/>
      <c r="WK386" s="29"/>
      <c r="WL386" s="29"/>
      <c r="WM386" s="29"/>
      <c r="WN386" s="29"/>
      <c r="WO386" s="29"/>
      <c r="WP386" s="29"/>
      <c r="WQ386" s="29"/>
      <c r="WR386" s="29"/>
      <c r="WS386" s="29"/>
      <c r="WT386" s="29"/>
      <c r="WU386" s="29"/>
      <c r="WV386" s="29"/>
      <c r="WW386" s="29"/>
      <c r="WX386" s="29"/>
      <c r="WY386" s="29"/>
      <c r="WZ386" s="29"/>
      <c r="XA386" s="29"/>
      <c r="XB386" s="29"/>
      <c r="XC386" s="29"/>
      <c r="XD386" s="29"/>
      <c r="XE386" s="29"/>
      <c r="XF386" s="29"/>
      <c r="XG386" s="29"/>
      <c r="XH386" s="29"/>
      <c r="XI386" s="29"/>
      <c r="XJ386" s="29"/>
      <c r="XK386" s="29"/>
      <c r="XL386" s="29"/>
      <c r="XM386" s="29"/>
      <c r="XN386" s="29"/>
      <c r="XO386" s="29"/>
      <c r="XP386" s="29"/>
      <c r="XQ386" s="29"/>
      <c r="XR386" s="29"/>
      <c r="XS386" s="29"/>
      <c r="XT386" s="29"/>
      <c r="XU386" s="29"/>
      <c r="XV386" s="29"/>
      <c r="XW386" s="29"/>
      <c r="XX386" s="29"/>
      <c r="XY386" s="29"/>
      <c r="XZ386" s="29"/>
      <c r="YA386" s="29"/>
      <c r="YB386" s="29"/>
      <c r="YC386" s="29"/>
      <c r="YD386" s="29"/>
      <c r="YE386" s="29"/>
      <c r="YF386" s="29"/>
      <c r="YG386" s="29"/>
      <c r="YH386" s="29"/>
      <c r="YI386" s="29"/>
      <c r="YJ386" s="29"/>
      <c r="YK386" s="29"/>
      <c r="YL386" s="29"/>
      <c r="YM386" s="29"/>
      <c r="YN386" s="29"/>
      <c r="YO386" s="29"/>
      <c r="YP386" s="29"/>
      <c r="YQ386" s="29"/>
      <c r="YR386" s="29"/>
      <c r="YS386" s="29"/>
      <c r="YT386" s="29"/>
      <c r="YU386" s="29"/>
      <c r="YV386" s="29"/>
      <c r="YW386" s="29"/>
      <c r="YX386" s="29"/>
      <c r="YY386" s="29"/>
      <c r="YZ386" s="29"/>
      <c r="ZA386" s="29"/>
      <c r="ZB386" s="29"/>
      <c r="ZC386" s="29"/>
      <c r="ZD386" s="29"/>
      <c r="ZE386" s="29"/>
      <c r="ZF386" s="29"/>
      <c r="ZG386" s="29"/>
      <c r="ZH386" s="29"/>
      <c r="ZI386" s="29"/>
      <c r="ZJ386" s="29"/>
      <c r="ZK386" s="29"/>
      <c r="ZL386" s="29"/>
      <c r="ZM386" s="29"/>
      <c r="ZN386" s="29"/>
      <c r="ZO386" s="29"/>
      <c r="ZP386" s="29"/>
      <c r="ZQ386" s="29"/>
      <c r="ZR386" s="29"/>
      <c r="ZS386" s="29"/>
      <c r="ZT386" s="29"/>
      <c r="ZU386" s="29"/>
      <c r="ZV386" s="29"/>
      <c r="ZW386" s="29"/>
      <c r="ZX386" s="29"/>
      <c r="ZY386" s="29"/>
      <c r="ZZ386" s="29"/>
      <c r="AAA386" s="29"/>
      <c r="AAB386" s="29"/>
      <c r="AAC386" s="29"/>
      <c r="AAD386" s="29"/>
      <c r="AAE386" s="29"/>
      <c r="AAF386" s="29"/>
      <c r="AAG386" s="29"/>
      <c r="AAH386" s="29"/>
      <c r="AAI386" s="29"/>
      <c r="AAJ386" s="29"/>
      <c r="AAK386" s="29"/>
      <c r="AAL386" s="29"/>
      <c r="AAM386" s="29"/>
      <c r="AAN386" s="29"/>
      <c r="AAO386" s="29"/>
      <c r="AAP386" s="29"/>
      <c r="AAQ386" s="29"/>
      <c r="AAR386" s="29"/>
      <c r="AAS386" s="29"/>
      <c r="AAT386" s="29"/>
      <c r="AAU386" s="29"/>
      <c r="AAV386" s="29"/>
      <c r="AAW386" s="29"/>
      <c r="AAX386" s="29"/>
      <c r="AAY386" s="29"/>
      <c r="AAZ386" s="29"/>
      <c r="ABA386" s="29"/>
      <c r="ABB386" s="29"/>
      <c r="ABC386" s="29"/>
      <c r="ABD386" s="29"/>
      <c r="ABE386" s="29"/>
      <c r="ABF386" s="29"/>
      <c r="ABG386" s="29"/>
      <c r="ABH386" s="29"/>
      <c r="ABI386" s="29"/>
      <c r="ABJ386" s="29"/>
      <c r="ABK386" s="29"/>
      <c r="ABL386" s="29"/>
      <c r="ABM386" s="29"/>
      <c r="ABN386" s="29"/>
      <c r="ABO386" s="29"/>
      <c r="ABP386" s="29"/>
      <c r="ABQ386" s="29"/>
      <c r="ABR386" s="29"/>
      <c r="ABS386" s="29"/>
      <c r="ABT386" s="29"/>
      <c r="ABU386" s="29"/>
      <c r="ABV386" s="29"/>
      <c r="ABW386" s="29"/>
      <c r="ABX386" s="29"/>
      <c r="ABY386" s="29"/>
      <c r="ABZ386" s="29"/>
      <c r="ACA386" s="29"/>
      <c r="ACB386" s="29"/>
      <c r="ACC386" s="29"/>
      <c r="ACD386" s="29"/>
      <c r="ACE386" s="29"/>
      <c r="ACF386" s="29"/>
      <c r="ACG386" s="29"/>
      <c r="ACH386" s="29"/>
      <c r="ACI386" s="29"/>
      <c r="ACJ386" s="29"/>
      <c r="ACK386" s="29"/>
      <c r="ACL386" s="29"/>
      <c r="ACM386" s="29"/>
      <c r="ACN386" s="29"/>
      <c r="ACO386" s="29"/>
      <c r="ACP386" s="29"/>
      <c r="ACQ386" s="29"/>
      <c r="ACR386" s="29"/>
      <c r="ACS386" s="29"/>
      <c r="ACT386" s="29"/>
      <c r="ACU386" s="29"/>
      <c r="ACV386" s="29"/>
      <c r="ACW386" s="29"/>
      <c r="ACX386" s="29"/>
      <c r="ACY386" s="29"/>
      <c r="ACZ386" s="29"/>
      <c r="ADA386" s="29"/>
      <c r="ADB386" s="29"/>
      <c r="ADC386" s="29"/>
      <c r="ADD386" s="29"/>
      <c r="ADE386" s="29"/>
      <c r="ADF386" s="29"/>
      <c r="ADG386" s="29"/>
      <c r="ADH386" s="29"/>
      <c r="ADI386" s="29"/>
      <c r="ADJ386" s="29"/>
      <c r="ADK386" s="29"/>
      <c r="ADL386" s="29"/>
      <c r="ADM386" s="29"/>
      <c r="ADN386" s="29"/>
      <c r="ADO386" s="29"/>
      <c r="ADP386" s="29"/>
      <c r="ADQ386" s="29"/>
      <c r="ADR386" s="29"/>
      <c r="ADS386" s="29"/>
      <c r="ADT386" s="29"/>
      <c r="ADU386" s="29"/>
      <c r="ADV386" s="29"/>
      <c r="ADW386" s="29"/>
      <c r="ADX386" s="29"/>
      <c r="ADY386" s="29"/>
      <c r="ADZ386" s="29"/>
      <c r="AEA386" s="29"/>
      <c r="AEB386" s="29"/>
      <c r="AEC386" s="29"/>
      <c r="AED386" s="29"/>
      <c r="AEE386" s="29"/>
      <c r="AEF386" s="29"/>
      <c r="AEG386" s="29"/>
      <c r="AEH386" s="29"/>
      <c r="AEI386" s="29"/>
      <c r="AEJ386" s="29"/>
      <c r="AEK386" s="29"/>
      <c r="AEL386" s="29"/>
      <c r="AEM386" s="29"/>
      <c r="AEN386" s="29"/>
      <c r="AEO386" s="29"/>
      <c r="AEP386" s="29"/>
      <c r="AEQ386" s="29"/>
      <c r="AER386" s="29"/>
      <c r="AES386" s="29"/>
      <c r="AET386" s="29"/>
      <c r="AEU386" s="29"/>
      <c r="AEV386" s="29"/>
      <c r="AEW386" s="29"/>
      <c r="AEX386" s="29"/>
      <c r="AEY386" s="29"/>
      <c r="AEZ386" s="29"/>
      <c r="AFA386" s="29"/>
      <c r="AFB386" s="29"/>
      <c r="AFC386" s="29"/>
      <c r="AFD386" s="29"/>
      <c r="AFE386" s="29"/>
      <c r="AFF386" s="29"/>
      <c r="AFG386" s="29"/>
      <c r="AFH386" s="29"/>
      <c r="AFI386" s="29"/>
      <c r="AFJ386" s="29"/>
      <c r="AFK386" s="29"/>
      <c r="AFL386" s="29"/>
      <c r="AFM386" s="29"/>
      <c r="AFN386" s="29"/>
      <c r="AFO386" s="29"/>
      <c r="AFP386" s="29"/>
      <c r="AFQ386" s="29"/>
      <c r="AFR386" s="29"/>
      <c r="AFS386" s="29"/>
      <c r="AFT386" s="29"/>
      <c r="AFU386" s="29"/>
      <c r="AFV386" s="29"/>
      <c r="AFW386" s="29"/>
      <c r="AFX386" s="29"/>
      <c r="AFY386" s="29"/>
      <c r="AFZ386" s="29"/>
      <c r="AGA386" s="29"/>
      <c r="AGB386" s="29"/>
      <c r="AGC386" s="29"/>
      <c r="AGD386" s="29"/>
      <c r="AGE386" s="29"/>
      <c r="AGF386" s="29"/>
      <c r="AGG386" s="29"/>
      <c r="AGH386" s="29"/>
      <c r="AGI386" s="29"/>
      <c r="AGJ386" s="29"/>
      <c r="AGK386" s="29"/>
      <c r="AGL386" s="29"/>
      <c r="AGM386" s="29"/>
      <c r="AGN386" s="29"/>
      <c r="AGO386" s="29"/>
      <c r="AGP386" s="29"/>
      <c r="AGQ386" s="29"/>
      <c r="AGR386" s="29"/>
      <c r="AGS386" s="29"/>
      <c r="AGT386" s="29"/>
      <c r="AGU386" s="29"/>
      <c r="AGV386" s="29"/>
      <c r="AGW386" s="29"/>
      <c r="AGX386" s="29"/>
      <c r="AGY386" s="29"/>
      <c r="AGZ386" s="29"/>
      <c r="AHA386" s="29"/>
      <c r="AHB386" s="29"/>
      <c r="AHC386" s="29"/>
      <c r="AHD386" s="29"/>
      <c r="AHE386" s="29"/>
      <c r="AHF386" s="29"/>
      <c r="AHG386" s="29"/>
      <c r="AHH386" s="29"/>
      <c r="AHI386" s="29"/>
      <c r="AHJ386" s="29"/>
      <c r="AHK386" s="29"/>
      <c r="AHL386" s="29"/>
      <c r="AHM386" s="29"/>
      <c r="AHN386" s="29"/>
      <c r="AHO386" s="29"/>
      <c r="AHP386" s="29"/>
      <c r="AHQ386" s="29"/>
      <c r="AHR386" s="29"/>
      <c r="AHS386" s="29"/>
      <c r="AHT386" s="29"/>
      <c r="AHU386" s="29"/>
      <c r="AHV386" s="29"/>
      <c r="AHW386" s="29"/>
      <c r="AHX386" s="29"/>
      <c r="AHY386" s="29"/>
      <c r="AHZ386" s="29"/>
      <c r="AIA386" s="29"/>
      <c r="AIB386" s="29"/>
      <c r="AIC386" s="29"/>
      <c r="AID386" s="29"/>
      <c r="AIE386" s="29"/>
      <c r="AIF386" s="29"/>
      <c r="AIG386" s="29"/>
      <c r="AIH386" s="29"/>
      <c r="AII386" s="29"/>
      <c r="AIJ386" s="29"/>
      <c r="AIK386" s="29"/>
      <c r="AIL386" s="29"/>
      <c r="AIM386" s="29"/>
      <c r="AIN386" s="29"/>
      <c r="AIO386" s="29"/>
      <c r="AIP386" s="29"/>
      <c r="AIQ386" s="29"/>
      <c r="AIR386" s="29"/>
      <c r="AIS386" s="29"/>
      <c r="AIT386" s="29"/>
      <c r="AIU386" s="29"/>
      <c r="AIV386" s="29"/>
      <c r="AIW386" s="29"/>
      <c r="AIX386" s="29"/>
      <c r="AIY386" s="29"/>
      <c r="AIZ386" s="29"/>
      <c r="AJA386" s="29"/>
      <c r="AJB386" s="29"/>
      <c r="AJC386" s="29"/>
      <c r="AJD386" s="29"/>
      <c r="AJE386" s="29"/>
      <c r="AJF386" s="29"/>
      <c r="AJG386" s="29"/>
      <c r="AJH386" s="29"/>
      <c r="AJI386" s="29"/>
      <c r="AJJ386" s="29"/>
      <c r="AJK386" s="29"/>
      <c r="AJL386" s="29"/>
      <c r="AJM386" s="29"/>
      <c r="AJN386" s="29"/>
      <c r="AJO386" s="29"/>
      <c r="AJP386" s="29"/>
      <c r="AJQ386" s="29"/>
      <c r="AJR386" s="29"/>
      <c r="AJS386" s="29"/>
      <c r="AJT386" s="29"/>
      <c r="AJU386" s="29"/>
      <c r="AJV386" s="29"/>
      <c r="AJW386" s="29"/>
      <c r="AJX386" s="29"/>
      <c r="AJY386" s="29"/>
      <c r="AJZ386" s="29"/>
      <c r="AKA386" s="29"/>
      <c r="AKB386" s="29"/>
      <c r="AKC386" s="29"/>
      <c r="AKD386" s="29"/>
      <c r="AKE386" s="29"/>
      <c r="AKF386" s="29"/>
      <c r="AKG386" s="29"/>
      <c r="AKH386" s="29"/>
      <c r="AKI386" s="29"/>
      <c r="AKJ386" s="29"/>
      <c r="AKK386" s="29"/>
      <c r="AKL386" s="29"/>
      <c r="AKM386" s="29"/>
      <c r="AKN386" s="29"/>
      <c r="AKO386" s="29"/>
      <c r="AKP386" s="29"/>
      <c r="AKQ386" s="29"/>
      <c r="AKR386" s="29"/>
      <c r="AKS386" s="29"/>
      <c r="AKT386" s="29"/>
      <c r="AKU386" s="29"/>
      <c r="AKV386" s="29"/>
      <c r="AKW386" s="29"/>
      <c r="AKX386" s="29"/>
      <c r="AKY386" s="29"/>
      <c r="AKZ386" s="29"/>
      <c r="ALA386" s="29"/>
      <c r="ALB386" s="29"/>
      <c r="ALC386" s="29"/>
      <c r="ALD386" s="29"/>
      <c r="ALE386" s="29"/>
      <c r="ALF386" s="29"/>
      <c r="ALG386" s="29"/>
      <c r="ALH386" s="29"/>
      <c r="ALI386" s="29"/>
      <c r="ALJ386" s="29"/>
      <c r="ALK386" s="29"/>
      <c r="ALL386" s="29"/>
      <c r="ALM386" s="29"/>
      <c r="ALN386" s="29"/>
      <c r="ALO386" s="29"/>
      <c r="ALP386" s="29"/>
      <c r="ALQ386" s="29"/>
      <c r="ALR386" s="29"/>
      <c r="ALS386" s="29"/>
      <c r="ALT386" s="29"/>
      <c r="ALU386" s="29"/>
      <c r="ALV386" s="29"/>
      <c r="ALW386" s="29"/>
      <c r="ALX386" s="29"/>
      <c r="ALY386" s="29"/>
      <c r="ALZ386" s="29"/>
      <c r="AMA386" s="29"/>
      <c r="AMB386" s="29"/>
      <c r="AMC386" s="29"/>
      <c r="AMD386" s="29"/>
      <c r="AME386" s="29"/>
      <c r="AMF386" s="29"/>
      <c r="AMG386" s="29"/>
      <c r="AMH386" s="29"/>
      <c r="AMI386" s="29"/>
      <c r="AMJ386" s="29"/>
      <c r="AMK386" s="29"/>
      <c r="AML386" s="29"/>
      <c r="AMM386" s="29"/>
      <c r="AMN386" s="29"/>
      <c r="AMO386" s="29"/>
      <c r="AMP386" s="29"/>
      <c r="AMQ386" s="29"/>
      <c r="AMR386" s="29"/>
      <c r="AMS386" s="29"/>
      <c r="AMT386" s="29"/>
      <c r="AMU386" s="29"/>
      <c r="AMV386" s="29"/>
      <c r="AMW386" s="29"/>
      <c r="AMX386" s="29"/>
      <c r="AMY386" s="29"/>
      <c r="AMZ386" s="29"/>
      <c r="ANA386" s="29"/>
      <c r="ANB386" s="29"/>
      <c r="ANC386" s="29"/>
      <c r="AND386" s="29"/>
      <c r="ANE386" s="29"/>
    </row>
    <row r="387" spans="1:1045" s="18" customFormat="1" x14ac:dyDescent="0.25">
      <c r="C387" s="6" t="str">
        <f t="shared" si="225"/>
        <v>(generic)</v>
      </c>
      <c r="D387" s="6" t="str">
        <f t="shared" si="226"/>
        <v>tier 3  (40+ gal)</v>
      </c>
      <c r="E387" s="6">
        <f t="shared" si="260"/>
        <v>990273</v>
      </c>
      <c r="F387" s="62">
        <f t="shared" si="261"/>
        <v>40</v>
      </c>
      <c r="G387" s="6" t="str">
        <f t="shared" si="227"/>
        <v>AWHSTier3Generic40</v>
      </c>
      <c r="H387" s="118">
        <v>0</v>
      </c>
      <c r="I387" s="115">
        <v>1</v>
      </c>
      <c r="J387" s="63">
        <f t="shared" si="262"/>
        <v>0</v>
      </c>
      <c r="K387" s="117">
        <v>2.9</v>
      </c>
      <c r="L387" s="132">
        <f t="shared" si="263"/>
        <v>0</v>
      </c>
      <c r="M387" s="99" t="s">
        <v>196</v>
      </c>
      <c r="N387" s="32">
        <v>3</v>
      </c>
      <c r="O387" s="83">
        <f t="shared" ref="O387:O389" si="267">VLOOKUP( P387, $P$2:$Q$21, 2, FALSE )</f>
        <v>99</v>
      </c>
      <c r="P387" s="12" t="s">
        <v>222</v>
      </c>
      <c r="Q387" s="70">
        <f t="shared" si="259"/>
        <v>2</v>
      </c>
      <c r="R387" s="70">
        <f t="shared" si="252"/>
        <v>990273</v>
      </c>
      <c r="S387" s="154" t="str">
        <f t="shared" ref="S387:S389" si="268">T387 &amp; "  (" &amp; U387 &amp; "+ gal" &amp; IF(Y387&gt;0, ", JA13)", ")")</f>
        <v>tier 3  (40+ gal)</v>
      </c>
      <c r="T387" s="21" t="s">
        <v>750</v>
      </c>
      <c r="U387" s="132">
        <v>40</v>
      </c>
      <c r="V387" s="30" t="s">
        <v>744</v>
      </c>
      <c r="W387" s="88" t="s">
        <v>744</v>
      </c>
      <c r="X387" s="93" t="str">
        <f t="shared" si="253"/>
        <v>AWHSTier3Generic40</v>
      </c>
      <c r="Y387" s="131">
        <v>0</v>
      </c>
      <c r="Z387" s="35">
        <v>0</v>
      </c>
      <c r="AA387" s="51">
        <v>0</v>
      </c>
      <c r="AB387" s="50">
        <v>0</v>
      </c>
      <c r="AC387" s="54">
        <v>0</v>
      </c>
      <c r="AD387" s="50"/>
      <c r="AE387" s="143" t="str">
        <f t="shared" si="228"/>
        <v>2,     (generic),   "tier 3  (40+ gal)"</v>
      </c>
      <c r="AF387" s="145" t="str">
        <f t="shared" si="212"/>
        <v>(generic)</v>
      </c>
      <c r="AG387" s="88" t="s">
        <v>751</v>
      </c>
      <c r="AH387" s="143" t="str">
        <f t="shared" si="266"/>
        <v xml:space="preserve">          case  (generic)   :   "Tier3NEEA40"</v>
      </c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29"/>
      <c r="EP387" s="29"/>
      <c r="EQ387" s="29"/>
      <c r="ER387" s="29"/>
      <c r="ES387" s="29"/>
      <c r="ET387" s="29"/>
      <c r="EU387" s="29"/>
      <c r="EV387" s="29"/>
      <c r="EW387" s="29"/>
      <c r="EX387" s="29"/>
      <c r="EY387" s="29"/>
      <c r="EZ387" s="29"/>
      <c r="FA387" s="29"/>
      <c r="FB387" s="29"/>
      <c r="FC387" s="29"/>
      <c r="FD387" s="29"/>
      <c r="FE387" s="29"/>
      <c r="FF387" s="29"/>
      <c r="FG387" s="29"/>
      <c r="FH387" s="29"/>
      <c r="FI387" s="29"/>
      <c r="FJ387" s="29"/>
      <c r="FK387" s="29"/>
      <c r="FL387" s="29"/>
      <c r="FM387" s="29"/>
      <c r="FN387" s="29"/>
      <c r="FO387" s="29"/>
      <c r="FP387" s="29"/>
      <c r="FQ387" s="29"/>
      <c r="FR387" s="29"/>
      <c r="FS387" s="29"/>
      <c r="FT387" s="29"/>
      <c r="FU387" s="29"/>
      <c r="FV387" s="29"/>
      <c r="FW387" s="29"/>
      <c r="FX387" s="29"/>
      <c r="FY387" s="29"/>
      <c r="FZ387" s="29"/>
      <c r="GA387" s="29"/>
      <c r="GB387" s="29"/>
      <c r="GC387" s="29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  <c r="HS387" s="29"/>
      <c r="HT387" s="29"/>
      <c r="HU387" s="29"/>
      <c r="HV387" s="29"/>
      <c r="HW387" s="29"/>
      <c r="HX387" s="29"/>
      <c r="HY387" s="29"/>
      <c r="HZ387" s="29"/>
      <c r="IA387" s="29"/>
      <c r="IB387" s="29"/>
      <c r="IC387" s="29"/>
      <c r="ID387" s="29"/>
      <c r="IE387" s="29"/>
      <c r="IF387" s="29"/>
      <c r="IG387" s="29"/>
      <c r="IH387" s="29"/>
      <c r="II387" s="29"/>
      <c r="IJ387" s="29"/>
      <c r="IK387" s="29"/>
      <c r="IL387" s="29"/>
      <c r="IM387" s="29"/>
      <c r="IN387" s="29"/>
      <c r="IO387" s="29"/>
      <c r="IP387" s="29"/>
      <c r="IQ387" s="29"/>
      <c r="IR387" s="29"/>
      <c r="IS387" s="29"/>
      <c r="IT387" s="29"/>
      <c r="IU387" s="29"/>
      <c r="IV387" s="29"/>
      <c r="IW387" s="29"/>
      <c r="IX387" s="29"/>
      <c r="IY387" s="29"/>
      <c r="IZ387" s="29"/>
      <c r="JA387" s="29"/>
      <c r="JB387" s="29"/>
      <c r="JC387" s="29"/>
      <c r="JD387" s="29"/>
      <c r="JE387" s="29"/>
      <c r="JF387" s="29"/>
      <c r="JG387" s="29"/>
      <c r="JH387" s="29"/>
      <c r="JI387" s="29"/>
      <c r="JJ387" s="29"/>
      <c r="JK387" s="29"/>
      <c r="JL387" s="29"/>
      <c r="JM387" s="29"/>
      <c r="JN387" s="29"/>
      <c r="JO387" s="29"/>
      <c r="JP387" s="29"/>
      <c r="JQ387" s="29"/>
      <c r="JR387" s="29"/>
      <c r="JS387" s="29"/>
      <c r="JT387" s="29"/>
      <c r="JU387" s="29"/>
      <c r="JV387" s="29"/>
      <c r="JW387" s="29"/>
      <c r="JX387" s="29"/>
      <c r="JY387" s="29"/>
      <c r="JZ387" s="29"/>
      <c r="KA387" s="29"/>
      <c r="KB387" s="29"/>
      <c r="KC387" s="29"/>
      <c r="KD387" s="29"/>
      <c r="KE387" s="29"/>
      <c r="KF387" s="29"/>
      <c r="KG387" s="29"/>
      <c r="KH387" s="29"/>
      <c r="KI387" s="29"/>
      <c r="KJ387" s="29"/>
      <c r="KK387" s="29"/>
      <c r="KL387" s="29"/>
      <c r="KM387" s="29"/>
      <c r="KN387" s="29"/>
      <c r="KO387" s="29"/>
      <c r="KP387" s="29"/>
      <c r="KQ387" s="29"/>
      <c r="KR387" s="29"/>
      <c r="KS387" s="29"/>
      <c r="KT387" s="29"/>
      <c r="KU387" s="29"/>
      <c r="KV387" s="29"/>
      <c r="KW387" s="29"/>
      <c r="KX387" s="29"/>
      <c r="KY387" s="29"/>
      <c r="KZ387" s="29"/>
      <c r="LA387" s="29"/>
      <c r="LB387" s="29"/>
      <c r="LC387" s="29"/>
      <c r="LD387" s="29"/>
      <c r="LE387" s="29"/>
      <c r="LF387" s="29"/>
      <c r="LG387" s="29"/>
      <c r="LH387" s="29"/>
      <c r="LI387" s="29"/>
      <c r="LJ387" s="29"/>
      <c r="LK387" s="29"/>
      <c r="LL387" s="29"/>
      <c r="LM387" s="29"/>
      <c r="LN387" s="29"/>
      <c r="LO387" s="29"/>
      <c r="LP387" s="29"/>
      <c r="LQ387" s="29"/>
      <c r="LR387" s="29"/>
      <c r="LS387" s="29"/>
      <c r="LT387" s="29"/>
      <c r="LU387" s="29"/>
      <c r="LV387" s="29"/>
      <c r="LW387" s="29"/>
      <c r="LX387" s="29"/>
      <c r="LY387" s="29"/>
      <c r="LZ387" s="29"/>
      <c r="MA387" s="29"/>
      <c r="MB387" s="29"/>
      <c r="MC387" s="29"/>
      <c r="MD387" s="29"/>
      <c r="ME387" s="29"/>
      <c r="MF387" s="29"/>
      <c r="MG387" s="29"/>
      <c r="MH387" s="29"/>
      <c r="MI387" s="29"/>
      <c r="MJ387" s="29"/>
      <c r="MK387" s="29"/>
      <c r="ML387" s="29"/>
      <c r="MM387" s="29"/>
      <c r="MN387" s="29"/>
      <c r="MO387" s="29"/>
      <c r="MP387" s="29"/>
      <c r="MQ387" s="29"/>
      <c r="MR387" s="29"/>
      <c r="MS387" s="29"/>
      <c r="MT387" s="29"/>
      <c r="MU387" s="29"/>
      <c r="MV387" s="29"/>
      <c r="MW387" s="29"/>
      <c r="MX387" s="29"/>
      <c r="MY387" s="29"/>
      <c r="MZ387" s="29"/>
      <c r="NA387" s="29"/>
      <c r="NB387" s="29"/>
      <c r="NC387" s="29"/>
      <c r="ND387" s="29"/>
      <c r="NE387" s="29"/>
      <c r="NF387" s="29"/>
      <c r="NG387" s="29"/>
      <c r="NH387" s="29"/>
      <c r="NI387" s="29"/>
      <c r="NJ387" s="29"/>
      <c r="NK387" s="29"/>
      <c r="NL387" s="29"/>
      <c r="NM387" s="29"/>
      <c r="NN387" s="29"/>
      <c r="NO387" s="29"/>
      <c r="NP387" s="29"/>
      <c r="NQ387" s="29"/>
      <c r="NR387" s="29"/>
      <c r="NS387" s="29"/>
      <c r="NT387" s="29"/>
      <c r="NU387" s="29"/>
      <c r="NV387" s="29"/>
      <c r="NW387" s="29"/>
      <c r="NX387" s="29"/>
      <c r="NY387" s="29"/>
      <c r="NZ387" s="29"/>
      <c r="OA387" s="29"/>
      <c r="OB387" s="29"/>
      <c r="OC387" s="29"/>
      <c r="OD387" s="29"/>
      <c r="OE387" s="29"/>
      <c r="OF387" s="29"/>
      <c r="OG387" s="29"/>
      <c r="OH387" s="29"/>
      <c r="OI387" s="29"/>
      <c r="OJ387" s="29"/>
      <c r="OK387" s="29"/>
      <c r="OL387" s="29"/>
      <c r="OM387" s="29"/>
      <c r="ON387" s="29"/>
      <c r="OO387" s="29"/>
      <c r="OP387" s="29"/>
      <c r="OQ387" s="29"/>
      <c r="OR387" s="29"/>
      <c r="OS387" s="29"/>
      <c r="OT387" s="29"/>
      <c r="OU387" s="29"/>
      <c r="OV387" s="29"/>
      <c r="OW387" s="29"/>
      <c r="OX387" s="29"/>
      <c r="OY387" s="29"/>
      <c r="OZ387" s="29"/>
      <c r="PA387" s="29"/>
      <c r="PB387" s="29"/>
      <c r="PC387" s="29"/>
      <c r="PD387" s="29"/>
      <c r="PE387" s="29"/>
      <c r="PF387" s="29"/>
      <c r="PG387" s="29"/>
      <c r="PH387" s="29"/>
      <c r="PI387" s="29"/>
      <c r="PJ387" s="29"/>
      <c r="PK387" s="29"/>
      <c r="PL387" s="29"/>
      <c r="PM387" s="29"/>
      <c r="PN387" s="29"/>
      <c r="PO387" s="29"/>
      <c r="PP387" s="29"/>
      <c r="PQ387" s="29"/>
      <c r="PR387" s="29"/>
      <c r="PS387" s="29"/>
      <c r="PT387" s="29"/>
      <c r="PU387" s="29"/>
      <c r="PV387" s="29"/>
      <c r="PW387" s="29"/>
      <c r="PX387" s="29"/>
      <c r="PY387" s="29"/>
      <c r="PZ387" s="29"/>
      <c r="QA387" s="29"/>
      <c r="QB387" s="29"/>
      <c r="QC387" s="29"/>
      <c r="QD387" s="29"/>
      <c r="QE387" s="29"/>
      <c r="QF387" s="29"/>
      <c r="QG387" s="29"/>
      <c r="QH387" s="29"/>
      <c r="QI387" s="29"/>
      <c r="QJ387" s="29"/>
      <c r="QK387" s="29"/>
      <c r="QL387" s="29"/>
      <c r="QM387" s="29"/>
      <c r="QN387" s="29"/>
      <c r="QO387" s="29"/>
      <c r="QP387" s="29"/>
      <c r="QQ387" s="29"/>
      <c r="QR387" s="29"/>
      <c r="QS387" s="29"/>
      <c r="QT387" s="29"/>
      <c r="QU387" s="29"/>
      <c r="QV387" s="29"/>
      <c r="QW387" s="29"/>
      <c r="QX387" s="29"/>
      <c r="QY387" s="29"/>
      <c r="QZ387" s="29"/>
      <c r="RA387" s="29"/>
      <c r="RB387" s="29"/>
      <c r="RC387" s="29"/>
      <c r="RD387" s="29"/>
      <c r="RE387" s="29"/>
      <c r="RF387" s="29"/>
      <c r="RG387" s="29"/>
      <c r="RH387" s="29"/>
      <c r="RI387" s="29"/>
      <c r="RJ387" s="29"/>
      <c r="RK387" s="29"/>
      <c r="RL387" s="29"/>
      <c r="RM387" s="29"/>
      <c r="RN387" s="29"/>
      <c r="RO387" s="29"/>
      <c r="RP387" s="29"/>
      <c r="RQ387" s="29"/>
      <c r="RR387" s="29"/>
      <c r="RS387" s="29"/>
      <c r="RT387" s="29"/>
      <c r="RU387" s="29"/>
      <c r="RV387" s="29"/>
      <c r="RW387" s="29"/>
      <c r="RX387" s="29"/>
      <c r="RY387" s="29"/>
      <c r="RZ387" s="29"/>
      <c r="SA387" s="29"/>
      <c r="SB387" s="29"/>
      <c r="SC387" s="29"/>
      <c r="SD387" s="29"/>
      <c r="SE387" s="29"/>
      <c r="SF387" s="29"/>
      <c r="SG387" s="29"/>
      <c r="SH387" s="29"/>
      <c r="SI387" s="29"/>
      <c r="SJ387" s="29"/>
      <c r="SK387" s="29"/>
      <c r="SL387" s="29"/>
      <c r="SM387" s="29"/>
      <c r="SN387" s="29"/>
      <c r="SO387" s="29"/>
      <c r="SP387" s="29"/>
      <c r="SQ387" s="29"/>
      <c r="SR387" s="29"/>
      <c r="SS387" s="29"/>
      <c r="ST387" s="29"/>
      <c r="SU387" s="29"/>
      <c r="SV387" s="29"/>
      <c r="SW387" s="29"/>
      <c r="SX387" s="29"/>
      <c r="SY387" s="29"/>
      <c r="SZ387" s="29"/>
      <c r="TA387" s="29"/>
      <c r="TB387" s="29"/>
      <c r="TC387" s="29"/>
      <c r="TD387" s="29"/>
      <c r="TE387" s="29"/>
      <c r="TF387" s="29"/>
      <c r="TG387" s="29"/>
      <c r="TH387" s="29"/>
      <c r="TI387" s="29"/>
      <c r="TJ387" s="29"/>
      <c r="TK387" s="29"/>
      <c r="TL387" s="29"/>
      <c r="TM387" s="29"/>
      <c r="TN387" s="29"/>
      <c r="TO387" s="29"/>
      <c r="TP387" s="29"/>
      <c r="TQ387" s="29"/>
      <c r="TR387" s="29"/>
      <c r="TS387" s="29"/>
      <c r="TT387" s="29"/>
      <c r="TU387" s="29"/>
      <c r="TV387" s="29"/>
      <c r="TW387" s="29"/>
      <c r="TX387" s="29"/>
      <c r="TY387" s="29"/>
      <c r="TZ387" s="29"/>
      <c r="UA387" s="29"/>
      <c r="UB387" s="29"/>
      <c r="UC387" s="29"/>
      <c r="UD387" s="29"/>
      <c r="UE387" s="29"/>
      <c r="UF387" s="29"/>
      <c r="UG387" s="29"/>
      <c r="UH387" s="29"/>
      <c r="UI387" s="29"/>
      <c r="UJ387" s="29"/>
      <c r="UK387" s="29"/>
      <c r="UL387" s="29"/>
      <c r="UM387" s="29"/>
      <c r="UN387" s="29"/>
      <c r="UO387" s="29"/>
      <c r="UP387" s="29"/>
      <c r="UQ387" s="29"/>
      <c r="UR387" s="29"/>
      <c r="US387" s="29"/>
      <c r="UT387" s="29"/>
      <c r="UU387" s="29"/>
      <c r="UV387" s="29"/>
      <c r="UW387" s="29"/>
      <c r="UX387" s="29"/>
      <c r="UY387" s="29"/>
      <c r="UZ387" s="29"/>
      <c r="VA387" s="29"/>
      <c r="VB387" s="29"/>
      <c r="VC387" s="29"/>
      <c r="VD387" s="29"/>
      <c r="VE387" s="29"/>
      <c r="VF387" s="29"/>
      <c r="VG387" s="29"/>
      <c r="VH387" s="29"/>
      <c r="VI387" s="29"/>
      <c r="VJ387" s="29"/>
      <c r="VK387" s="29"/>
      <c r="VL387" s="29"/>
      <c r="VM387" s="29"/>
      <c r="VN387" s="29"/>
      <c r="VO387" s="29"/>
      <c r="VP387" s="29"/>
      <c r="VQ387" s="29"/>
      <c r="VR387" s="29"/>
      <c r="VS387" s="29"/>
      <c r="VT387" s="29"/>
      <c r="VU387" s="29"/>
      <c r="VV387" s="29"/>
      <c r="VW387" s="29"/>
      <c r="VX387" s="29"/>
      <c r="VY387" s="29"/>
      <c r="VZ387" s="29"/>
      <c r="WA387" s="29"/>
      <c r="WB387" s="29"/>
      <c r="WC387" s="29"/>
      <c r="WD387" s="29"/>
      <c r="WE387" s="29"/>
      <c r="WF387" s="29"/>
      <c r="WG387" s="29"/>
      <c r="WH387" s="29"/>
      <c r="WI387" s="29"/>
      <c r="WJ387" s="29"/>
      <c r="WK387" s="29"/>
      <c r="WL387" s="29"/>
      <c r="WM387" s="29"/>
      <c r="WN387" s="29"/>
      <c r="WO387" s="29"/>
      <c r="WP387" s="29"/>
      <c r="WQ387" s="29"/>
      <c r="WR387" s="29"/>
      <c r="WS387" s="29"/>
      <c r="WT387" s="29"/>
      <c r="WU387" s="29"/>
      <c r="WV387" s="29"/>
      <c r="WW387" s="29"/>
      <c r="WX387" s="29"/>
      <c r="WY387" s="29"/>
      <c r="WZ387" s="29"/>
      <c r="XA387" s="29"/>
      <c r="XB387" s="29"/>
      <c r="XC387" s="29"/>
      <c r="XD387" s="29"/>
      <c r="XE387" s="29"/>
      <c r="XF387" s="29"/>
      <c r="XG387" s="29"/>
      <c r="XH387" s="29"/>
      <c r="XI387" s="29"/>
      <c r="XJ387" s="29"/>
      <c r="XK387" s="29"/>
      <c r="XL387" s="29"/>
      <c r="XM387" s="29"/>
      <c r="XN387" s="29"/>
      <c r="XO387" s="29"/>
      <c r="XP387" s="29"/>
      <c r="XQ387" s="29"/>
      <c r="XR387" s="29"/>
      <c r="XS387" s="29"/>
      <c r="XT387" s="29"/>
      <c r="XU387" s="29"/>
      <c r="XV387" s="29"/>
      <c r="XW387" s="29"/>
      <c r="XX387" s="29"/>
      <c r="XY387" s="29"/>
      <c r="XZ387" s="29"/>
      <c r="YA387" s="29"/>
      <c r="YB387" s="29"/>
      <c r="YC387" s="29"/>
      <c r="YD387" s="29"/>
      <c r="YE387" s="29"/>
      <c r="YF387" s="29"/>
      <c r="YG387" s="29"/>
      <c r="YH387" s="29"/>
      <c r="YI387" s="29"/>
      <c r="YJ387" s="29"/>
      <c r="YK387" s="29"/>
      <c r="YL387" s="29"/>
      <c r="YM387" s="29"/>
      <c r="YN387" s="29"/>
      <c r="YO387" s="29"/>
      <c r="YP387" s="29"/>
      <c r="YQ387" s="29"/>
      <c r="YR387" s="29"/>
      <c r="YS387" s="29"/>
      <c r="YT387" s="29"/>
      <c r="YU387" s="29"/>
      <c r="YV387" s="29"/>
      <c r="YW387" s="29"/>
      <c r="YX387" s="29"/>
      <c r="YY387" s="29"/>
      <c r="YZ387" s="29"/>
      <c r="ZA387" s="29"/>
      <c r="ZB387" s="29"/>
      <c r="ZC387" s="29"/>
      <c r="ZD387" s="29"/>
      <c r="ZE387" s="29"/>
      <c r="ZF387" s="29"/>
      <c r="ZG387" s="29"/>
      <c r="ZH387" s="29"/>
      <c r="ZI387" s="29"/>
      <c r="ZJ387" s="29"/>
      <c r="ZK387" s="29"/>
      <c r="ZL387" s="29"/>
      <c r="ZM387" s="29"/>
      <c r="ZN387" s="29"/>
      <c r="ZO387" s="29"/>
      <c r="ZP387" s="29"/>
      <c r="ZQ387" s="29"/>
      <c r="ZR387" s="29"/>
      <c r="ZS387" s="29"/>
      <c r="ZT387" s="29"/>
      <c r="ZU387" s="29"/>
      <c r="ZV387" s="29"/>
      <c r="ZW387" s="29"/>
      <c r="ZX387" s="29"/>
      <c r="ZY387" s="29"/>
      <c r="ZZ387" s="29"/>
      <c r="AAA387" s="29"/>
      <c r="AAB387" s="29"/>
      <c r="AAC387" s="29"/>
      <c r="AAD387" s="29"/>
      <c r="AAE387" s="29"/>
      <c r="AAF387" s="29"/>
      <c r="AAG387" s="29"/>
      <c r="AAH387" s="29"/>
      <c r="AAI387" s="29"/>
      <c r="AAJ387" s="29"/>
      <c r="AAK387" s="29"/>
      <c r="AAL387" s="29"/>
      <c r="AAM387" s="29"/>
      <c r="AAN387" s="29"/>
      <c r="AAO387" s="29"/>
      <c r="AAP387" s="29"/>
      <c r="AAQ387" s="29"/>
      <c r="AAR387" s="29"/>
      <c r="AAS387" s="29"/>
      <c r="AAT387" s="29"/>
      <c r="AAU387" s="29"/>
      <c r="AAV387" s="29"/>
      <c r="AAW387" s="29"/>
      <c r="AAX387" s="29"/>
      <c r="AAY387" s="29"/>
      <c r="AAZ387" s="29"/>
      <c r="ABA387" s="29"/>
      <c r="ABB387" s="29"/>
      <c r="ABC387" s="29"/>
      <c r="ABD387" s="29"/>
      <c r="ABE387" s="29"/>
      <c r="ABF387" s="29"/>
      <c r="ABG387" s="29"/>
      <c r="ABH387" s="29"/>
      <c r="ABI387" s="29"/>
      <c r="ABJ387" s="29"/>
      <c r="ABK387" s="29"/>
      <c r="ABL387" s="29"/>
      <c r="ABM387" s="29"/>
      <c r="ABN387" s="29"/>
      <c r="ABO387" s="29"/>
      <c r="ABP387" s="29"/>
      <c r="ABQ387" s="29"/>
      <c r="ABR387" s="29"/>
      <c r="ABS387" s="29"/>
      <c r="ABT387" s="29"/>
      <c r="ABU387" s="29"/>
      <c r="ABV387" s="29"/>
      <c r="ABW387" s="29"/>
      <c r="ABX387" s="29"/>
      <c r="ABY387" s="29"/>
      <c r="ABZ387" s="29"/>
      <c r="ACA387" s="29"/>
      <c r="ACB387" s="29"/>
      <c r="ACC387" s="29"/>
      <c r="ACD387" s="29"/>
      <c r="ACE387" s="29"/>
      <c r="ACF387" s="29"/>
      <c r="ACG387" s="29"/>
      <c r="ACH387" s="29"/>
      <c r="ACI387" s="29"/>
      <c r="ACJ387" s="29"/>
      <c r="ACK387" s="29"/>
      <c r="ACL387" s="29"/>
      <c r="ACM387" s="29"/>
      <c r="ACN387" s="29"/>
      <c r="ACO387" s="29"/>
      <c r="ACP387" s="29"/>
      <c r="ACQ387" s="29"/>
      <c r="ACR387" s="29"/>
      <c r="ACS387" s="29"/>
      <c r="ACT387" s="29"/>
      <c r="ACU387" s="29"/>
      <c r="ACV387" s="29"/>
      <c r="ACW387" s="29"/>
      <c r="ACX387" s="29"/>
      <c r="ACY387" s="29"/>
      <c r="ACZ387" s="29"/>
      <c r="ADA387" s="29"/>
      <c r="ADB387" s="29"/>
      <c r="ADC387" s="29"/>
      <c r="ADD387" s="29"/>
      <c r="ADE387" s="29"/>
      <c r="ADF387" s="29"/>
      <c r="ADG387" s="29"/>
      <c r="ADH387" s="29"/>
      <c r="ADI387" s="29"/>
      <c r="ADJ387" s="29"/>
      <c r="ADK387" s="29"/>
      <c r="ADL387" s="29"/>
      <c r="ADM387" s="29"/>
      <c r="ADN387" s="29"/>
      <c r="ADO387" s="29"/>
      <c r="ADP387" s="29"/>
      <c r="ADQ387" s="29"/>
      <c r="ADR387" s="29"/>
      <c r="ADS387" s="29"/>
      <c r="ADT387" s="29"/>
      <c r="ADU387" s="29"/>
      <c r="ADV387" s="29"/>
      <c r="ADW387" s="29"/>
      <c r="ADX387" s="29"/>
      <c r="ADY387" s="29"/>
      <c r="ADZ387" s="29"/>
      <c r="AEA387" s="29"/>
      <c r="AEB387" s="29"/>
      <c r="AEC387" s="29"/>
      <c r="AED387" s="29"/>
      <c r="AEE387" s="29"/>
      <c r="AEF387" s="29"/>
      <c r="AEG387" s="29"/>
      <c r="AEH387" s="29"/>
      <c r="AEI387" s="29"/>
      <c r="AEJ387" s="29"/>
      <c r="AEK387" s="29"/>
      <c r="AEL387" s="29"/>
      <c r="AEM387" s="29"/>
      <c r="AEN387" s="29"/>
      <c r="AEO387" s="29"/>
      <c r="AEP387" s="29"/>
      <c r="AEQ387" s="29"/>
      <c r="AER387" s="29"/>
      <c r="AES387" s="29"/>
      <c r="AET387" s="29"/>
      <c r="AEU387" s="29"/>
      <c r="AEV387" s="29"/>
      <c r="AEW387" s="29"/>
      <c r="AEX387" s="29"/>
      <c r="AEY387" s="29"/>
      <c r="AEZ387" s="29"/>
      <c r="AFA387" s="29"/>
      <c r="AFB387" s="29"/>
      <c r="AFC387" s="29"/>
      <c r="AFD387" s="29"/>
      <c r="AFE387" s="29"/>
      <c r="AFF387" s="29"/>
      <c r="AFG387" s="29"/>
      <c r="AFH387" s="29"/>
      <c r="AFI387" s="29"/>
      <c r="AFJ387" s="29"/>
      <c r="AFK387" s="29"/>
      <c r="AFL387" s="29"/>
      <c r="AFM387" s="29"/>
      <c r="AFN387" s="29"/>
      <c r="AFO387" s="29"/>
      <c r="AFP387" s="29"/>
      <c r="AFQ387" s="29"/>
      <c r="AFR387" s="29"/>
      <c r="AFS387" s="29"/>
      <c r="AFT387" s="29"/>
      <c r="AFU387" s="29"/>
      <c r="AFV387" s="29"/>
      <c r="AFW387" s="29"/>
      <c r="AFX387" s="29"/>
      <c r="AFY387" s="29"/>
      <c r="AFZ387" s="29"/>
      <c r="AGA387" s="29"/>
      <c r="AGB387" s="29"/>
      <c r="AGC387" s="29"/>
      <c r="AGD387" s="29"/>
      <c r="AGE387" s="29"/>
      <c r="AGF387" s="29"/>
      <c r="AGG387" s="29"/>
      <c r="AGH387" s="29"/>
      <c r="AGI387" s="29"/>
      <c r="AGJ387" s="29"/>
      <c r="AGK387" s="29"/>
      <c r="AGL387" s="29"/>
      <c r="AGM387" s="29"/>
      <c r="AGN387" s="29"/>
      <c r="AGO387" s="29"/>
      <c r="AGP387" s="29"/>
      <c r="AGQ387" s="29"/>
      <c r="AGR387" s="29"/>
      <c r="AGS387" s="29"/>
      <c r="AGT387" s="29"/>
      <c r="AGU387" s="29"/>
      <c r="AGV387" s="29"/>
      <c r="AGW387" s="29"/>
      <c r="AGX387" s="29"/>
      <c r="AGY387" s="29"/>
      <c r="AGZ387" s="29"/>
      <c r="AHA387" s="29"/>
      <c r="AHB387" s="29"/>
      <c r="AHC387" s="29"/>
      <c r="AHD387" s="29"/>
      <c r="AHE387" s="29"/>
      <c r="AHF387" s="29"/>
      <c r="AHG387" s="29"/>
      <c r="AHH387" s="29"/>
      <c r="AHI387" s="29"/>
      <c r="AHJ387" s="29"/>
      <c r="AHK387" s="29"/>
      <c r="AHL387" s="29"/>
      <c r="AHM387" s="29"/>
      <c r="AHN387" s="29"/>
      <c r="AHO387" s="29"/>
      <c r="AHP387" s="29"/>
      <c r="AHQ387" s="29"/>
      <c r="AHR387" s="29"/>
      <c r="AHS387" s="29"/>
      <c r="AHT387" s="29"/>
      <c r="AHU387" s="29"/>
      <c r="AHV387" s="29"/>
      <c r="AHW387" s="29"/>
      <c r="AHX387" s="29"/>
      <c r="AHY387" s="29"/>
      <c r="AHZ387" s="29"/>
      <c r="AIA387" s="29"/>
      <c r="AIB387" s="29"/>
      <c r="AIC387" s="29"/>
      <c r="AID387" s="29"/>
      <c r="AIE387" s="29"/>
      <c r="AIF387" s="29"/>
      <c r="AIG387" s="29"/>
      <c r="AIH387" s="29"/>
      <c r="AII387" s="29"/>
      <c r="AIJ387" s="29"/>
      <c r="AIK387" s="29"/>
      <c r="AIL387" s="29"/>
      <c r="AIM387" s="29"/>
      <c r="AIN387" s="29"/>
      <c r="AIO387" s="29"/>
      <c r="AIP387" s="29"/>
      <c r="AIQ387" s="29"/>
      <c r="AIR387" s="29"/>
      <c r="AIS387" s="29"/>
      <c r="AIT387" s="29"/>
      <c r="AIU387" s="29"/>
      <c r="AIV387" s="29"/>
      <c r="AIW387" s="29"/>
      <c r="AIX387" s="29"/>
      <c r="AIY387" s="29"/>
      <c r="AIZ387" s="29"/>
      <c r="AJA387" s="29"/>
      <c r="AJB387" s="29"/>
      <c r="AJC387" s="29"/>
      <c r="AJD387" s="29"/>
      <c r="AJE387" s="29"/>
      <c r="AJF387" s="29"/>
      <c r="AJG387" s="29"/>
      <c r="AJH387" s="29"/>
      <c r="AJI387" s="29"/>
      <c r="AJJ387" s="29"/>
      <c r="AJK387" s="29"/>
      <c r="AJL387" s="29"/>
      <c r="AJM387" s="29"/>
      <c r="AJN387" s="29"/>
      <c r="AJO387" s="29"/>
      <c r="AJP387" s="29"/>
      <c r="AJQ387" s="29"/>
      <c r="AJR387" s="29"/>
      <c r="AJS387" s="29"/>
      <c r="AJT387" s="29"/>
      <c r="AJU387" s="29"/>
      <c r="AJV387" s="29"/>
      <c r="AJW387" s="29"/>
      <c r="AJX387" s="29"/>
      <c r="AJY387" s="29"/>
      <c r="AJZ387" s="29"/>
      <c r="AKA387" s="29"/>
      <c r="AKB387" s="29"/>
      <c r="AKC387" s="29"/>
      <c r="AKD387" s="29"/>
      <c r="AKE387" s="29"/>
      <c r="AKF387" s="29"/>
      <c r="AKG387" s="29"/>
      <c r="AKH387" s="29"/>
      <c r="AKI387" s="29"/>
      <c r="AKJ387" s="29"/>
      <c r="AKK387" s="29"/>
      <c r="AKL387" s="29"/>
      <c r="AKM387" s="29"/>
      <c r="AKN387" s="29"/>
      <c r="AKO387" s="29"/>
      <c r="AKP387" s="29"/>
      <c r="AKQ387" s="29"/>
      <c r="AKR387" s="29"/>
      <c r="AKS387" s="29"/>
      <c r="AKT387" s="29"/>
      <c r="AKU387" s="29"/>
      <c r="AKV387" s="29"/>
      <c r="AKW387" s="29"/>
      <c r="AKX387" s="29"/>
      <c r="AKY387" s="29"/>
      <c r="AKZ387" s="29"/>
      <c r="ALA387" s="29"/>
      <c r="ALB387" s="29"/>
      <c r="ALC387" s="29"/>
      <c r="ALD387" s="29"/>
      <c r="ALE387" s="29"/>
      <c r="ALF387" s="29"/>
      <c r="ALG387" s="29"/>
      <c r="ALH387" s="29"/>
      <c r="ALI387" s="29"/>
      <c r="ALJ387" s="29"/>
      <c r="ALK387" s="29"/>
      <c r="ALL387" s="29"/>
      <c r="ALM387" s="29"/>
      <c r="ALN387" s="29"/>
      <c r="ALO387" s="29"/>
      <c r="ALP387" s="29"/>
      <c r="ALQ387" s="29"/>
      <c r="ALR387" s="29"/>
      <c r="ALS387" s="29"/>
      <c r="ALT387" s="29"/>
      <c r="ALU387" s="29"/>
      <c r="ALV387" s="29"/>
      <c r="ALW387" s="29"/>
      <c r="ALX387" s="29"/>
      <c r="ALY387" s="29"/>
      <c r="ALZ387" s="29"/>
      <c r="AMA387" s="29"/>
      <c r="AMB387" s="29"/>
      <c r="AMC387" s="29"/>
      <c r="AMD387" s="29"/>
      <c r="AME387" s="29"/>
      <c r="AMF387" s="29"/>
      <c r="AMG387" s="29"/>
      <c r="AMH387" s="29"/>
      <c r="AMI387" s="29"/>
      <c r="AMJ387" s="29"/>
      <c r="AMK387" s="29"/>
      <c r="AML387" s="29"/>
      <c r="AMM387" s="29"/>
      <c r="AMN387" s="29"/>
      <c r="AMO387" s="29"/>
      <c r="AMP387" s="29"/>
      <c r="AMQ387" s="29"/>
      <c r="AMR387" s="29"/>
      <c r="AMS387" s="29"/>
      <c r="AMT387" s="29"/>
      <c r="AMU387" s="29"/>
      <c r="AMV387" s="29"/>
      <c r="AMW387" s="29"/>
      <c r="AMX387" s="29"/>
      <c r="AMY387" s="29"/>
      <c r="AMZ387" s="29"/>
      <c r="ANA387" s="29"/>
      <c r="ANB387" s="29"/>
      <c r="ANC387" s="29"/>
      <c r="AND387" s="29"/>
      <c r="ANE387" s="29"/>
    </row>
    <row r="388" spans="1:1045" s="18" customFormat="1" x14ac:dyDescent="0.25">
      <c r="C388" s="6" t="str">
        <f t="shared" si="225"/>
        <v>(generic)</v>
      </c>
      <c r="D388" s="6" t="str">
        <f t="shared" si="226"/>
        <v>tier 3  (50+ gal)</v>
      </c>
      <c r="E388" s="6">
        <f t="shared" si="260"/>
        <v>990374</v>
      </c>
      <c r="F388" s="62">
        <f t="shared" si="261"/>
        <v>50</v>
      </c>
      <c r="G388" s="6" t="str">
        <f t="shared" si="227"/>
        <v>AWHSTier3Generic50</v>
      </c>
      <c r="H388" s="118">
        <v>0</v>
      </c>
      <c r="I388" s="115">
        <v>1</v>
      </c>
      <c r="J388" s="63">
        <f t="shared" si="262"/>
        <v>0</v>
      </c>
      <c r="K388" s="117">
        <v>2.9</v>
      </c>
      <c r="L388" s="132">
        <f t="shared" si="263"/>
        <v>0</v>
      </c>
      <c r="M388" s="99" t="s">
        <v>196</v>
      </c>
      <c r="N388" s="32">
        <v>3</v>
      </c>
      <c r="O388" s="83">
        <f t="shared" si="267"/>
        <v>99</v>
      </c>
      <c r="P388" s="12" t="s">
        <v>222</v>
      </c>
      <c r="Q388" s="70">
        <f t="shared" si="259"/>
        <v>3</v>
      </c>
      <c r="R388" s="70">
        <f t="shared" si="252"/>
        <v>990374</v>
      </c>
      <c r="S388" s="154" t="str">
        <f t="shared" si="268"/>
        <v>tier 3  (50+ gal)</v>
      </c>
      <c r="T388" s="21" t="s">
        <v>750</v>
      </c>
      <c r="U388" s="132">
        <v>50</v>
      </c>
      <c r="V388" s="30" t="s">
        <v>745</v>
      </c>
      <c r="W388" s="88" t="s">
        <v>745</v>
      </c>
      <c r="X388" s="93" t="str">
        <f t="shared" si="253"/>
        <v>AWHSTier3Generic50</v>
      </c>
      <c r="Y388" s="131">
        <v>0</v>
      </c>
      <c r="Z388" s="35">
        <v>0</v>
      </c>
      <c r="AA388" s="51">
        <v>0</v>
      </c>
      <c r="AB388" s="50">
        <v>0</v>
      </c>
      <c r="AC388" s="54">
        <v>0</v>
      </c>
      <c r="AD388" s="50"/>
      <c r="AE388" s="143" t="str">
        <f t="shared" si="228"/>
        <v>2,     (generic),   "tier 3  (50+ gal)"</v>
      </c>
      <c r="AF388" s="145" t="str">
        <f t="shared" si="212"/>
        <v>(generic)</v>
      </c>
      <c r="AG388" s="88" t="s">
        <v>752</v>
      </c>
      <c r="AH388" s="143" t="str">
        <f t="shared" si="266"/>
        <v xml:space="preserve">          case  (generic)   :   "Tier3NEEA50"</v>
      </c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  <c r="FQ388" s="29"/>
      <c r="FR388" s="29"/>
      <c r="FS388" s="29"/>
      <c r="FT388" s="29"/>
      <c r="FU388" s="29"/>
      <c r="FV388" s="29"/>
      <c r="FW388" s="29"/>
      <c r="FX388" s="29"/>
      <c r="FY388" s="29"/>
      <c r="FZ388" s="29"/>
      <c r="GA388" s="29"/>
      <c r="GB388" s="29"/>
      <c r="GC388" s="29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  <c r="HS388" s="29"/>
      <c r="HT388" s="29"/>
      <c r="HU388" s="29"/>
      <c r="HV388" s="29"/>
      <c r="HW388" s="29"/>
      <c r="HX388" s="29"/>
      <c r="HY388" s="29"/>
      <c r="HZ388" s="29"/>
      <c r="IA388" s="29"/>
      <c r="IB388" s="29"/>
      <c r="IC388" s="29"/>
      <c r="ID388" s="29"/>
      <c r="IE388" s="29"/>
      <c r="IF388" s="29"/>
      <c r="IG388" s="29"/>
      <c r="IH388" s="29"/>
      <c r="II388" s="29"/>
      <c r="IJ388" s="29"/>
      <c r="IK388" s="29"/>
      <c r="IL388" s="29"/>
      <c r="IM388" s="29"/>
      <c r="IN388" s="29"/>
      <c r="IO388" s="29"/>
      <c r="IP388" s="29"/>
      <c r="IQ388" s="29"/>
      <c r="IR388" s="29"/>
      <c r="IS388" s="29"/>
      <c r="IT388" s="29"/>
      <c r="IU388" s="29"/>
      <c r="IV388" s="29"/>
      <c r="IW388" s="29"/>
      <c r="IX388" s="29"/>
      <c r="IY388" s="29"/>
      <c r="IZ388" s="29"/>
      <c r="JA388" s="29"/>
      <c r="JB388" s="29"/>
      <c r="JC388" s="29"/>
      <c r="JD388" s="29"/>
      <c r="JE388" s="29"/>
      <c r="JF388" s="29"/>
      <c r="JG388" s="29"/>
      <c r="JH388" s="29"/>
      <c r="JI388" s="29"/>
      <c r="JJ388" s="29"/>
      <c r="JK388" s="29"/>
      <c r="JL388" s="29"/>
      <c r="JM388" s="29"/>
      <c r="JN388" s="29"/>
      <c r="JO388" s="29"/>
      <c r="JP388" s="29"/>
      <c r="JQ388" s="29"/>
      <c r="JR388" s="29"/>
      <c r="JS388" s="29"/>
      <c r="JT388" s="29"/>
      <c r="JU388" s="29"/>
      <c r="JV388" s="29"/>
      <c r="JW388" s="29"/>
      <c r="JX388" s="29"/>
      <c r="JY388" s="29"/>
      <c r="JZ388" s="29"/>
      <c r="KA388" s="29"/>
      <c r="KB388" s="29"/>
      <c r="KC388" s="29"/>
      <c r="KD388" s="29"/>
      <c r="KE388" s="29"/>
      <c r="KF388" s="29"/>
      <c r="KG388" s="29"/>
      <c r="KH388" s="29"/>
      <c r="KI388" s="29"/>
      <c r="KJ388" s="29"/>
      <c r="KK388" s="29"/>
      <c r="KL388" s="29"/>
      <c r="KM388" s="29"/>
      <c r="KN388" s="29"/>
      <c r="KO388" s="29"/>
      <c r="KP388" s="29"/>
      <c r="KQ388" s="29"/>
      <c r="KR388" s="29"/>
      <c r="KS388" s="29"/>
      <c r="KT388" s="29"/>
      <c r="KU388" s="29"/>
      <c r="KV388" s="29"/>
      <c r="KW388" s="29"/>
      <c r="KX388" s="29"/>
      <c r="KY388" s="29"/>
      <c r="KZ388" s="29"/>
      <c r="LA388" s="29"/>
      <c r="LB388" s="29"/>
      <c r="LC388" s="29"/>
      <c r="LD388" s="29"/>
      <c r="LE388" s="29"/>
      <c r="LF388" s="29"/>
      <c r="LG388" s="29"/>
      <c r="LH388" s="29"/>
      <c r="LI388" s="29"/>
      <c r="LJ388" s="29"/>
      <c r="LK388" s="29"/>
      <c r="LL388" s="29"/>
      <c r="LM388" s="29"/>
      <c r="LN388" s="29"/>
      <c r="LO388" s="29"/>
      <c r="LP388" s="29"/>
      <c r="LQ388" s="29"/>
      <c r="LR388" s="29"/>
      <c r="LS388" s="29"/>
      <c r="LT388" s="29"/>
      <c r="LU388" s="29"/>
      <c r="LV388" s="29"/>
      <c r="LW388" s="29"/>
      <c r="LX388" s="29"/>
      <c r="LY388" s="29"/>
      <c r="LZ388" s="29"/>
      <c r="MA388" s="29"/>
      <c r="MB388" s="29"/>
      <c r="MC388" s="29"/>
      <c r="MD388" s="29"/>
      <c r="ME388" s="29"/>
      <c r="MF388" s="29"/>
      <c r="MG388" s="29"/>
      <c r="MH388" s="29"/>
      <c r="MI388" s="29"/>
      <c r="MJ388" s="29"/>
      <c r="MK388" s="29"/>
      <c r="ML388" s="29"/>
      <c r="MM388" s="29"/>
      <c r="MN388" s="29"/>
      <c r="MO388" s="29"/>
      <c r="MP388" s="29"/>
      <c r="MQ388" s="29"/>
      <c r="MR388" s="29"/>
      <c r="MS388" s="29"/>
      <c r="MT388" s="29"/>
      <c r="MU388" s="29"/>
      <c r="MV388" s="29"/>
      <c r="MW388" s="29"/>
      <c r="MX388" s="29"/>
      <c r="MY388" s="29"/>
      <c r="MZ388" s="29"/>
      <c r="NA388" s="29"/>
      <c r="NB388" s="29"/>
      <c r="NC388" s="29"/>
      <c r="ND388" s="29"/>
      <c r="NE388" s="29"/>
      <c r="NF388" s="29"/>
      <c r="NG388" s="29"/>
      <c r="NH388" s="29"/>
      <c r="NI388" s="29"/>
      <c r="NJ388" s="29"/>
      <c r="NK388" s="29"/>
      <c r="NL388" s="29"/>
      <c r="NM388" s="29"/>
      <c r="NN388" s="29"/>
      <c r="NO388" s="29"/>
      <c r="NP388" s="29"/>
      <c r="NQ388" s="29"/>
      <c r="NR388" s="29"/>
      <c r="NS388" s="29"/>
      <c r="NT388" s="29"/>
      <c r="NU388" s="29"/>
      <c r="NV388" s="29"/>
      <c r="NW388" s="29"/>
      <c r="NX388" s="29"/>
      <c r="NY388" s="29"/>
      <c r="NZ388" s="29"/>
      <c r="OA388" s="29"/>
      <c r="OB388" s="29"/>
      <c r="OC388" s="29"/>
      <c r="OD388" s="29"/>
      <c r="OE388" s="29"/>
      <c r="OF388" s="29"/>
      <c r="OG388" s="29"/>
      <c r="OH388" s="29"/>
      <c r="OI388" s="29"/>
      <c r="OJ388" s="29"/>
      <c r="OK388" s="29"/>
      <c r="OL388" s="29"/>
      <c r="OM388" s="29"/>
      <c r="ON388" s="29"/>
      <c r="OO388" s="29"/>
      <c r="OP388" s="29"/>
      <c r="OQ388" s="29"/>
      <c r="OR388" s="29"/>
      <c r="OS388" s="29"/>
      <c r="OT388" s="29"/>
      <c r="OU388" s="29"/>
      <c r="OV388" s="29"/>
      <c r="OW388" s="29"/>
      <c r="OX388" s="29"/>
      <c r="OY388" s="29"/>
      <c r="OZ388" s="29"/>
      <c r="PA388" s="29"/>
      <c r="PB388" s="29"/>
      <c r="PC388" s="29"/>
      <c r="PD388" s="29"/>
      <c r="PE388" s="29"/>
      <c r="PF388" s="29"/>
      <c r="PG388" s="29"/>
      <c r="PH388" s="29"/>
      <c r="PI388" s="29"/>
      <c r="PJ388" s="29"/>
      <c r="PK388" s="29"/>
      <c r="PL388" s="29"/>
      <c r="PM388" s="29"/>
      <c r="PN388" s="29"/>
      <c r="PO388" s="29"/>
      <c r="PP388" s="29"/>
      <c r="PQ388" s="29"/>
      <c r="PR388" s="29"/>
      <c r="PS388" s="29"/>
      <c r="PT388" s="29"/>
      <c r="PU388" s="29"/>
      <c r="PV388" s="29"/>
      <c r="PW388" s="29"/>
      <c r="PX388" s="29"/>
      <c r="PY388" s="29"/>
      <c r="PZ388" s="29"/>
      <c r="QA388" s="29"/>
      <c r="QB388" s="29"/>
      <c r="QC388" s="29"/>
      <c r="QD388" s="29"/>
      <c r="QE388" s="29"/>
      <c r="QF388" s="29"/>
      <c r="QG388" s="29"/>
      <c r="QH388" s="29"/>
      <c r="QI388" s="29"/>
      <c r="QJ388" s="29"/>
      <c r="QK388" s="29"/>
      <c r="QL388" s="29"/>
      <c r="QM388" s="29"/>
      <c r="QN388" s="29"/>
      <c r="QO388" s="29"/>
      <c r="QP388" s="29"/>
      <c r="QQ388" s="29"/>
      <c r="QR388" s="29"/>
      <c r="QS388" s="29"/>
      <c r="QT388" s="29"/>
      <c r="QU388" s="29"/>
      <c r="QV388" s="29"/>
      <c r="QW388" s="29"/>
      <c r="QX388" s="29"/>
      <c r="QY388" s="29"/>
      <c r="QZ388" s="29"/>
      <c r="RA388" s="29"/>
      <c r="RB388" s="29"/>
      <c r="RC388" s="29"/>
      <c r="RD388" s="29"/>
      <c r="RE388" s="29"/>
      <c r="RF388" s="29"/>
      <c r="RG388" s="29"/>
      <c r="RH388" s="29"/>
      <c r="RI388" s="29"/>
      <c r="RJ388" s="29"/>
      <c r="RK388" s="29"/>
      <c r="RL388" s="29"/>
      <c r="RM388" s="29"/>
      <c r="RN388" s="29"/>
      <c r="RO388" s="29"/>
      <c r="RP388" s="29"/>
      <c r="RQ388" s="29"/>
      <c r="RR388" s="29"/>
      <c r="RS388" s="29"/>
      <c r="RT388" s="29"/>
      <c r="RU388" s="29"/>
      <c r="RV388" s="29"/>
      <c r="RW388" s="29"/>
      <c r="RX388" s="29"/>
      <c r="RY388" s="29"/>
      <c r="RZ388" s="29"/>
      <c r="SA388" s="29"/>
      <c r="SB388" s="29"/>
      <c r="SC388" s="29"/>
      <c r="SD388" s="29"/>
      <c r="SE388" s="29"/>
      <c r="SF388" s="29"/>
      <c r="SG388" s="29"/>
      <c r="SH388" s="29"/>
      <c r="SI388" s="29"/>
      <c r="SJ388" s="29"/>
      <c r="SK388" s="29"/>
      <c r="SL388" s="29"/>
      <c r="SM388" s="29"/>
      <c r="SN388" s="29"/>
      <c r="SO388" s="29"/>
      <c r="SP388" s="29"/>
      <c r="SQ388" s="29"/>
      <c r="SR388" s="29"/>
      <c r="SS388" s="29"/>
      <c r="ST388" s="29"/>
      <c r="SU388" s="29"/>
      <c r="SV388" s="29"/>
      <c r="SW388" s="29"/>
      <c r="SX388" s="29"/>
      <c r="SY388" s="29"/>
      <c r="SZ388" s="29"/>
      <c r="TA388" s="29"/>
      <c r="TB388" s="29"/>
      <c r="TC388" s="29"/>
      <c r="TD388" s="29"/>
      <c r="TE388" s="29"/>
      <c r="TF388" s="29"/>
      <c r="TG388" s="29"/>
      <c r="TH388" s="29"/>
      <c r="TI388" s="29"/>
      <c r="TJ388" s="29"/>
      <c r="TK388" s="29"/>
      <c r="TL388" s="29"/>
      <c r="TM388" s="29"/>
      <c r="TN388" s="29"/>
      <c r="TO388" s="29"/>
      <c r="TP388" s="29"/>
      <c r="TQ388" s="29"/>
      <c r="TR388" s="29"/>
      <c r="TS388" s="29"/>
      <c r="TT388" s="29"/>
      <c r="TU388" s="29"/>
      <c r="TV388" s="29"/>
      <c r="TW388" s="29"/>
      <c r="TX388" s="29"/>
      <c r="TY388" s="29"/>
      <c r="TZ388" s="29"/>
      <c r="UA388" s="29"/>
      <c r="UB388" s="29"/>
      <c r="UC388" s="29"/>
      <c r="UD388" s="29"/>
      <c r="UE388" s="29"/>
      <c r="UF388" s="29"/>
      <c r="UG388" s="29"/>
      <c r="UH388" s="29"/>
      <c r="UI388" s="29"/>
      <c r="UJ388" s="29"/>
      <c r="UK388" s="29"/>
      <c r="UL388" s="29"/>
      <c r="UM388" s="29"/>
      <c r="UN388" s="29"/>
      <c r="UO388" s="29"/>
      <c r="UP388" s="29"/>
      <c r="UQ388" s="29"/>
      <c r="UR388" s="29"/>
      <c r="US388" s="29"/>
      <c r="UT388" s="29"/>
      <c r="UU388" s="29"/>
      <c r="UV388" s="29"/>
      <c r="UW388" s="29"/>
      <c r="UX388" s="29"/>
      <c r="UY388" s="29"/>
      <c r="UZ388" s="29"/>
      <c r="VA388" s="29"/>
      <c r="VB388" s="29"/>
      <c r="VC388" s="29"/>
      <c r="VD388" s="29"/>
      <c r="VE388" s="29"/>
      <c r="VF388" s="29"/>
      <c r="VG388" s="29"/>
      <c r="VH388" s="29"/>
      <c r="VI388" s="29"/>
      <c r="VJ388" s="29"/>
      <c r="VK388" s="29"/>
      <c r="VL388" s="29"/>
      <c r="VM388" s="29"/>
      <c r="VN388" s="29"/>
      <c r="VO388" s="29"/>
      <c r="VP388" s="29"/>
      <c r="VQ388" s="29"/>
      <c r="VR388" s="29"/>
      <c r="VS388" s="29"/>
      <c r="VT388" s="29"/>
      <c r="VU388" s="29"/>
      <c r="VV388" s="29"/>
      <c r="VW388" s="29"/>
      <c r="VX388" s="29"/>
      <c r="VY388" s="29"/>
      <c r="VZ388" s="29"/>
      <c r="WA388" s="29"/>
      <c r="WB388" s="29"/>
      <c r="WC388" s="29"/>
      <c r="WD388" s="29"/>
      <c r="WE388" s="29"/>
      <c r="WF388" s="29"/>
      <c r="WG388" s="29"/>
      <c r="WH388" s="29"/>
      <c r="WI388" s="29"/>
      <c r="WJ388" s="29"/>
      <c r="WK388" s="29"/>
      <c r="WL388" s="29"/>
      <c r="WM388" s="29"/>
      <c r="WN388" s="29"/>
      <c r="WO388" s="29"/>
      <c r="WP388" s="29"/>
      <c r="WQ388" s="29"/>
      <c r="WR388" s="29"/>
      <c r="WS388" s="29"/>
      <c r="WT388" s="29"/>
      <c r="WU388" s="29"/>
      <c r="WV388" s="29"/>
      <c r="WW388" s="29"/>
      <c r="WX388" s="29"/>
      <c r="WY388" s="29"/>
      <c r="WZ388" s="29"/>
      <c r="XA388" s="29"/>
      <c r="XB388" s="29"/>
      <c r="XC388" s="29"/>
      <c r="XD388" s="29"/>
      <c r="XE388" s="29"/>
      <c r="XF388" s="29"/>
      <c r="XG388" s="29"/>
      <c r="XH388" s="29"/>
      <c r="XI388" s="29"/>
      <c r="XJ388" s="29"/>
      <c r="XK388" s="29"/>
      <c r="XL388" s="29"/>
      <c r="XM388" s="29"/>
      <c r="XN388" s="29"/>
      <c r="XO388" s="29"/>
      <c r="XP388" s="29"/>
      <c r="XQ388" s="29"/>
      <c r="XR388" s="29"/>
      <c r="XS388" s="29"/>
      <c r="XT388" s="29"/>
      <c r="XU388" s="29"/>
      <c r="XV388" s="29"/>
      <c r="XW388" s="29"/>
      <c r="XX388" s="29"/>
      <c r="XY388" s="29"/>
      <c r="XZ388" s="29"/>
      <c r="YA388" s="29"/>
      <c r="YB388" s="29"/>
      <c r="YC388" s="29"/>
      <c r="YD388" s="29"/>
      <c r="YE388" s="29"/>
      <c r="YF388" s="29"/>
      <c r="YG388" s="29"/>
      <c r="YH388" s="29"/>
      <c r="YI388" s="29"/>
      <c r="YJ388" s="29"/>
      <c r="YK388" s="29"/>
      <c r="YL388" s="29"/>
      <c r="YM388" s="29"/>
      <c r="YN388" s="29"/>
      <c r="YO388" s="29"/>
      <c r="YP388" s="29"/>
      <c r="YQ388" s="29"/>
      <c r="YR388" s="29"/>
      <c r="YS388" s="29"/>
      <c r="YT388" s="29"/>
      <c r="YU388" s="29"/>
      <c r="YV388" s="29"/>
      <c r="YW388" s="29"/>
      <c r="YX388" s="29"/>
      <c r="YY388" s="29"/>
      <c r="YZ388" s="29"/>
      <c r="ZA388" s="29"/>
      <c r="ZB388" s="29"/>
      <c r="ZC388" s="29"/>
      <c r="ZD388" s="29"/>
      <c r="ZE388" s="29"/>
      <c r="ZF388" s="29"/>
      <c r="ZG388" s="29"/>
      <c r="ZH388" s="29"/>
      <c r="ZI388" s="29"/>
      <c r="ZJ388" s="29"/>
      <c r="ZK388" s="29"/>
      <c r="ZL388" s="29"/>
      <c r="ZM388" s="29"/>
      <c r="ZN388" s="29"/>
      <c r="ZO388" s="29"/>
      <c r="ZP388" s="29"/>
      <c r="ZQ388" s="29"/>
      <c r="ZR388" s="29"/>
      <c r="ZS388" s="29"/>
      <c r="ZT388" s="29"/>
      <c r="ZU388" s="29"/>
      <c r="ZV388" s="29"/>
      <c r="ZW388" s="29"/>
      <c r="ZX388" s="29"/>
      <c r="ZY388" s="29"/>
      <c r="ZZ388" s="29"/>
      <c r="AAA388" s="29"/>
      <c r="AAB388" s="29"/>
      <c r="AAC388" s="29"/>
      <c r="AAD388" s="29"/>
      <c r="AAE388" s="29"/>
      <c r="AAF388" s="29"/>
      <c r="AAG388" s="29"/>
      <c r="AAH388" s="29"/>
      <c r="AAI388" s="29"/>
      <c r="AAJ388" s="29"/>
      <c r="AAK388" s="29"/>
      <c r="AAL388" s="29"/>
      <c r="AAM388" s="29"/>
      <c r="AAN388" s="29"/>
      <c r="AAO388" s="29"/>
      <c r="AAP388" s="29"/>
      <c r="AAQ388" s="29"/>
      <c r="AAR388" s="29"/>
      <c r="AAS388" s="29"/>
      <c r="AAT388" s="29"/>
      <c r="AAU388" s="29"/>
      <c r="AAV388" s="29"/>
      <c r="AAW388" s="29"/>
      <c r="AAX388" s="29"/>
      <c r="AAY388" s="29"/>
      <c r="AAZ388" s="29"/>
      <c r="ABA388" s="29"/>
      <c r="ABB388" s="29"/>
      <c r="ABC388" s="29"/>
      <c r="ABD388" s="29"/>
      <c r="ABE388" s="29"/>
      <c r="ABF388" s="29"/>
      <c r="ABG388" s="29"/>
      <c r="ABH388" s="29"/>
      <c r="ABI388" s="29"/>
      <c r="ABJ388" s="29"/>
      <c r="ABK388" s="29"/>
      <c r="ABL388" s="29"/>
      <c r="ABM388" s="29"/>
      <c r="ABN388" s="29"/>
      <c r="ABO388" s="29"/>
      <c r="ABP388" s="29"/>
      <c r="ABQ388" s="29"/>
      <c r="ABR388" s="29"/>
      <c r="ABS388" s="29"/>
      <c r="ABT388" s="29"/>
      <c r="ABU388" s="29"/>
      <c r="ABV388" s="29"/>
      <c r="ABW388" s="29"/>
      <c r="ABX388" s="29"/>
      <c r="ABY388" s="29"/>
      <c r="ABZ388" s="29"/>
      <c r="ACA388" s="29"/>
      <c r="ACB388" s="29"/>
      <c r="ACC388" s="29"/>
      <c r="ACD388" s="29"/>
      <c r="ACE388" s="29"/>
      <c r="ACF388" s="29"/>
      <c r="ACG388" s="29"/>
      <c r="ACH388" s="29"/>
      <c r="ACI388" s="29"/>
      <c r="ACJ388" s="29"/>
      <c r="ACK388" s="29"/>
      <c r="ACL388" s="29"/>
      <c r="ACM388" s="29"/>
      <c r="ACN388" s="29"/>
      <c r="ACO388" s="29"/>
      <c r="ACP388" s="29"/>
      <c r="ACQ388" s="29"/>
      <c r="ACR388" s="29"/>
      <c r="ACS388" s="29"/>
      <c r="ACT388" s="29"/>
      <c r="ACU388" s="29"/>
      <c r="ACV388" s="29"/>
      <c r="ACW388" s="29"/>
      <c r="ACX388" s="29"/>
      <c r="ACY388" s="29"/>
      <c r="ACZ388" s="29"/>
      <c r="ADA388" s="29"/>
      <c r="ADB388" s="29"/>
      <c r="ADC388" s="29"/>
      <c r="ADD388" s="29"/>
      <c r="ADE388" s="29"/>
      <c r="ADF388" s="29"/>
      <c r="ADG388" s="29"/>
      <c r="ADH388" s="29"/>
      <c r="ADI388" s="29"/>
      <c r="ADJ388" s="29"/>
      <c r="ADK388" s="29"/>
      <c r="ADL388" s="29"/>
      <c r="ADM388" s="29"/>
      <c r="ADN388" s="29"/>
      <c r="ADO388" s="29"/>
      <c r="ADP388" s="29"/>
      <c r="ADQ388" s="29"/>
      <c r="ADR388" s="29"/>
      <c r="ADS388" s="29"/>
      <c r="ADT388" s="29"/>
      <c r="ADU388" s="29"/>
      <c r="ADV388" s="29"/>
      <c r="ADW388" s="29"/>
      <c r="ADX388" s="29"/>
      <c r="ADY388" s="29"/>
      <c r="ADZ388" s="29"/>
      <c r="AEA388" s="29"/>
      <c r="AEB388" s="29"/>
      <c r="AEC388" s="29"/>
      <c r="AED388" s="29"/>
      <c r="AEE388" s="29"/>
      <c r="AEF388" s="29"/>
      <c r="AEG388" s="29"/>
      <c r="AEH388" s="29"/>
      <c r="AEI388" s="29"/>
      <c r="AEJ388" s="29"/>
      <c r="AEK388" s="29"/>
      <c r="AEL388" s="29"/>
      <c r="AEM388" s="29"/>
      <c r="AEN388" s="29"/>
      <c r="AEO388" s="29"/>
      <c r="AEP388" s="29"/>
      <c r="AEQ388" s="29"/>
      <c r="AER388" s="29"/>
      <c r="AES388" s="29"/>
      <c r="AET388" s="29"/>
      <c r="AEU388" s="29"/>
      <c r="AEV388" s="29"/>
      <c r="AEW388" s="29"/>
      <c r="AEX388" s="29"/>
      <c r="AEY388" s="29"/>
      <c r="AEZ388" s="29"/>
      <c r="AFA388" s="29"/>
      <c r="AFB388" s="29"/>
      <c r="AFC388" s="29"/>
      <c r="AFD388" s="29"/>
      <c r="AFE388" s="29"/>
      <c r="AFF388" s="29"/>
      <c r="AFG388" s="29"/>
      <c r="AFH388" s="29"/>
      <c r="AFI388" s="29"/>
      <c r="AFJ388" s="29"/>
      <c r="AFK388" s="29"/>
      <c r="AFL388" s="29"/>
      <c r="AFM388" s="29"/>
      <c r="AFN388" s="29"/>
      <c r="AFO388" s="29"/>
      <c r="AFP388" s="29"/>
      <c r="AFQ388" s="29"/>
      <c r="AFR388" s="29"/>
      <c r="AFS388" s="29"/>
      <c r="AFT388" s="29"/>
      <c r="AFU388" s="29"/>
      <c r="AFV388" s="29"/>
      <c r="AFW388" s="29"/>
      <c r="AFX388" s="29"/>
      <c r="AFY388" s="29"/>
      <c r="AFZ388" s="29"/>
      <c r="AGA388" s="29"/>
      <c r="AGB388" s="29"/>
      <c r="AGC388" s="29"/>
      <c r="AGD388" s="29"/>
      <c r="AGE388" s="29"/>
      <c r="AGF388" s="29"/>
      <c r="AGG388" s="29"/>
      <c r="AGH388" s="29"/>
      <c r="AGI388" s="29"/>
      <c r="AGJ388" s="29"/>
      <c r="AGK388" s="29"/>
      <c r="AGL388" s="29"/>
      <c r="AGM388" s="29"/>
      <c r="AGN388" s="29"/>
      <c r="AGO388" s="29"/>
      <c r="AGP388" s="29"/>
      <c r="AGQ388" s="29"/>
      <c r="AGR388" s="29"/>
      <c r="AGS388" s="29"/>
      <c r="AGT388" s="29"/>
      <c r="AGU388" s="29"/>
      <c r="AGV388" s="29"/>
      <c r="AGW388" s="29"/>
      <c r="AGX388" s="29"/>
      <c r="AGY388" s="29"/>
      <c r="AGZ388" s="29"/>
      <c r="AHA388" s="29"/>
      <c r="AHB388" s="29"/>
      <c r="AHC388" s="29"/>
      <c r="AHD388" s="29"/>
      <c r="AHE388" s="29"/>
      <c r="AHF388" s="29"/>
      <c r="AHG388" s="29"/>
      <c r="AHH388" s="29"/>
      <c r="AHI388" s="29"/>
      <c r="AHJ388" s="29"/>
      <c r="AHK388" s="29"/>
      <c r="AHL388" s="29"/>
      <c r="AHM388" s="29"/>
      <c r="AHN388" s="29"/>
      <c r="AHO388" s="29"/>
      <c r="AHP388" s="29"/>
      <c r="AHQ388" s="29"/>
      <c r="AHR388" s="29"/>
      <c r="AHS388" s="29"/>
      <c r="AHT388" s="29"/>
      <c r="AHU388" s="29"/>
      <c r="AHV388" s="29"/>
      <c r="AHW388" s="29"/>
      <c r="AHX388" s="29"/>
      <c r="AHY388" s="29"/>
      <c r="AHZ388" s="29"/>
      <c r="AIA388" s="29"/>
      <c r="AIB388" s="29"/>
      <c r="AIC388" s="29"/>
      <c r="AID388" s="29"/>
      <c r="AIE388" s="29"/>
      <c r="AIF388" s="29"/>
      <c r="AIG388" s="29"/>
      <c r="AIH388" s="29"/>
      <c r="AII388" s="29"/>
      <c r="AIJ388" s="29"/>
      <c r="AIK388" s="29"/>
      <c r="AIL388" s="29"/>
      <c r="AIM388" s="29"/>
      <c r="AIN388" s="29"/>
      <c r="AIO388" s="29"/>
      <c r="AIP388" s="29"/>
      <c r="AIQ388" s="29"/>
      <c r="AIR388" s="29"/>
      <c r="AIS388" s="29"/>
      <c r="AIT388" s="29"/>
      <c r="AIU388" s="29"/>
      <c r="AIV388" s="29"/>
      <c r="AIW388" s="29"/>
      <c r="AIX388" s="29"/>
      <c r="AIY388" s="29"/>
      <c r="AIZ388" s="29"/>
      <c r="AJA388" s="29"/>
      <c r="AJB388" s="29"/>
      <c r="AJC388" s="29"/>
      <c r="AJD388" s="29"/>
      <c r="AJE388" s="29"/>
      <c r="AJF388" s="29"/>
      <c r="AJG388" s="29"/>
      <c r="AJH388" s="29"/>
      <c r="AJI388" s="29"/>
      <c r="AJJ388" s="29"/>
      <c r="AJK388" s="29"/>
      <c r="AJL388" s="29"/>
      <c r="AJM388" s="29"/>
      <c r="AJN388" s="29"/>
      <c r="AJO388" s="29"/>
      <c r="AJP388" s="29"/>
      <c r="AJQ388" s="29"/>
      <c r="AJR388" s="29"/>
      <c r="AJS388" s="29"/>
      <c r="AJT388" s="29"/>
      <c r="AJU388" s="29"/>
      <c r="AJV388" s="29"/>
      <c r="AJW388" s="29"/>
      <c r="AJX388" s="29"/>
      <c r="AJY388" s="29"/>
      <c r="AJZ388" s="29"/>
      <c r="AKA388" s="29"/>
      <c r="AKB388" s="29"/>
      <c r="AKC388" s="29"/>
      <c r="AKD388" s="29"/>
      <c r="AKE388" s="29"/>
      <c r="AKF388" s="29"/>
      <c r="AKG388" s="29"/>
      <c r="AKH388" s="29"/>
      <c r="AKI388" s="29"/>
      <c r="AKJ388" s="29"/>
      <c r="AKK388" s="29"/>
      <c r="AKL388" s="29"/>
      <c r="AKM388" s="29"/>
      <c r="AKN388" s="29"/>
      <c r="AKO388" s="29"/>
      <c r="AKP388" s="29"/>
      <c r="AKQ388" s="29"/>
      <c r="AKR388" s="29"/>
      <c r="AKS388" s="29"/>
      <c r="AKT388" s="29"/>
      <c r="AKU388" s="29"/>
      <c r="AKV388" s="29"/>
      <c r="AKW388" s="29"/>
      <c r="AKX388" s="29"/>
      <c r="AKY388" s="29"/>
      <c r="AKZ388" s="29"/>
      <c r="ALA388" s="29"/>
      <c r="ALB388" s="29"/>
      <c r="ALC388" s="29"/>
      <c r="ALD388" s="29"/>
      <c r="ALE388" s="29"/>
      <c r="ALF388" s="29"/>
      <c r="ALG388" s="29"/>
      <c r="ALH388" s="29"/>
      <c r="ALI388" s="29"/>
      <c r="ALJ388" s="29"/>
      <c r="ALK388" s="29"/>
      <c r="ALL388" s="29"/>
      <c r="ALM388" s="29"/>
      <c r="ALN388" s="29"/>
      <c r="ALO388" s="29"/>
      <c r="ALP388" s="29"/>
      <c r="ALQ388" s="29"/>
      <c r="ALR388" s="29"/>
      <c r="ALS388" s="29"/>
      <c r="ALT388" s="29"/>
      <c r="ALU388" s="29"/>
      <c r="ALV388" s="29"/>
      <c r="ALW388" s="29"/>
      <c r="ALX388" s="29"/>
      <c r="ALY388" s="29"/>
      <c r="ALZ388" s="29"/>
      <c r="AMA388" s="29"/>
      <c r="AMB388" s="29"/>
      <c r="AMC388" s="29"/>
      <c r="AMD388" s="29"/>
      <c r="AME388" s="29"/>
      <c r="AMF388" s="29"/>
      <c r="AMG388" s="29"/>
      <c r="AMH388" s="29"/>
      <c r="AMI388" s="29"/>
      <c r="AMJ388" s="29"/>
      <c r="AMK388" s="29"/>
      <c r="AML388" s="29"/>
      <c r="AMM388" s="29"/>
      <c r="AMN388" s="29"/>
      <c r="AMO388" s="29"/>
      <c r="AMP388" s="29"/>
      <c r="AMQ388" s="29"/>
      <c r="AMR388" s="29"/>
      <c r="AMS388" s="29"/>
      <c r="AMT388" s="29"/>
      <c r="AMU388" s="29"/>
      <c r="AMV388" s="29"/>
      <c r="AMW388" s="29"/>
      <c r="AMX388" s="29"/>
      <c r="AMY388" s="29"/>
      <c r="AMZ388" s="29"/>
      <c r="ANA388" s="29"/>
      <c r="ANB388" s="29"/>
      <c r="ANC388" s="29"/>
      <c r="AND388" s="29"/>
      <c r="ANE388" s="29"/>
    </row>
    <row r="389" spans="1:1045" s="18" customFormat="1" x14ac:dyDescent="0.25">
      <c r="C389" s="6" t="str">
        <f t="shared" si="225"/>
        <v>(generic)</v>
      </c>
      <c r="D389" s="6" t="str">
        <f t="shared" si="226"/>
        <v>tier 3  (65+ gal)</v>
      </c>
      <c r="E389" s="6">
        <f t="shared" si="260"/>
        <v>990475</v>
      </c>
      <c r="F389" s="62">
        <f t="shared" si="261"/>
        <v>65</v>
      </c>
      <c r="G389" s="6" t="str">
        <f t="shared" si="227"/>
        <v>AWHSTier3Generic65</v>
      </c>
      <c r="H389" s="118">
        <v>0</v>
      </c>
      <c r="I389" s="115">
        <v>1</v>
      </c>
      <c r="J389" s="63">
        <f t="shared" si="262"/>
        <v>0</v>
      </c>
      <c r="K389" s="117">
        <v>2.9</v>
      </c>
      <c r="L389" s="132">
        <f t="shared" si="263"/>
        <v>0</v>
      </c>
      <c r="M389" s="99" t="s">
        <v>196</v>
      </c>
      <c r="N389" s="32">
        <v>3</v>
      </c>
      <c r="O389" s="83">
        <f t="shared" si="267"/>
        <v>99</v>
      </c>
      <c r="P389" s="12" t="s">
        <v>222</v>
      </c>
      <c r="Q389" s="70">
        <f t="shared" si="259"/>
        <v>4</v>
      </c>
      <c r="R389" s="70">
        <f t="shared" si="252"/>
        <v>990475</v>
      </c>
      <c r="S389" s="154" t="str">
        <f t="shared" si="268"/>
        <v>tier 3  (65+ gal)</v>
      </c>
      <c r="T389" s="21" t="s">
        <v>750</v>
      </c>
      <c r="U389" s="132">
        <v>65</v>
      </c>
      <c r="V389" s="30" t="s">
        <v>746</v>
      </c>
      <c r="W389" s="88" t="s">
        <v>746</v>
      </c>
      <c r="X389" s="93" t="str">
        <f t="shared" si="253"/>
        <v>AWHSTier3Generic65</v>
      </c>
      <c r="Y389" s="131">
        <v>0</v>
      </c>
      <c r="Z389" s="35">
        <v>0</v>
      </c>
      <c r="AA389" s="51">
        <v>0</v>
      </c>
      <c r="AB389" s="50">
        <v>0</v>
      </c>
      <c r="AC389" s="54">
        <v>0</v>
      </c>
      <c r="AD389" s="50"/>
      <c r="AE389" s="143" t="str">
        <f t="shared" si="228"/>
        <v>2,     (generic),   "tier 3  (65+ gal)"</v>
      </c>
      <c r="AF389" s="145" t="str">
        <f t="shared" ref="AF389:AF390" si="269">AF388</f>
        <v>(generic)</v>
      </c>
      <c r="AG389" s="88" t="s">
        <v>753</v>
      </c>
      <c r="AH389" s="143" t="str">
        <f t="shared" si="266"/>
        <v xml:space="preserve">          case  (generic)   :   "Tier3NEEA65"</v>
      </c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  <c r="HS389" s="29"/>
      <c r="HT389" s="29"/>
      <c r="HU389" s="29"/>
      <c r="HV389" s="29"/>
      <c r="HW389" s="29"/>
      <c r="HX389" s="29"/>
      <c r="HY389" s="29"/>
      <c r="HZ389" s="29"/>
      <c r="IA389" s="29"/>
      <c r="IB389" s="29"/>
      <c r="IC389" s="29"/>
      <c r="ID389" s="29"/>
      <c r="IE389" s="29"/>
      <c r="IF389" s="29"/>
      <c r="IG389" s="29"/>
      <c r="IH389" s="29"/>
      <c r="II389" s="29"/>
      <c r="IJ389" s="29"/>
      <c r="IK389" s="29"/>
      <c r="IL389" s="29"/>
      <c r="IM389" s="29"/>
      <c r="IN389" s="29"/>
      <c r="IO389" s="29"/>
      <c r="IP389" s="29"/>
      <c r="IQ389" s="29"/>
      <c r="IR389" s="29"/>
      <c r="IS389" s="29"/>
      <c r="IT389" s="29"/>
      <c r="IU389" s="29"/>
      <c r="IV389" s="29"/>
      <c r="IW389" s="29"/>
      <c r="IX389" s="29"/>
      <c r="IY389" s="29"/>
      <c r="IZ389" s="29"/>
      <c r="JA389" s="29"/>
      <c r="JB389" s="29"/>
      <c r="JC389" s="29"/>
      <c r="JD389" s="29"/>
      <c r="JE389" s="29"/>
      <c r="JF389" s="29"/>
      <c r="JG389" s="29"/>
      <c r="JH389" s="29"/>
      <c r="JI389" s="29"/>
      <c r="JJ389" s="29"/>
      <c r="JK389" s="29"/>
      <c r="JL389" s="29"/>
      <c r="JM389" s="29"/>
      <c r="JN389" s="29"/>
      <c r="JO389" s="29"/>
      <c r="JP389" s="29"/>
      <c r="JQ389" s="29"/>
      <c r="JR389" s="29"/>
      <c r="JS389" s="29"/>
      <c r="JT389" s="29"/>
      <c r="JU389" s="29"/>
      <c r="JV389" s="29"/>
      <c r="JW389" s="29"/>
      <c r="JX389" s="29"/>
      <c r="JY389" s="29"/>
      <c r="JZ389" s="29"/>
      <c r="KA389" s="29"/>
      <c r="KB389" s="29"/>
      <c r="KC389" s="29"/>
      <c r="KD389" s="29"/>
      <c r="KE389" s="29"/>
      <c r="KF389" s="29"/>
      <c r="KG389" s="29"/>
      <c r="KH389" s="29"/>
      <c r="KI389" s="29"/>
      <c r="KJ389" s="29"/>
      <c r="KK389" s="29"/>
      <c r="KL389" s="29"/>
      <c r="KM389" s="29"/>
      <c r="KN389" s="29"/>
      <c r="KO389" s="29"/>
      <c r="KP389" s="29"/>
      <c r="KQ389" s="29"/>
      <c r="KR389" s="29"/>
      <c r="KS389" s="29"/>
      <c r="KT389" s="29"/>
      <c r="KU389" s="29"/>
      <c r="KV389" s="29"/>
      <c r="KW389" s="29"/>
      <c r="KX389" s="29"/>
      <c r="KY389" s="29"/>
      <c r="KZ389" s="29"/>
      <c r="LA389" s="29"/>
      <c r="LB389" s="29"/>
      <c r="LC389" s="29"/>
      <c r="LD389" s="29"/>
      <c r="LE389" s="29"/>
      <c r="LF389" s="29"/>
      <c r="LG389" s="29"/>
      <c r="LH389" s="29"/>
      <c r="LI389" s="29"/>
      <c r="LJ389" s="29"/>
      <c r="LK389" s="29"/>
      <c r="LL389" s="29"/>
      <c r="LM389" s="29"/>
      <c r="LN389" s="29"/>
      <c r="LO389" s="29"/>
      <c r="LP389" s="29"/>
      <c r="LQ389" s="29"/>
      <c r="LR389" s="29"/>
      <c r="LS389" s="29"/>
      <c r="LT389" s="29"/>
      <c r="LU389" s="29"/>
      <c r="LV389" s="29"/>
      <c r="LW389" s="29"/>
      <c r="LX389" s="29"/>
      <c r="LY389" s="29"/>
      <c r="LZ389" s="29"/>
      <c r="MA389" s="29"/>
      <c r="MB389" s="29"/>
      <c r="MC389" s="29"/>
      <c r="MD389" s="29"/>
      <c r="ME389" s="29"/>
      <c r="MF389" s="29"/>
      <c r="MG389" s="29"/>
      <c r="MH389" s="29"/>
      <c r="MI389" s="29"/>
      <c r="MJ389" s="29"/>
      <c r="MK389" s="29"/>
      <c r="ML389" s="29"/>
      <c r="MM389" s="29"/>
      <c r="MN389" s="29"/>
      <c r="MO389" s="29"/>
      <c r="MP389" s="29"/>
      <c r="MQ389" s="29"/>
      <c r="MR389" s="29"/>
      <c r="MS389" s="29"/>
      <c r="MT389" s="29"/>
      <c r="MU389" s="29"/>
      <c r="MV389" s="29"/>
      <c r="MW389" s="29"/>
      <c r="MX389" s="29"/>
      <c r="MY389" s="29"/>
      <c r="MZ389" s="29"/>
      <c r="NA389" s="29"/>
      <c r="NB389" s="29"/>
      <c r="NC389" s="29"/>
      <c r="ND389" s="29"/>
      <c r="NE389" s="29"/>
      <c r="NF389" s="29"/>
      <c r="NG389" s="29"/>
      <c r="NH389" s="29"/>
      <c r="NI389" s="29"/>
      <c r="NJ389" s="29"/>
      <c r="NK389" s="29"/>
      <c r="NL389" s="29"/>
      <c r="NM389" s="29"/>
      <c r="NN389" s="29"/>
      <c r="NO389" s="29"/>
      <c r="NP389" s="29"/>
      <c r="NQ389" s="29"/>
      <c r="NR389" s="29"/>
      <c r="NS389" s="29"/>
      <c r="NT389" s="29"/>
      <c r="NU389" s="29"/>
      <c r="NV389" s="29"/>
      <c r="NW389" s="29"/>
      <c r="NX389" s="29"/>
      <c r="NY389" s="29"/>
      <c r="NZ389" s="29"/>
      <c r="OA389" s="29"/>
      <c r="OB389" s="29"/>
      <c r="OC389" s="29"/>
      <c r="OD389" s="29"/>
      <c r="OE389" s="29"/>
      <c r="OF389" s="29"/>
      <c r="OG389" s="29"/>
      <c r="OH389" s="29"/>
      <c r="OI389" s="29"/>
      <c r="OJ389" s="29"/>
      <c r="OK389" s="29"/>
      <c r="OL389" s="29"/>
      <c r="OM389" s="29"/>
      <c r="ON389" s="29"/>
      <c r="OO389" s="29"/>
      <c r="OP389" s="29"/>
      <c r="OQ389" s="29"/>
      <c r="OR389" s="29"/>
      <c r="OS389" s="29"/>
      <c r="OT389" s="29"/>
      <c r="OU389" s="29"/>
      <c r="OV389" s="29"/>
      <c r="OW389" s="29"/>
      <c r="OX389" s="29"/>
      <c r="OY389" s="29"/>
      <c r="OZ389" s="29"/>
      <c r="PA389" s="29"/>
      <c r="PB389" s="29"/>
      <c r="PC389" s="29"/>
      <c r="PD389" s="29"/>
      <c r="PE389" s="29"/>
      <c r="PF389" s="29"/>
      <c r="PG389" s="29"/>
      <c r="PH389" s="29"/>
      <c r="PI389" s="29"/>
      <c r="PJ389" s="29"/>
      <c r="PK389" s="29"/>
      <c r="PL389" s="29"/>
      <c r="PM389" s="29"/>
      <c r="PN389" s="29"/>
      <c r="PO389" s="29"/>
      <c r="PP389" s="29"/>
      <c r="PQ389" s="29"/>
      <c r="PR389" s="29"/>
      <c r="PS389" s="29"/>
      <c r="PT389" s="29"/>
      <c r="PU389" s="29"/>
      <c r="PV389" s="29"/>
      <c r="PW389" s="29"/>
      <c r="PX389" s="29"/>
      <c r="PY389" s="29"/>
      <c r="PZ389" s="29"/>
      <c r="QA389" s="29"/>
      <c r="QB389" s="29"/>
      <c r="QC389" s="29"/>
      <c r="QD389" s="29"/>
      <c r="QE389" s="29"/>
      <c r="QF389" s="29"/>
      <c r="QG389" s="29"/>
      <c r="QH389" s="29"/>
      <c r="QI389" s="29"/>
      <c r="QJ389" s="29"/>
      <c r="QK389" s="29"/>
      <c r="QL389" s="29"/>
      <c r="QM389" s="29"/>
      <c r="QN389" s="29"/>
      <c r="QO389" s="29"/>
      <c r="QP389" s="29"/>
      <c r="QQ389" s="29"/>
      <c r="QR389" s="29"/>
      <c r="QS389" s="29"/>
      <c r="QT389" s="29"/>
      <c r="QU389" s="29"/>
      <c r="QV389" s="29"/>
      <c r="QW389" s="29"/>
      <c r="QX389" s="29"/>
      <c r="QY389" s="29"/>
      <c r="QZ389" s="29"/>
      <c r="RA389" s="29"/>
      <c r="RB389" s="29"/>
      <c r="RC389" s="29"/>
      <c r="RD389" s="29"/>
      <c r="RE389" s="29"/>
      <c r="RF389" s="29"/>
      <c r="RG389" s="29"/>
      <c r="RH389" s="29"/>
      <c r="RI389" s="29"/>
      <c r="RJ389" s="29"/>
      <c r="RK389" s="29"/>
      <c r="RL389" s="29"/>
      <c r="RM389" s="29"/>
      <c r="RN389" s="29"/>
      <c r="RO389" s="29"/>
      <c r="RP389" s="29"/>
      <c r="RQ389" s="29"/>
      <c r="RR389" s="29"/>
      <c r="RS389" s="29"/>
      <c r="RT389" s="29"/>
      <c r="RU389" s="29"/>
      <c r="RV389" s="29"/>
      <c r="RW389" s="29"/>
      <c r="RX389" s="29"/>
      <c r="RY389" s="29"/>
      <c r="RZ389" s="29"/>
      <c r="SA389" s="29"/>
      <c r="SB389" s="29"/>
      <c r="SC389" s="29"/>
      <c r="SD389" s="29"/>
      <c r="SE389" s="29"/>
      <c r="SF389" s="29"/>
      <c r="SG389" s="29"/>
      <c r="SH389" s="29"/>
      <c r="SI389" s="29"/>
      <c r="SJ389" s="29"/>
      <c r="SK389" s="29"/>
      <c r="SL389" s="29"/>
      <c r="SM389" s="29"/>
      <c r="SN389" s="29"/>
      <c r="SO389" s="29"/>
      <c r="SP389" s="29"/>
      <c r="SQ389" s="29"/>
      <c r="SR389" s="29"/>
      <c r="SS389" s="29"/>
      <c r="ST389" s="29"/>
      <c r="SU389" s="29"/>
      <c r="SV389" s="29"/>
      <c r="SW389" s="29"/>
      <c r="SX389" s="29"/>
      <c r="SY389" s="29"/>
      <c r="SZ389" s="29"/>
      <c r="TA389" s="29"/>
      <c r="TB389" s="29"/>
      <c r="TC389" s="29"/>
      <c r="TD389" s="29"/>
      <c r="TE389" s="29"/>
      <c r="TF389" s="29"/>
      <c r="TG389" s="29"/>
      <c r="TH389" s="29"/>
      <c r="TI389" s="29"/>
      <c r="TJ389" s="29"/>
      <c r="TK389" s="29"/>
      <c r="TL389" s="29"/>
      <c r="TM389" s="29"/>
      <c r="TN389" s="29"/>
      <c r="TO389" s="29"/>
      <c r="TP389" s="29"/>
      <c r="TQ389" s="29"/>
      <c r="TR389" s="29"/>
      <c r="TS389" s="29"/>
      <c r="TT389" s="29"/>
      <c r="TU389" s="29"/>
      <c r="TV389" s="29"/>
      <c r="TW389" s="29"/>
      <c r="TX389" s="29"/>
      <c r="TY389" s="29"/>
      <c r="TZ389" s="29"/>
      <c r="UA389" s="29"/>
      <c r="UB389" s="29"/>
      <c r="UC389" s="29"/>
      <c r="UD389" s="29"/>
      <c r="UE389" s="29"/>
      <c r="UF389" s="29"/>
      <c r="UG389" s="29"/>
      <c r="UH389" s="29"/>
      <c r="UI389" s="29"/>
      <c r="UJ389" s="29"/>
      <c r="UK389" s="29"/>
      <c r="UL389" s="29"/>
      <c r="UM389" s="29"/>
      <c r="UN389" s="29"/>
      <c r="UO389" s="29"/>
      <c r="UP389" s="29"/>
      <c r="UQ389" s="29"/>
      <c r="UR389" s="29"/>
      <c r="US389" s="29"/>
      <c r="UT389" s="29"/>
      <c r="UU389" s="29"/>
      <c r="UV389" s="29"/>
      <c r="UW389" s="29"/>
      <c r="UX389" s="29"/>
      <c r="UY389" s="29"/>
      <c r="UZ389" s="29"/>
      <c r="VA389" s="29"/>
      <c r="VB389" s="29"/>
      <c r="VC389" s="29"/>
      <c r="VD389" s="29"/>
      <c r="VE389" s="29"/>
      <c r="VF389" s="29"/>
      <c r="VG389" s="29"/>
      <c r="VH389" s="29"/>
      <c r="VI389" s="29"/>
      <c r="VJ389" s="29"/>
      <c r="VK389" s="29"/>
      <c r="VL389" s="29"/>
      <c r="VM389" s="29"/>
      <c r="VN389" s="29"/>
      <c r="VO389" s="29"/>
      <c r="VP389" s="29"/>
      <c r="VQ389" s="29"/>
      <c r="VR389" s="29"/>
      <c r="VS389" s="29"/>
      <c r="VT389" s="29"/>
      <c r="VU389" s="29"/>
      <c r="VV389" s="29"/>
      <c r="VW389" s="29"/>
      <c r="VX389" s="29"/>
      <c r="VY389" s="29"/>
      <c r="VZ389" s="29"/>
      <c r="WA389" s="29"/>
      <c r="WB389" s="29"/>
      <c r="WC389" s="29"/>
      <c r="WD389" s="29"/>
      <c r="WE389" s="29"/>
      <c r="WF389" s="29"/>
      <c r="WG389" s="29"/>
      <c r="WH389" s="29"/>
      <c r="WI389" s="29"/>
      <c r="WJ389" s="29"/>
      <c r="WK389" s="29"/>
      <c r="WL389" s="29"/>
      <c r="WM389" s="29"/>
      <c r="WN389" s="29"/>
      <c r="WO389" s="29"/>
      <c r="WP389" s="29"/>
      <c r="WQ389" s="29"/>
      <c r="WR389" s="29"/>
      <c r="WS389" s="29"/>
      <c r="WT389" s="29"/>
      <c r="WU389" s="29"/>
      <c r="WV389" s="29"/>
      <c r="WW389" s="29"/>
      <c r="WX389" s="29"/>
      <c r="WY389" s="29"/>
      <c r="WZ389" s="29"/>
      <c r="XA389" s="29"/>
      <c r="XB389" s="29"/>
      <c r="XC389" s="29"/>
      <c r="XD389" s="29"/>
      <c r="XE389" s="29"/>
      <c r="XF389" s="29"/>
      <c r="XG389" s="29"/>
      <c r="XH389" s="29"/>
      <c r="XI389" s="29"/>
      <c r="XJ389" s="29"/>
      <c r="XK389" s="29"/>
      <c r="XL389" s="29"/>
      <c r="XM389" s="29"/>
      <c r="XN389" s="29"/>
      <c r="XO389" s="29"/>
      <c r="XP389" s="29"/>
      <c r="XQ389" s="29"/>
      <c r="XR389" s="29"/>
      <c r="XS389" s="29"/>
      <c r="XT389" s="29"/>
      <c r="XU389" s="29"/>
      <c r="XV389" s="29"/>
      <c r="XW389" s="29"/>
      <c r="XX389" s="29"/>
      <c r="XY389" s="29"/>
      <c r="XZ389" s="29"/>
      <c r="YA389" s="29"/>
      <c r="YB389" s="29"/>
      <c r="YC389" s="29"/>
      <c r="YD389" s="29"/>
      <c r="YE389" s="29"/>
      <c r="YF389" s="29"/>
      <c r="YG389" s="29"/>
      <c r="YH389" s="29"/>
      <c r="YI389" s="29"/>
      <c r="YJ389" s="29"/>
      <c r="YK389" s="29"/>
      <c r="YL389" s="29"/>
      <c r="YM389" s="29"/>
      <c r="YN389" s="29"/>
      <c r="YO389" s="29"/>
      <c r="YP389" s="29"/>
      <c r="YQ389" s="29"/>
      <c r="YR389" s="29"/>
      <c r="YS389" s="29"/>
      <c r="YT389" s="29"/>
      <c r="YU389" s="29"/>
      <c r="YV389" s="29"/>
      <c r="YW389" s="29"/>
      <c r="YX389" s="29"/>
      <c r="YY389" s="29"/>
      <c r="YZ389" s="29"/>
      <c r="ZA389" s="29"/>
      <c r="ZB389" s="29"/>
      <c r="ZC389" s="29"/>
      <c r="ZD389" s="29"/>
      <c r="ZE389" s="29"/>
      <c r="ZF389" s="29"/>
      <c r="ZG389" s="29"/>
      <c r="ZH389" s="29"/>
      <c r="ZI389" s="29"/>
      <c r="ZJ389" s="29"/>
      <c r="ZK389" s="29"/>
      <c r="ZL389" s="29"/>
      <c r="ZM389" s="29"/>
      <c r="ZN389" s="29"/>
      <c r="ZO389" s="29"/>
      <c r="ZP389" s="29"/>
      <c r="ZQ389" s="29"/>
      <c r="ZR389" s="29"/>
      <c r="ZS389" s="29"/>
      <c r="ZT389" s="29"/>
      <c r="ZU389" s="29"/>
      <c r="ZV389" s="29"/>
      <c r="ZW389" s="29"/>
      <c r="ZX389" s="29"/>
      <c r="ZY389" s="29"/>
      <c r="ZZ389" s="29"/>
      <c r="AAA389" s="29"/>
      <c r="AAB389" s="29"/>
      <c r="AAC389" s="29"/>
      <c r="AAD389" s="29"/>
      <c r="AAE389" s="29"/>
      <c r="AAF389" s="29"/>
      <c r="AAG389" s="29"/>
      <c r="AAH389" s="29"/>
      <c r="AAI389" s="29"/>
      <c r="AAJ389" s="29"/>
      <c r="AAK389" s="29"/>
      <c r="AAL389" s="29"/>
      <c r="AAM389" s="29"/>
      <c r="AAN389" s="29"/>
      <c r="AAO389" s="29"/>
      <c r="AAP389" s="29"/>
      <c r="AAQ389" s="29"/>
      <c r="AAR389" s="29"/>
      <c r="AAS389" s="29"/>
      <c r="AAT389" s="29"/>
      <c r="AAU389" s="29"/>
      <c r="AAV389" s="29"/>
      <c r="AAW389" s="29"/>
      <c r="AAX389" s="29"/>
      <c r="AAY389" s="29"/>
      <c r="AAZ389" s="29"/>
      <c r="ABA389" s="29"/>
      <c r="ABB389" s="29"/>
      <c r="ABC389" s="29"/>
      <c r="ABD389" s="29"/>
      <c r="ABE389" s="29"/>
      <c r="ABF389" s="29"/>
      <c r="ABG389" s="29"/>
      <c r="ABH389" s="29"/>
      <c r="ABI389" s="29"/>
      <c r="ABJ389" s="29"/>
      <c r="ABK389" s="29"/>
      <c r="ABL389" s="29"/>
      <c r="ABM389" s="29"/>
      <c r="ABN389" s="29"/>
      <c r="ABO389" s="29"/>
      <c r="ABP389" s="29"/>
      <c r="ABQ389" s="29"/>
      <c r="ABR389" s="29"/>
      <c r="ABS389" s="29"/>
      <c r="ABT389" s="29"/>
      <c r="ABU389" s="29"/>
      <c r="ABV389" s="29"/>
      <c r="ABW389" s="29"/>
      <c r="ABX389" s="29"/>
      <c r="ABY389" s="29"/>
      <c r="ABZ389" s="29"/>
      <c r="ACA389" s="29"/>
      <c r="ACB389" s="29"/>
      <c r="ACC389" s="29"/>
      <c r="ACD389" s="29"/>
      <c r="ACE389" s="29"/>
      <c r="ACF389" s="29"/>
      <c r="ACG389" s="29"/>
      <c r="ACH389" s="29"/>
      <c r="ACI389" s="29"/>
      <c r="ACJ389" s="29"/>
      <c r="ACK389" s="29"/>
      <c r="ACL389" s="29"/>
      <c r="ACM389" s="29"/>
      <c r="ACN389" s="29"/>
      <c r="ACO389" s="29"/>
      <c r="ACP389" s="29"/>
      <c r="ACQ389" s="29"/>
      <c r="ACR389" s="29"/>
      <c r="ACS389" s="29"/>
      <c r="ACT389" s="29"/>
      <c r="ACU389" s="29"/>
      <c r="ACV389" s="29"/>
      <c r="ACW389" s="29"/>
      <c r="ACX389" s="29"/>
      <c r="ACY389" s="29"/>
      <c r="ACZ389" s="29"/>
      <c r="ADA389" s="29"/>
      <c r="ADB389" s="29"/>
      <c r="ADC389" s="29"/>
      <c r="ADD389" s="29"/>
      <c r="ADE389" s="29"/>
      <c r="ADF389" s="29"/>
      <c r="ADG389" s="29"/>
      <c r="ADH389" s="29"/>
      <c r="ADI389" s="29"/>
      <c r="ADJ389" s="29"/>
      <c r="ADK389" s="29"/>
      <c r="ADL389" s="29"/>
      <c r="ADM389" s="29"/>
      <c r="ADN389" s="29"/>
      <c r="ADO389" s="29"/>
      <c r="ADP389" s="29"/>
      <c r="ADQ389" s="29"/>
      <c r="ADR389" s="29"/>
      <c r="ADS389" s="29"/>
      <c r="ADT389" s="29"/>
      <c r="ADU389" s="29"/>
      <c r="ADV389" s="29"/>
      <c r="ADW389" s="29"/>
      <c r="ADX389" s="29"/>
      <c r="ADY389" s="29"/>
      <c r="ADZ389" s="29"/>
      <c r="AEA389" s="29"/>
      <c r="AEB389" s="29"/>
      <c r="AEC389" s="29"/>
      <c r="AED389" s="29"/>
      <c r="AEE389" s="29"/>
      <c r="AEF389" s="29"/>
      <c r="AEG389" s="29"/>
      <c r="AEH389" s="29"/>
      <c r="AEI389" s="29"/>
      <c r="AEJ389" s="29"/>
      <c r="AEK389" s="29"/>
      <c r="AEL389" s="29"/>
      <c r="AEM389" s="29"/>
      <c r="AEN389" s="29"/>
      <c r="AEO389" s="29"/>
      <c r="AEP389" s="29"/>
      <c r="AEQ389" s="29"/>
      <c r="AER389" s="29"/>
      <c r="AES389" s="29"/>
      <c r="AET389" s="29"/>
      <c r="AEU389" s="29"/>
      <c r="AEV389" s="29"/>
      <c r="AEW389" s="29"/>
      <c r="AEX389" s="29"/>
      <c r="AEY389" s="29"/>
      <c r="AEZ389" s="29"/>
      <c r="AFA389" s="29"/>
      <c r="AFB389" s="29"/>
      <c r="AFC389" s="29"/>
      <c r="AFD389" s="29"/>
      <c r="AFE389" s="29"/>
      <c r="AFF389" s="29"/>
      <c r="AFG389" s="29"/>
      <c r="AFH389" s="29"/>
      <c r="AFI389" s="29"/>
      <c r="AFJ389" s="29"/>
      <c r="AFK389" s="29"/>
      <c r="AFL389" s="29"/>
      <c r="AFM389" s="29"/>
      <c r="AFN389" s="29"/>
      <c r="AFO389" s="29"/>
      <c r="AFP389" s="29"/>
      <c r="AFQ389" s="29"/>
      <c r="AFR389" s="29"/>
      <c r="AFS389" s="29"/>
      <c r="AFT389" s="29"/>
      <c r="AFU389" s="29"/>
      <c r="AFV389" s="29"/>
      <c r="AFW389" s="29"/>
      <c r="AFX389" s="29"/>
      <c r="AFY389" s="29"/>
      <c r="AFZ389" s="29"/>
      <c r="AGA389" s="29"/>
      <c r="AGB389" s="29"/>
      <c r="AGC389" s="29"/>
      <c r="AGD389" s="29"/>
      <c r="AGE389" s="29"/>
      <c r="AGF389" s="29"/>
      <c r="AGG389" s="29"/>
      <c r="AGH389" s="29"/>
      <c r="AGI389" s="29"/>
      <c r="AGJ389" s="29"/>
      <c r="AGK389" s="29"/>
      <c r="AGL389" s="29"/>
      <c r="AGM389" s="29"/>
      <c r="AGN389" s="29"/>
      <c r="AGO389" s="29"/>
      <c r="AGP389" s="29"/>
      <c r="AGQ389" s="29"/>
      <c r="AGR389" s="29"/>
      <c r="AGS389" s="29"/>
      <c r="AGT389" s="29"/>
      <c r="AGU389" s="29"/>
      <c r="AGV389" s="29"/>
      <c r="AGW389" s="29"/>
      <c r="AGX389" s="29"/>
      <c r="AGY389" s="29"/>
      <c r="AGZ389" s="29"/>
      <c r="AHA389" s="29"/>
      <c r="AHB389" s="29"/>
      <c r="AHC389" s="29"/>
      <c r="AHD389" s="29"/>
      <c r="AHE389" s="29"/>
      <c r="AHF389" s="29"/>
      <c r="AHG389" s="29"/>
      <c r="AHH389" s="29"/>
      <c r="AHI389" s="29"/>
      <c r="AHJ389" s="29"/>
      <c r="AHK389" s="29"/>
      <c r="AHL389" s="29"/>
      <c r="AHM389" s="29"/>
      <c r="AHN389" s="29"/>
      <c r="AHO389" s="29"/>
      <c r="AHP389" s="29"/>
      <c r="AHQ389" s="29"/>
      <c r="AHR389" s="29"/>
      <c r="AHS389" s="29"/>
      <c r="AHT389" s="29"/>
      <c r="AHU389" s="29"/>
      <c r="AHV389" s="29"/>
      <c r="AHW389" s="29"/>
      <c r="AHX389" s="29"/>
      <c r="AHY389" s="29"/>
      <c r="AHZ389" s="29"/>
      <c r="AIA389" s="29"/>
      <c r="AIB389" s="29"/>
      <c r="AIC389" s="29"/>
      <c r="AID389" s="29"/>
      <c r="AIE389" s="29"/>
      <c r="AIF389" s="29"/>
      <c r="AIG389" s="29"/>
      <c r="AIH389" s="29"/>
      <c r="AII389" s="29"/>
      <c r="AIJ389" s="29"/>
      <c r="AIK389" s="29"/>
      <c r="AIL389" s="29"/>
      <c r="AIM389" s="29"/>
      <c r="AIN389" s="29"/>
      <c r="AIO389" s="29"/>
      <c r="AIP389" s="29"/>
      <c r="AIQ389" s="29"/>
      <c r="AIR389" s="29"/>
      <c r="AIS389" s="29"/>
      <c r="AIT389" s="29"/>
      <c r="AIU389" s="29"/>
      <c r="AIV389" s="29"/>
      <c r="AIW389" s="29"/>
      <c r="AIX389" s="29"/>
      <c r="AIY389" s="29"/>
      <c r="AIZ389" s="29"/>
      <c r="AJA389" s="29"/>
      <c r="AJB389" s="29"/>
      <c r="AJC389" s="29"/>
      <c r="AJD389" s="29"/>
      <c r="AJE389" s="29"/>
      <c r="AJF389" s="29"/>
      <c r="AJG389" s="29"/>
      <c r="AJH389" s="29"/>
      <c r="AJI389" s="29"/>
      <c r="AJJ389" s="29"/>
      <c r="AJK389" s="29"/>
      <c r="AJL389" s="29"/>
      <c r="AJM389" s="29"/>
      <c r="AJN389" s="29"/>
      <c r="AJO389" s="29"/>
      <c r="AJP389" s="29"/>
      <c r="AJQ389" s="29"/>
      <c r="AJR389" s="29"/>
      <c r="AJS389" s="29"/>
      <c r="AJT389" s="29"/>
      <c r="AJU389" s="29"/>
      <c r="AJV389" s="29"/>
      <c r="AJW389" s="29"/>
      <c r="AJX389" s="29"/>
      <c r="AJY389" s="29"/>
      <c r="AJZ389" s="29"/>
      <c r="AKA389" s="29"/>
      <c r="AKB389" s="29"/>
      <c r="AKC389" s="29"/>
      <c r="AKD389" s="29"/>
      <c r="AKE389" s="29"/>
      <c r="AKF389" s="29"/>
      <c r="AKG389" s="29"/>
      <c r="AKH389" s="29"/>
      <c r="AKI389" s="29"/>
      <c r="AKJ389" s="29"/>
      <c r="AKK389" s="29"/>
      <c r="AKL389" s="29"/>
      <c r="AKM389" s="29"/>
      <c r="AKN389" s="29"/>
      <c r="AKO389" s="29"/>
      <c r="AKP389" s="29"/>
      <c r="AKQ389" s="29"/>
      <c r="AKR389" s="29"/>
      <c r="AKS389" s="29"/>
      <c r="AKT389" s="29"/>
      <c r="AKU389" s="29"/>
      <c r="AKV389" s="29"/>
      <c r="AKW389" s="29"/>
      <c r="AKX389" s="29"/>
      <c r="AKY389" s="29"/>
      <c r="AKZ389" s="29"/>
      <c r="ALA389" s="29"/>
      <c r="ALB389" s="29"/>
      <c r="ALC389" s="29"/>
      <c r="ALD389" s="29"/>
      <c r="ALE389" s="29"/>
      <c r="ALF389" s="29"/>
      <c r="ALG389" s="29"/>
      <c r="ALH389" s="29"/>
      <c r="ALI389" s="29"/>
      <c r="ALJ389" s="29"/>
      <c r="ALK389" s="29"/>
      <c r="ALL389" s="29"/>
      <c r="ALM389" s="29"/>
      <c r="ALN389" s="29"/>
      <c r="ALO389" s="29"/>
      <c r="ALP389" s="29"/>
      <c r="ALQ389" s="29"/>
      <c r="ALR389" s="29"/>
      <c r="ALS389" s="29"/>
      <c r="ALT389" s="29"/>
      <c r="ALU389" s="29"/>
      <c r="ALV389" s="29"/>
      <c r="ALW389" s="29"/>
      <c r="ALX389" s="29"/>
      <c r="ALY389" s="29"/>
      <c r="ALZ389" s="29"/>
      <c r="AMA389" s="29"/>
      <c r="AMB389" s="29"/>
      <c r="AMC389" s="29"/>
      <c r="AMD389" s="29"/>
      <c r="AME389" s="29"/>
      <c r="AMF389" s="29"/>
      <c r="AMG389" s="29"/>
      <c r="AMH389" s="29"/>
      <c r="AMI389" s="29"/>
      <c r="AMJ389" s="29"/>
      <c r="AMK389" s="29"/>
      <c r="AML389" s="29"/>
      <c r="AMM389" s="29"/>
      <c r="AMN389" s="29"/>
      <c r="AMO389" s="29"/>
      <c r="AMP389" s="29"/>
      <c r="AMQ389" s="29"/>
      <c r="AMR389" s="29"/>
      <c r="AMS389" s="29"/>
      <c r="AMT389" s="29"/>
      <c r="AMU389" s="29"/>
      <c r="AMV389" s="29"/>
      <c r="AMW389" s="29"/>
      <c r="AMX389" s="29"/>
      <c r="AMY389" s="29"/>
      <c r="AMZ389" s="29"/>
      <c r="ANA389" s="29"/>
      <c r="ANB389" s="29"/>
      <c r="ANC389" s="29"/>
      <c r="AND389" s="29"/>
      <c r="ANE389" s="29"/>
    </row>
    <row r="390" spans="1:1045" s="18" customFormat="1" x14ac:dyDescent="0.25">
      <c r="C390" s="6" t="str">
        <f t="shared" si="225"/>
        <v>(generic)</v>
      </c>
      <c r="D390" s="6" t="str">
        <f t="shared" si="226"/>
        <v>tier 3  (80+ gal)</v>
      </c>
      <c r="E390" s="6">
        <f t="shared" si="260"/>
        <v>990576</v>
      </c>
      <c r="F390" s="62">
        <f t="shared" ref="F390" si="270">U390</f>
        <v>80</v>
      </c>
      <c r="G390" s="6" t="str">
        <f t="shared" si="227"/>
        <v>AWHSTier3Generic80</v>
      </c>
      <c r="H390" s="118">
        <v>0</v>
      </c>
      <c r="I390" s="115">
        <v>1</v>
      </c>
      <c r="J390" s="63">
        <f t="shared" si="257"/>
        <v>0</v>
      </c>
      <c r="K390" s="117">
        <v>2.9</v>
      </c>
      <c r="L390" s="132">
        <f t="shared" si="254"/>
        <v>0</v>
      </c>
      <c r="M390" s="99" t="s">
        <v>196</v>
      </c>
      <c r="N390" s="32">
        <v>3</v>
      </c>
      <c r="O390" s="83">
        <f t="shared" si="255"/>
        <v>99</v>
      </c>
      <c r="P390" s="12" t="s">
        <v>222</v>
      </c>
      <c r="Q390" s="70">
        <f t="shared" si="259"/>
        <v>5</v>
      </c>
      <c r="R390" s="70">
        <f t="shared" ref="R390" si="271" xml:space="preserve"> (O390*10000) + (Q390*100) + VLOOKUP( W390, $T$2:$V$53, 2, FALSE )</f>
        <v>990576</v>
      </c>
      <c r="S390" s="154" t="str">
        <f>T390 &amp; "  (" &amp; U390 &amp; "+ gal" &amp; IF(Y390&gt;0, ", JA13)", ")")</f>
        <v>tier 3  (80+ gal)</v>
      </c>
      <c r="T390" s="21" t="s">
        <v>750</v>
      </c>
      <c r="U390" s="132">
        <v>80</v>
      </c>
      <c r="V390" s="30" t="s">
        <v>747</v>
      </c>
      <c r="W390" s="88" t="s">
        <v>747</v>
      </c>
      <c r="X390" s="93" t="str">
        <f t="shared" si="253"/>
        <v>AWHSTier3Generic80</v>
      </c>
      <c r="Y390" s="131">
        <v>0</v>
      </c>
      <c r="Z390" s="35">
        <v>0</v>
      </c>
      <c r="AA390" s="51">
        <v>0</v>
      </c>
      <c r="AB390" s="50">
        <v>0</v>
      </c>
      <c r="AC390" s="54">
        <v>0</v>
      </c>
      <c r="AD390" s="50"/>
      <c r="AE390" s="143" t="str">
        <f t="shared" si="228"/>
        <v>2,     (generic),   "tier 3  (80+ gal)"</v>
      </c>
      <c r="AF390" s="145" t="str">
        <f t="shared" si="269"/>
        <v>(generic)</v>
      </c>
      <c r="AG390" s="88" t="s">
        <v>754</v>
      </c>
      <c r="AH390" s="143" t="str">
        <f t="shared" si="229"/>
        <v xml:space="preserve">          case  (generic)   :   "Tier3NEEA80"</v>
      </c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  <c r="HS390" s="29"/>
      <c r="HT390" s="29"/>
      <c r="HU390" s="29"/>
      <c r="HV390" s="29"/>
      <c r="HW390" s="29"/>
      <c r="HX390" s="29"/>
      <c r="HY390" s="29"/>
      <c r="HZ390" s="29"/>
      <c r="IA390" s="29"/>
      <c r="IB390" s="29"/>
      <c r="IC390" s="29"/>
      <c r="ID390" s="29"/>
      <c r="IE390" s="29"/>
      <c r="IF390" s="29"/>
      <c r="IG390" s="29"/>
      <c r="IH390" s="29"/>
      <c r="II390" s="29"/>
      <c r="IJ390" s="29"/>
      <c r="IK390" s="29"/>
      <c r="IL390" s="29"/>
      <c r="IM390" s="29"/>
      <c r="IN390" s="29"/>
      <c r="IO390" s="29"/>
      <c r="IP390" s="29"/>
      <c r="IQ390" s="29"/>
      <c r="IR390" s="29"/>
      <c r="IS390" s="29"/>
      <c r="IT390" s="29"/>
      <c r="IU390" s="29"/>
      <c r="IV390" s="29"/>
      <c r="IW390" s="29"/>
      <c r="IX390" s="29"/>
      <c r="IY390" s="29"/>
      <c r="IZ390" s="29"/>
      <c r="JA390" s="29"/>
      <c r="JB390" s="29"/>
      <c r="JC390" s="29"/>
      <c r="JD390" s="29"/>
      <c r="JE390" s="29"/>
      <c r="JF390" s="29"/>
      <c r="JG390" s="29"/>
      <c r="JH390" s="29"/>
      <c r="JI390" s="29"/>
      <c r="JJ390" s="29"/>
      <c r="JK390" s="29"/>
      <c r="JL390" s="29"/>
      <c r="JM390" s="29"/>
      <c r="JN390" s="29"/>
      <c r="JO390" s="29"/>
      <c r="JP390" s="29"/>
      <c r="JQ390" s="29"/>
      <c r="JR390" s="29"/>
      <c r="JS390" s="29"/>
      <c r="JT390" s="29"/>
      <c r="JU390" s="29"/>
      <c r="JV390" s="29"/>
      <c r="JW390" s="29"/>
      <c r="JX390" s="29"/>
      <c r="JY390" s="29"/>
      <c r="JZ390" s="29"/>
      <c r="KA390" s="29"/>
      <c r="KB390" s="29"/>
      <c r="KC390" s="29"/>
      <c r="KD390" s="29"/>
      <c r="KE390" s="29"/>
      <c r="KF390" s="29"/>
      <c r="KG390" s="29"/>
      <c r="KH390" s="29"/>
      <c r="KI390" s="29"/>
      <c r="KJ390" s="29"/>
      <c r="KK390" s="29"/>
      <c r="KL390" s="29"/>
      <c r="KM390" s="29"/>
      <c r="KN390" s="29"/>
      <c r="KO390" s="29"/>
      <c r="KP390" s="29"/>
      <c r="KQ390" s="29"/>
      <c r="KR390" s="29"/>
      <c r="KS390" s="29"/>
      <c r="KT390" s="29"/>
      <c r="KU390" s="29"/>
      <c r="KV390" s="29"/>
      <c r="KW390" s="29"/>
      <c r="KX390" s="29"/>
      <c r="KY390" s="29"/>
      <c r="KZ390" s="29"/>
      <c r="LA390" s="29"/>
      <c r="LB390" s="29"/>
      <c r="LC390" s="29"/>
      <c r="LD390" s="29"/>
      <c r="LE390" s="29"/>
      <c r="LF390" s="29"/>
      <c r="LG390" s="29"/>
      <c r="LH390" s="29"/>
      <c r="LI390" s="29"/>
      <c r="LJ390" s="29"/>
      <c r="LK390" s="29"/>
      <c r="LL390" s="29"/>
      <c r="LM390" s="29"/>
      <c r="LN390" s="29"/>
      <c r="LO390" s="29"/>
      <c r="LP390" s="29"/>
      <c r="LQ390" s="29"/>
      <c r="LR390" s="29"/>
      <c r="LS390" s="29"/>
      <c r="LT390" s="29"/>
      <c r="LU390" s="29"/>
      <c r="LV390" s="29"/>
      <c r="LW390" s="29"/>
      <c r="LX390" s="29"/>
      <c r="LY390" s="29"/>
      <c r="LZ390" s="29"/>
      <c r="MA390" s="29"/>
      <c r="MB390" s="29"/>
      <c r="MC390" s="29"/>
      <c r="MD390" s="29"/>
      <c r="ME390" s="29"/>
      <c r="MF390" s="29"/>
      <c r="MG390" s="29"/>
      <c r="MH390" s="29"/>
      <c r="MI390" s="29"/>
      <c r="MJ390" s="29"/>
      <c r="MK390" s="29"/>
      <c r="ML390" s="29"/>
      <c r="MM390" s="29"/>
      <c r="MN390" s="29"/>
      <c r="MO390" s="29"/>
      <c r="MP390" s="29"/>
      <c r="MQ390" s="29"/>
      <c r="MR390" s="29"/>
      <c r="MS390" s="29"/>
      <c r="MT390" s="29"/>
      <c r="MU390" s="29"/>
      <c r="MV390" s="29"/>
      <c r="MW390" s="29"/>
      <c r="MX390" s="29"/>
      <c r="MY390" s="29"/>
      <c r="MZ390" s="29"/>
      <c r="NA390" s="29"/>
      <c r="NB390" s="29"/>
      <c r="NC390" s="29"/>
      <c r="ND390" s="29"/>
      <c r="NE390" s="29"/>
      <c r="NF390" s="29"/>
      <c r="NG390" s="29"/>
      <c r="NH390" s="29"/>
      <c r="NI390" s="29"/>
      <c r="NJ390" s="29"/>
      <c r="NK390" s="29"/>
      <c r="NL390" s="29"/>
      <c r="NM390" s="29"/>
      <c r="NN390" s="29"/>
      <c r="NO390" s="29"/>
      <c r="NP390" s="29"/>
      <c r="NQ390" s="29"/>
      <c r="NR390" s="29"/>
      <c r="NS390" s="29"/>
      <c r="NT390" s="29"/>
      <c r="NU390" s="29"/>
      <c r="NV390" s="29"/>
      <c r="NW390" s="29"/>
      <c r="NX390" s="29"/>
      <c r="NY390" s="29"/>
      <c r="NZ390" s="29"/>
      <c r="OA390" s="29"/>
      <c r="OB390" s="29"/>
      <c r="OC390" s="29"/>
      <c r="OD390" s="29"/>
      <c r="OE390" s="29"/>
      <c r="OF390" s="29"/>
      <c r="OG390" s="29"/>
      <c r="OH390" s="29"/>
      <c r="OI390" s="29"/>
      <c r="OJ390" s="29"/>
      <c r="OK390" s="29"/>
      <c r="OL390" s="29"/>
      <c r="OM390" s="29"/>
      <c r="ON390" s="29"/>
      <c r="OO390" s="29"/>
      <c r="OP390" s="29"/>
      <c r="OQ390" s="29"/>
      <c r="OR390" s="29"/>
      <c r="OS390" s="29"/>
      <c r="OT390" s="29"/>
      <c r="OU390" s="29"/>
      <c r="OV390" s="29"/>
      <c r="OW390" s="29"/>
      <c r="OX390" s="29"/>
      <c r="OY390" s="29"/>
      <c r="OZ390" s="29"/>
      <c r="PA390" s="29"/>
      <c r="PB390" s="29"/>
      <c r="PC390" s="29"/>
      <c r="PD390" s="29"/>
      <c r="PE390" s="29"/>
      <c r="PF390" s="29"/>
      <c r="PG390" s="29"/>
      <c r="PH390" s="29"/>
      <c r="PI390" s="29"/>
      <c r="PJ390" s="29"/>
      <c r="PK390" s="29"/>
      <c r="PL390" s="29"/>
      <c r="PM390" s="29"/>
      <c r="PN390" s="29"/>
      <c r="PO390" s="29"/>
      <c r="PP390" s="29"/>
      <c r="PQ390" s="29"/>
      <c r="PR390" s="29"/>
      <c r="PS390" s="29"/>
      <c r="PT390" s="29"/>
      <c r="PU390" s="29"/>
      <c r="PV390" s="29"/>
      <c r="PW390" s="29"/>
      <c r="PX390" s="29"/>
      <c r="PY390" s="29"/>
      <c r="PZ390" s="29"/>
      <c r="QA390" s="29"/>
      <c r="QB390" s="29"/>
      <c r="QC390" s="29"/>
      <c r="QD390" s="29"/>
      <c r="QE390" s="29"/>
      <c r="QF390" s="29"/>
      <c r="QG390" s="29"/>
      <c r="QH390" s="29"/>
      <c r="QI390" s="29"/>
      <c r="QJ390" s="29"/>
      <c r="QK390" s="29"/>
      <c r="QL390" s="29"/>
      <c r="QM390" s="29"/>
      <c r="QN390" s="29"/>
      <c r="QO390" s="29"/>
      <c r="QP390" s="29"/>
      <c r="QQ390" s="29"/>
      <c r="QR390" s="29"/>
      <c r="QS390" s="29"/>
      <c r="QT390" s="29"/>
      <c r="QU390" s="29"/>
      <c r="QV390" s="29"/>
      <c r="QW390" s="29"/>
      <c r="QX390" s="29"/>
      <c r="QY390" s="29"/>
      <c r="QZ390" s="29"/>
      <c r="RA390" s="29"/>
      <c r="RB390" s="29"/>
      <c r="RC390" s="29"/>
      <c r="RD390" s="29"/>
      <c r="RE390" s="29"/>
      <c r="RF390" s="29"/>
      <c r="RG390" s="29"/>
      <c r="RH390" s="29"/>
      <c r="RI390" s="29"/>
      <c r="RJ390" s="29"/>
      <c r="RK390" s="29"/>
      <c r="RL390" s="29"/>
      <c r="RM390" s="29"/>
      <c r="RN390" s="29"/>
      <c r="RO390" s="29"/>
      <c r="RP390" s="29"/>
      <c r="RQ390" s="29"/>
      <c r="RR390" s="29"/>
      <c r="RS390" s="29"/>
      <c r="RT390" s="29"/>
      <c r="RU390" s="29"/>
      <c r="RV390" s="29"/>
      <c r="RW390" s="29"/>
      <c r="RX390" s="29"/>
      <c r="RY390" s="29"/>
      <c r="RZ390" s="29"/>
      <c r="SA390" s="29"/>
      <c r="SB390" s="29"/>
      <c r="SC390" s="29"/>
      <c r="SD390" s="29"/>
      <c r="SE390" s="29"/>
      <c r="SF390" s="29"/>
      <c r="SG390" s="29"/>
      <c r="SH390" s="29"/>
      <c r="SI390" s="29"/>
      <c r="SJ390" s="29"/>
      <c r="SK390" s="29"/>
      <c r="SL390" s="29"/>
      <c r="SM390" s="29"/>
      <c r="SN390" s="29"/>
      <c r="SO390" s="29"/>
      <c r="SP390" s="29"/>
      <c r="SQ390" s="29"/>
      <c r="SR390" s="29"/>
      <c r="SS390" s="29"/>
      <c r="ST390" s="29"/>
      <c r="SU390" s="29"/>
      <c r="SV390" s="29"/>
      <c r="SW390" s="29"/>
      <c r="SX390" s="29"/>
      <c r="SY390" s="29"/>
      <c r="SZ390" s="29"/>
      <c r="TA390" s="29"/>
      <c r="TB390" s="29"/>
      <c r="TC390" s="29"/>
      <c r="TD390" s="29"/>
      <c r="TE390" s="29"/>
      <c r="TF390" s="29"/>
      <c r="TG390" s="29"/>
      <c r="TH390" s="29"/>
      <c r="TI390" s="29"/>
      <c r="TJ390" s="29"/>
      <c r="TK390" s="29"/>
      <c r="TL390" s="29"/>
      <c r="TM390" s="29"/>
      <c r="TN390" s="29"/>
      <c r="TO390" s="29"/>
      <c r="TP390" s="29"/>
      <c r="TQ390" s="29"/>
      <c r="TR390" s="29"/>
      <c r="TS390" s="29"/>
      <c r="TT390" s="29"/>
      <c r="TU390" s="29"/>
      <c r="TV390" s="29"/>
      <c r="TW390" s="29"/>
      <c r="TX390" s="29"/>
      <c r="TY390" s="29"/>
      <c r="TZ390" s="29"/>
      <c r="UA390" s="29"/>
      <c r="UB390" s="29"/>
      <c r="UC390" s="29"/>
      <c r="UD390" s="29"/>
      <c r="UE390" s="29"/>
      <c r="UF390" s="29"/>
      <c r="UG390" s="29"/>
      <c r="UH390" s="29"/>
      <c r="UI390" s="29"/>
      <c r="UJ390" s="29"/>
      <c r="UK390" s="29"/>
      <c r="UL390" s="29"/>
      <c r="UM390" s="29"/>
      <c r="UN390" s="29"/>
      <c r="UO390" s="29"/>
      <c r="UP390" s="29"/>
      <c r="UQ390" s="29"/>
      <c r="UR390" s="29"/>
      <c r="US390" s="29"/>
      <c r="UT390" s="29"/>
      <c r="UU390" s="29"/>
      <c r="UV390" s="29"/>
      <c r="UW390" s="29"/>
      <c r="UX390" s="29"/>
      <c r="UY390" s="29"/>
      <c r="UZ390" s="29"/>
      <c r="VA390" s="29"/>
      <c r="VB390" s="29"/>
      <c r="VC390" s="29"/>
      <c r="VD390" s="29"/>
      <c r="VE390" s="29"/>
      <c r="VF390" s="29"/>
      <c r="VG390" s="29"/>
      <c r="VH390" s="29"/>
      <c r="VI390" s="29"/>
      <c r="VJ390" s="29"/>
      <c r="VK390" s="29"/>
      <c r="VL390" s="29"/>
      <c r="VM390" s="29"/>
      <c r="VN390" s="29"/>
      <c r="VO390" s="29"/>
      <c r="VP390" s="29"/>
      <c r="VQ390" s="29"/>
      <c r="VR390" s="29"/>
      <c r="VS390" s="29"/>
      <c r="VT390" s="29"/>
      <c r="VU390" s="29"/>
      <c r="VV390" s="29"/>
      <c r="VW390" s="29"/>
      <c r="VX390" s="29"/>
      <c r="VY390" s="29"/>
      <c r="VZ390" s="29"/>
      <c r="WA390" s="29"/>
      <c r="WB390" s="29"/>
      <c r="WC390" s="29"/>
      <c r="WD390" s="29"/>
      <c r="WE390" s="29"/>
      <c r="WF390" s="29"/>
      <c r="WG390" s="29"/>
      <c r="WH390" s="29"/>
      <c r="WI390" s="29"/>
      <c r="WJ390" s="29"/>
      <c r="WK390" s="29"/>
      <c r="WL390" s="29"/>
      <c r="WM390" s="29"/>
      <c r="WN390" s="29"/>
      <c r="WO390" s="29"/>
      <c r="WP390" s="29"/>
      <c r="WQ390" s="29"/>
      <c r="WR390" s="29"/>
      <c r="WS390" s="29"/>
      <c r="WT390" s="29"/>
      <c r="WU390" s="29"/>
      <c r="WV390" s="29"/>
      <c r="WW390" s="29"/>
      <c r="WX390" s="29"/>
      <c r="WY390" s="29"/>
      <c r="WZ390" s="29"/>
      <c r="XA390" s="29"/>
      <c r="XB390" s="29"/>
      <c r="XC390" s="29"/>
      <c r="XD390" s="29"/>
      <c r="XE390" s="29"/>
      <c r="XF390" s="29"/>
      <c r="XG390" s="29"/>
      <c r="XH390" s="29"/>
      <c r="XI390" s="29"/>
      <c r="XJ390" s="29"/>
      <c r="XK390" s="29"/>
      <c r="XL390" s="29"/>
      <c r="XM390" s="29"/>
      <c r="XN390" s="29"/>
      <c r="XO390" s="29"/>
      <c r="XP390" s="29"/>
      <c r="XQ390" s="29"/>
      <c r="XR390" s="29"/>
      <c r="XS390" s="29"/>
      <c r="XT390" s="29"/>
      <c r="XU390" s="29"/>
      <c r="XV390" s="29"/>
      <c r="XW390" s="29"/>
      <c r="XX390" s="29"/>
      <c r="XY390" s="29"/>
      <c r="XZ390" s="29"/>
      <c r="YA390" s="29"/>
      <c r="YB390" s="29"/>
      <c r="YC390" s="29"/>
      <c r="YD390" s="29"/>
      <c r="YE390" s="29"/>
      <c r="YF390" s="29"/>
      <c r="YG390" s="29"/>
      <c r="YH390" s="29"/>
      <c r="YI390" s="29"/>
      <c r="YJ390" s="29"/>
      <c r="YK390" s="29"/>
      <c r="YL390" s="29"/>
      <c r="YM390" s="29"/>
      <c r="YN390" s="29"/>
      <c r="YO390" s="29"/>
      <c r="YP390" s="29"/>
      <c r="YQ390" s="29"/>
      <c r="YR390" s="29"/>
      <c r="YS390" s="29"/>
      <c r="YT390" s="29"/>
      <c r="YU390" s="29"/>
      <c r="YV390" s="29"/>
      <c r="YW390" s="29"/>
      <c r="YX390" s="29"/>
      <c r="YY390" s="29"/>
      <c r="YZ390" s="29"/>
      <c r="ZA390" s="29"/>
      <c r="ZB390" s="29"/>
      <c r="ZC390" s="29"/>
      <c r="ZD390" s="29"/>
      <c r="ZE390" s="29"/>
      <c r="ZF390" s="29"/>
      <c r="ZG390" s="29"/>
      <c r="ZH390" s="29"/>
      <c r="ZI390" s="29"/>
      <c r="ZJ390" s="29"/>
      <c r="ZK390" s="29"/>
      <c r="ZL390" s="29"/>
      <c r="ZM390" s="29"/>
      <c r="ZN390" s="29"/>
      <c r="ZO390" s="29"/>
      <c r="ZP390" s="29"/>
      <c r="ZQ390" s="29"/>
      <c r="ZR390" s="29"/>
      <c r="ZS390" s="29"/>
      <c r="ZT390" s="29"/>
      <c r="ZU390" s="29"/>
      <c r="ZV390" s="29"/>
      <c r="ZW390" s="29"/>
      <c r="ZX390" s="29"/>
      <c r="ZY390" s="29"/>
      <c r="ZZ390" s="29"/>
      <c r="AAA390" s="29"/>
      <c r="AAB390" s="29"/>
      <c r="AAC390" s="29"/>
      <c r="AAD390" s="29"/>
      <c r="AAE390" s="29"/>
      <c r="AAF390" s="29"/>
      <c r="AAG390" s="29"/>
      <c r="AAH390" s="29"/>
      <c r="AAI390" s="29"/>
      <c r="AAJ390" s="29"/>
      <c r="AAK390" s="29"/>
      <c r="AAL390" s="29"/>
      <c r="AAM390" s="29"/>
      <c r="AAN390" s="29"/>
      <c r="AAO390" s="29"/>
      <c r="AAP390" s="29"/>
      <c r="AAQ390" s="29"/>
      <c r="AAR390" s="29"/>
      <c r="AAS390" s="29"/>
      <c r="AAT390" s="29"/>
      <c r="AAU390" s="29"/>
      <c r="AAV390" s="29"/>
      <c r="AAW390" s="29"/>
      <c r="AAX390" s="29"/>
      <c r="AAY390" s="29"/>
      <c r="AAZ390" s="29"/>
      <c r="ABA390" s="29"/>
      <c r="ABB390" s="29"/>
      <c r="ABC390" s="29"/>
      <c r="ABD390" s="29"/>
      <c r="ABE390" s="29"/>
      <c r="ABF390" s="29"/>
      <c r="ABG390" s="29"/>
      <c r="ABH390" s="29"/>
      <c r="ABI390" s="29"/>
      <c r="ABJ390" s="29"/>
      <c r="ABK390" s="29"/>
      <c r="ABL390" s="29"/>
      <c r="ABM390" s="29"/>
      <c r="ABN390" s="29"/>
      <c r="ABO390" s="29"/>
      <c r="ABP390" s="29"/>
      <c r="ABQ390" s="29"/>
      <c r="ABR390" s="29"/>
      <c r="ABS390" s="29"/>
      <c r="ABT390" s="29"/>
      <c r="ABU390" s="29"/>
      <c r="ABV390" s="29"/>
      <c r="ABW390" s="29"/>
      <c r="ABX390" s="29"/>
      <c r="ABY390" s="29"/>
      <c r="ABZ390" s="29"/>
      <c r="ACA390" s="29"/>
      <c r="ACB390" s="29"/>
      <c r="ACC390" s="29"/>
      <c r="ACD390" s="29"/>
      <c r="ACE390" s="29"/>
      <c r="ACF390" s="29"/>
      <c r="ACG390" s="29"/>
      <c r="ACH390" s="29"/>
      <c r="ACI390" s="29"/>
      <c r="ACJ390" s="29"/>
      <c r="ACK390" s="29"/>
      <c r="ACL390" s="29"/>
      <c r="ACM390" s="29"/>
      <c r="ACN390" s="29"/>
      <c r="ACO390" s="29"/>
      <c r="ACP390" s="29"/>
      <c r="ACQ390" s="29"/>
      <c r="ACR390" s="29"/>
      <c r="ACS390" s="29"/>
      <c r="ACT390" s="29"/>
      <c r="ACU390" s="29"/>
      <c r="ACV390" s="29"/>
      <c r="ACW390" s="29"/>
      <c r="ACX390" s="29"/>
      <c r="ACY390" s="29"/>
      <c r="ACZ390" s="29"/>
      <c r="ADA390" s="29"/>
      <c r="ADB390" s="29"/>
      <c r="ADC390" s="29"/>
      <c r="ADD390" s="29"/>
      <c r="ADE390" s="29"/>
      <c r="ADF390" s="29"/>
      <c r="ADG390" s="29"/>
      <c r="ADH390" s="29"/>
      <c r="ADI390" s="29"/>
      <c r="ADJ390" s="29"/>
      <c r="ADK390" s="29"/>
      <c r="ADL390" s="29"/>
      <c r="ADM390" s="29"/>
      <c r="ADN390" s="29"/>
      <c r="ADO390" s="29"/>
      <c r="ADP390" s="29"/>
      <c r="ADQ390" s="29"/>
      <c r="ADR390" s="29"/>
      <c r="ADS390" s="29"/>
      <c r="ADT390" s="29"/>
      <c r="ADU390" s="29"/>
      <c r="ADV390" s="29"/>
      <c r="ADW390" s="29"/>
      <c r="ADX390" s="29"/>
      <c r="ADY390" s="29"/>
      <c r="ADZ390" s="29"/>
      <c r="AEA390" s="29"/>
      <c r="AEB390" s="29"/>
      <c r="AEC390" s="29"/>
      <c r="AED390" s="29"/>
      <c r="AEE390" s="29"/>
      <c r="AEF390" s="29"/>
      <c r="AEG390" s="29"/>
      <c r="AEH390" s="29"/>
      <c r="AEI390" s="29"/>
      <c r="AEJ390" s="29"/>
      <c r="AEK390" s="29"/>
      <c r="AEL390" s="29"/>
      <c r="AEM390" s="29"/>
      <c r="AEN390" s="29"/>
      <c r="AEO390" s="29"/>
      <c r="AEP390" s="29"/>
      <c r="AEQ390" s="29"/>
      <c r="AER390" s="29"/>
      <c r="AES390" s="29"/>
      <c r="AET390" s="29"/>
      <c r="AEU390" s="29"/>
      <c r="AEV390" s="29"/>
      <c r="AEW390" s="29"/>
      <c r="AEX390" s="29"/>
      <c r="AEY390" s="29"/>
      <c r="AEZ390" s="29"/>
      <c r="AFA390" s="29"/>
      <c r="AFB390" s="29"/>
      <c r="AFC390" s="29"/>
      <c r="AFD390" s="29"/>
      <c r="AFE390" s="29"/>
      <c r="AFF390" s="29"/>
      <c r="AFG390" s="29"/>
      <c r="AFH390" s="29"/>
      <c r="AFI390" s="29"/>
      <c r="AFJ390" s="29"/>
      <c r="AFK390" s="29"/>
      <c r="AFL390" s="29"/>
      <c r="AFM390" s="29"/>
      <c r="AFN390" s="29"/>
      <c r="AFO390" s="29"/>
      <c r="AFP390" s="29"/>
      <c r="AFQ390" s="29"/>
      <c r="AFR390" s="29"/>
      <c r="AFS390" s="29"/>
      <c r="AFT390" s="29"/>
      <c r="AFU390" s="29"/>
      <c r="AFV390" s="29"/>
      <c r="AFW390" s="29"/>
      <c r="AFX390" s="29"/>
      <c r="AFY390" s="29"/>
      <c r="AFZ390" s="29"/>
      <c r="AGA390" s="29"/>
      <c r="AGB390" s="29"/>
      <c r="AGC390" s="29"/>
      <c r="AGD390" s="29"/>
      <c r="AGE390" s="29"/>
      <c r="AGF390" s="29"/>
      <c r="AGG390" s="29"/>
      <c r="AGH390" s="29"/>
      <c r="AGI390" s="29"/>
      <c r="AGJ390" s="29"/>
      <c r="AGK390" s="29"/>
      <c r="AGL390" s="29"/>
      <c r="AGM390" s="29"/>
      <c r="AGN390" s="29"/>
      <c r="AGO390" s="29"/>
      <c r="AGP390" s="29"/>
      <c r="AGQ390" s="29"/>
      <c r="AGR390" s="29"/>
      <c r="AGS390" s="29"/>
      <c r="AGT390" s="29"/>
      <c r="AGU390" s="29"/>
      <c r="AGV390" s="29"/>
      <c r="AGW390" s="29"/>
      <c r="AGX390" s="29"/>
      <c r="AGY390" s="29"/>
      <c r="AGZ390" s="29"/>
      <c r="AHA390" s="29"/>
      <c r="AHB390" s="29"/>
      <c r="AHC390" s="29"/>
      <c r="AHD390" s="29"/>
      <c r="AHE390" s="29"/>
      <c r="AHF390" s="29"/>
      <c r="AHG390" s="29"/>
      <c r="AHH390" s="29"/>
      <c r="AHI390" s="29"/>
      <c r="AHJ390" s="29"/>
      <c r="AHK390" s="29"/>
      <c r="AHL390" s="29"/>
      <c r="AHM390" s="29"/>
      <c r="AHN390" s="29"/>
      <c r="AHO390" s="29"/>
      <c r="AHP390" s="29"/>
      <c r="AHQ390" s="29"/>
      <c r="AHR390" s="29"/>
      <c r="AHS390" s="29"/>
      <c r="AHT390" s="29"/>
      <c r="AHU390" s="29"/>
      <c r="AHV390" s="29"/>
      <c r="AHW390" s="29"/>
      <c r="AHX390" s="29"/>
      <c r="AHY390" s="29"/>
      <c r="AHZ390" s="29"/>
      <c r="AIA390" s="29"/>
      <c r="AIB390" s="29"/>
      <c r="AIC390" s="29"/>
      <c r="AID390" s="29"/>
      <c r="AIE390" s="29"/>
      <c r="AIF390" s="29"/>
      <c r="AIG390" s="29"/>
      <c r="AIH390" s="29"/>
      <c r="AII390" s="29"/>
      <c r="AIJ390" s="29"/>
      <c r="AIK390" s="29"/>
      <c r="AIL390" s="29"/>
      <c r="AIM390" s="29"/>
      <c r="AIN390" s="29"/>
      <c r="AIO390" s="29"/>
      <c r="AIP390" s="29"/>
      <c r="AIQ390" s="29"/>
      <c r="AIR390" s="29"/>
      <c r="AIS390" s="29"/>
      <c r="AIT390" s="29"/>
      <c r="AIU390" s="29"/>
      <c r="AIV390" s="29"/>
      <c r="AIW390" s="29"/>
      <c r="AIX390" s="29"/>
      <c r="AIY390" s="29"/>
      <c r="AIZ390" s="29"/>
      <c r="AJA390" s="29"/>
      <c r="AJB390" s="29"/>
      <c r="AJC390" s="29"/>
      <c r="AJD390" s="29"/>
      <c r="AJE390" s="29"/>
      <c r="AJF390" s="29"/>
      <c r="AJG390" s="29"/>
      <c r="AJH390" s="29"/>
      <c r="AJI390" s="29"/>
      <c r="AJJ390" s="29"/>
      <c r="AJK390" s="29"/>
      <c r="AJL390" s="29"/>
      <c r="AJM390" s="29"/>
      <c r="AJN390" s="29"/>
      <c r="AJO390" s="29"/>
      <c r="AJP390" s="29"/>
      <c r="AJQ390" s="29"/>
      <c r="AJR390" s="29"/>
      <c r="AJS390" s="29"/>
      <c r="AJT390" s="29"/>
      <c r="AJU390" s="29"/>
      <c r="AJV390" s="29"/>
      <c r="AJW390" s="29"/>
      <c r="AJX390" s="29"/>
      <c r="AJY390" s="29"/>
      <c r="AJZ390" s="29"/>
      <c r="AKA390" s="29"/>
      <c r="AKB390" s="29"/>
      <c r="AKC390" s="29"/>
      <c r="AKD390" s="29"/>
      <c r="AKE390" s="29"/>
      <c r="AKF390" s="29"/>
      <c r="AKG390" s="29"/>
      <c r="AKH390" s="29"/>
      <c r="AKI390" s="29"/>
      <c r="AKJ390" s="29"/>
      <c r="AKK390" s="29"/>
      <c r="AKL390" s="29"/>
      <c r="AKM390" s="29"/>
      <c r="AKN390" s="29"/>
      <c r="AKO390" s="29"/>
      <c r="AKP390" s="29"/>
      <c r="AKQ390" s="29"/>
      <c r="AKR390" s="29"/>
      <c r="AKS390" s="29"/>
      <c r="AKT390" s="29"/>
      <c r="AKU390" s="29"/>
      <c r="AKV390" s="29"/>
      <c r="AKW390" s="29"/>
      <c r="AKX390" s="29"/>
      <c r="AKY390" s="29"/>
      <c r="AKZ390" s="29"/>
      <c r="ALA390" s="29"/>
      <c r="ALB390" s="29"/>
      <c r="ALC390" s="29"/>
      <c r="ALD390" s="29"/>
      <c r="ALE390" s="29"/>
      <c r="ALF390" s="29"/>
      <c r="ALG390" s="29"/>
      <c r="ALH390" s="29"/>
      <c r="ALI390" s="29"/>
      <c r="ALJ390" s="29"/>
      <c r="ALK390" s="29"/>
      <c r="ALL390" s="29"/>
      <c r="ALM390" s="29"/>
      <c r="ALN390" s="29"/>
      <c r="ALO390" s="29"/>
      <c r="ALP390" s="29"/>
      <c r="ALQ390" s="29"/>
      <c r="ALR390" s="29"/>
      <c r="ALS390" s="29"/>
      <c r="ALT390" s="29"/>
      <c r="ALU390" s="29"/>
      <c r="ALV390" s="29"/>
      <c r="ALW390" s="29"/>
      <c r="ALX390" s="29"/>
      <c r="ALY390" s="29"/>
      <c r="ALZ390" s="29"/>
      <c r="AMA390" s="29"/>
      <c r="AMB390" s="29"/>
      <c r="AMC390" s="29"/>
      <c r="AMD390" s="29"/>
      <c r="AME390" s="29"/>
      <c r="AMF390" s="29"/>
      <c r="AMG390" s="29"/>
      <c r="AMH390" s="29"/>
      <c r="AMI390" s="29"/>
      <c r="AMJ390" s="29"/>
      <c r="AMK390" s="29"/>
      <c r="AML390" s="29"/>
      <c r="AMM390" s="29"/>
      <c r="AMN390" s="29"/>
      <c r="AMO390" s="29"/>
      <c r="AMP390" s="29"/>
      <c r="AMQ390" s="29"/>
      <c r="AMR390" s="29"/>
      <c r="AMS390" s="29"/>
      <c r="AMT390" s="29"/>
      <c r="AMU390" s="29"/>
      <c r="AMV390" s="29"/>
      <c r="AMW390" s="29"/>
      <c r="AMX390" s="29"/>
      <c r="AMY390" s="29"/>
      <c r="AMZ390" s="29"/>
      <c r="ANA390" s="29"/>
      <c r="ANB390" s="29"/>
      <c r="ANC390" s="29"/>
      <c r="AND390" s="29"/>
      <c r="ANE390" s="29"/>
    </row>
    <row r="391" spans="1:1045" s="18" customFormat="1" x14ac:dyDescent="0.25">
      <c r="C391" t="s">
        <v>757</v>
      </c>
      <c r="D391" t="s">
        <v>757</v>
      </c>
      <c r="E391">
        <v>0</v>
      </c>
      <c r="F391" s="157">
        <v>0</v>
      </c>
      <c r="G391" t="str">
        <f t="shared" si="227"/>
        <v>GE2012</v>
      </c>
      <c r="H391" s="157">
        <v>0</v>
      </c>
      <c r="I391" s="157">
        <v>0</v>
      </c>
      <c r="J391" s="157">
        <v>0</v>
      </c>
      <c r="K391" s="157">
        <v>0</v>
      </c>
      <c r="L391" s="157">
        <v>0</v>
      </c>
      <c r="M391" s="99" t="s">
        <v>196</v>
      </c>
      <c r="N391" s="32"/>
      <c r="O391" s="83"/>
      <c r="P391" s="12"/>
      <c r="Q391" s="70"/>
      <c r="R391" s="70"/>
      <c r="S391" s="154"/>
      <c r="T391" s="21"/>
      <c r="U391" s="132"/>
      <c r="V391" s="30"/>
      <c r="W391" s="88"/>
      <c r="X391" s="93" t="s">
        <v>225</v>
      </c>
      <c r="Y391" s="131"/>
      <c r="Z391" s="35"/>
      <c r="AA391" s="51"/>
      <c r="AB391" s="50"/>
      <c r="AC391" s="54"/>
      <c r="AD391" s="50"/>
      <c r="AE391" s="143"/>
      <c r="AF391" s="145"/>
      <c r="AG391" s="88"/>
      <c r="AH391" s="143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29"/>
      <c r="EP391" s="29"/>
      <c r="EQ391" s="29"/>
      <c r="ER391" s="29"/>
      <c r="ES391" s="29"/>
      <c r="ET391" s="29"/>
      <c r="EU391" s="29"/>
      <c r="EV391" s="29"/>
      <c r="EW391" s="29"/>
      <c r="EX391" s="29"/>
      <c r="EY391" s="29"/>
      <c r="EZ391" s="29"/>
      <c r="FA391" s="29"/>
      <c r="FB391" s="29"/>
      <c r="FC391" s="29"/>
      <c r="FD391" s="29"/>
      <c r="FE391" s="29"/>
      <c r="FF391" s="29"/>
      <c r="FG391" s="29"/>
      <c r="FH391" s="29"/>
      <c r="FI391" s="29"/>
      <c r="FJ391" s="29"/>
      <c r="FK391" s="29"/>
      <c r="FL391" s="29"/>
      <c r="FM391" s="29"/>
      <c r="FN391" s="29"/>
      <c r="FO391" s="29"/>
      <c r="FP391" s="29"/>
      <c r="FQ391" s="29"/>
      <c r="FR391" s="29"/>
      <c r="FS391" s="29"/>
      <c r="FT391" s="29"/>
      <c r="FU391" s="29"/>
      <c r="FV391" s="29"/>
      <c r="FW391" s="29"/>
      <c r="FX391" s="29"/>
      <c r="FY391" s="29"/>
      <c r="FZ391" s="29"/>
      <c r="GA391" s="29"/>
      <c r="GB391" s="29"/>
      <c r="GC391" s="29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  <c r="HS391" s="29"/>
      <c r="HT391" s="29"/>
      <c r="HU391" s="29"/>
      <c r="HV391" s="29"/>
      <c r="HW391" s="29"/>
      <c r="HX391" s="29"/>
      <c r="HY391" s="29"/>
      <c r="HZ391" s="29"/>
      <c r="IA391" s="29"/>
      <c r="IB391" s="29"/>
      <c r="IC391" s="29"/>
      <c r="ID391" s="29"/>
      <c r="IE391" s="29"/>
      <c r="IF391" s="29"/>
      <c r="IG391" s="29"/>
      <c r="IH391" s="29"/>
      <c r="II391" s="29"/>
      <c r="IJ391" s="29"/>
      <c r="IK391" s="29"/>
      <c r="IL391" s="29"/>
      <c r="IM391" s="29"/>
      <c r="IN391" s="29"/>
      <c r="IO391" s="29"/>
      <c r="IP391" s="29"/>
      <c r="IQ391" s="29"/>
      <c r="IR391" s="29"/>
      <c r="IS391" s="29"/>
      <c r="IT391" s="29"/>
      <c r="IU391" s="29"/>
      <c r="IV391" s="29"/>
      <c r="IW391" s="29"/>
      <c r="IX391" s="29"/>
      <c r="IY391" s="29"/>
      <c r="IZ391" s="29"/>
      <c r="JA391" s="29"/>
      <c r="JB391" s="29"/>
      <c r="JC391" s="29"/>
      <c r="JD391" s="29"/>
      <c r="JE391" s="29"/>
      <c r="JF391" s="29"/>
      <c r="JG391" s="29"/>
      <c r="JH391" s="29"/>
      <c r="JI391" s="29"/>
      <c r="JJ391" s="29"/>
      <c r="JK391" s="29"/>
      <c r="JL391" s="29"/>
      <c r="JM391" s="29"/>
      <c r="JN391" s="29"/>
      <c r="JO391" s="29"/>
      <c r="JP391" s="29"/>
      <c r="JQ391" s="29"/>
      <c r="JR391" s="29"/>
      <c r="JS391" s="29"/>
      <c r="JT391" s="29"/>
      <c r="JU391" s="29"/>
      <c r="JV391" s="29"/>
      <c r="JW391" s="29"/>
      <c r="JX391" s="29"/>
      <c r="JY391" s="29"/>
      <c r="JZ391" s="29"/>
      <c r="KA391" s="29"/>
      <c r="KB391" s="29"/>
      <c r="KC391" s="29"/>
      <c r="KD391" s="29"/>
      <c r="KE391" s="29"/>
      <c r="KF391" s="29"/>
      <c r="KG391" s="29"/>
      <c r="KH391" s="29"/>
      <c r="KI391" s="29"/>
      <c r="KJ391" s="29"/>
      <c r="KK391" s="29"/>
      <c r="KL391" s="29"/>
      <c r="KM391" s="29"/>
      <c r="KN391" s="29"/>
      <c r="KO391" s="29"/>
      <c r="KP391" s="29"/>
      <c r="KQ391" s="29"/>
      <c r="KR391" s="29"/>
      <c r="KS391" s="29"/>
      <c r="KT391" s="29"/>
      <c r="KU391" s="29"/>
      <c r="KV391" s="29"/>
      <c r="KW391" s="29"/>
      <c r="KX391" s="29"/>
      <c r="KY391" s="29"/>
      <c r="KZ391" s="29"/>
      <c r="LA391" s="29"/>
      <c r="LB391" s="29"/>
      <c r="LC391" s="29"/>
      <c r="LD391" s="29"/>
      <c r="LE391" s="29"/>
      <c r="LF391" s="29"/>
      <c r="LG391" s="29"/>
      <c r="LH391" s="29"/>
      <c r="LI391" s="29"/>
      <c r="LJ391" s="29"/>
      <c r="LK391" s="29"/>
      <c r="LL391" s="29"/>
      <c r="LM391" s="29"/>
      <c r="LN391" s="29"/>
      <c r="LO391" s="29"/>
      <c r="LP391" s="29"/>
      <c r="LQ391" s="29"/>
      <c r="LR391" s="29"/>
      <c r="LS391" s="29"/>
      <c r="LT391" s="29"/>
      <c r="LU391" s="29"/>
      <c r="LV391" s="29"/>
      <c r="LW391" s="29"/>
      <c r="LX391" s="29"/>
      <c r="LY391" s="29"/>
      <c r="LZ391" s="29"/>
      <c r="MA391" s="29"/>
      <c r="MB391" s="29"/>
      <c r="MC391" s="29"/>
      <c r="MD391" s="29"/>
      <c r="ME391" s="29"/>
      <c r="MF391" s="29"/>
      <c r="MG391" s="29"/>
      <c r="MH391" s="29"/>
      <c r="MI391" s="29"/>
      <c r="MJ391" s="29"/>
      <c r="MK391" s="29"/>
      <c r="ML391" s="29"/>
      <c r="MM391" s="29"/>
      <c r="MN391" s="29"/>
      <c r="MO391" s="29"/>
      <c r="MP391" s="29"/>
      <c r="MQ391" s="29"/>
      <c r="MR391" s="29"/>
      <c r="MS391" s="29"/>
      <c r="MT391" s="29"/>
      <c r="MU391" s="29"/>
      <c r="MV391" s="29"/>
      <c r="MW391" s="29"/>
      <c r="MX391" s="29"/>
      <c r="MY391" s="29"/>
      <c r="MZ391" s="29"/>
      <c r="NA391" s="29"/>
      <c r="NB391" s="29"/>
      <c r="NC391" s="29"/>
      <c r="ND391" s="29"/>
      <c r="NE391" s="29"/>
      <c r="NF391" s="29"/>
      <c r="NG391" s="29"/>
      <c r="NH391" s="29"/>
      <c r="NI391" s="29"/>
      <c r="NJ391" s="29"/>
      <c r="NK391" s="29"/>
      <c r="NL391" s="29"/>
      <c r="NM391" s="29"/>
      <c r="NN391" s="29"/>
      <c r="NO391" s="29"/>
      <c r="NP391" s="29"/>
      <c r="NQ391" s="29"/>
      <c r="NR391" s="29"/>
      <c r="NS391" s="29"/>
      <c r="NT391" s="29"/>
      <c r="NU391" s="29"/>
      <c r="NV391" s="29"/>
      <c r="NW391" s="29"/>
      <c r="NX391" s="29"/>
      <c r="NY391" s="29"/>
      <c r="NZ391" s="29"/>
      <c r="OA391" s="29"/>
      <c r="OB391" s="29"/>
      <c r="OC391" s="29"/>
      <c r="OD391" s="29"/>
      <c r="OE391" s="29"/>
      <c r="OF391" s="29"/>
      <c r="OG391" s="29"/>
      <c r="OH391" s="29"/>
      <c r="OI391" s="29"/>
      <c r="OJ391" s="29"/>
      <c r="OK391" s="29"/>
      <c r="OL391" s="29"/>
      <c r="OM391" s="29"/>
      <c r="ON391" s="29"/>
      <c r="OO391" s="29"/>
      <c r="OP391" s="29"/>
      <c r="OQ391" s="29"/>
      <c r="OR391" s="29"/>
      <c r="OS391" s="29"/>
      <c r="OT391" s="29"/>
      <c r="OU391" s="29"/>
      <c r="OV391" s="29"/>
      <c r="OW391" s="29"/>
      <c r="OX391" s="29"/>
      <c r="OY391" s="29"/>
      <c r="OZ391" s="29"/>
      <c r="PA391" s="29"/>
      <c r="PB391" s="29"/>
      <c r="PC391" s="29"/>
      <c r="PD391" s="29"/>
      <c r="PE391" s="29"/>
      <c r="PF391" s="29"/>
      <c r="PG391" s="29"/>
      <c r="PH391" s="29"/>
      <c r="PI391" s="29"/>
      <c r="PJ391" s="29"/>
      <c r="PK391" s="29"/>
      <c r="PL391" s="29"/>
      <c r="PM391" s="29"/>
      <c r="PN391" s="29"/>
      <c r="PO391" s="29"/>
      <c r="PP391" s="29"/>
      <c r="PQ391" s="29"/>
      <c r="PR391" s="29"/>
      <c r="PS391" s="29"/>
      <c r="PT391" s="29"/>
      <c r="PU391" s="29"/>
      <c r="PV391" s="29"/>
      <c r="PW391" s="29"/>
      <c r="PX391" s="29"/>
      <c r="PY391" s="29"/>
      <c r="PZ391" s="29"/>
      <c r="QA391" s="29"/>
      <c r="QB391" s="29"/>
      <c r="QC391" s="29"/>
      <c r="QD391" s="29"/>
      <c r="QE391" s="29"/>
      <c r="QF391" s="29"/>
      <c r="QG391" s="29"/>
      <c r="QH391" s="29"/>
      <c r="QI391" s="29"/>
      <c r="QJ391" s="29"/>
      <c r="QK391" s="29"/>
      <c r="QL391" s="29"/>
      <c r="QM391" s="29"/>
      <c r="QN391" s="29"/>
      <c r="QO391" s="29"/>
      <c r="QP391" s="29"/>
      <c r="QQ391" s="29"/>
      <c r="QR391" s="29"/>
      <c r="QS391" s="29"/>
      <c r="QT391" s="29"/>
      <c r="QU391" s="29"/>
      <c r="QV391" s="29"/>
      <c r="QW391" s="29"/>
      <c r="QX391" s="29"/>
      <c r="QY391" s="29"/>
      <c r="QZ391" s="29"/>
      <c r="RA391" s="29"/>
      <c r="RB391" s="29"/>
      <c r="RC391" s="29"/>
      <c r="RD391" s="29"/>
      <c r="RE391" s="29"/>
      <c r="RF391" s="29"/>
      <c r="RG391" s="29"/>
      <c r="RH391" s="29"/>
      <c r="RI391" s="29"/>
      <c r="RJ391" s="29"/>
      <c r="RK391" s="29"/>
      <c r="RL391" s="29"/>
      <c r="RM391" s="29"/>
      <c r="RN391" s="29"/>
      <c r="RO391" s="29"/>
      <c r="RP391" s="29"/>
      <c r="RQ391" s="29"/>
      <c r="RR391" s="29"/>
      <c r="RS391" s="29"/>
      <c r="RT391" s="29"/>
      <c r="RU391" s="29"/>
      <c r="RV391" s="29"/>
      <c r="RW391" s="29"/>
      <c r="RX391" s="29"/>
      <c r="RY391" s="29"/>
      <c r="RZ391" s="29"/>
      <c r="SA391" s="29"/>
      <c r="SB391" s="29"/>
      <c r="SC391" s="29"/>
      <c r="SD391" s="29"/>
      <c r="SE391" s="29"/>
      <c r="SF391" s="29"/>
      <c r="SG391" s="29"/>
      <c r="SH391" s="29"/>
      <c r="SI391" s="29"/>
      <c r="SJ391" s="29"/>
      <c r="SK391" s="29"/>
      <c r="SL391" s="29"/>
      <c r="SM391" s="29"/>
      <c r="SN391" s="29"/>
      <c r="SO391" s="29"/>
      <c r="SP391" s="29"/>
      <c r="SQ391" s="29"/>
      <c r="SR391" s="29"/>
      <c r="SS391" s="29"/>
      <c r="ST391" s="29"/>
      <c r="SU391" s="29"/>
      <c r="SV391" s="29"/>
      <c r="SW391" s="29"/>
      <c r="SX391" s="29"/>
      <c r="SY391" s="29"/>
      <c r="SZ391" s="29"/>
      <c r="TA391" s="29"/>
      <c r="TB391" s="29"/>
      <c r="TC391" s="29"/>
      <c r="TD391" s="29"/>
      <c r="TE391" s="29"/>
      <c r="TF391" s="29"/>
      <c r="TG391" s="29"/>
      <c r="TH391" s="29"/>
      <c r="TI391" s="29"/>
      <c r="TJ391" s="29"/>
      <c r="TK391" s="29"/>
      <c r="TL391" s="29"/>
      <c r="TM391" s="29"/>
      <c r="TN391" s="29"/>
      <c r="TO391" s="29"/>
      <c r="TP391" s="29"/>
      <c r="TQ391" s="29"/>
      <c r="TR391" s="29"/>
      <c r="TS391" s="29"/>
      <c r="TT391" s="29"/>
      <c r="TU391" s="29"/>
      <c r="TV391" s="29"/>
      <c r="TW391" s="29"/>
      <c r="TX391" s="29"/>
      <c r="TY391" s="29"/>
      <c r="TZ391" s="29"/>
      <c r="UA391" s="29"/>
      <c r="UB391" s="29"/>
      <c r="UC391" s="29"/>
      <c r="UD391" s="29"/>
      <c r="UE391" s="29"/>
      <c r="UF391" s="29"/>
      <c r="UG391" s="29"/>
      <c r="UH391" s="29"/>
      <c r="UI391" s="29"/>
      <c r="UJ391" s="29"/>
      <c r="UK391" s="29"/>
      <c r="UL391" s="29"/>
      <c r="UM391" s="29"/>
      <c r="UN391" s="29"/>
      <c r="UO391" s="29"/>
      <c r="UP391" s="29"/>
      <c r="UQ391" s="29"/>
      <c r="UR391" s="29"/>
      <c r="US391" s="29"/>
      <c r="UT391" s="29"/>
      <c r="UU391" s="29"/>
      <c r="UV391" s="29"/>
      <c r="UW391" s="29"/>
      <c r="UX391" s="29"/>
      <c r="UY391" s="29"/>
      <c r="UZ391" s="29"/>
      <c r="VA391" s="29"/>
      <c r="VB391" s="29"/>
      <c r="VC391" s="29"/>
      <c r="VD391" s="29"/>
      <c r="VE391" s="29"/>
      <c r="VF391" s="29"/>
      <c r="VG391" s="29"/>
      <c r="VH391" s="29"/>
      <c r="VI391" s="29"/>
      <c r="VJ391" s="29"/>
      <c r="VK391" s="29"/>
      <c r="VL391" s="29"/>
      <c r="VM391" s="29"/>
      <c r="VN391" s="29"/>
      <c r="VO391" s="29"/>
      <c r="VP391" s="29"/>
      <c r="VQ391" s="29"/>
      <c r="VR391" s="29"/>
      <c r="VS391" s="29"/>
      <c r="VT391" s="29"/>
      <c r="VU391" s="29"/>
      <c r="VV391" s="29"/>
      <c r="VW391" s="29"/>
      <c r="VX391" s="29"/>
      <c r="VY391" s="29"/>
      <c r="VZ391" s="29"/>
      <c r="WA391" s="29"/>
      <c r="WB391" s="29"/>
      <c r="WC391" s="29"/>
      <c r="WD391" s="29"/>
      <c r="WE391" s="29"/>
      <c r="WF391" s="29"/>
      <c r="WG391" s="29"/>
      <c r="WH391" s="29"/>
      <c r="WI391" s="29"/>
      <c r="WJ391" s="29"/>
      <c r="WK391" s="29"/>
      <c r="WL391" s="29"/>
      <c r="WM391" s="29"/>
      <c r="WN391" s="29"/>
      <c r="WO391" s="29"/>
      <c r="WP391" s="29"/>
      <c r="WQ391" s="29"/>
      <c r="WR391" s="29"/>
      <c r="WS391" s="29"/>
      <c r="WT391" s="29"/>
      <c r="WU391" s="29"/>
      <c r="WV391" s="29"/>
      <c r="WW391" s="29"/>
      <c r="WX391" s="29"/>
      <c r="WY391" s="29"/>
      <c r="WZ391" s="29"/>
      <c r="XA391" s="29"/>
      <c r="XB391" s="29"/>
      <c r="XC391" s="29"/>
      <c r="XD391" s="29"/>
      <c r="XE391" s="29"/>
      <c r="XF391" s="29"/>
      <c r="XG391" s="29"/>
      <c r="XH391" s="29"/>
      <c r="XI391" s="29"/>
      <c r="XJ391" s="29"/>
      <c r="XK391" s="29"/>
      <c r="XL391" s="29"/>
      <c r="XM391" s="29"/>
      <c r="XN391" s="29"/>
      <c r="XO391" s="29"/>
      <c r="XP391" s="29"/>
      <c r="XQ391" s="29"/>
      <c r="XR391" s="29"/>
      <c r="XS391" s="29"/>
      <c r="XT391" s="29"/>
      <c r="XU391" s="29"/>
      <c r="XV391" s="29"/>
      <c r="XW391" s="29"/>
      <c r="XX391" s="29"/>
      <c r="XY391" s="29"/>
      <c r="XZ391" s="29"/>
      <c r="YA391" s="29"/>
      <c r="YB391" s="29"/>
      <c r="YC391" s="29"/>
      <c r="YD391" s="29"/>
      <c r="YE391" s="29"/>
      <c r="YF391" s="29"/>
      <c r="YG391" s="29"/>
      <c r="YH391" s="29"/>
      <c r="YI391" s="29"/>
      <c r="YJ391" s="29"/>
      <c r="YK391" s="29"/>
      <c r="YL391" s="29"/>
      <c r="YM391" s="29"/>
      <c r="YN391" s="29"/>
      <c r="YO391" s="29"/>
      <c r="YP391" s="29"/>
      <c r="YQ391" s="29"/>
      <c r="YR391" s="29"/>
      <c r="YS391" s="29"/>
      <c r="YT391" s="29"/>
      <c r="YU391" s="29"/>
      <c r="YV391" s="29"/>
      <c r="YW391" s="29"/>
      <c r="YX391" s="29"/>
      <c r="YY391" s="29"/>
      <c r="YZ391" s="29"/>
      <c r="ZA391" s="29"/>
      <c r="ZB391" s="29"/>
      <c r="ZC391" s="29"/>
      <c r="ZD391" s="29"/>
      <c r="ZE391" s="29"/>
      <c r="ZF391" s="29"/>
      <c r="ZG391" s="29"/>
      <c r="ZH391" s="29"/>
      <c r="ZI391" s="29"/>
      <c r="ZJ391" s="29"/>
      <c r="ZK391" s="29"/>
      <c r="ZL391" s="29"/>
      <c r="ZM391" s="29"/>
      <c r="ZN391" s="29"/>
      <c r="ZO391" s="29"/>
      <c r="ZP391" s="29"/>
      <c r="ZQ391" s="29"/>
      <c r="ZR391" s="29"/>
      <c r="ZS391" s="29"/>
      <c r="ZT391" s="29"/>
      <c r="ZU391" s="29"/>
      <c r="ZV391" s="29"/>
      <c r="ZW391" s="29"/>
      <c r="ZX391" s="29"/>
      <c r="ZY391" s="29"/>
      <c r="ZZ391" s="29"/>
      <c r="AAA391" s="29"/>
      <c r="AAB391" s="29"/>
      <c r="AAC391" s="29"/>
      <c r="AAD391" s="29"/>
      <c r="AAE391" s="29"/>
      <c r="AAF391" s="29"/>
      <c r="AAG391" s="29"/>
      <c r="AAH391" s="29"/>
      <c r="AAI391" s="29"/>
      <c r="AAJ391" s="29"/>
      <c r="AAK391" s="29"/>
      <c r="AAL391" s="29"/>
      <c r="AAM391" s="29"/>
      <c r="AAN391" s="29"/>
      <c r="AAO391" s="29"/>
      <c r="AAP391" s="29"/>
      <c r="AAQ391" s="29"/>
      <c r="AAR391" s="29"/>
      <c r="AAS391" s="29"/>
      <c r="AAT391" s="29"/>
      <c r="AAU391" s="29"/>
      <c r="AAV391" s="29"/>
      <c r="AAW391" s="29"/>
      <c r="AAX391" s="29"/>
      <c r="AAY391" s="29"/>
      <c r="AAZ391" s="29"/>
      <c r="ABA391" s="29"/>
      <c r="ABB391" s="29"/>
      <c r="ABC391" s="29"/>
      <c r="ABD391" s="29"/>
      <c r="ABE391" s="29"/>
      <c r="ABF391" s="29"/>
      <c r="ABG391" s="29"/>
      <c r="ABH391" s="29"/>
      <c r="ABI391" s="29"/>
      <c r="ABJ391" s="29"/>
      <c r="ABK391" s="29"/>
      <c r="ABL391" s="29"/>
      <c r="ABM391" s="29"/>
      <c r="ABN391" s="29"/>
      <c r="ABO391" s="29"/>
      <c r="ABP391" s="29"/>
      <c r="ABQ391" s="29"/>
      <c r="ABR391" s="29"/>
      <c r="ABS391" s="29"/>
      <c r="ABT391" s="29"/>
      <c r="ABU391" s="29"/>
      <c r="ABV391" s="29"/>
      <c r="ABW391" s="29"/>
      <c r="ABX391" s="29"/>
      <c r="ABY391" s="29"/>
      <c r="ABZ391" s="29"/>
      <c r="ACA391" s="29"/>
      <c r="ACB391" s="29"/>
      <c r="ACC391" s="29"/>
      <c r="ACD391" s="29"/>
      <c r="ACE391" s="29"/>
      <c r="ACF391" s="29"/>
      <c r="ACG391" s="29"/>
      <c r="ACH391" s="29"/>
      <c r="ACI391" s="29"/>
      <c r="ACJ391" s="29"/>
      <c r="ACK391" s="29"/>
      <c r="ACL391" s="29"/>
      <c r="ACM391" s="29"/>
      <c r="ACN391" s="29"/>
      <c r="ACO391" s="29"/>
      <c r="ACP391" s="29"/>
      <c r="ACQ391" s="29"/>
      <c r="ACR391" s="29"/>
      <c r="ACS391" s="29"/>
      <c r="ACT391" s="29"/>
      <c r="ACU391" s="29"/>
      <c r="ACV391" s="29"/>
      <c r="ACW391" s="29"/>
      <c r="ACX391" s="29"/>
      <c r="ACY391" s="29"/>
      <c r="ACZ391" s="29"/>
      <c r="ADA391" s="29"/>
      <c r="ADB391" s="29"/>
      <c r="ADC391" s="29"/>
      <c r="ADD391" s="29"/>
      <c r="ADE391" s="29"/>
      <c r="ADF391" s="29"/>
      <c r="ADG391" s="29"/>
      <c r="ADH391" s="29"/>
      <c r="ADI391" s="29"/>
      <c r="ADJ391" s="29"/>
      <c r="ADK391" s="29"/>
      <c r="ADL391" s="29"/>
      <c r="ADM391" s="29"/>
      <c r="ADN391" s="29"/>
      <c r="ADO391" s="29"/>
      <c r="ADP391" s="29"/>
      <c r="ADQ391" s="29"/>
      <c r="ADR391" s="29"/>
      <c r="ADS391" s="29"/>
      <c r="ADT391" s="29"/>
      <c r="ADU391" s="29"/>
      <c r="ADV391" s="29"/>
      <c r="ADW391" s="29"/>
      <c r="ADX391" s="29"/>
      <c r="ADY391" s="29"/>
      <c r="ADZ391" s="29"/>
      <c r="AEA391" s="29"/>
      <c r="AEB391" s="29"/>
      <c r="AEC391" s="29"/>
      <c r="AED391" s="29"/>
      <c r="AEE391" s="29"/>
      <c r="AEF391" s="29"/>
      <c r="AEG391" s="29"/>
      <c r="AEH391" s="29"/>
      <c r="AEI391" s="29"/>
      <c r="AEJ391" s="29"/>
      <c r="AEK391" s="29"/>
      <c r="AEL391" s="29"/>
      <c r="AEM391" s="29"/>
      <c r="AEN391" s="29"/>
      <c r="AEO391" s="29"/>
      <c r="AEP391" s="29"/>
      <c r="AEQ391" s="29"/>
      <c r="AER391" s="29"/>
      <c r="AES391" s="29"/>
      <c r="AET391" s="29"/>
      <c r="AEU391" s="29"/>
      <c r="AEV391" s="29"/>
      <c r="AEW391" s="29"/>
      <c r="AEX391" s="29"/>
      <c r="AEY391" s="29"/>
      <c r="AEZ391" s="29"/>
      <c r="AFA391" s="29"/>
      <c r="AFB391" s="29"/>
      <c r="AFC391" s="29"/>
      <c r="AFD391" s="29"/>
      <c r="AFE391" s="29"/>
      <c r="AFF391" s="29"/>
      <c r="AFG391" s="29"/>
      <c r="AFH391" s="29"/>
      <c r="AFI391" s="29"/>
      <c r="AFJ391" s="29"/>
      <c r="AFK391" s="29"/>
      <c r="AFL391" s="29"/>
      <c r="AFM391" s="29"/>
      <c r="AFN391" s="29"/>
      <c r="AFO391" s="29"/>
      <c r="AFP391" s="29"/>
      <c r="AFQ391" s="29"/>
      <c r="AFR391" s="29"/>
      <c r="AFS391" s="29"/>
      <c r="AFT391" s="29"/>
      <c r="AFU391" s="29"/>
      <c r="AFV391" s="29"/>
      <c r="AFW391" s="29"/>
      <c r="AFX391" s="29"/>
      <c r="AFY391" s="29"/>
      <c r="AFZ391" s="29"/>
      <c r="AGA391" s="29"/>
      <c r="AGB391" s="29"/>
      <c r="AGC391" s="29"/>
      <c r="AGD391" s="29"/>
      <c r="AGE391" s="29"/>
      <c r="AGF391" s="29"/>
      <c r="AGG391" s="29"/>
      <c r="AGH391" s="29"/>
      <c r="AGI391" s="29"/>
      <c r="AGJ391" s="29"/>
      <c r="AGK391" s="29"/>
      <c r="AGL391" s="29"/>
      <c r="AGM391" s="29"/>
      <c r="AGN391" s="29"/>
      <c r="AGO391" s="29"/>
      <c r="AGP391" s="29"/>
      <c r="AGQ391" s="29"/>
      <c r="AGR391" s="29"/>
      <c r="AGS391" s="29"/>
      <c r="AGT391" s="29"/>
      <c r="AGU391" s="29"/>
      <c r="AGV391" s="29"/>
      <c r="AGW391" s="29"/>
      <c r="AGX391" s="29"/>
      <c r="AGY391" s="29"/>
      <c r="AGZ391" s="29"/>
      <c r="AHA391" s="29"/>
      <c r="AHB391" s="29"/>
      <c r="AHC391" s="29"/>
      <c r="AHD391" s="29"/>
      <c r="AHE391" s="29"/>
      <c r="AHF391" s="29"/>
      <c r="AHG391" s="29"/>
      <c r="AHH391" s="29"/>
      <c r="AHI391" s="29"/>
      <c r="AHJ391" s="29"/>
      <c r="AHK391" s="29"/>
      <c r="AHL391" s="29"/>
      <c r="AHM391" s="29"/>
      <c r="AHN391" s="29"/>
      <c r="AHO391" s="29"/>
      <c r="AHP391" s="29"/>
      <c r="AHQ391" s="29"/>
      <c r="AHR391" s="29"/>
      <c r="AHS391" s="29"/>
      <c r="AHT391" s="29"/>
      <c r="AHU391" s="29"/>
      <c r="AHV391" s="29"/>
      <c r="AHW391" s="29"/>
      <c r="AHX391" s="29"/>
      <c r="AHY391" s="29"/>
      <c r="AHZ391" s="29"/>
      <c r="AIA391" s="29"/>
      <c r="AIB391" s="29"/>
      <c r="AIC391" s="29"/>
      <c r="AID391" s="29"/>
      <c r="AIE391" s="29"/>
      <c r="AIF391" s="29"/>
      <c r="AIG391" s="29"/>
      <c r="AIH391" s="29"/>
      <c r="AII391" s="29"/>
      <c r="AIJ391" s="29"/>
      <c r="AIK391" s="29"/>
      <c r="AIL391" s="29"/>
      <c r="AIM391" s="29"/>
      <c r="AIN391" s="29"/>
      <c r="AIO391" s="29"/>
      <c r="AIP391" s="29"/>
      <c r="AIQ391" s="29"/>
      <c r="AIR391" s="29"/>
      <c r="AIS391" s="29"/>
      <c r="AIT391" s="29"/>
      <c r="AIU391" s="29"/>
      <c r="AIV391" s="29"/>
      <c r="AIW391" s="29"/>
      <c r="AIX391" s="29"/>
      <c r="AIY391" s="29"/>
      <c r="AIZ391" s="29"/>
      <c r="AJA391" s="29"/>
      <c r="AJB391" s="29"/>
      <c r="AJC391" s="29"/>
      <c r="AJD391" s="29"/>
      <c r="AJE391" s="29"/>
      <c r="AJF391" s="29"/>
      <c r="AJG391" s="29"/>
      <c r="AJH391" s="29"/>
      <c r="AJI391" s="29"/>
      <c r="AJJ391" s="29"/>
      <c r="AJK391" s="29"/>
      <c r="AJL391" s="29"/>
      <c r="AJM391" s="29"/>
      <c r="AJN391" s="29"/>
      <c r="AJO391" s="29"/>
      <c r="AJP391" s="29"/>
      <c r="AJQ391" s="29"/>
      <c r="AJR391" s="29"/>
      <c r="AJS391" s="29"/>
      <c r="AJT391" s="29"/>
      <c r="AJU391" s="29"/>
      <c r="AJV391" s="29"/>
      <c r="AJW391" s="29"/>
      <c r="AJX391" s="29"/>
      <c r="AJY391" s="29"/>
      <c r="AJZ391" s="29"/>
      <c r="AKA391" s="29"/>
      <c r="AKB391" s="29"/>
      <c r="AKC391" s="29"/>
      <c r="AKD391" s="29"/>
      <c r="AKE391" s="29"/>
      <c r="AKF391" s="29"/>
      <c r="AKG391" s="29"/>
      <c r="AKH391" s="29"/>
      <c r="AKI391" s="29"/>
      <c r="AKJ391" s="29"/>
      <c r="AKK391" s="29"/>
      <c r="AKL391" s="29"/>
      <c r="AKM391" s="29"/>
      <c r="AKN391" s="29"/>
      <c r="AKO391" s="29"/>
      <c r="AKP391" s="29"/>
      <c r="AKQ391" s="29"/>
      <c r="AKR391" s="29"/>
      <c r="AKS391" s="29"/>
      <c r="AKT391" s="29"/>
      <c r="AKU391" s="29"/>
      <c r="AKV391" s="29"/>
      <c r="AKW391" s="29"/>
      <c r="AKX391" s="29"/>
      <c r="AKY391" s="29"/>
      <c r="AKZ391" s="29"/>
      <c r="ALA391" s="29"/>
      <c r="ALB391" s="29"/>
      <c r="ALC391" s="29"/>
      <c r="ALD391" s="29"/>
      <c r="ALE391" s="29"/>
      <c r="ALF391" s="29"/>
      <c r="ALG391" s="29"/>
      <c r="ALH391" s="29"/>
      <c r="ALI391" s="29"/>
      <c r="ALJ391" s="29"/>
      <c r="ALK391" s="29"/>
      <c r="ALL391" s="29"/>
      <c r="ALM391" s="29"/>
      <c r="ALN391" s="29"/>
      <c r="ALO391" s="29"/>
      <c r="ALP391" s="29"/>
      <c r="ALQ391" s="29"/>
      <c r="ALR391" s="29"/>
      <c r="ALS391" s="29"/>
      <c r="ALT391" s="29"/>
      <c r="ALU391" s="29"/>
      <c r="ALV391" s="29"/>
      <c r="ALW391" s="29"/>
      <c r="ALX391" s="29"/>
      <c r="ALY391" s="29"/>
      <c r="ALZ391" s="29"/>
      <c r="AMA391" s="29"/>
      <c r="AMB391" s="29"/>
      <c r="AMC391" s="29"/>
      <c r="AMD391" s="29"/>
      <c r="AME391" s="29"/>
      <c r="AMF391" s="29"/>
      <c r="AMG391" s="29"/>
      <c r="AMH391" s="29"/>
      <c r="AMI391" s="29"/>
      <c r="AMJ391" s="29"/>
      <c r="AMK391" s="29"/>
      <c r="AML391" s="29"/>
      <c r="AMM391" s="29"/>
      <c r="AMN391" s="29"/>
      <c r="AMO391" s="29"/>
      <c r="AMP391" s="29"/>
      <c r="AMQ391" s="29"/>
      <c r="AMR391" s="29"/>
      <c r="AMS391" s="29"/>
      <c r="AMT391" s="29"/>
      <c r="AMU391" s="29"/>
      <c r="AMV391" s="29"/>
      <c r="AMW391" s="29"/>
      <c r="AMX391" s="29"/>
      <c r="AMY391" s="29"/>
      <c r="AMZ391" s="29"/>
      <c r="ANA391" s="29"/>
      <c r="ANB391" s="29"/>
      <c r="ANC391" s="29"/>
      <c r="AND391" s="29"/>
      <c r="ANE391" s="29"/>
    </row>
    <row r="392" spans="1:1045" s="18" customFormat="1" x14ac:dyDescent="0.25">
      <c r="B392" t="s">
        <v>203</v>
      </c>
      <c r="N392" s="32"/>
      <c r="O392" s="59"/>
      <c r="P392"/>
      <c r="Q392" s="60"/>
      <c r="R392" s="68"/>
      <c r="S392" s="68"/>
      <c r="T392" s="21"/>
      <c r="U392" s="22"/>
      <c r="V392" s="30"/>
      <c r="W392" s="88"/>
      <c r="X392" s="88"/>
      <c r="Y392" s="88"/>
      <c r="Z392" s="35"/>
      <c r="AA392" s="51"/>
      <c r="AB392" s="50"/>
      <c r="AC392" s="54"/>
      <c r="AD392" s="50"/>
      <c r="AE392"/>
      <c r="AF392"/>
      <c r="AG392" s="146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  <c r="FQ392" s="29"/>
      <c r="FR392" s="29"/>
      <c r="FS392" s="29"/>
      <c r="FT392" s="29"/>
      <c r="FU392" s="29"/>
      <c r="FV392" s="29"/>
      <c r="FW392" s="29"/>
      <c r="FX392" s="29"/>
      <c r="FY392" s="29"/>
      <c r="FZ392" s="29"/>
      <c r="GA392" s="29"/>
      <c r="GB392" s="29"/>
      <c r="GC392" s="29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  <c r="HS392" s="29"/>
      <c r="HT392" s="29"/>
      <c r="HU392" s="29"/>
      <c r="HV392" s="29"/>
      <c r="HW392" s="29"/>
      <c r="HX392" s="29"/>
      <c r="HY392" s="29"/>
      <c r="HZ392" s="29"/>
      <c r="IA392" s="29"/>
      <c r="IB392" s="29"/>
      <c r="IC392" s="29"/>
      <c r="ID392" s="29"/>
      <c r="IE392" s="29"/>
      <c r="IF392" s="29"/>
      <c r="IG392" s="29"/>
      <c r="IH392" s="29"/>
      <c r="II392" s="29"/>
      <c r="IJ392" s="29"/>
      <c r="IK392" s="29"/>
      <c r="IL392" s="29"/>
      <c r="IM392" s="29"/>
      <c r="IN392" s="29"/>
      <c r="IO392" s="29"/>
      <c r="IP392" s="29"/>
      <c r="IQ392" s="29"/>
      <c r="IR392" s="29"/>
      <c r="IS392" s="29"/>
      <c r="IT392" s="29"/>
      <c r="IU392" s="29"/>
      <c r="IV392" s="29"/>
      <c r="IW392" s="29"/>
      <c r="IX392" s="29"/>
      <c r="IY392" s="29"/>
      <c r="IZ392" s="29"/>
      <c r="JA392" s="29"/>
      <c r="JB392" s="29"/>
      <c r="JC392" s="29"/>
      <c r="JD392" s="29"/>
      <c r="JE392" s="29"/>
      <c r="JF392" s="29"/>
      <c r="JG392" s="29"/>
      <c r="JH392" s="29"/>
      <c r="JI392" s="29"/>
      <c r="JJ392" s="29"/>
      <c r="JK392" s="29"/>
      <c r="JL392" s="29"/>
      <c r="JM392" s="29"/>
      <c r="JN392" s="29"/>
      <c r="JO392" s="29"/>
      <c r="JP392" s="29"/>
      <c r="JQ392" s="29"/>
      <c r="JR392" s="29"/>
      <c r="JS392" s="29"/>
      <c r="JT392" s="29"/>
      <c r="JU392" s="29"/>
      <c r="JV392" s="29"/>
      <c r="JW392" s="29"/>
      <c r="JX392" s="29"/>
      <c r="JY392" s="29"/>
      <c r="JZ392" s="29"/>
      <c r="KA392" s="29"/>
      <c r="KB392" s="29"/>
      <c r="KC392" s="29"/>
      <c r="KD392" s="29"/>
      <c r="KE392" s="29"/>
      <c r="KF392" s="29"/>
      <c r="KG392" s="29"/>
      <c r="KH392" s="29"/>
      <c r="KI392" s="29"/>
      <c r="KJ392" s="29"/>
      <c r="KK392" s="29"/>
      <c r="KL392" s="29"/>
      <c r="KM392" s="29"/>
      <c r="KN392" s="29"/>
      <c r="KO392" s="29"/>
      <c r="KP392" s="29"/>
      <c r="KQ392" s="29"/>
      <c r="KR392" s="29"/>
      <c r="KS392" s="29"/>
      <c r="KT392" s="29"/>
      <c r="KU392" s="29"/>
      <c r="KV392" s="29"/>
      <c r="KW392" s="29"/>
      <c r="KX392" s="29"/>
      <c r="KY392" s="29"/>
      <c r="KZ392" s="29"/>
      <c r="LA392" s="29"/>
      <c r="LB392" s="29"/>
      <c r="LC392" s="29"/>
      <c r="LD392" s="29"/>
      <c r="LE392" s="29"/>
      <c r="LF392" s="29"/>
      <c r="LG392" s="29"/>
      <c r="LH392" s="29"/>
      <c r="LI392" s="29"/>
      <c r="LJ392" s="29"/>
      <c r="LK392" s="29"/>
      <c r="LL392" s="29"/>
      <c r="LM392" s="29"/>
      <c r="LN392" s="29"/>
      <c r="LO392" s="29"/>
      <c r="LP392" s="29"/>
      <c r="LQ392" s="29"/>
      <c r="LR392" s="29"/>
      <c r="LS392" s="29"/>
      <c r="LT392" s="29"/>
      <c r="LU392" s="29"/>
      <c r="LV392" s="29"/>
      <c r="LW392" s="29"/>
      <c r="LX392" s="29"/>
      <c r="LY392" s="29"/>
      <c r="LZ392" s="29"/>
      <c r="MA392" s="29"/>
      <c r="MB392" s="29"/>
      <c r="MC392" s="29"/>
      <c r="MD392" s="29"/>
      <c r="ME392" s="29"/>
      <c r="MF392" s="29"/>
      <c r="MG392" s="29"/>
      <c r="MH392" s="29"/>
      <c r="MI392" s="29"/>
      <c r="MJ392" s="29"/>
      <c r="MK392" s="29"/>
      <c r="ML392" s="29"/>
      <c r="MM392" s="29"/>
      <c r="MN392" s="29"/>
      <c r="MO392" s="29"/>
      <c r="MP392" s="29"/>
      <c r="MQ392" s="29"/>
      <c r="MR392" s="29"/>
      <c r="MS392" s="29"/>
      <c r="MT392" s="29"/>
      <c r="MU392" s="29"/>
      <c r="MV392" s="29"/>
      <c r="MW392" s="29"/>
      <c r="MX392" s="29"/>
      <c r="MY392" s="29"/>
      <c r="MZ392" s="29"/>
      <c r="NA392" s="29"/>
      <c r="NB392" s="29"/>
      <c r="NC392" s="29"/>
      <c r="ND392" s="29"/>
      <c r="NE392" s="29"/>
      <c r="NF392" s="29"/>
      <c r="NG392" s="29"/>
      <c r="NH392" s="29"/>
      <c r="NI392" s="29"/>
      <c r="NJ392" s="29"/>
      <c r="NK392" s="29"/>
      <c r="NL392" s="29"/>
      <c r="NM392" s="29"/>
      <c r="NN392" s="29"/>
      <c r="NO392" s="29"/>
      <c r="NP392" s="29"/>
      <c r="NQ392" s="29"/>
      <c r="NR392" s="29"/>
      <c r="NS392" s="29"/>
      <c r="NT392" s="29"/>
      <c r="NU392" s="29"/>
      <c r="NV392" s="29"/>
      <c r="NW392" s="29"/>
      <c r="NX392" s="29"/>
      <c r="NY392" s="29"/>
      <c r="NZ392" s="29"/>
      <c r="OA392" s="29"/>
      <c r="OB392" s="29"/>
      <c r="OC392" s="29"/>
      <c r="OD392" s="29"/>
      <c r="OE392" s="29"/>
      <c r="OF392" s="29"/>
      <c r="OG392" s="29"/>
      <c r="OH392" s="29"/>
      <c r="OI392" s="29"/>
      <c r="OJ392" s="29"/>
      <c r="OK392" s="29"/>
      <c r="OL392" s="29"/>
      <c r="OM392" s="29"/>
      <c r="ON392" s="29"/>
      <c r="OO392" s="29"/>
      <c r="OP392" s="29"/>
      <c r="OQ392" s="29"/>
      <c r="OR392" s="29"/>
      <c r="OS392" s="29"/>
      <c r="OT392" s="29"/>
      <c r="OU392" s="29"/>
      <c r="OV392" s="29"/>
      <c r="OW392" s="29"/>
      <c r="OX392" s="29"/>
      <c r="OY392" s="29"/>
      <c r="OZ392" s="29"/>
      <c r="PA392" s="29"/>
      <c r="PB392" s="29"/>
      <c r="PC392" s="29"/>
      <c r="PD392" s="29"/>
      <c r="PE392" s="29"/>
      <c r="PF392" s="29"/>
      <c r="PG392" s="29"/>
      <c r="PH392" s="29"/>
      <c r="PI392" s="29"/>
      <c r="PJ392" s="29"/>
      <c r="PK392" s="29"/>
      <c r="PL392" s="29"/>
      <c r="PM392" s="29"/>
      <c r="PN392" s="29"/>
      <c r="PO392" s="29"/>
      <c r="PP392" s="29"/>
      <c r="PQ392" s="29"/>
      <c r="PR392" s="29"/>
      <c r="PS392" s="29"/>
      <c r="PT392" s="29"/>
      <c r="PU392" s="29"/>
      <c r="PV392" s="29"/>
      <c r="PW392" s="29"/>
      <c r="PX392" s="29"/>
      <c r="PY392" s="29"/>
      <c r="PZ392" s="29"/>
      <c r="QA392" s="29"/>
      <c r="QB392" s="29"/>
      <c r="QC392" s="29"/>
      <c r="QD392" s="29"/>
      <c r="QE392" s="29"/>
      <c r="QF392" s="29"/>
      <c r="QG392" s="29"/>
      <c r="QH392" s="29"/>
      <c r="QI392" s="29"/>
      <c r="QJ392" s="29"/>
      <c r="QK392" s="29"/>
      <c r="QL392" s="29"/>
      <c r="QM392" s="29"/>
      <c r="QN392" s="29"/>
      <c r="QO392" s="29"/>
      <c r="QP392" s="29"/>
      <c r="QQ392" s="29"/>
      <c r="QR392" s="29"/>
      <c r="QS392" s="29"/>
      <c r="QT392" s="29"/>
      <c r="QU392" s="29"/>
      <c r="QV392" s="29"/>
      <c r="QW392" s="29"/>
      <c r="QX392" s="29"/>
      <c r="QY392" s="29"/>
      <c r="QZ392" s="29"/>
      <c r="RA392" s="29"/>
      <c r="RB392" s="29"/>
      <c r="RC392" s="29"/>
      <c r="RD392" s="29"/>
      <c r="RE392" s="29"/>
      <c r="RF392" s="29"/>
      <c r="RG392" s="29"/>
      <c r="RH392" s="29"/>
      <c r="RI392" s="29"/>
      <c r="RJ392" s="29"/>
      <c r="RK392" s="29"/>
      <c r="RL392" s="29"/>
      <c r="RM392" s="29"/>
      <c r="RN392" s="29"/>
      <c r="RO392" s="29"/>
      <c r="RP392" s="29"/>
      <c r="RQ392" s="29"/>
      <c r="RR392" s="29"/>
      <c r="RS392" s="29"/>
      <c r="RT392" s="29"/>
      <c r="RU392" s="29"/>
      <c r="RV392" s="29"/>
      <c r="RW392" s="29"/>
      <c r="RX392" s="29"/>
      <c r="RY392" s="29"/>
      <c r="RZ392" s="29"/>
      <c r="SA392" s="29"/>
      <c r="SB392" s="29"/>
      <c r="SC392" s="29"/>
      <c r="SD392" s="29"/>
      <c r="SE392" s="29"/>
      <c r="SF392" s="29"/>
      <c r="SG392" s="29"/>
      <c r="SH392" s="29"/>
      <c r="SI392" s="29"/>
      <c r="SJ392" s="29"/>
      <c r="SK392" s="29"/>
      <c r="SL392" s="29"/>
      <c r="SM392" s="29"/>
      <c r="SN392" s="29"/>
      <c r="SO392" s="29"/>
      <c r="SP392" s="29"/>
      <c r="SQ392" s="29"/>
      <c r="SR392" s="29"/>
      <c r="SS392" s="29"/>
      <c r="ST392" s="29"/>
      <c r="SU392" s="29"/>
      <c r="SV392" s="29"/>
      <c r="SW392" s="29"/>
      <c r="SX392" s="29"/>
      <c r="SY392" s="29"/>
      <c r="SZ392" s="29"/>
      <c r="TA392" s="29"/>
      <c r="TB392" s="29"/>
      <c r="TC392" s="29"/>
      <c r="TD392" s="29"/>
      <c r="TE392" s="29"/>
      <c r="TF392" s="29"/>
      <c r="TG392" s="29"/>
      <c r="TH392" s="29"/>
      <c r="TI392" s="29"/>
      <c r="TJ392" s="29"/>
      <c r="TK392" s="29"/>
      <c r="TL392" s="29"/>
      <c r="TM392" s="29"/>
      <c r="TN392" s="29"/>
      <c r="TO392" s="29"/>
      <c r="TP392" s="29"/>
      <c r="TQ392" s="29"/>
      <c r="TR392" s="29"/>
      <c r="TS392" s="29"/>
      <c r="TT392" s="29"/>
      <c r="TU392" s="29"/>
      <c r="TV392" s="29"/>
      <c r="TW392" s="29"/>
      <c r="TX392" s="29"/>
      <c r="TY392" s="29"/>
      <c r="TZ392" s="29"/>
      <c r="UA392" s="29"/>
      <c r="UB392" s="29"/>
      <c r="UC392" s="29"/>
      <c r="UD392" s="29"/>
      <c r="UE392" s="29"/>
      <c r="UF392" s="29"/>
      <c r="UG392" s="29"/>
      <c r="UH392" s="29"/>
      <c r="UI392" s="29"/>
      <c r="UJ392" s="29"/>
      <c r="UK392" s="29"/>
      <c r="UL392" s="29"/>
      <c r="UM392" s="29"/>
      <c r="UN392" s="29"/>
      <c r="UO392" s="29"/>
      <c r="UP392" s="29"/>
      <c r="UQ392" s="29"/>
      <c r="UR392" s="29"/>
      <c r="US392" s="29"/>
      <c r="UT392" s="29"/>
      <c r="UU392" s="29"/>
      <c r="UV392" s="29"/>
      <c r="UW392" s="29"/>
      <c r="UX392" s="29"/>
      <c r="UY392" s="29"/>
      <c r="UZ392" s="29"/>
      <c r="VA392" s="29"/>
      <c r="VB392" s="29"/>
      <c r="VC392" s="29"/>
      <c r="VD392" s="29"/>
      <c r="VE392" s="29"/>
      <c r="VF392" s="29"/>
      <c r="VG392" s="29"/>
      <c r="VH392" s="29"/>
      <c r="VI392" s="29"/>
      <c r="VJ392" s="29"/>
      <c r="VK392" s="29"/>
      <c r="VL392" s="29"/>
      <c r="VM392" s="29"/>
      <c r="VN392" s="29"/>
      <c r="VO392" s="29"/>
      <c r="VP392" s="29"/>
      <c r="VQ392" s="29"/>
      <c r="VR392" s="29"/>
      <c r="VS392" s="29"/>
      <c r="VT392" s="29"/>
      <c r="VU392" s="29"/>
      <c r="VV392" s="29"/>
      <c r="VW392" s="29"/>
      <c r="VX392" s="29"/>
      <c r="VY392" s="29"/>
      <c r="VZ392" s="29"/>
      <c r="WA392" s="29"/>
      <c r="WB392" s="29"/>
      <c r="WC392" s="29"/>
      <c r="WD392" s="29"/>
      <c r="WE392" s="29"/>
      <c r="WF392" s="29"/>
      <c r="WG392" s="29"/>
      <c r="WH392" s="29"/>
      <c r="WI392" s="29"/>
      <c r="WJ392" s="29"/>
      <c r="WK392" s="29"/>
      <c r="WL392" s="29"/>
      <c r="WM392" s="29"/>
      <c r="WN392" s="29"/>
      <c r="WO392" s="29"/>
      <c r="WP392" s="29"/>
      <c r="WQ392" s="29"/>
      <c r="WR392" s="29"/>
      <c r="WS392" s="29"/>
      <c r="WT392" s="29"/>
      <c r="WU392" s="29"/>
      <c r="WV392" s="29"/>
      <c r="WW392" s="29"/>
      <c r="WX392" s="29"/>
      <c r="WY392" s="29"/>
      <c r="WZ392" s="29"/>
      <c r="XA392" s="29"/>
      <c r="XB392" s="29"/>
      <c r="XC392" s="29"/>
      <c r="XD392" s="29"/>
      <c r="XE392" s="29"/>
      <c r="XF392" s="29"/>
      <c r="XG392" s="29"/>
      <c r="XH392" s="29"/>
      <c r="XI392" s="29"/>
      <c r="XJ392" s="29"/>
      <c r="XK392" s="29"/>
      <c r="XL392" s="29"/>
      <c r="XM392" s="29"/>
      <c r="XN392" s="29"/>
      <c r="XO392" s="29"/>
      <c r="XP392" s="29"/>
      <c r="XQ392" s="29"/>
      <c r="XR392" s="29"/>
      <c r="XS392" s="29"/>
      <c r="XT392" s="29"/>
      <c r="XU392" s="29"/>
      <c r="XV392" s="29"/>
      <c r="XW392" s="29"/>
      <c r="XX392" s="29"/>
      <c r="XY392" s="29"/>
      <c r="XZ392" s="29"/>
      <c r="YA392" s="29"/>
      <c r="YB392" s="29"/>
      <c r="YC392" s="29"/>
      <c r="YD392" s="29"/>
      <c r="YE392" s="29"/>
      <c r="YF392" s="29"/>
      <c r="YG392" s="29"/>
      <c r="YH392" s="29"/>
      <c r="YI392" s="29"/>
      <c r="YJ392" s="29"/>
      <c r="YK392" s="29"/>
      <c r="YL392" s="29"/>
      <c r="YM392" s="29"/>
      <c r="YN392" s="29"/>
      <c r="YO392" s="29"/>
      <c r="YP392" s="29"/>
      <c r="YQ392" s="29"/>
      <c r="YR392" s="29"/>
      <c r="YS392" s="29"/>
      <c r="YT392" s="29"/>
      <c r="YU392" s="29"/>
      <c r="YV392" s="29"/>
      <c r="YW392" s="29"/>
      <c r="YX392" s="29"/>
      <c r="YY392" s="29"/>
      <c r="YZ392" s="29"/>
      <c r="ZA392" s="29"/>
      <c r="ZB392" s="29"/>
      <c r="ZC392" s="29"/>
      <c r="ZD392" s="29"/>
      <c r="ZE392" s="29"/>
      <c r="ZF392" s="29"/>
      <c r="ZG392" s="29"/>
      <c r="ZH392" s="29"/>
      <c r="ZI392" s="29"/>
      <c r="ZJ392" s="29"/>
      <c r="ZK392" s="29"/>
      <c r="ZL392" s="29"/>
      <c r="ZM392" s="29"/>
      <c r="ZN392" s="29"/>
      <c r="ZO392" s="29"/>
      <c r="ZP392" s="29"/>
      <c r="ZQ392" s="29"/>
      <c r="ZR392" s="29"/>
      <c r="ZS392" s="29"/>
      <c r="ZT392" s="29"/>
      <c r="ZU392" s="29"/>
      <c r="ZV392" s="29"/>
      <c r="ZW392" s="29"/>
      <c r="ZX392" s="29"/>
      <c r="ZY392" s="29"/>
      <c r="ZZ392" s="29"/>
      <c r="AAA392" s="29"/>
      <c r="AAB392" s="29"/>
      <c r="AAC392" s="29"/>
      <c r="AAD392" s="29"/>
      <c r="AAE392" s="29"/>
      <c r="AAF392" s="29"/>
      <c r="AAG392" s="29"/>
      <c r="AAH392" s="29"/>
      <c r="AAI392" s="29"/>
      <c r="AAJ392" s="29"/>
      <c r="AAK392" s="29"/>
      <c r="AAL392" s="29"/>
      <c r="AAM392" s="29"/>
      <c r="AAN392" s="29"/>
      <c r="AAO392" s="29"/>
      <c r="AAP392" s="29"/>
      <c r="AAQ392" s="29"/>
      <c r="AAR392" s="29"/>
      <c r="AAS392" s="29"/>
      <c r="AAT392" s="29"/>
      <c r="AAU392" s="29"/>
      <c r="AAV392" s="29"/>
      <c r="AAW392" s="29"/>
      <c r="AAX392" s="29"/>
      <c r="AAY392" s="29"/>
      <c r="AAZ392" s="29"/>
      <c r="ABA392" s="29"/>
      <c r="ABB392" s="29"/>
      <c r="ABC392" s="29"/>
      <c r="ABD392" s="29"/>
      <c r="ABE392" s="29"/>
      <c r="ABF392" s="29"/>
      <c r="ABG392" s="29"/>
      <c r="ABH392" s="29"/>
      <c r="ABI392" s="29"/>
      <c r="ABJ392" s="29"/>
      <c r="ABK392" s="29"/>
      <c r="ABL392" s="29"/>
      <c r="ABM392" s="29"/>
      <c r="ABN392" s="29"/>
      <c r="ABO392" s="29"/>
      <c r="ABP392" s="29"/>
      <c r="ABQ392" s="29"/>
      <c r="ABR392" s="29"/>
      <c r="ABS392" s="29"/>
      <c r="ABT392" s="29"/>
      <c r="ABU392" s="29"/>
      <c r="ABV392" s="29"/>
      <c r="ABW392" s="29"/>
      <c r="ABX392" s="29"/>
      <c r="ABY392" s="29"/>
      <c r="ABZ392" s="29"/>
      <c r="ACA392" s="29"/>
      <c r="ACB392" s="29"/>
      <c r="ACC392" s="29"/>
      <c r="ACD392" s="29"/>
      <c r="ACE392" s="29"/>
      <c r="ACF392" s="29"/>
      <c r="ACG392" s="29"/>
      <c r="ACH392" s="29"/>
      <c r="ACI392" s="29"/>
      <c r="ACJ392" s="29"/>
      <c r="ACK392" s="29"/>
      <c r="ACL392" s="29"/>
      <c r="ACM392" s="29"/>
      <c r="ACN392" s="29"/>
      <c r="ACO392" s="29"/>
      <c r="ACP392" s="29"/>
      <c r="ACQ392" s="29"/>
      <c r="ACR392" s="29"/>
      <c r="ACS392" s="29"/>
      <c r="ACT392" s="29"/>
      <c r="ACU392" s="29"/>
      <c r="ACV392" s="29"/>
      <c r="ACW392" s="29"/>
      <c r="ACX392" s="29"/>
      <c r="ACY392" s="29"/>
      <c r="ACZ392" s="29"/>
      <c r="ADA392" s="29"/>
      <c r="ADB392" s="29"/>
      <c r="ADC392" s="29"/>
      <c r="ADD392" s="29"/>
      <c r="ADE392" s="29"/>
      <c r="ADF392" s="29"/>
      <c r="ADG392" s="29"/>
      <c r="ADH392" s="29"/>
      <c r="ADI392" s="29"/>
      <c r="ADJ392" s="29"/>
      <c r="ADK392" s="29"/>
      <c r="ADL392" s="29"/>
      <c r="ADM392" s="29"/>
      <c r="ADN392" s="29"/>
      <c r="ADO392" s="29"/>
      <c r="ADP392" s="29"/>
      <c r="ADQ392" s="29"/>
      <c r="ADR392" s="29"/>
      <c r="ADS392" s="29"/>
      <c r="ADT392" s="29"/>
      <c r="ADU392" s="29"/>
      <c r="ADV392" s="29"/>
      <c r="ADW392" s="29"/>
      <c r="ADX392" s="29"/>
      <c r="ADY392" s="29"/>
      <c r="ADZ392" s="29"/>
      <c r="AEA392" s="29"/>
      <c r="AEB392" s="29"/>
      <c r="AEC392" s="29"/>
      <c r="AED392" s="29"/>
      <c r="AEE392" s="29"/>
      <c r="AEF392" s="29"/>
      <c r="AEG392" s="29"/>
      <c r="AEH392" s="29"/>
      <c r="AEI392" s="29"/>
      <c r="AEJ392" s="29"/>
      <c r="AEK392" s="29"/>
      <c r="AEL392" s="29"/>
      <c r="AEM392" s="29"/>
      <c r="AEN392" s="29"/>
      <c r="AEO392" s="29"/>
      <c r="AEP392" s="29"/>
      <c r="AEQ392" s="29"/>
      <c r="AER392" s="29"/>
      <c r="AES392" s="29"/>
      <c r="AET392" s="29"/>
      <c r="AEU392" s="29"/>
      <c r="AEV392" s="29"/>
      <c r="AEW392" s="29"/>
      <c r="AEX392" s="29"/>
      <c r="AEY392" s="29"/>
      <c r="AEZ392" s="29"/>
      <c r="AFA392" s="29"/>
      <c r="AFB392" s="29"/>
      <c r="AFC392" s="29"/>
      <c r="AFD392" s="29"/>
      <c r="AFE392" s="29"/>
      <c r="AFF392" s="29"/>
      <c r="AFG392" s="29"/>
      <c r="AFH392" s="29"/>
      <c r="AFI392" s="29"/>
      <c r="AFJ392" s="29"/>
      <c r="AFK392" s="29"/>
      <c r="AFL392" s="29"/>
      <c r="AFM392" s="29"/>
      <c r="AFN392" s="29"/>
      <c r="AFO392" s="29"/>
      <c r="AFP392" s="29"/>
      <c r="AFQ392" s="29"/>
      <c r="AFR392" s="29"/>
      <c r="AFS392" s="29"/>
      <c r="AFT392" s="29"/>
      <c r="AFU392" s="29"/>
      <c r="AFV392" s="29"/>
      <c r="AFW392" s="29"/>
      <c r="AFX392" s="29"/>
      <c r="AFY392" s="29"/>
      <c r="AFZ392" s="29"/>
      <c r="AGA392" s="29"/>
      <c r="AGB392" s="29"/>
      <c r="AGC392" s="29"/>
      <c r="AGD392" s="29"/>
      <c r="AGE392" s="29"/>
      <c r="AGF392" s="29"/>
      <c r="AGG392" s="29"/>
      <c r="AGH392" s="29"/>
      <c r="AGI392" s="29"/>
      <c r="AGJ392" s="29"/>
      <c r="AGK392" s="29"/>
      <c r="AGL392" s="29"/>
      <c r="AGM392" s="29"/>
      <c r="AGN392" s="29"/>
      <c r="AGO392" s="29"/>
      <c r="AGP392" s="29"/>
      <c r="AGQ392" s="29"/>
      <c r="AGR392" s="29"/>
      <c r="AGS392" s="29"/>
      <c r="AGT392" s="29"/>
      <c r="AGU392" s="29"/>
      <c r="AGV392" s="29"/>
      <c r="AGW392" s="29"/>
      <c r="AGX392" s="29"/>
      <c r="AGY392" s="29"/>
      <c r="AGZ392" s="29"/>
      <c r="AHA392" s="29"/>
      <c r="AHB392" s="29"/>
      <c r="AHC392" s="29"/>
      <c r="AHD392" s="29"/>
      <c r="AHE392" s="29"/>
      <c r="AHF392" s="29"/>
      <c r="AHG392" s="29"/>
      <c r="AHH392" s="29"/>
      <c r="AHI392" s="29"/>
      <c r="AHJ392" s="29"/>
      <c r="AHK392" s="29"/>
      <c r="AHL392" s="29"/>
      <c r="AHM392" s="29"/>
      <c r="AHN392" s="29"/>
      <c r="AHO392" s="29"/>
      <c r="AHP392" s="29"/>
      <c r="AHQ392" s="29"/>
      <c r="AHR392" s="29"/>
      <c r="AHS392" s="29"/>
      <c r="AHT392" s="29"/>
      <c r="AHU392" s="29"/>
      <c r="AHV392" s="29"/>
      <c r="AHW392" s="29"/>
      <c r="AHX392" s="29"/>
      <c r="AHY392" s="29"/>
      <c r="AHZ392" s="29"/>
      <c r="AIA392" s="29"/>
      <c r="AIB392" s="29"/>
      <c r="AIC392" s="29"/>
      <c r="AID392" s="29"/>
      <c r="AIE392" s="29"/>
      <c r="AIF392" s="29"/>
      <c r="AIG392" s="29"/>
      <c r="AIH392" s="29"/>
      <c r="AII392" s="29"/>
      <c r="AIJ392" s="29"/>
      <c r="AIK392" s="29"/>
      <c r="AIL392" s="29"/>
      <c r="AIM392" s="29"/>
      <c r="AIN392" s="29"/>
      <c r="AIO392" s="29"/>
      <c r="AIP392" s="29"/>
      <c r="AIQ392" s="29"/>
      <c r="AIR392" s="29"/>
      <c r="AIS392" s="29"/>
      <c r="AIT392" s="29"/>
      <c r="AIU392" s="29"/>
      <c r="AIV392" s="29"/>
      <c r="AIW392" s="29"/>
      <c r="AIX392" s="29"/>
      <c r="AIY392" s="29"/>
      <c r="AIZ392" s="29"/>
      <c r="AJA392" s="29"/>
      <c r="AJB392" s="29"/>
      <c r="AJC392" s="29"/>
      <c r="AJD392" s="29"/>
      <c r="AJE392" s="29"/>
      <c r="AJF392" s="29"/>
      <c r="AJG392" s="29"/>
      <c r="AJH392" s="29"/>
      <c r="AJI392" s="29"/>
      <c r="AJJ392" s="29"/>
      <c r="AJK392" s="29"/>
      <c r="AJL392" s="29"/>
      <c r="AJM392" s="29"/>
      <c r="AJN392" s="29"/>
      <c r="AJO392" s="29"/>
      <c r="AJP392" s="29"/>
      <c r="AJQ392" s="29"/>
      <c r="AJR392" s="29"/>
      <c r="AJS392" s="29"/>
      <c r="AJT392" s="29"/>
      <c r="AJU392" s="29"/>
      <c r="AJV392" s="29"/>
      <c r="AJW392" s="29"/>
      <c r="AJX392" s="29"/>
      <c r="AJY392" s="29"/>
      <c r="AJZ392" s="29"/>
      <c r="AKA392" s="29"/>
      <c r="AKB392" s="29"/>
      <c r="AKC392" s="29"/>
      <c r="AKD392" s="29"/>
      <c r="AKE392" s="29"/>
      <c r="AKF392" s="29"/>
      <c r="AKG392" s="29"/>
      <c r="AKH392" s="29"/>
      <c r="AKI392" s="29"/>
      <c r="AKJ392" s="29"/>
      <c r="AKK392" s="29"/>
      <c r="AKL392" s="29"/>
      <c r="AKM392" s="29"/>
      <c r="AKN392" s="29"/>
      <c r="AKO392" s="29"/>
      <c r="AKP392" s="29"/>
      <c r="AKQ392" s="29"/>
      <c r="AKR392" s="29"/>
      <c r="AKS392" s="29"/>
      <c r="AKT392" s="29"/>
      <c r="AKU392" s="29"/>
      <c r="AKV392" s="29"/>
      <c r="AKW392" s="29"/>
      <c r="AKX392" s="29"/>
      <c r="AKY392" s="29"/>
      <c r="AKZ392" s="29"/>
      <c r="ALA392" s="29"/>
      <c r="ALB392" s="29"/>
      <c r="ALC392" s="29"/>
      <c r="ALD392" s="29"/>
      <c r="ALE392" s="29"/>
      <c r="ALF392" s="29"/>
      <c r="ALG392" s="29"/>
      <c r="ALH392" s="29"/>
      <c r="ALI392" s="29"/>
      <c r="ALJ392" s="29"/>
      <c r="ALK392" s="29"/>
      <c r="ALL392" s="29"/>
      <c r="ALM392" s="29"/>
      <c r="ALN392" s="29"/>
      <c r="ALO392" s="29"/>
      <c r="ALP392" s="29"/>
      <c r="ALQ392" s="29"/>
      <c r="ALR392" s="29"/>
      <c r="ALS392" s="29"/>
      <c r="ALT392" s="29"/>
      <c r="ALU392" s="29"/>
      <c r="ALV392" s="29"/>
      <c r="ALW392" s="29"/>
      <c r="ALX392" s="29"/>
      <c r="ALY392" s="29"/>
      <c r="ALZ392" s="29"/>
      <c r="AMA392" s="29"/>
      <c r="AMB392" s="29"/>
      <c r="AMC392" s="29"/>
      <c r="AMD392" s="29"/>
      <c r="AME392" s="29"/>
      <c r="AMF392" s="29"/>
      <c r="AMG392" s="29"/>
      <c r="AMH392" s="29"/>
      <c r="AMI392" s="29"/>
      <c r="AMJ392" s="29"/>
      <c r="AMK392" s="29"/>
      <c r="AML392" s="29"/>
      <c r="AMM392" s="29"/>
      <c r="AMN392" s="29"/>
      <c r="AMO392" s="29"/>
      <c r="AMP392" s="29"/>
      <c r="AMQ392" s="29"/>
      <c r="AMR392" s="29"/>
      <c r="AMS392" s="29"/>
      <c r="AMT392" s="29"/>
      <c r="AMU392" s="29"/>
      <c r="AMV392" s="29"/>
      <c r="AMW392" s="29"/>
      <c r="AMX392" s="29"/>
      <c r="AMY392" s="29"/>
      <c r="AMZ392" s="29"/>
      <c r="ANA392" s="29"/>
      <c r="ANB392" s="29"/>
      <c r="ANC392" s="29"/>
      <c r="AND392" s="29"/>
      <c r="ANE392" s="29"/>
    </row>
    <row r="393" spans="1:1045" x14ac:dyDescent="0.25">
      <c r="A393" t="s">
        <v>196</v>
      </c>
      <c r="N393" s="35"/>
      <c r="O393" s="60"/>
      <c r="P393"/>
      <c r="Q393" s="60"/>
      <c r="R393" s="68"/>
      <c r="S393" s="68"/>
      <c r="T393" s="21"/>
      <c r="U393" s="23"/>
      <c r="V393" s="30"/>
      <c r="W393" s="88"/>
      <c r="X393" s="88"/>
      <c r="Y393" s="88"/>
      <c r="Z393" s="35"/>
      <c r="AA393" s="51"/>
      <c r="AB393" s="50"/>
      <c r="AC393" s="51"/>
      <c r="AD393" s="50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  <c r="AMM393"/>
      <c r="AMN393"/>
      <c r="AMO393"/>
      <c r="AMP393"/>
      <c r="AMQ393"/>
      <c r="AMR393"/>
      <c r="AMS393"/>
      <c r="AMT393"/>
      <c r="AMU393"/>
      <c r="AMV393"/>
      <c r="AMW393"/>
      <c r="AMX393"/>
      <c r="AMY393"/>
      <c r="AMZ393"/>
      <c r="ANA393"/>
      <c r="ANB393"/>
      <c r="ANC393"/>
      <c r="AND393"/>
      <c r="ANE393"/>
    </row>
    <row r="394" spans="1:1045" x14ac:dyDescent="0.25">
      <c r="A394" t="s">
        <v>196</v>
      </c>
      <c r="N394" s="35"/>
      <c r="O394" s="60"/>
      <c r="P394"/>
      <c r="Q394" s="60"/>
      <c r="R394" s="68"/>
      <c r="S394" s="68"/>
      <c r="T394" s="21"/>
      <c r="U394" s="23"/>
      <c r="V394" s="30"/>
      <c r="W394" s="88"/>
      <c r="X394" s="88"/>
      <c r="Y394" s="88"/>
      <c r="Z394" s="35"/>
      <c r="AA394" s="51"/>
      <c r="AB394" s="50"/>
      <c r="AC394" s="51"/>
      <c r="AD394" s="50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  <c r="AMK394"/>
      <c r="AML394"/>
      <c r="AMM394"/>
      <c r="AMN394"/>
      <c r="AMO394"/>
      <c r="AMP394"/>
      <c r="AMQ394"/>
      <c r="AMR394"/>
      <c r="AMS394"/>
      <c r="AMT394"/>
      <c r="AMU394"/>
      <c r="AMV394"/>
      <c r="AMW394"/>
      <c r="AMX394"/>
      <c r="AMY394"/>
      <c r="AMZ394"/>
      <c r="ANA394"/>
      <c r="ANB394"/>
      <c r="ANC394"/>
      <c r="AND394"/>
      <c r="ANE394"/>
    </row>
    <row r="395" spans="1:1045" x14ac:dyDescent="0.25">
      <c r="N395" s="35"/>
      <c r="O395" s="60"/>
      <c r="P395"/>
      <c r="Q395" s="60"/>
      <c r="R395" s="68"/>
      <c r="S395" s="68"/>
      <c r="T395" s="21"/>
      <c r="U395" s="23"/>
      <c r="V395" s="30"/>
      <c r="W395" s="88"/>
      <c r="X395" s="88"/>
      <c r="Y395" s="88"/>
      <c r="Z395" s="35"/>
      <c r="AA395" s="51"/>
      <c r="AB395" s="50"/>
      <c r="AC395" s="51"/>
      <c r="AD395" s="50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  <c r="AMK395"/>
      <c r="AML395"/>
      <c r="AMM395"/>
      <c r="AMN395"/>
      <c r="AMO395"/>
      <c r="AMP395"/>
      <c r="AMQ395"/>
      <c r="AMR395"/>
      <c r="AMS395"/>
      <c r="AMT395"/>
      <c r="AMU395"/>
      <c r="AMV395"/>
      <c r="AMW395"/>
      <c r="AMX395"/>
      <c r="AMY395"/>
      <c r="AMZ395"/>
      <c r="ANA395"/>
      <c r="ANB395"/>
      <c r="ANC395"/>
      <c r="AND395"/>
      <c r="ANE395"/>
    </row>
    <row r="396" spans="1:1045" x14ac:dyDescent="0.25">
      <c r="N396" s="35"/>
      <c r="O396" s="60"/>
      <c r="P396"/>
      <c r="Q396" s="60"/>
      <c r="R396" s="68"/>
      <c r="S396" s="68"/>
      <c r="T396" s="21"/>
      <c r="U396" s="23"/>
      <c r="V396" s="30"/>
      <c r="W396" s="88"/>
      <c r="X396" s="88"/>
      <c r="Y396" s="88"/>
      <c r="Z396" s="35"/>
      <c r="AA396" s="51"/>
      <c r="AB396" s="50"/>
      <c r="AC396" s="51"/>
      <c r="AD396" s="50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  <c r="AMZ396"/>
      <c r="ANA396"/>
      <c r="ANB396"/>
      <c r="ANC396"/>
      <c r="AND396"/>
      <c r="ANE396"/>
    </row>
    <row r="397" spans="1:1045" x14ac:dyDescent="0.25">
      <c r="N397" s="35"/>
      <c r="O397" s="60"/>
      <c r="P397"/>
      <c r="Q397" s="60"/>
      <c r="R397" s="68"/>
      <c r="S397" s="68"/>
      <c r="T397" s="21"/>
      <c r="U397" s="23"/>
      <c r="V397" s="30"/>
      <c r="W397" s="88"/>
      <c r="X397" s="88"/>
      <c r="Y397" s="88"/>
      <c r="Z397" s="35"/>
      <c r="AA397" s="51"/>
      <c r="AB397" s="50"/>
      <c r="AC397" s="51"/>
      <c r="AD397" s="50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  <c r="AMZ397"/>
      <c r="ANA397"/>
      <c r="ANB397"/>
      <c r="ANC397"/>
      <c r="AND397"/>
      <c r="ANE397"/>
    </row>
    <row r="398" spans="1:1045" x14ac:dyDescent="0.25">
      <c r="N398" s="35"/>
      <c r="O398" s="60"/>
      <c r="P398"/>
      <c r="Q398" s="60"/>
      <c r="R398" s="68"/>
      <c r="S398" s="68"/>
      <c r="T398" s="21"/>
      <c r="U398" s="23"/>
      <c r="V398" s="30"/>
      <c r="W398" s="88"/>
      <c r="X398" s="88"/>
      <c r="Y398" s="88"/>
      <c r="Z398" s="35"/>
      <c r="AA398" s="51"/>
      <c r="AB398" s="50"/>
      <c r="AC398" s="51"/>
      <c r="AD398" s="50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/>
      <c r="ANA398"/>
      <c r="ANB398"/>
      <c r="ANC398"/>
      <c r="AND398"/>
      <c r="ANE398"/>
    </row>
    <row r="399" spans="1:1045" x14ac:dyDescent="0.25">
      <c r="N399" s="35"/>
      <c r="O399" s="60"/>
      <c r="P399"/>
      <c r="Q399" s="60"/>
      <c r="R399" s="68"/>
      <c r="S399" s="68"/>
      <c r="T399" s="21"/>
      <c r="U399" s="23"/>
      <c r="V399" s="30"/>
      <c r="W399" s="88"/>
      <c r="X399" s="88"/>
      <c r="Y399" s="88"/>
      <c r="Z399" s="35"/>
      <c r="AA399" s="51"/>
      <c r="AB399" s="50"/>
      <c r="AC399" s="51"/>
      <c r="AD399" s="50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  <c r="AMZ399"/>
      <c r="ANA399"/>
      <c r="ANB399"/>
      <c r="ANC399"/>
      <c r="AND399"/>
      <c r="ANE399"/>
    </row>
  </sheetData>
  <sortState xmlns:xlrd2="http://schemas.microsoft.com/office/spreadsheetml/2017/richdata2" ref="N3:ANC292">
    <sortCondition ref="P3:P292"/>
    <sortCondition ref="T3:T292"/>
  </sortState>
  <dataValidations count="4">
    <dataValidation type="list" allowBlank="1" showErrorMessage="1" sqref="P370" xr:uid="{00000000-0002-0000-0000-000000000000}">
      <formula1>Brand</formula1>
    </dataValidation>
    <dataValidation type="list" allowBlank="1" showInputMessage="1" showErrorMessage="1" sqref="U370 U372:U386 U392" xr:uid="{00000000-0002-0000-0000-000001000000}">
      <formula1>Gallons</formula1>
    </dataValidation>
    <dataValidation type="list" allowBlank="1" showInputMessage="1" showErrorMessage="1" sqref="AD370 P392:S392 P371:P385" xr:uid="{00000000-0002-0000-0000-000002000000}">
      <formula1>Brand</formula1>
    </dataValidation>
    <dataValidation type="list" allowBlank="1" showInputMessage="1" showErrorMessage="1" sqref="V392:Y392 V371:W381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V370:W370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2" workbookViewId="0">
      <selection activeCell="D334" sqref="D334"/>
    </sheetView>
  </sheetViews>
  <sheetFormatPr defaultRowHeight="15" x14ac:dyDescent="0.25"/>
  <sheetData>
    <row r="38" spans="1:1" x14ac:dyDescent="0.25">
      <c r="A38" s="140" t="str">
        <f>"2,     "&amp;'2017 03 15'!C56&amp;",   """&amp;'2017 03 15'!S56&amp;""""</f>
        <v>2,     A. O. Smith,   "FPTU 50 120  (50 gal)"</v>
      </c>
    </row>
    <row r="39" spans="1:1" x14ac:dyDescent="0.25">
      <c r="A39" s="140" t="str">
        <f>"2,     "&amp;'2017 03 15'!C57&amp;",   """&amp;'2017 03 15'!S57&amp;""""</f>
        <v>2,     A. O. Smith,   "FPTU 66 120  (66 gal)"</v>
      </c>
    </row>
    <row r="40" spans="1:1" x14ac:dyDescent="0.25">
      <c r="A40" s="140" t="str">
        <f>"2,     "&amp;'2017 03 15'!C58&amp;",   """&amp;'2017 03 15'!S58&amp;""""</f>
        <v>2,     A. O. Smith,   "FPTU 80 120  (80 gal)"</v>
      </c>
    </row>
    <row r="41" spans="1:1" x14ac:dyDescent="0.25">
      <c r="A41" s="140" t="str">
        <f>"2,     "&amp;'2017 03 15'!C59&amp;",   """&amp;'2017 03 15'!S59&amp;""""</f>
        <v>2,     A. O. Smith,   "HHPT 80 102  (80 gal)"</v>
      </c>
    </row>
    <row r="42" spans="1:1" x14ac:dyDescent="0.25">
      <c r="A42" s="140" t="str">
        <f>"2,     "&amp;'2017 03 15'!C60&amp;",   """&amp;'2017 03 15'!S60&amp;""""</f>
        <v>2,     A. O. Smith,   "HP10-50H45DV  (50 gal)"</v>
      </c>
    </row>
    <row r="43" spans="1:1" x14ac:dyDescent="0.25">
      <c r="A43" s="140" t="str">
        <f>"2,     "&amp;'2017 03 15'!C61&amp;",   """&amp;'2017 03 15'!S61&amp;""""</f>
        <v>2,     A. O. Smith,   "HP10-80H45DV  (80 gal)"</v>
      </c>
    </row>
    <row r="44" spans="1:1" x14ac:dyDescent="0.25">
      <c r="A44" s="140" t="str">
        <f>"2,     "&amp;'2017 03 15'!C62&amp;",   """&amp;'2017 03 15'!S62&amp;""""</f>
        <v>2,     A. O. Smith,   "HP1050H45DVDR 130  (50 gal, JA13)"</v>
      </c>
    </row>
    <row r="45" spans="1:1" x14ac:dyDescent="0.25">
      <c r="A45" s="140" t="str">
        <f>"2,     "&amp;'2017 03 15'!C63&amp;",   """&amp;'2017 03 15'!S63&amp;""""</f>
        <v>2,     A. O. Smith,   "HP1080H45DVDR 130  (80 gal, JA13)"</v>
      </c>
    </row>
    <row r="46" spans="1:1" x14ac:dyDescent="0.25">
      <c r="A46" s="140" t="str">
        <f>"2,     "&amp;'2017 03 15'!C64&amp;",   """&amp;'2017 03 15'!S64&amp;""""</f>
        <v>2,     A. O. Smith,   "HPTU 50 120  (50 gal)"</v>
      </c>
    </row>
    <row r="47" spans="1:1" x14ac:dyDescent="0.25">
      <c r="A47" s="140" t="str">
        <f>"2,     "&amp;'2017 03 15'!C65&amp;",   """&amp;'2017 03 15'!S65&amp;""""</f>
        <v>2,     A. O. Smith,   "HPTU 50N 120  (50 gal)"</v>
      </c>
    </row>
    <row r="48" spans="1:1" x14ac:dyDescent="0.25">
      <c r="A48" s="140" t="str">
        <f>"2,     "&amp;'2017 03 15'!C66&amp;",   """&amp;'2017 03 15'!S66&amp;""""</f>
        <v>2,     A. O. Smith,   "HPTU-50DR 130  (50 gal, JA13)"</v>
      </c>
    </row>
    <row r="49" spans="1:1" x14ac:dyDescent="0.25">
      <c r="A49" s="140" t="str">
        <f>"2,     "&amp;'2017 03 15'!C67&amp;",   """&amp;'2017 03 15'!S67&amp;""""</f>
        <v>2,     A. O. Smith,   "HPTU 66 120  (66 gal)"</v>
      </c>
    </row>
    <row r="50" spans="1:1" x14ac:dyDescent="0.25">
      <c r="A50" s="140" t="str">
        <f>"2,     "&amp;'2017 03 15'!C68&amp;",   """&amp;'2017 03 15'!S68&amp;""""</f>
        <v>2,     A. O. Smith,   "HPTU 66N 120  (66 gal)"</v>
      </c>
    </row>
    <row r="51" spans="1:1" x14ac:dyDescent="0.25">
      <c r="A51" s="140" t="str">
        <f>"2,     "&amp;'2017 03 15'!C69&amp;",   """&amp;'2017 03 15'!S69&amp;""""</f>
        <v>2,     A. O. Smith,   "HPTU-66DR 130  (66 gal, JA13)"</v>
      </c>
    </row>
    <row r="52" spans="1:1" x14ac:dyDescent="0.25">
      <c r="A52" s="140" t="str">
        <f>"2,     "&amp;'2017 03 15'!C70&amp;",   """&amp;'2017 03 15'!S70&amp;""""</f>
        <v>2,     A. O. Smith,   "HPTU 80 120  (80 gal)"</v>
      </c>
    </row>
    <row r="53" spans="1:1" x14ac:dyDescent="0.25">
      <c r="A53" s="140" t="str">
        <f>"2,     "&amp;'2017 03 15'!C71&amp;",   """&amp;'2017 03 15'!S71&amp;""""</f>
        <v>2,     A. O. Smith,   "HPTU 80N 120  (80 gal)"</v>
      </c>
    </row>
    <row r="54" spans="1:1" x14ac:dyDescent="0.25">
      <c r="A54" s="140" t="str">
        <f>"2,     "&amp;'2017 03 15'!C72&amp;",   """&amp;'2017 03 15'!S72&amp;""""</f>
        <v>2,     A. O. Smith,   "HPTU-80DR 130  (80 gal, JA13)"</v>
      </c>
    </row>
    <row r="55" spans="1:1" x14ac:dyDescent="0.25">
      <c r="A55" s="140" t="str">
        <f>"2,     "&amp;'2017 03 15'!C73&amp;",   """&amp;'2017 03 15'!S73&amp;""""</f>
        <v>2,     A. O. Smith,   "PHPT 60  (60 gal)"</v>
      </c>
    </row>
    <row r="56" spans="1:1" x14ac:dyDescent="0.25">
      <c r="A56" s="140" t="str">
        <f>"2,     "&amp;'2017 03 15'!C74&amp;",   """&amp;'2017 03 15'!S74&amp;""""</f>
        <v>2,     A. O. Smith,   "PHPT 80  (80 gal)"</v>
      </c>
    </row>
    <row r="57" spans="1:1" x14ac:dyDescent="0.25">
      <c r="A57" s="141" t="str">
        <f>"2,     "&amp;'2017 03 15'!C75&amp;",   """&amp;'2017 03 15'!S75&amp;""""</f>
        <v>2,     American,   "HPE10260H045DV  (60 gal)"</v>
      </c>
    </row>
    <row r="58" spans="1:1" x14ac:dyDescent="0.25">
      <c r="A58" s="140" t="str">
        <f>"2,     "&amp;'2017 03 15'!C76&amp;",   """&amp;'2017 03 15'!S76&amp;""""</f>
        <v>2,     American,   "HPE10280H045DV  (80 gal)"</v>
      </c>
    </row>
    <row r="59" spans="1:1" x14ac:dyDescent="0.25">
      <c r="A59" s="140" t="str">
        <f>"2,     "&amp;'2017 03 15'!C77&amp;",   """&amp;'2017 03 15'!S77&amp;""""</f>
        <v>2,     American,   "HPE6280H045DV 102  (80 gal)"</v>
      </c>
    </row>
    <row r="60" spans="1:1" x14ac:dyDescent="0.25">
      <c r="A60" s="140" t="str">
        <f>"2,     "&amp;'2017 03 15'!C78&amp;",   """&amp;'2017 03 15'!S78&amp;""""</f>
        <v>2,     American,   "HPHE10250H045DV 120  (50 gal)"</v>
      </c>
    </row>
    <row r="61" spans="1:1" x14ac:dyDescent="0.25">
      <c r="A61" s="140" t="str">
        <f>"2,     "&amp;'2017 03 15'!C79&amp;",   """&amp;'2017 03 15'!S79&amp;""""</f>
        <v>2,     American,   "HPHE10250H045DVN 120  (50 gal)"</v>
      </c>
    </row>
    <row r="62" spans="1:1" x14ac:dyDescent="0.25">
      <c r="A62" s="140" t="str">
        <f>"2,     "&amp;'2017 03 15'!C80&amp;",   """&amp;'2017 03 15'!S80&amp;""""</f>
        <v>2,     American,   "HPHE10250H045DVDR 130  (50 gal, JA13)"</v>
      </c>
    </row>
    <row r="63" spans="1:1" x14ac:dyDescent="0.25">
      <c r="A63" s="140" t="str">
        <f>"2,     "&amp;'2017 03 15'!C81&amp;",   """&amp;'2017 03 15'!S81&amp;""""</f>
        <v>2,     American,   "HPHE10266H045DV 120  (66 gal)"</v>
      </c>
    </row>
    <row r="64" spans="1:1" x14ac:dyDescent="0.25">
      <c r="A64" s="140" t="str">
        <f>"2,     "&amp;'2017 03 15'!C82&amp;",   """&amp;'2017 03 15'!S82&amp;""""</f>
        <v>2,     American,   "HPHE10266H045DVN 120  (66 gal)"</v>
      </c>
    </row>
    <row r="65" spans="1:1" x14ac:dyDescent="0.25">
      <c r="A65" s="140" t="str">
        <f>"2,     "&amp;'2017 03 15'!C83&amp;",   """&amp;'2017 03 15'!S83&amp;""""</f>
        <v>2,     American,   "HPHE10266H045DVDR 130  (66 gal, JA13)"</v>
      </c>
    </row>
    <row r="66" spans="1:1" x14ac:dyDescent="0.25">
      <c r="A66" s="140" t="str">
        <f>"2,     "&amp;'2017 03 15'!C84&amp;",   """&amp;'2017 03 15'!S84&amp;""""</f>
        <v>2,     American,   "HPHE10280H045DV 120  (80 gal)"</v>
      </c>
    </row>
    <row r="67" spans="1:1" x14ac:dyDescent="0.25">
      <c r="A67" s="140" t="str">
        <f>"2,     "&amp;'2017 03 15'!C85&amp;",   """&amp;'2017 03 15'!S85&amp;""""</f>
        <v>2,     American,   "HPHE10280H045DVN 120  (80 gal)"</v>
      </c>
    </row>
    <row r="68" spans="1:1" x14ac:dyDescent="0.25">
      <c r="A68" s="140" t="str">
        <f>"2,     "&amp;'2017 03 15'!C86&amp;",   """&amp;'2017 03 15'!S86&amp;""""</f>
        <v>2,     American,   "HPHE10280H045DVDR 130  (80 gal, JA13)"</v>
      </c>
    </row>
    <row r="69" spans="1:1" x14ac:dyDescent="0.25">
      <c r="A69" s="140" t="str">
        <f>"2,     "&amp;'2017 03 15'!C87&amp;",   """&amp;'2017 03 15'!S87&amp;""""</f>
        <v>2,     American,   "HPHE6250H045DV  (50 gal)"</v>
      </c>
    </row>
    <row r="70" spans="1:1" x14ac:dyDescent="0.25">
      <c r="A70" s="140" t="str">
        <f>"2,     "&amp;'2017 03 15'!C88&amp;",   """&amp;'2017 03 15'!S88&amp;""""</f>
        <v>2,     American,   "HPHE6266H045DV 120  (66 gal)"</v>
      </c>
    </row>
    <row r="71" spans="1:1" x14ac:dyDescent="0.25">
      <c r="A71" s="140" t="str">
        <f>"2,     "&amp;'2017 03 15'!C89&amp;",   """&amp;'2017 03 15'!S89&amp;""""</f>
        <v>2,     American,   "HPHE6280H045DV 120  (80 gal)"</v>
      </c>
    </row>
    <row r="72" spans="1:1" x14ac:dyDescent="0.25">
      <c r="A72" s="140" t="str">
        <f>"2,     "&amp;'2017 03 15'!C90&amp;",   """&amp;'2017 03 15'!S90&amp;""""</f>
        <v>2,     American,   "HPHE650H045DV 120  (50 gal)"</v>
      </c>
    </row>
    <row r="73" spans="1:1" x14ac:dyDescent="0.25">
      <c r="A73" s="141" t="str">
        <f>"2,     "&amp;'2017 03 15'!C91&amp;",   """&amp;'2017 03 15'!S91&amp;""""</f>
        <v>2,     Bradford White,   "RE2H50R10B-1NCWT  (50 gal)"</v>
      </c>
    </row>
    <row r="74" spans="1:1" x14ac:dyDescent="0.25">
      <c r="A74" s="140" t="str">
        <f>"2,     "&amp;'2017 03 15'!C92&amp;",   """&amp;'2017 03 15'!S92&amp;""""</f>
        <v>2,     Bradford White,   "RE2H65T10-1NCWT  (65 gal)"</v>
      </c>
    </row>
    <row r="75" spans="1:1" x14ac:dyDescent="0.25">
      <c r="A75" s="140" t="str">
        <f>"2,     "&amp;'2017 03 15'!C93&amp;",   """&amp;'2017 03 15'!S93&amp;""""</f>
        <v>2,     Bradford White,   "RE2H80R10B-1NCWT  (80 gal)"</v>
      </c>
    </row>
    <row r="76" spans="1:1" x14ac:dyDescent="0.25">
      <c r="A76" s="140" t="str">
        <f>"2,     "&amp;'2017 03 15'!C94&amp;",   """&amp;'2017 03 15'!S94&amp;""""</f>
        <v>2,     Bradford White,   "RE2H50S6-1NCWT  (50 gal)"</v>
      </c>
    </row>
    <row r="77" spans="1:1" x14ac:dyDescent="0.25">
      <c r="A77" s="140" t="str">
        <f>"2,     "&amp;'2017 03 15'!C95&amp;",   """&amp;'2017 03 15'!S95&amp;""""</f>
        <v>2,     Bradford White,   "RE2H65T6-1NCWT  (65 gal)"</v>
      </c>
    </row>
    <row r="78" spans="1:1" x14ac:dyDescent="0.25">
      <c r="A78" s="140" t="str">
        <f>"2,     "&amp;'2017 03 15'!C96&amp;",   """&amp;'2017 03 15'!S96&amp;""""</f>
        <v>2,     Bradford White,   "RE2H80T6-1NCWT  (80 gal)"</v>
      </c>
    </row>
    <row r="79" spans="1:1" x14ac:dyDescent="0.25">
      <c r="A79" s="141" t="str">
        <f>"2,     "&amp;'2017 03 15'!C97&amp;",   """&amp;'2017 03 15'!S97&amp;""""</f>
        <v>2,     Direct Energy,   "ECEPH40 T2 RH375-15  (40 gal)"</v>
      </c>
    </row>
    <row r="80" spans="1:1" x14ac:dyDescent="0.25">
      <c r="A80" s="140" t="str">
        <f>"2,     "&amp;'2017 03 15'!C98&amp;",   """&amp;'2017 03 15'!S98&amp;""""</f>
        <v>2,     Direct Energy,   "ECEPH50 T2 RH375-15  (50 gal)"</v>
      </c>
    </row>
    <row r="81" spans="1:1" x14ac:dyDescent="0.25">
      <c r="A81" s="140" t="str">
        <f>"2,     "&amp;'2017 03 15'!C99&amp;",   """&amp;'2017 03 15'!S99&amp;""""</f>
        <v>2,     Direct Energy,   "ECEPH65 T2 RH375-15  (65 gal)"</v>
      </c>
    </row>
    <row r="82" spans="1:1" x14ac:dyDescent="0.25">
      <c r="A82" s="140" t="str">
        <f>"2,     "&amp;'2017 03 15'!C100&amp;",   """&amp;'2017 03 15'!S100&amp;""""</f>
        <v>2,     Direct Energy,   "ECEPH80 T2 RH375-15  (80 gal)"</v>
      </c>
    </row>
    <row r="83" spans="1:1" x14ac:dyDescent="0.25">
      <c r="A83" s="140" t="str">
        <f>"2,     "&amp;'2017 03 15'!C101&amp;",   """&amp;'2017 03 15'!S101&amp;""""</f>
        <v>2,     Direct Energy,   "ECEPH40 T2 RH375-30  (40 gal)"</v>
      </c>
    </row>
    <row r="84" spans="1:1" x14ac:dyDescent="0.25">
      <c r="A84" s="140" t="str">
        <f>"2,     "&amp;'2017 03 15'!C102&amp;",   """&amp;'2017 03 15'!S102&amp;""""</f>
        <v>2,     Direct Energy,   "ECEPH50 T2 RH375-30  (50 gal)"</v>
      </c>
    </row>
    <row r="85" spans="1:1" x14ac:dyDescent="0.25">
      <c r="A85" s="140" t="str">
        <f>"2,     "&amp;'2017 03 15'!C103&amp;",   """&amp;'2017 03 15'!S103&amp;""""</f>
        <v>2,     Direct Energy,   "ECEPH65 T2 RH375-30  (65 gal)"</v>
      </c>
    </row>
    <row r="86" spans="1:1" x14ac:dyDescent="0.25">
      <c r="A86" s="140" t="str">
        <f>"2,     "&amp;'2017 03 15'!C104&amp;",   """&amp;'2017 03 15'!S104&amp;""""</f>
        <v>2,     Direct Energy,   "ECEPH80 T2 RH375-30  (80 gal)"</v>
      </c>
    </row>
    <row r="87" spans="1:1" x14ac:dyDescent="0.25">
      <c r="A87" s="140" t="str">
        <f>"2,     "&amp;'2017 03 15'!C105&amp;",   """&amp;'2017 03 15'!S105&amp;""""</f>
        <v>2,     Direct Energy,   "ECEPH40 T2 RH375-SO  (40 gal)"</v>
      </c>
    </row>
    <row r="88" spans="1:1" x14ac:dyDescent="0.25">
      <c r="A88" s="140" t="str">
        <f>"2,     "&amp;'2017 03 15'!C106&amp;",   """&amp;'2017 03 15'!S106&amp;""""</f>
        <v>2,     Direct Energy,   "ECEPH50 T2 RH375-SO  (50 gal)"</v>
      </c>
    </row>
    <row r="89" spans="1:1" x14ac:dyDescent="0.25">
      <c r="A89" s="140" t="str">
        <f>"2,     "&amp;'2017 03 15'!C107&amp;",   """&amp;'2017 03 15'!S107&amp;""""</f>
        <v>2,     Direct Energy,   "ECEPH65 T2 RH375-SO  (65 gal)"</v>
      </c>
    </row>
    <row r="90" spans="1:1" x14ac:dyDescent="0.25">
      <c r="A90" s="140" t="str">
        <f>"2,     "&amp;'2017 03 15'!C108&amp;",   """&amp;'2017 03 15'!S108&amp;""""</f>
        <v>2,     Direct Energy,   "ECEPH80 T2 RH375-SO  (80 gal)"</v>
      </c>
    </row>
    <row r="91" spans="1:1" x14ac:dyDescent="0.25">
      <c r="A91" s="140" t="str">
        <f>"2,     "&amp;'2017 03 15'!C109&amp;",   """&amp;'2017 03 15'!S109&amp;""""</f>
        <v>2,     Direct Energy,   "ECE H40 T2 RH310BM  (40 gal)"</v>
      </c>
    </row>
    <row r="92" spans="1:1" x14ac:dyDescent="0.25">
      <c r="A92" s="140" t="str">
        <f>"2,     "&amp;'2017 03 15'!C110&amp;",   """&amp;'2017 03 15'!S110&amp;""""</f>
        <v>2,     Direct Energy,   "ECE H50 T2 RH310BM  (50 gal)"</v>
      </c>
    </row>
    <row r="93" spans="1:1" x14ac:dyDescent="0.25">
      <c r="A93" s="140" t="str">
        <f>"2,     "&amp;'2017 03 15'!C111&amp;",   """&amp;'2017 03 15'!S111&amp;""""</f>
        <v>2,     Direct Energy,   "ECE H65 T2 RH310BM  (65 gal)"</v>
      </c>
    </row>
    <row r="94" spans="1:1" x14ac:dyDescent="0.25">
      <c r="A94" s="140" t="str">
        <f>"2,     "&amp;'2017 03 15'!C112&amp;",   """&amp;'2017 03 15'!S112&amp;""""</f>
        <v>2,     Direct Energy,   "ECE H80 T2 RH310BM  (80 gal)"</v>
      </c>
    </row>
    <row r="95" spans="1:1" x14ac:dyDescent="0.25">
      <c r="A95" s="141" t="str">
        <f>"2,     "&amp;'2017 03 15'!C113&amp;",   """&amp;'2017 03 15'!S113&amp;""""</f>
        <v>2,     EcoSense,   "HB50ES  (50 gal)"</v>
      </c>
    </row>
    <row r="96" spans="1:1" x14ac:dyDescent="0.25">
      <c r="A96" s="141" t="str">
        <f>"2,     "&amp;'2017 03 15'!C114&amp;",   """&amp;'2017 03 15'!S114&amp;""""</f>
        <v>2,     GE,   "BEH50DCEJSB  (50 gal)"</v>
      </c>
    </row>
    <row r="97" spans="1:1" x14ac:dyDescent="0.25">
      <c r="A97" s="140" t="str">
        <f>"2,     "&amp;'2017 03 15'!C115&amp;",   """&amp;'2017 03 15'!S115&amp;""""</f>
        <v>2,     GE,   "BEH80DCEJSB  (80 gal)"</v>
      </c>
    </row>
    <row r="98" spans="1:1" x14ac:dyDescent="0.25">
      <c r="A98" s="140" t="str">
        <f>"2,     "&amp;'2017 03 15'!C116&amp;",   """&amp;'2017 03 15'!S116&amp;""""</f>
        <v>2,     GE,   "GEH50DEEJSC  (50 gal)"</v>
      </c>
    </row>
    <row r="99" spans="1:1" x14ac:dyDescent="0.25">
      <c r="A99" s="140" t="str">
        <f>"2,     "&amp;'2017 03 15'!C117&amp;",   """&amp;'2017 03 15'!S117&amp;""""</f>
        <v>2,     GE,   "GEH50DEEJXXX  (50 gal)"</v>
      </c>
    </row>
    <row r="100" spans="1:1" x14ac:dyDescent="0.25">
      <c r="A100" s="140" t="str">
        <f>"2,     "&amp;'2017 03 15'!C118&amp;",   """&amp;'2017 03 15'!S118&amp;""""</f>
        <v>2,     GE,   "GEH50DFEJSR  (50 gal)"</v>
      </c>
    </row>
    <row r="101" spans="1:1" x14ac:dyDescent="0.25">
      <c r="A101" s="140" t="str">
        <f>"2,     "&amp;'2017 03 15'!C119&amp;",   """&amp;'2017 03 15'!S119&amp;""""</f>
        <v>2,     GE,   "GEH50DHEKSC  (50 gal)"</v>
      </c>
    </row>
    <row r="102" spans="1:1" x14ac:dyDescent="0.25">
      <c r="A102" s="140" t="str">
        <f>"2,     "&amp;'2017 03 15'!C120&amp;",   """&amp;'2017 03 15'!S120&amp;""""</f>
        <v>2,     GE,   "GEH80DEEJSC  (80 gal)"</v>
      </c>
    </row>
    <row r="103" spans="1:1" x14ac:dyDescent="0.25">
      <c r="A103" s="140" t="str">
        <f>"2,     "&amp;'2017 03 15'!C121&amp;",   """&amp;'2017 03 15'!S121&amp;""""</f>
        <v>2,     GE,   "GEH80DFEJSR  (80 gal)"</v>
      </c>
    </row>
    <row r="104" spans="1:1" x14ac:dyDescent="0.25">
      <c r="A104" s="140" t="str">
        <f>"2,     "&amp;'2017 03 15'!C122&amp;",   """&amp;'2017 03 15'!S122&amp;""""</f>
        <v>2,     GE,   "GEH80DHEKSC  (80 gal)"</v>
      </c>
    </row>
    <row r="105" spans="1:1" x14ac:dyDescent="0.25">
      <c r="A105" s="141" t="str">
        <f>"2,     "&amp;'2017 03 15'!C123&amp;",   """&amp;'2017 03 15'!S123&amp;""""</f>
        <v>2,     Kenmore,   "153.32116  (60 gal)"</v>
      </c>
    </row>
    <row r="106" spans="1:1" x14ac:dyDescent="0.25">
      <c r="A106" s="140" t="str">
        <f>"2,     "&amp;'2017 03 15'!C124&amp;",   """&amp;'2017 03 15'!S124&amp;""""</f>
        <v>2,     Kenmore,   "153.32118  (80 gal)"</v>
      </c>
    </row>
    <row r="107" spans="1:1" x14ac:dyDescent="0.25">
      <c r="A107" s="140" t="str">
        <f>"2,     "&amp;'2017 03 15'!C125&amp;",   """&amp;'2017 03 15'!S125&amp;""""</f>
        <v>2,     Kenmore,   "153.5925  (50 gal)"</v>
      </c>
    </row>
    <row r="108" spans="1:1" x14ac:dyDescent="0.25">
      <c r="A108" s="140" t="str">
        <f>"2,     "&amp;'2017 03 15'!C126&amp;",   """&amp;'2017 03 15'!S126&amp;""""</f>
        <v>2,     Kenmore,   "153.5926  (66 gal)"</v>
      </c>
    </row>
    <row r="109" spans="1:1" x14ac:dyDescent="0.25">
      <c r="A109" s="140" t="str">
        <f>"2,     "&amp;'2017 03 15'!C127&amp;",   """&amp;'2017 03 15'!S127&amp;""""</f>
        <v>2,     Kenmore,   "153.5928  (80 gal)"</v>
      </c>
    </row>
    <row r="110" spans="1:1" x14ac:dyDescent="0.25">
      <c r="A110" s="141" t="str">
        <f>"2,     "&amp;'2017 03 15'!C128&amp;",   """&amp;'2017 03 15'!S128&amp;""""</f>
        <v>2,     Lochinvar,   "HPA051KD 120  (50 gal)"</v>
      </c>
    </row>
    <row r="111" spans="1:1" x14ac:dyDescent="0.25">
      <c r="A111" s="140" t="str">
        <f>"2,     "&amp;'2017 03 15'!C129&amp;",   """&amp;'2017 03 15'!S129&amp;""""</f>
        <v>2,     Lochinvar,   "HPA052KD 120  (50 gal)"</v>
      </c>
    </row>
    <row r="112" spans="1:1" x14ac:dyDescent="0.25">
      <c r="A112" s="140" t="str">
        <f>"2,     "&amp;'2017 03 15'!C130&amp;",   """&amp;'2017 03 15'!S130&amp;""""</f>
        <v>2,     Lochinvar,   "HPA067KD 120  (66 gal)"</v>
      </c>
    </row>
    <row r="113" spans="1:1" x14ac:dyDescent="0.25">
      <c r="A113" s="140" t="str">
        <f>"2,     "&amp;'2017 03 15'!C131&amp;",   """&amp;'2017 03 15'!S131&amp;""""</f>
        <v>2,     Lochinvar,   "HPA068KD 120  (66 gal)"</v>
      </c>
    </row>
    <row r="114" spans="1:1" x14ac:dyDescent="0.25">
      <c r="A114" s="140" t="str">
        <f>"2,     "&amp;'2017 03 15'!C132&amp;",   """&amp;'2017 03 15'!S132&amp;""""</f>
        <v>2,     Lochinvar,   "HPA081KD 120  (80 gal)"</v>
      </c>
    </row>
    <row r="115" spans="1:1" x14ac:dyDescent="0.25">
      <c r="A115" s="140" t="str">
        <f>"2,     "&amp;'2017 03 15'!C133&amp;",   """&amp;'2017 03 15'!S133&amp;""""</f>
        <v>2,     Lochinvar,   "HPA082KD 120  (80 gal)"</v>
      </c>
    </row>
    <row r="116" spans="1:1" x14ac:dyDescent="0.25">
      <c r="A116" s="141" t="str">
        <f>"2,     "&amp;'2017 03 15'!C134&amp;",   """&amp;'2017 03 15'!S134&amp;""""</f>
        <v>2,     Reliance,   "10 50 DHPHT 120  (50 gal)"</v>
      </c>
    </row>
    <row r="117" spans="1:1" x14ac:dyDescent="0.25">
      <c r="A117" s="140" t="str">
        <f>"2,     "&amp;'2017 03 15'!C135&amp;",   """&amp;'2017 03 15'!S135&amp;""""</f>
        <v>2,     Reliance,   "10 50 DHPHTNE 120  (50 gal)"</v>
      </c>
    </row>
    <row r="118" spans="1:1" x14ac:dyDescent="0.25">
      <c r="A118" s="140" t="str">
        <f>"2,     "&amp;'2017 03 15'!C136&amp;",   """&amp;'2017 03 15'!S136&amp;""""</f>
        <v>2,     Reliance,   "10-50-DHPHTDR 130  (50 gal, JA13)"</v>
      </c>
    </row>
    <row r="119" spans="1:1" x14ac:dyDescent="0.25">
      <c r="A119" s="140" t="str">
        <f>"2,     "&amp;'2017 03 15'!C137&amp;",   """&amp;'2017 03 15'!S137&amp;""""</f>
        <v>2,     Reliance,   "10 60 DHPT  (60 gal)"</v>
      </c>
    </row>
    <row r="120" spans="1:1" x14ac:dyDescent="0.25">
      <c r="A120" s="140" t="str">
        <f>"2,     "&amp;'2017 03 15'!C138&amp;",   """&amp;'2017 03 15'!S138&amp;""""</f>
        <v>2,     Reliance,   "10 66 DHPHT 120  (66 gal)"</v>
      </c>
    </row>
    <row r="121" spans="1:1" x14ac:dyDescent="0.25">
      <c r="A121" s="140" t="str">
        <f>"2,     "&amp;'2017 03 15'!C139&amp;",   """&amp;'2017 03 15'!S139&amp;""""</f>
        <v>2,     Reliance,   "10 66 DHPHTN 120  (66 gal)"</v>
      </c>
    </row>
    <row r="122" spans="1:1" x14ac:dyDescent="0.25">
      <c r="A122" s="140" t="str">
        <f>"2,     "&amp;'2017 03 15'!C140&amp;",   """&amp;'2017 03 15'!S140&amp;""""</f>
        <v>2,     Reliance,   "10-66-DHPHTDR 130  (66 gal, JA13)"</v>
      </c>
    </row>
    <row r="123" spans="1:1" x14ac:dyDescent="0.25">
      <c r="A123" s="140" t="str">
        <f>"2,     "&amp;'2017 03 15'!C141&amp;",   """&amp;'2017 03 15'!S141&amp;""""</f>
        <v>2,     Reliance,   "10 80 DHPHT 120  (80 gal)"</v>
      </c>
    </row>
    <row r="124" spans="1:1" x14ac:dyDescent="0.25">
      <c r="A124" s="140" t="str">
        <f>"2,     "&amp;'2017 03 15'!C142&amp;",   """&amp;'2017 03 15'!S142&amp;""""</f>
        <v>2,     Reliance,   "10 80 DHPHTNE 120  (80 gal)"</v>
      </c>
    </row>
    <row r="125" spans="1:1" x14ac:dyDescent="0.25">
      <c r="A125" s="140" t="str">
        <f>"2,     "&amp;'2017 03 15'!C143&amp;",   """&amp;'2017 03 15'!S143&amp;""""</f>
        <v>2,     Reliance,   "10-80-DHPHTDR 130  (80 gal, JA13)"</v>
      </c>
    </row>
    <row r="126" spans="1:1" x14ac:dyDescent="0.25">
      <c r="A126" s="140" t="str">
        <f>"2,     "&amp;'2017 03 15'!C144&amp;",   """&amp;'2017 03 15'!S144&amp;""""</f>
        <v>2,     Reliance,   "10 80 DHPT  (80 gal)"</v>
      </c>
    </row>
    <row r="127" spans="1:1" x14ac:dyDescent="0.25">
      <c r="A127" s="140" t="str">
        <f>"2,     "&amp;'2017 03 15'!C145&amp;",   """&amp;'2017 03 15'!S145&amp;""""</f>
        <v>2,     Reliance,   "6 50 DHPHT 120  (50 gal)"</v>
      </c>
    </row>
    <row r="128" spans="1:1" x14ac:dyDescent="0.25">
      <c r="A128" s="140" t="str">
        <f>"2,     "&amp;'2017 03 15'!C146&amp;",   """&amp;'2017 03 15'!S146&amp;""""</f>
        <v>2,     Reliance,   "6 66 DHPHT 120  (66 gal)"</v>
      </c>
    </row>
    <row r="129" spans="1:1" x14ac:dyDescent="0.25">
      <c r="A129" s="140" t="str">
        <f>"2,     "&amp;'2017 03 15'!C147&amp;",   """&amp;'2017 03 15'!S147&amp;""""</f>
        <v>2,     Reliance,   "6 80 DHPHT 120  (80 gal)"</v>
      </c>
    </row>
    <row r="130" spans="1:1" x14ac:dyDescent="0.25">
      <c r="A130" s="140" t="str">
        <f>"2,     "&amp;'2017 03 15'!C148&amp;",   """&amp;'2017 03 15'!S148&amp;""""</f>
        <v>2,     Reliance,   "6 80 DHPT 102  (80 gal)"</v>
      </c>
    </row>
    <row r="131" spans="1:1" x14ac:dyDescent="0.25">
      <c r="A131" s="141" t="str">
        <f>"2,     "&amp;'2017 03 15'!C149&amp;",   """&amp;'2017 03 15'!S149&amp;""""</f>
        <v>2,     Rheem,   "HPLD40-1RH  (40 gal)"</v>
      </c>
    </row>
    <row r="132" spans="1:1" x14ac:dyDescent="0.25">
      <c r="A132" s="140" t="str">
        <f>"2,     "&amp;'2017 03 15'!C150&amp;",   """&amp;'2017 03 15'!S150&amp;""""</f>
        <v>2,     Rheem,   "HPLD50-1RH  (50 gal)"</v>
      </c>
    </row>
    <row r="133" spans="1:1" x14ac:dyDescent="0.25">
      <c r="A133" s="140" t="str">
        <f>"2,     "&amp;'2017 03 15'!C151&amp;",   """&amp;'2017 03 15'!S151&amp;""""</f>
        <v>2,     Rheem,   "HPLD65-1RH  (65 gal)"</v>
      </c>
    </row>
    <row r="134" spans="1:1" x14ac:dyDescent="0.25">
      <c r="A134" s="140" t="str">
        <f>"2,     "&amp;'2017 03 15'!C152&amp;",   """&amp;'2017 03 15'!S152&amp;""""</f>
        <v>2,     Rheem,   "HPLD80-1RH  (80 gal)"</v>
      </c>
    </row>
    <row r="135" spans="1:1" x14ac:dyDescent="0.25">
      <c r="A135" s="140" t="str">
        <f>"2,     "&amp;'2017 03 15'!C153&amp;",   """&amp;'2017 03 15'!S153&amp;""""</f>
        <v>2,     Rheem,   "PROPH40 T2 RH375-15  (40 gal, JA13)"</v>
      </c>
    </row>
    <row r="136" spans="1:1" x14ac:dyDescent="0.25">
      <c r="A136" s="140" t="str">
        <f>"2,     "&amp;'2017 03 15'!C154&amp;",   """&amp;'2017 03 15'!S154&amp;""""</f>
        <v>2,     Rheem,   "PROPH50 T2 RH375-15  (50 gal, JA13)"</v>
      </c>
    </row>
    <row r="137" spans="1:1" x14ac:dyDescent="0.25">
      <c r="A137" s="140" t="str">
        <f>"2,     "&amp;'2017 03 15'!C155&amp;",   """&amp;'2017 03 15'!S155&amp;""""</f>
        <v>2,     Rheem,   "PROPH65 T2 RH375-15  (65 gal, JA13)"</v>
      </c>
    </row>
    <row r="138" spans="1:1" x14ac:dyDescent="0.25">
      <c r="A138" s="140" t="str">
        <f>"2,     "&amp;'2017 03 15'!C156&amp;",   """&amp;'2017 03 15'!S156&amp;""""</f>
        <v>2,     Rheem,   "PROPH80 T2 RH375-15  (80 gal, JA13)"</v>
      </c>
    </row>
    <row r="139" spans="1:1" x14ac:dyDescent="0.25">
      <c r="A139" s="140" t="str">
        <f>"2,     "&amp;'2017 03 15'!C157&amp;",   """&amp;'2017 03 15'!S157&amp;""""</f>
        <v>2,     Rheem,   "PROPH40 T2 RH375-30  (40 gal, JA13)"</v>
      </c>
    </row>
    <row r="140" spans="1:1" x14ac:dyDescent="0.25">
      <c r="A140" s="140" t="str">
        <f>"2,     "&amp;'2017 03 15'!C158&amp;",   """&amp;'2017 03 15'!S158&amp;""""</f>
        <v>2,     Rheem,   "PROPH50 T2 RH375-30  (50 gal, JA13)"</v>
      </c>
    </row>
    <row r="141" spans="1:1" x14ac:dyDescent="0.25">
      <c r="A141" s="140" t="str">
        <f>"2,     "&amp;'2017 03 15'!C159&amp;",   """&amp;'2017 03 15'!S159&amp;""""</f>
        <v>2,     Rheem,   "PROPH65 T2 RH375-30  (65 gal, JA13)"</v>
      </c>
    </row>
    <row r="142" spans="1:1" x14ac:dyDescent="0.25">
      <c r="A142" s="140" t="str">
        <f>"2,     "&amp;'2017 03 15'!C160&amp;",   """&amp;'2017 03 15'!S160&amp;""""</f>
        <v>2,     Rheem,   "PROPH80 T2 RH375-30  (80 gal, JA13)"</v>
      </c>
    </row>
    <row r="143" spans="1:1" x14ac:dyDescent="0.25">
      <c r="A143" s="140" t="str">
        <f>"2,     "&amp;'2017 03 15'!C161&amp;",   """&amp;'2017 03 15'!S161&amp;""""</f>
        <v>2,     Rheem,   "PROPH40 T2 RH375-SO  (40 gal, JA13)"</v>
      </c>
    </row>
    <row r="144" spans="1:1" x14ac:dyDescent="0.25">
      <c r="A144" s="140" t="str">
        <f>"2,     "&amp;'2017 03 15'!C162&amp;",   """&amp;'2017 03 15'!S162&amp;""""</f>
        <v>2,     Rheem,   "PROPH50 T2 RH375-SO  (50 gal, JA13)"</v>
      </c>
    </row>
    <row r="145" spans="1:1" x14ac:dyDescent="0.25">
      <c r="A145" s="140" t="str">
        <f>"2,     "&amp;'2017 03 15'!C163&amp;",   """&amp;'2017 03 15'!S163&amp;""""</f>
        <v>2,     Rheem,   "PROPH65 T2 RH375-SO  (65 gal, JA13)"</v>
      </c>
    </row>
    <row r="146" spans="1:1" x14ac:dyDescent="0.25">
      <c r="A146" s="140" t="str">
        <f>"2,     "&amp;'2017 03 15'!C164&amp;",   """&amp;'2017 03 15'!S164&amp;""""</f>
        <v>2,     Rheem,   "PROPH80 T2 RH375-SO  (80 gal, JA13)"</v>
      </c>
    </row>
    <row r="147" spans="1:1" x14ac:dyDescent="0.25">
      <c r="A147" s="140" t="str">
        <f>"2,     "&amp;'2017 03 15'!C165&amp;",   """&amp;'2017 03 15'!S165&amp;""""</f>
        <v>2,     Rheem,   "XE40T10H22U0  (40 gal, JA13)"</v>
      </c>
    </row>
    <row r="148" spans="1:1" x14ac:dyDescent="0.25">
      <c r="A148" s="140" t="str">
        <f>"2,     "&amp;'2017 03 15'!C166&amp;",   """&amp;'2017 03 15'!S166&amp;""""</f>
        <v>2,     Rheem,   "XE50T10H22U0  (50 gal, JA13)"</v>
      </c>
    </row>
    <row r="149" spans="1:1" x14ac:dyDescent="0.25">
      <c r="A149" s="140" t="str">
        <f>"2,     "&amp;'2017 03 15'!C167&amp;",   """&amp;'2017 03 15'!S167&amp;""""</f>
        <v>2,     Rheem,   "XE65T10H22U0  (65 gal, JA13)"</v>
      </c>
    </row>
    <row r="150" spans="1:1" x14ac:dyDescent="0.25">
      <c r="A150" s="140" t="str">
        <f>"2,     "&amp;'2017 03 15'!C168&amp;",   """&amp;'2017 03 15'!S168&amp;""""</f>
        <v>2,     Rheem,   "XE80T10H22U0  (80 gal, JA13)"</v>
      </c>
    </row>
    <row r="151" spans="1:1" x14ac:dyDescent="0.25">
      <c r="A151" s="140" t="str">
        <f>"2,     "&amp;'2017 03 15'!C169&amp;",   """&amp;'2017 03 15'!S169&amp;""""</f>
        <v>2,     Rheem,   "XE40T10H45U0  (40 gal, JA13)"</v>
      </c>
    </row>
    <row r="152" spans="1:1" x14ac:dyDescent="0.25">
      <c r="A152" s="140" t="str">
        <f>"2,     "&amp;'2017 03 15'!C170&amp;",   """&amp;'2017 03 15'!S170&amp;""""</f>
        <v>2,     Rheem,   "XE50T10H45U0  (50 gal, JA13)"</v>
      </c>
    </row>
    <row r="153" spans="1:1" x14ac:dyDescent="0.25">
      <c r="A153" s="140" t="str">
        <f>"2,     "&amp;'2017 03 15'!C171&amp;",   """&amp;'2017 03 15'!S171&amp;""""</f>
        <v>2,     Rheem,   "XE65T10H45U0  (65 gal, JA13)"</v>
      </c>
    </row>
    <row r="154" spans="1:1" x14ac:dyDescent="0.25">
      <c r="A154" s="140" t="str">
        <f>"2,     "&amp;'2017 03 15'!C172&amp;",   """&amp;'2017 03 15'!S172&amp;""""</f>
        <v>2,     Rheem,   "XE80T10H45U0  (80 gal, JA13)"</v>
      </c>
    </row>
    <row r="155" spans="1:1" x14ac:dyDescent="0.25">
      <c r="A155" s="140" t="str">
        <f>"2,     "&amp;'2017 03 15'!C173&amp;",   """&amp;'2017 03 15'!S173&amp;""""</f>
        <v>2,     Rheem,   "XE40T10HS45U0  (40 gal, JA13)"</v>
      </c>
    </row>
    <row r="156" spans="1:1" x14ac:dyDescent="0.25">
      <c r="A156" s="140" t="str">
        <f>"2,     "&amp;'2017 03 15'!C174&amp;",   """&amp;'2017 03 15'!S174&amp;""""</f>
        <v>2,     Rheem,   "XE50T10HS45U0  (50 gal, JA13)"</v>
      </c>
    </row>
    <row r="157" spans="1:1" x14ac:dyDescent="0.25">
      <c r="A157" s="140" t="str">
        <f>"2,     "&amp;'2017 03 15'!C175&amp;",   """&amp;'2017 03 15'!S175&amp;""""</f>
        <v>2,     Rheem,   "XE65T10HS45U0  (65 gal, JA13)"</v>
      </c>
    </row>
    <row r="158" spans="1:1" x14ac:dyDescent="0.25">
      <c r="A158" s="140" t="str">
        <f>"2,     "&amp;'2017 03 15'!C176&amp;",   """&amp;'2017 03 15'!S176&amp;""""</f>
        <v>2,     Rheem,   "XE80T10HS45U0  (80 gal, JA13)"</v>
      </c>
    </row>
    <row r="159" spans="1:1" x14ac:dyDescent="0.25">
      <c r="A159" s="140" t="str">
        <f>"2,     "&amp;'2017 03 15'!C177&amp;",   """&amp;'2017 03 15'!S177&amp;""""</f>
        <v>2,     Rheem,   "PRO H40 T2 RH310BM  (40 gal, JA13)"</v>
      </c>
    </row>
    <row r="160" spans="1:1" x14ac:dyDescent="0.25">
      <c r="A160" s="140" t="str">
        <f>"2,     "&amp;'2017 03 15'!C178&amp;",   """&amp;'2017 03 15'!S178&amp;""""</f>
        <v>2,     Rheem,   "PRO H50 T2 RH310BM  (50 gal, JA13)"</v>
      </c>
    </row>
    <row r="161" spans="1:1" x14ac:dyDescent="0.25">
      <c r="A161" s="140" t="str">
        <f>"2,     "&amp;'2017 03 15'!C179&amp;",   """&amp;'2017 03 15'!S179&amp;""""</f>
        <v>2,     Rheem,   "PRO H65 T2 RH310BM  (65 gal, JA13)"</v>
      </c>
    </row>
    <row r="162" spans="1:1" x14ac:dyDescent="0.25">
      <c r="A162" s="140" t="str">
        <f>"2,     "&amp;'2017 03 15'!C180&amp;",   """&amp;'2017 03 15'!S180&amp;""""</f>
        <v>2,     Rheem,   "PRO H80 T2 RH310BM  (80 gal, JA13)"</v>
      </c>
    </row>
    <row r="163" spans="1:1" x14ac:dyDescent="0.25">
      <c r="A163" s="140" t="str">
        <f>"2,     "&amp;'2017 03 15'!C181&amp;",   """&amp;'2017 03 15'!S181&amp;""""</f>
        <v>2,     Rheem,   "PRO H40 T2 RH310UM  (40 gal)"</v>
      </c>
    </row>
    <row r="164" spans="1:1" x14ac:dyDescent="0.25">
      <c r="A164" s="140" t="str">
        <f>"2,     "&amp;'2017 03 15'!C182&amp;",   """&amp;'2017 03 15'!S182&amp;""""</f>
        <v>2,     Rheem,   "PRO H50 T2 RH310UM  (50 gal)"</v>
      </c>
    </row>
    <row r="165" spans="1:1" x14ac:dyDescent="0.25">
      <c r="A165" s="140" t="str">
        <f>"2,     "&amp;'2017 03 15'!C183&amp;",   """&amp;'2017 03 15'!S183&amp;""""</f>
        <v>2,     Rheem,   "PRO H65 T2 RH310UM  (65 gal)"</v>
      </c>
    </row>
    <row r="166" spans="1:1" x14ac:dyDescent="0.25">
      <c r="A166" s="140" t="str">
        <f>"2,     "&amp;'2017 03 15'!C184&amp;",   """&amp;'2017 03 15'!S184&amp;""""</f>
        <v>2,     Rheem,   "PRO H80 T2 RH310UM  (80 gal)"</v>
      </c>
    </row>
    <row r="167" spans="1:1" x14ac:dyDescent="0.25">
      <c r="A167" s="140" t="str">
        <f>"2,     "&amp;'2017 03 15'!C185&amp;",   """&amp;'2017 03 15'!S185&amp;""""</f>
        <v>2,     Rheem,   "HB50RH  (50 gal)"</v>
      </c>
    </row>
    <row r="168" spans="1:1" x14ac:dyDescent="0.25">
      <c r="A168" s="140" t="str">
        <f>"2,     "&amp;'2017 03 15'!C186&amp;",   """&amp;'2017 03 15'!S186&amp;""""</f>
        <v>2,     Rheem,   "PROPH50 T2 RH245  (50 gal)"</v>
      </c>
    </row>
    <row r="169" spans="1:1" x14ac:dyDescent="0.25">
      <c r="A169" s="140" t="str">
        <f>"2,     "&amp;'2017 03 15'!C187&amp;",   """&amp;'2017 03 15'!S187&amp;""""</f>
        <v>2,     Rheem,   "PROPH50 T2 RH350 D  (50 gal)"</v>
      </c>
    </row>
    <row r="170" spans="1:1" x14ac:dyDescent="0.25">
      <c r="A170" s="140" t="str">
        <f>"2,     "&amp;'2017 03 15'!C188&amp;",   """&amp;'2017 03 15'!S188&amp;""""</f>
        <v>2,     Rheem,   "PROPH65 T2 RH350 D  (65 gal)"</v>
      </c>
    </row>
    <row r="171" spans="1:1" x14ac:dyDescent="0.25">
      <c r="A171" s="140" t="str">
        <f>"2,     "&amp;'2017 03 15'!C189&amp;",   """&amp;'2017 03 15'!S189&amp;""""</f>
        <v>2,     Rheem,   "PROPH80 T2 RH245  (80 gal)"</v>
      </c>
    </row>
    <row r="172" spans="1:1" x14ac:dyDescent="0.25">
      <c r="A172" s="140" t="str">
        <f>"2,     "&amp;'2017 03 15'!C190&amp;",   """&amp;'2017 03 15'!S190&amp;""""</f>
        <v>2,     Rheem,   "PROPH80 T2 RH350 D  (80 gal)"</v>
      </c>
    </row>
    <row r="173" spans="1:1" x14ac:dyDescent="0.25">
      <c r="A173" s="140" t="str">
        <f>"2,     "&amp;'2017 03 15'!C191&amp;",   """&amp;'2017 03 15'!S191&amp;""""</f>
        <v>2,     Rheem,   "XE50T10HD50U0  (50 gal)"</v>
      </c>
    </row>
    <row r="174" spans="1:1" x14ac:dyDescent="0.25">
      <c r="A174" s="140" t="str">
        <f>"2,     "&amp;'2017 03 15'!C192&amp;",   """&amp;'2017 03 15'!S192&amp;""""</f>
        <v>2,     Rheem,   "XE50T12EH45U0  (50 gal)"</v>
      </c>
    </row>
    <row r="175" spans="1:1" x14ac:dyDescent="0.25">
      <c r="A175" s="140" t="str">
        <f>"2,     "&amp;'2017 03 15'!C193&amp;",   """&amp;'2017 03 15'!S193&amp;""""</f>
        <v>2,     Rheem,   "XE50T12EH45U0W  (50 gal)"</v>
      </c>
    </row>
    <row r="176" spans="1:1" x14ac:dyDescent="0.25">
      <c r="A176" s="140" t="str">
        <f>"2,     "&amp;'2017 03 15'!C194&amp;",   """&amp;'2017 03 15'!S194&amp;""""</f>
        <v>2,     Rheem,   "XE65T10HD50U0  (65 gal)"</v>
      </c>
    </row>
    <row r="177" spans="1:1" x14ac:dyDescent="0.25">
      <c r="A177" s="140" t="str">
        <f>"2,     "&amp;'2017 03 15'!C195&amp;",   """&amp;'2017 03 15'!S195&amp;""""</f>
        <v>2,     Rheem,   "XE80T10HD50U0  (80 gal)"</v>
      </c>
    </row>
    <row r="178" spans="1:1" x14ac:dyDescent="0.25">
      <c r="A178" s="140" t="str">
        <f>"2,     "&amp;'2017 03 15'!C196&amp;",   """&amp;'2017 03 15'!S196&amp;""""</f>
        <v>2,     Rheem,   "XE80T12EH45U0  (80 gal)"</v>
      </c>
    </row>
    <row r="179" spans="1:1" x14ac:dyDescent="0.25">
      <c r="A179" s="140" t="str">
        <f>"2,     "&amp;'2017 03 15'!C197&amp;",   """&amp;'2017 03 15'!S197&amp;""""</f>
        <v>2,     Rheem,   "XE80T12EH45U0W  (80 gal)"</v>
      </c>
    </row>
    <row r="180" spans="1:1" x14ac:dyDescent="0.25">
      <c r="A180" s="140" t="str">
        <f>"2,     "&amp;'2017 03 15'!C198&amp;",   """&amp;'2017 03 15'!S198&amp;""""</f>
        <v>2,     Rheem,   "PROPH50 T2 RH350 DC  (50 gal)"</v>
      </c>
    </row>
    <row r="181" spans="1:1" x14ac:dyDescent="0.25">
      <c r="A181" s="140" t="str">
        <f>"2,     "&amp;'2017 03 15'!C199&amp;",   """&amp;'2017 03 15'!S199&amp;""""</f>
        <v>2,     Rheem,   "PROPH65 T2 RH350 DC  (65 gal)"</v>
      </c>
    </row>
    <row r="182" spans="1:1" x14ac:dyDescent="0.25">
      <c r="A182" s="140" t="str">
        <f>"2,     "&amp;'2017 03 15'!C200&amp;",   """&amp;'2017 03 15'!S200&amp;""""</f>
        <v>2,     Rheem,   "PROPH80 T2 RH350 DC  (80 gal)"</v>
      </c>
    </row>
    <row r="183" spans="1:1" x14ac:dyDescent="0.25">
      <c r="A183" s="140" t="str">
        <f>"2,     "&amp;'2017 03 15'!C201&amp;",   """&amp;'2017 03 15'!S201&amp;""""</f>
        <v>2,     Rheem,   "HPLD50  (50 gal)"</v>
      </c>
    </row>
    <row r="184" spans="1:1" x14ac:dyDescent="0.25">
      <c r="A184" s="140" t="str">
        <f>"2,     "&amp;'2017 03 15'!C202&amp;",   """&amp;'2017 03 15'!S202&amp;""""</f>
        <v>2,     Rheem,   "HPLD65  (65 gal)"</v>
      </c>
    </row>
    <row r="185" spans="1:1" x14ac:dyDescent="0.25">
      <c r="A185" s="140" t="str">
        <f>"2,     "&amp;'2017 03 15'!C203&amp;",   """&amp;'2017 03 15'!S203&amp;""""</f>
        <v>2,     Rheem,   "HPLD80  (80 gal)"</v>
      </c>
    </row>
    <row r="186" spans="1:1" x14ac:dyDescent="0.25">
      <c r="A186" s="140" t="str">
        <f>"2,     "&amp;'2017 03 15'!C204&amp;",   """&amp;'2017 03 15'!S204&amp;""""</f>
        <v>2,     Rheem,   "XE50T10HD22U0  (50 gal)"</v>
      </c>
    </row>
    <row r="187" spans="1:1" x14ac:dyDescent="0.25">
      <c r="A187" s="140" t="str">
        <f>"2,     "&amp;'2017 03 15'!C205&amp;",   """&amp;'2017 03 15'!S205&amp;""""</f>
        <v>2,     Rheem,   "XE50T10HD50U1  (50 gal)"</v>
      </c>
    </row>
    <row r="188" spans="1:1" x14ac:dyDescent="0.25">
      <c r="A188" s="140" t="str">
        <f>"2,     "&amp;'2017 03 15'!C206&amp;",   """&amp;'2017 03 15'!S206&amp;""""</f>
        <v>2,     Rheem,   "XE65T10HD22U0  (65 gal)"</v>
      </c>
    </row>
    <row r="189" spans="1:1" x14ac:dyDescent="0.25">
      <c r="A189" s="140" t="str">
        <f>"2,     "&amp;'2017 03 15'!C207&amp;",   """&amp;'2017 03 15'!S207&amp;""""</f>
        <v>2,     Rheem,   "XE65T10HD50U1  (65 gal)"</v>
      </c>
    </row>
    <row r="190" spans="1:1" x14ac:dyDescent="0.25">
      <c r="A190" s="140" t="str">
        <f>"2,     "&amp;'2017 03 15'!C208&amp;",   """&amp;'2017 03 15'!S208&amp;""""</f>
        <v>2,     Rheem,   "XE80T10HD22U0  (80 gal)"</v>
      </c>
    </row>
    <row r="191" spans="1:1" x14ac:dyDescent="0.25">
      <c r="A191" s="140" t="str">
        <f>"2,     "&amp;'2017 03 15'!C209&amp;",   """&amp;'2017 03 15'!S209&amp;""""</f>
        <v>2,     Rheem,   "XE80T10HD50U1  (80 gal)"</v>
      </c>
    </row>
    <row r="192" spans="1:1" x14ac:dyDescent="0.25">
      <c r="A192" s="140" t="str">
        <f>"2,     "&amp;'2017 03 15'!C210&amp;",   """&amp;'2017 03 15'!S210&amp;""""</f>
        <v>2,     Rheem,   "PROPH50 T2 RH350 D15  (50 gal)"</v>
      </c>
    </row>
    <row r="193" spans="1:1" x14ac:dyDescent="0.25">
      <c r="A193" s="140" t="str">
        <f>"2,     "&amp;'2017 03 15'!C211&amp;",   """&amp;'2017 03 15'!S211&amp;""""</f>
        <v>2,     Rheem,   "PROPH50 T2 RH350 DCB  (50 gal)"</v>
      </c>
    </row>
    <row r="194" spans="1:1" x14ac:dyDescent="0.25">
      <c r="A194" s="140" t="str">
        <f>"2,     "&amp;'2017 03 15'!C212&amp;",   """&amp;'2017 03 15'!S212&amp;""""</f>
        <v>2,     Rheem,   "PROPH65 T2 RH350 D15  (65 gal)"</v>
      </c>
    </row>
    <row r="195" spans="1:1" x14ac:dyDescent="0.25">
      <c r="A195" s="140" t="str">
        <f>"2,     "&amp;'2017 03 15'!C213&amp;",   """&amp;'2017 03 15'!S213&amp;""""</f>
        <v>2,     Rheem,   "PROPH65 T2 RH350 DCB  (65 gal)"</v>
      </c>
    </row>
    <row r="196" spans="1:1" x14ac:dyDescent="0.25">
      <c r="A196" s="140" t="str">
        <f>"2,     "&amp;'2017 03 15'!C214&amp;",   """&amp;'2017 03 15'!S214&amp;""""</f>
        <v>2,     Rheem,   "PROPH80 T2 RH350 D15  (80 gal)"</v>
      </c>
    </row>
    <row r="197" spans="1:1" x14ac:dyDescent="0.25">
      <c r="A197" s="140" t="str">
        <f>"2,     "&amp;'2017 03 15'!C215&amp;",   """&amp;'2017 03 15'!S215&amp;""""</f>
        <v>2,     Rheem,   "PROPH80 T2 RH350 DCB  (80 gal)"</v>
      </c>
    </row>
    <row r="198" spans="1:1" x14ac:dyDescent="0.25">
      <c r="A198" s="141" t="str">
        <f>"2,     "&amp;'2017 03 15'!C236&amp;",   """&amp;'2017 03 15'!S236&amp;""""</f>
        <v>2,     Rheem Canada,   "CPROPH40 T2 RH375-15  (40 gal)"</v>
      </c>
    </row>
    <row r="199" spans="1:1" x14ac:dyDescent="0.25">
      <c r="A199" s="140" t="str">
        <f>"2,     "&amp;'2017 03 15'!C237&amp;",   """&amp;'2017 03 15'!S237&amp;""""</f>
        <v>2,     Rheem Canada,   "CPROPH50 T2 RH375-15  (50 gal)"</v>
      </c>
    </row>
    <row r="200" spans="1:1" x14ac:dyDescent="0.25">
      <c r="A200" s="140" t="str">
        <f>"2,     "&amp;'2017 03 15'!C238&amp;",   """&amp;'2017 03 15'!S238&amp;""""</f>
        <v>2,     Rheem Canada,   "CPROPH65 T2 RH375-15  (65 gal)"</v>
      </c>
    </row>
    <row r="201" spans="1:1" x14ac:dyDescent="0.25">
      <c r="A201" s="140" t="str">
        <f>"2,     "&amp;'2017 03 15'!C239&amp;",   """&amp;'2017 03 15'!S239&amp;""""</f>
        <v>2,     Rheem Canada,   "CPROPH80 T2 RH375-15  (80 gal)"</v>
      </c>
    </row>
    <row r="202" spans="1:1" x14ac:dyDescent="0.25">
      <c r="A202" s="140" t="str">
        <f>"2,     "&amp;'2017 03 15'!C240&amp;",   """&amp;'2017 03 15'!S240&amp;""""</f>
        <v>2,     Rheem Canada,   "CPROPH40 T2 RH375-30  (40 gal)"</v>
      </c>
    </row>
    <row r="203" spans="1:1" x14ac:dyDescent="0.25">
      <c r="A203" s="140" t="str">
        <f>"2,     "&amp;'2017 03 15'!C241&amp;",   """&amp;'2017 03 15'!S241&amp;""""</f>
        <v>2,     Rheem Canada,   "CPROPH50 T2 RH375-30  (50 gal)"</v>
      </c>
    </row>
    <row r="204" spans="1:1" x14ac:dyDescent="0.25">
      <c r="A204" s="140" t="str">
        <f>"2,     "&amp;'2017 03 15'!C242&amp;",   """&amp;'2017 03 15'!S242&amp;""""</f>
        <v>2,     Rheem Canada,   "CPROPH65 T2 RH375-30  (65 gal)"</v>
      </c>
    </row>
    <row r="205" spans="1:1" x14ac:dyDescent="0.25">
      <c r="A205" s="140" t="str">
        <f>"2,     "&amp;'2017 03 15'!C243&amp;",   """&amp;'2017 03 15'!S243&amp;""""</f>
        <v>2,     Rheem Canada,   "CPROPH80 T2 RH375-30  (80 gal)"</v>
      </c>
    </row>
    <row r="206" spans="1:1" x14ac:dyDescent="0.25">
      <c r="A206" s="140" t="str">
        <f>"2,     "&amp;'2017 03 15'!C244&amp;",   """&amp;'2017 03 15'!S244&amp;""""</f>
        <v>2,     Rheem Canada,   "CPROPH40 T2 RH375-SO  (40 gal)"</v>
      </c>
    </row>
    <row r="207" spans="1:1" x14ac:dyDescent="0.25">
      <c r="A207" s="140" t="str">
        <f>"2,     "&amp;'2017 03 15'!C245&amp;",   """&amp;'2017 03 15'!S245&amp;""""</f>
        <v>2,     Rheem Canada,   "CPROPH50 T2 RH375-SO  (50 gal)"</v>
      </c>
    </row>
    <row r="208" spans="1:1" x14ac:dyDescent="0.25">
      <c r="A208" s="140" t="str">
        <f>"2,     "&amp;'2017 03 15'!C246&amp;",   """&amp;'2017 03 15'!S246&amp;""""</f>
        <v>2,     Rheem Canada,   "CPROPH65 T2 RH375-SO  (65 gal)"</v>
      </c>
    </row>
    <row r="209" spans="1:1" x14ac:dyDescent="0.25">
      <c r="A209" s="140" t="str">
        <f>"2,     "&amp;'2017 03 15'!C247&amp;",   """&amp;'2017 03 15'!S247&amp;""""</f>
        <v>2,     Rheem Canada,   "CPROPH80 T2 RH375-SO  (80 gal)"</v>
      </c>
    </row>
    <row r="210" spans="1:1" x14ac:dyDescent="0.25">
      <c r="A210" s="140" t="str">
        <f>"2,     "&amp;'2017 03 15'!C248&amp;",   """&amp;'2017 03 15'!S248&amp;""""</f>
        <v>2,     Rheem Canada,   "CXE40T10H22UO  (40 gal)"</v>
      </c>
    </row>
    <row r="211" spans="1:1" x14ac:dyDescent="0.25">
      <c r="A211" s="140" t="str">
        <f>"2,     "&amp;'2017 03 15'!C249&amp;",   """&amp;'2017 03 15'!S249&amp;""""</f>
        <v>2,     Rheem Canada,   "CXE50T10H22UO  (50 gal)"</v>
      </c>
    </row>
    <row r="212" spans="1:1" x14ac:dyDescent="0.25">
      <c r="A212" s="140" t="str">
        <f>"2,     "&amp;'2017 03 15'!C250&amp;",   """&amp;'2017 03 15'!S250&amp;""""</f>
        <v>2,     Rheem Canada,   "CXE65T10H22UO  (65 gal)"</v>
      </c>
    </row>
    <row r="213" spans="1:1" x14ac:dyDescent="0.25">
      <c r="A213" s="140" t="str">
        <f>"2,     "&amp;'2017 03 15'!C251&amp;",   """&amp;'2017 03 15'!S251&amp;""""</f>
        <v>2,     Rheem Canada,   "CXE80T10H22UO  (80 gal)"</v>
      </c>
    </row>
    <row r="214" spans="1:1" x14ac:dyDescent="0.25">
      <c r="A214" s="140" t="str">
        <f>"2,     "&amp;'2017 03 15'!C252&amp;",   """&amp;'2017 03 15'!S252&amp;""""</f>
        <v>2,     Rheem Canada,   "CXE40T10H45UO  (40 gal)"</v>
      </c>
    </row>
    <row r="215" spans="1:1" x14ac:dyDescent="0.25">
      <c r="A215" s="140" t="str">
        <f>"2,     "&amp;'2017 03 15'!C253&amp;",   """&amp;'2017 03 15'!S253&amp;""""</f>
        <v>2,     Rheem Canada,   "CXE50T10H45UO  (50 gal)"</v>
      </c>
    </row>
    <row r="216" spans="1:1" x14ac:dyDescent="0.25">
      <c r="A216" s="140" t="str">
        <f>"2,     "&amp;'2017 03 15'!C254&amp;",   """&amp;'2017 03 15'!S254&amp;""""</f>
        <v>2,     Rheem Canada,   "CXE65T10H45UO  (65 gal)"</v>
      </c>
    </row>
    <row r="217" spans="1:1" x14ac:dyDescent="0.25">
      <c r="A217" s="140" t="str">
        <f>"2,     "&amp;'2017 03 15'!C255&amp;",   """&amp;'2017 03 15'!S255&amp;""""</f>
        <v>2,     Rheem Canada,   "CXE80T10H45UO  (80 gal)"</v>
      </c>
    </row>
    <row r="218" spans="1:1" x14ac:dyDescent="0.25">
      <c r="A218" s="140" t="str">
        <f>"2,     "&amp;'2017 03 15'!C256&amp;",   """&amp;'2017 03 15'!S256&amp;""""</f>
        <v>2,     Rheem Canada,   "CXE40T10HS45UO  (40 gal)"</v>
      </c>
    </row>
    <row r="219" spans="1:1" x14ac:dyDescent="0.25">
      <c r="A219" s="140" t="str">
        <f>"2,     "&amp;'2017 03 15'!C257&amp;",   """&amp;'2017 03 15'!S257&amp;""""</f>
        <v>2,     Rheem Canada,   "CXE50T10HS45UO  (50 gal)"</v>
      </c>
    </row>
    <row r="220" spans="1:1" x14ac:dyDescent="0.25">
      <c r="A220" s="140" t="str">
        <f>"2,     "&amp;'2017 03 15'!C258&amp;",   """&amp;'2017 03 15'!S258&amp;""""</f>
        <v>2,     Rheem Canada,   "CXE65T10HS45UO  (65 gal)"</v>
      </c>
    </row>
    <row r="221" spans="1:1" x14ac:dyDescent="0.25">
      <c r="A221" s="140" t="str">
        <f>"2,     "&amp;'2017 03 15'!C259&amp;",   """&amp;'2017 03 15'!S259&amp;""""</f>
        <v>2,     Rheem Canada,   "CXE80T10HS45UO  (80 gal)"</v>
      </c>
    </row>
    <row r="222" spans="1:1" x14ac:dyDescent="0.25">
      <c r="A222" s="140" t="str">
        <f>"2,     "&amp;'2017 03 15'!C260&amp;",   """&amp;'2017 03 15'!S260&amp;""""</f>
        <v>2,     Rheem Canada,   "CPRO H40 T2 RH310BM  (40 gal)"</v>
      </c>
    </row>
    <row r="223" spans="1:1" x14ac:dyDescent="0.25">
      <c r="A223" s="140" t="str">
        <f>"2,     "&amp;'2017 03 15'!C261&amp;",   """&amp;'2017 03 15'!S261&amp;""""</f>
        <v>2,     Rheem Canada,   "CPRO H50 T2 RH310BM  (50 gal)"</v>
      </c>
    </row>
    <row r="224" spans="1:1" x14ac:dyDescent="0.25">
      <c r="A224" s="140" t="str">
        <f>"2,     "&amp;'2017 03 15'!C262&amp;",   """&amp;'2017 03 15'!S262&amp;""""</f>
        <v>2,     Rheem Canada,   "CPRO H65 T2 RH310BM  (65 gal)"</v>
      </c>
    </row>
    <row r="225" spans="1:1" x14ac:dyDescent="0.25">
      <c r="A225" s="140" t="str">
        <f>"2,     "&amp;'2017 03 15'!C263&amp;",   """&amp;'2017 03 15'!S263&amp;""""</f>
        <v>2,     Rheem Canada,   "CPRO H80 T2 RH310BM  (80 gal)"</v>
      </c>
    </row>
    <row r="226" spans="1:1" x14ac:dyDescent="0.25">
      <c r="A226" s="141" t="str">
        <f>"2,     "&amp;'2017 03 15'!C274&amp;",   """&amp;'2017 03 15'!S274&amp;""""</f>
        <v>2,     Richmond,   "10E40-HP515  (40 gal, JA13)"</v>
      </c>
    </row>
    <row r="227" spans="1:1" x14ac:dyDescent="0.25">
      <c r="A227" s="140" t="str">
        <f>"2,     "&amp;'2017 03 15'!C275&amp;",   """&amp;'2017 03 15'!S275&amp;""""</f>
        <v>2,     Richmond,   "10E50-HP515  (50 gal, JA13)"</v>
      </c>
    </row>
    <row r="228" spans="1:1" x14ac:dyDescent="0.25">
      <c r="A228" s="140" t="str">
        <f>"2,     "&amp;'2017 03 15'!C276&amp;",   """&amp;'2017 03 15'!S276&amp;""""</f>
        <v>2,     Richmond,   "10E65-HP515  (65 gal, JA13)"</v>
      </c>
    </row>
    <row r="229" spans="1:1" x14ac:dyDescent="0.25">
      <c r="A229" s="140" t="str">
        <f>"2,     "&amp;'2017 03 15'!C277&amp;",   """&amp;'2017 03 15'!S277&amp;""""</f>
        <v>2,     Richmond,   "10E80-HP515  (80 gal, JA13)"</v>
      </c>
    </row>
    <row r="230" spans="1:1" x14ac:dyDescent="0.25">
      <c r="A230" s="140" t="str">
        <f>"2,     "&amp;'2017 03 15'!C278&amp;",   """&amp;'2017 03 15'!S278&amp;""""</f>
        <v>2,     Richmond,   "10E40-HP530  (40 gal, JA13)"</v>
      </c>
    </row>
    <row r="231" spans="1:1" x14ac:dyDescent="0.25">
      <c r="A231" s="140" t="str">
        <f>"2,     "&amp;'2017 03 15'!C279&amp;",   """&amp;'2017 03 15'!S279&amp;""""</f>
        <v>2,     Richmond,   "10E50-HP530  (50 gal, JA13)"</v>
      </c>
    </row>
    <row r="232" spans="1:1" x14ac:dyDescent="0.25">
      <c r="A232" s="140" t="str">
        <f>"2,     "&amp;'2017 03 15'!C280&amp;",   """&amp;'2017 03 15'!S280&amp;""""</f>
        <v>2,     Richmond,   "10E65-HP530  (65 gal, JA13)"</v>
      </c>
    </row>
    <row r="233" spans="1:1" x14ac:dyDescent="0.25">
      <c r="A233" s="140" t="str">
        <f>"2,     "&amp;'2017 03 15'!C281&amp;",   """&amp;'2017 03 15'!S281&amp;""""</f>
        <v>2,     Richmond,   "10E80-HP530  (80 gal, JA13)"</v>
      </c>
    </row>
    <row r="234" spans="1:1" x14ac:dyDescent="0.25">
      <c r="A234" s="140" t="str">
        <f>"2,     "&amp;'2017 03 15'!C282&amp;",   """&amp;'2017 03 15'!S282&amp;""""</f>
        <v>2,     Richmond,   "10E40-HP5S30  (40 gal, JA13)"</v>
      </c>
    </row>
    <row r="235" spans="1:1" x14ac:dyDescent="0.25">
      <c r="A235" s="140" t="str">
        <f>"2,     "&amp;'2017 03 15'!C283&amp;",   """&amp;'2017 03 15'!S283&amp;""""</f>
        <v>2,     Richmond,   "10E50-HP5S30  (50 gal, JA13)"</v>
      </c>
    </row>
    <row r="236" spans="1:1" x14ac:dyDescent="0.25">
      <c r="A236" s="140" t="str">
        <f>"2,     "&amp;'2017 03 15'!C284&amp;",   """&amp;'2017 03 15'!S284&amp;""""</f>
        <v>2,     Richmond,   "10E65-HP5S30  (65 gal, JA13)"</v>
      </c>
    </row>
    <row r="237" spans="1:1" x14ac:dyDescent="0.25">
      <c r="A237" s="140" t="str">
        <f>"2,     "&amp;'2017 03 15'!C285&amp;",   """&amp;'2017 03 15'!S285&amp;""""</f>
        <v>2,     Richmond,   "10E80-HP5S30  (80 gal, JA13)"</v>
      </c>
    </row>
    <row r="238" spans="1:1" x14ac:dyDescent="0.25">
      <c r="A238" s="140" t="str">
        <f>"2,     "&amp;'2017 03 15'!C286&amp;",   """&amp;'2017 03 15'!S286&amp;""""</f>
        <v>2,     Richmond,   "10E50-HP4D  (50 gal)"</v>
      </c>
    </row>
    <row r="239" spans="1:1" x14ac:dyDescent="0.25">
      <c r="A239" s="140" t="str">
        <f>"2,     "&amp;'2017 03 15'!C287&amp;",   """&amp;'2017 03 15'!S287&amp;""""</f>
        <v>2,     Richmond,   "10E65-HP4D  (65 gal)"</v>
      </c>
    </row>
    <row r="240" spans="1:1" x14ac:dyDescent="0.25">
      <c r="A240" s="140" t="str">
        <f>"2,     "&amp;'2017 03 15'!C288&amp;",   """&amp;'2017 03 15'!S288&amp;""""</f>
        <v>2,     Richmond,   "10E80-HP4D  (80 gal)"</v>
      </c>
    </row>
    <row r="241" spans="1:1" x14ac:dyDescent="0.25">
      <c r="A241" s="140" t="str">
        <f>"2,     "&amp;'2017 03 15'!C289&amp;",   """&amp;'2017 03 15'!S289&amp;""""</f>
        <v>2,     Richmond,   "12E50-HP  (50 gal)"</v>
      </c>
    </row>
    <row r="242" spans="1:1" x14ac:dyDescent="0.25">
      <c r="A242" s="140" t="str">
        <f>"2,     "&amp;'2017 03 15'!C290&amp;",   """&amp;'2017 03 15'!S290&amp;""""</f>
        <v>2,     Richmond,   "12E80-HP  (80 gal)"</v>
      </c>
    </row>
    <row r="243" spans="1:1" x14ac:dyDescent="0.25">
      <c r="A243" s="140" t="str">
        <f>"2,     "&amp;'2017 03 15'!C291&amp;",   """&amp;'2017 03 15'!S291&amp;""""</f>
        <v>2,     Richmond,   "HB50RM  (50 gal)"</v>
      </c>
    </row>
    <row r="244" spans="1:1" x14ac:dyDescent="0.25">
      <c r="A244" s="140" t="str">
        <f>"2,     "&amp;'2017 03 15'!C292&amp;",   """&amp;'2017 03 15'!S292&amp;""""</f>
        <v>2,     Richmond,   "10E50-HP4D15  (50 gal)"</v>
      </c>
    </row>
    <row r="245" spans="1:1" x14ac:dyDescent="0.25">
      <c r="A245" s="140" t="str">
        <f>"2,     "&amp;'2017 03 15'!C293&amp;",   """&amp;'2017 03 15'!S293&amp;""""</f>
        <v>2,     Richmond,   "10E65-HP4D15  (65 gal)"</v>
      </c>
    </row>
    <row r="246" spans="1:1" x14ac:dyDescent="0.25">
      <c r="A246" s="140" t="str">
        <f>"2,     "&amp;'2017 03 15'!C294&amp;",   """&amp;'2017 03 15'!S294&amp;""""</f>
        <v>2,     Richmond,   "10E80-HP4D15  (80 gal)"</v>
      </c>
    </row>
    <row r="247" spans="1:1" x14ac:dyDescent="0.25">
      <c r="A247" s="141" t="str">
        <f>"2,     "&amp;'2017 03 15'!C295&amp;",   """&amp;'2017 03 15'!S295&amp;""""</f>
        <v>2,     Ruud,   "HPLD40-1RU  (40 gal)"</v>
      </c>
    </row>
    <row r="248" spans="1:1" x14ac:dyDescent="0.25">
      <c r="A248" s="140" t="str">
        <f>"2,     "&amp;'2017 03 15'!C296&amp;",   """&amp;'2017 03 15'!S296&amp;""""</f>
        <v>2,     Ruud,   "HPLD50-1RU  (50 gal)"</v>
      </c>
    </row>
    <row r="249" spans="1:1" x14ac:dyDescent="0.25">
      <c r="A249" s="140" t="str">
        <f>"2,     "&amp;'2017 03 15'!C297&amp;",   """&amp;'2017 03 15'!S297&amp;""""</f>
        <v>2,     Ruud,   "HPLD65-1RU  (65 gal)"</v>
      </c>
    </row>
    <row r="250" spans="1:1" x14ac:dyDescent="0.25">
      <c r="A250" s="140" t="str">
        <f>"2,     "&amp;'2017 03 15'!C298&amp;",   """&amp;'2017 03 15'!S298&amp;""""</f>
        <v>2,     Ruud,   "HPLD80-1RU  (80 gal)"</v>
      </c>
    </row>
    <row r="251" spans="1:1" x14ac:dyDescent="0.25">
      <c r="A251" s="140" t="str">
        <f>"2,     "&amp;'2017 03 15'!C299&amp;",   """&amp;'2017 03 15'!S299&amp;""""</f>
        <v>2,     Ruud,   "PROUH40 T2 RU375-15  (40 gal, JA13)"</v>
      </c>
    </row>
    <row r="252" spans="1:1" x14ac:dyDescent="0.25">
      <c r="A252" s="140" t="str">
        <f>"2,     "&amp;'2017 03 15'!C300&amp;",   """&amp;'2017 03 15'!S300&amp;""""</f>
        <v>2,     Ruud,   "PROUH50 T2 RU375-15  (50 gal, JA13)"</v>
      </c>
    </row>
    <row r="253" spans="1:1" x14ac:dyDescent="0.25">
      <c r="A253" s="140" t="str">
        <f>"2,     "&amp;'2017 03 15'!C301&amp;",   """&amp;'2017 03 15'!S301&amp;""""</f>
        <v>2,     Ruud,   "PROUH65 T2 RU375-15  (65 gal, JA13)"</v>
      </c>
    </row>
    <row r="254" spans="1:1" x14ac:dyDescent="0.25">
      <c r="A254" s="140" t="str">
        <f>"2,     "&amp;'2017 03 15'!C302&amp;",   """&amp;'2017 03 15'!S302&amp;""""</f>
        <v>2,     Ruud,   "PROUH80 T2 RU375-15  (80 gal, JA13)"</v>
      </c>
    </row>
    <row r="255" spans="1:1" x14ac:dyDescent="0.25">
      <c r="A255" s="140" t="str">
        <f>"2,     "&amp;'2017 03 15'!C303&amp;",   """&amp;'2017 03 15'!S303&amp;""""</f>
        <v>2,     Ruud,   "PROUH40 T2 RU375-30  (40 gal, JA13)"</v>
      </c>
    </row>
    <row r="256" spans="1:1" x14ac:dyDescent="0.25">
      <c r="A256" s="140" t="str">
        <f>"2,     "&amp;'2017 03 15'!C304&amp;",   """&amp;'2017 03 15'!S304&amp;""""</f>
        <v>2,     Ruud,   "PROUH50 T2 RU375-30  (50 gal, JA13)"</v>
      </c>
    </row>
    <row r="257" spans="1:1" x14ac:dyDescent="0.25">
      <c r="A257" s="140" t="str">
        <f>"2,     "&amp;'2017 03 15'!C305&amp;",   """&amp;'2017 03 15'!S305&amp;""""</f>
        <v>2,     Ruud,   "PROUH65 T2 RU375-30  (65 gal, JA13)"</v>
      </c>
    </row>
    <row r="258" spans="1:1" x14ac:dyDescent="0.25">
      <c r="A258" s="140" t="str">
        <f>"2,     "&amp;'2017 03 15'!C306&amp;",   """&amp;'2017 03 15'!S306&amp;""""</f>
        <v>2,     Ruud,   "PROUH80 T2 RU375-30  (80 gal, JA13)"</v>
      </c>
    </row>
    <row r="259" spans="1:1" x14ac:dyDescent="0.25">
      <c r="A259" s="140" t="str">
        <f>"2,     "&amp;'2017 03 15'!C307&amp;",   """&amp;'2017 03 15'!S307&amp;""""</f>
        <v>2,     Ruud,   "PROUH40 T2 RU375-SO  (40 gal, JA13)"</v>
      </c>
    </row>
    <row r="260" spans="1:1" x14ac:dyDescent="0.25">
      <c r="A260" s="140" t="str">
        <f>"2,     "&amp;'2017 03 15'!C308&amp;",   """&amp;'2017 03 15'!S308&amp;""""</f>
        <v>2,     Ruud,   "PROUH50 T2 RU375-SO  (50 gal, JA13)"</v>
      </c>
    </row>
    <row r="261" spans="1:1" x14ac:dyDescent="0.25">
      <c r="A261" s="140" t="str">
        <f>"2,     "&amp;'2017 03 15'!C309&amp;",   """&amp;'2017 03 15'!S309&amp;""""</f>
        <v>2,     Ruud,   "PROUH65 T2 RU375-SO  (65 gal, JA13)"</v>
      </c>
    </row>
    <row r="262" spans="1:1" x14ac:dyDescent="0.25">
      <c r="A262" s="140" t="str">
        <f>"2,     "&amp;'2017 03 15'!C310&amp;",   """&amp;'2017 03 15'!S310&amp;""""</f>
        <v>2,     Ruud,   "PROUH80 T2 RU375-SO  (80 gal, JA13)"</v>
      </c>
    </row>
    <row r="263" spans="1:1" x14ac:dyDescent="0.25">
      <c r="A263" s="140" t="str">
        <f>"2,     "&amp;'2017 03 15'!C311&amp;",   """&amp;'2017 03 15'!S311&amp;""""</f>
        <v>2,     Ruud,   "PRO H40 T2 RU310BM  (40 gal, JA13)"</v>
      </c>
    </row>
    <row r="264" spans="1:1" x14ac:dyDescent="0.25">
      <c r="A264" s="140" t="str">
        <f>"2,     "&amp;'2017 03 15'!C312&amp;",   """&amp;'2017 03 15'!S312&amp;""""</f>
        <v>2,     Ruud,   "PRO H50 T2 RU310BM  (50 gal, JA13)"</v>
      </c>
    </row>
    <row r="265" spans="1:1" x14ac:dyDescent="0.25">
      <c r="A265" s="140" t="str">
        <f>"2,     "&amp;'2017 03 15'!C313&amp;",   """&amp;'2017 03 15'!S313&amp;""""</f>
        <v>2,     Ruud,   "PRO H65 T2 RU310BM  (65 gal, JA13)"</v>
      </c>
    </row>
    <row r="266" spans="1:1" x14ac:dyDescent="0.25">
      <c r="A266" s="140" t="str">
        <f>"2,     "&amp;'2017 03 15'!C314&amp;",   """&amp;'2017 03 15'!S314&amp;""""</f>
        <v>2,     Ruud,   "PRO H80 T2 RU310BM  (80 gal, JA13)"</v>
      </c>
    </row>
    <row r="267" spans="1:1" x14ac:dyDescent="0.25">
      <c r="A267" s="140" t="str">
        <f>"2,     "&amp;'2017 03 15'!C315&amp;",   """&amp;'2017 03 15'!S315&amp;""""</f>
        <v>2,     Ruud,   "PRO H40 T2 RU310UM  (40 gal)"</v>
      </c>
    </row>
    <row r="268" spans="1:1" x14ac:dyDescent="0.25">
      <c r="A268" s="140" t="str">
        <f>"2,     "&amp;'2017 03 15'!C316&amp;",   """&amp;'2017 03 15'!S316&amp;""""</f>
        <v>2,     Ruud,   "PRO H50 T2 RU310UM  (50 gal)"</v>
      </c>
    </row>
    <row r="269" spans="1:1" x14ac:dyDescent="0.25">
      <c r="A269" s="140" t="str">
        <f>"2,     "&amp;'2017 03 15'!C317&amp;",   """&amp;'2017 03 15'!S317&amp;""""</f>
        <v>2,     Ruud,   "PRO H65 T2 RU310UM  (65 gal)"</v>
      </c>
    </row>
    <row r="270" spans="1:1" x14ac:dyDescent="0.25">
      <c r="A270" s="140" t="str">
        <f>"2,     "&amp;'2017 03 15'!C318&amp;",   """&amp;'2017 03 15'!S318&amp;""""</f>
        <v>2,     Ruud,   "PRO H80 T2 RU310UM  (80 gal)"</v>
      </c>
    </row>
    <row r="271" spans="1:1" x14ac:dyDescent="0.25">
      <c r="A271" s="140" t="str">
        <f>"2,     "&amp;'2017 03 15'!C329&amp;",   """&amp;'2017 03 15'!S329&amp;""""</f>
        <v>2,     Ruud,   "HB50RU  (50 gal)"</v>
      </c>
    </row>
    <row r="272" spans="1:1" x14ac:dyDescent="0.25">
      <c r="A272" s="140" t="str">
        <f>"2,     "&amp;'2017 03 15'!C330&amp;",   """&amp;'2017 03 15'!S330&amp;""""</f>
        <v>2,     Ruud,   "PROUH50 T2 RU245  (50 gal)"</v>
      </c>
    </row>
    <row r="273" spans="1:1" x14ac:dyDescent="0.25">
      <c r="A273" s="140" t="str">
        <f>"2,     "&amp;'2017 03 15'!C331&amp;",   """&amp;'2017 03 15'!S331&amp;""""</f>
        <v>2,     Ruud,   "PROUH50 T2 RU350 D  (50 gal)"</v>
      </c>
    </row>
    <row r="274" spans="1:1" x14ac:dyDescent="0.25">
      <c r="A274" s="140" t="str">
        <f>"2,     "&amp;'2017 03 15'!C332&amp;",   """&amp;'2017 03 15'!S332&amp;""""</f>
        <v>2,     Ruud,   "PROUH65 T2 RU350 D  (65 gal)"</v>
      </c>
    </row>
    <row r="275" spans="1:1" x14ac:dyDescent="0.25">
      <c r="A275" s="140" t="str">
        <f>"2,     "&amp;'2017 03 15'!C333&amp;",   """&amp;'2017 03 15'!S333&amp;""""</f>
        <v>2,     Ruud,   "PROUH80 T2 RU245  (80 gal)"</v>
      </c>
    </row>
    <row r="276" spans="1:1" x14ac:dyDescent="0.25">
      <c r="A276" s="140" t="str">
        <f>"2,     "&amp;'2017 03 15'!C334&amp;",   """&amp;'2017 03 15'!S334&amp;""""</f>
        <v>2,     Ruud,   "PROUH80 T2 RU350 D  (80 gal)"</v>
      </c>
    </row>
    <row r="277" spans="1:1" x14ac:dyDescent="0.25">
      <c r="A277" s="140" t="str">
        <f>"2,     "&amp;'2017 03 15'!C335&amp;",   """&amp;'2017 03 15'!S335&amp;""""</f>
        <v>2,     Ruud,   "PROUH50 T2 RU350 D15  (50 gal)"</v>
      </c>
    </row>
    <row r="278" spans="1:1" x14ac:dyDescent="0.25">
      <c r="A278" s="140" t="str">
        <f>"2,     "&amp;'2017 03 15'!C336&amp;",   """&amp;'2017 03 15'!S336&amp;""""</f>
        <v>2,     Ruud,   "PROUH50 T2 RU350 DCB  (50 gal)"</v>
      </c>
    </row>
    <row r="279" spans="1:1" x14ac:dyDescent="0.25">
      <c r="A279" s="140" t="str">
        <f>"2,     "&amp;'2017 03 15'!C337&amp;",   """&amp;'2017 03 15'!S337&amp;""""</f>
        <v>2,     Ruud,   "PROUH65 T2 RU350 D15  (65 gal)"</v>
      </c>
    </row>
    <row r="280" spans="1:1" x14ac:dyDescent="0.25">
      <c r="A280" s="140" t="str">
        <f>"2,     "&amp;'2017 03 15'!C338&amp;",   """&amp;'2017 03 15'!S338&amp;""""</f>
        <v>2,     Ruud,   "PROUH65 T2 RU350 DCB  (65 gal)"</v>
      </c>
    </row>
    <row r="281" spans="1:1" x14ac:dyDescent="0.25">
      <c r="A281" s="140" t="str">
        <f>"2,     "&amp;'2017 03 15'!C339&amp;",   """&amp;'2017 03 15'!S339&amp;""""</f>
        <v>2,     Ruud,   "PROUH80 T2 RU350 D15  (80 gal)"</v>
      </c>
    </row>
    <row r="282" spans="1:1" x14ac:dyDescent="0.25">
      <c r="A282" s="140" t="str">
        <f>"2,     "&amp;'2017 03 15'!C340&amp;",   """&amp;'2017 03 15'!S340&amp;""""</f>
        <v>2,     Ruud,   "PROUH80 T2 RU350 DCB  (80 gal)"</v>
      </c>
    </row>
    <row r="283" spans="1:1" x14ac:dyDescent="0.25">
      <c r="A283" s="141" t="str">
        <f>"2,     "&amp;'2017 03 15'!C341&amp;",   """&amp;'2017 03 15'!S341&amp;""""</f>
        <v>2,     Sanden,   "GS3-45HPA-US &amp; SAN-43SSAQA  (43 gal)"</v>
      </c>
    </row>
    <row r="284" spans="1:1" x14ac:dyDescent="0.25">
      <c r="A284" s="140" t="str">
        <f>"2,     "&amp;'2017 03 15'!C342&amp;",   """&amp;'2017 03 15'!S342&amp;""""</f>
        <v>2,     Sanden,   "GS3-45HPA-US &amp; GAUS-160QTA  (43 gal)"</v>
      </c>
    </row>
    <row r="285" spans="1:1" x14ac:dyDescent="0.25">
      <c r="A285" s="140" t="str">
        <f>"2,     "&amp;'2017 03 15'!C343&amp;",   """&amp;'2017 03 15'!S343&amp;""""</f>
        <v>2,     Sanden,   "GS3-45HPA-US &amp; SAN-83SSAQA  (83 gal)"</v>
      </c>
    </row>
    <row r="286" spans="1:1" x14ac:dyDescent="0.25">
      <c r="A286" s="140" t="str">
        <f>"2,     "&amp;'2017 03 15'!C344&amp;",   """&amp;'2017 03 15'!S344&amp;""""</f>
        <v>2,     Sanden,   "GS3-45HPA-US &amp; GAUS-315EQTD  (83 gal)"</v>
      </c>
    </row>
    <row r="287" spans="1:1" x14ac:dyDescent="0.25">
      <c r="A287" s="140" t="str">
        <f>"2,     "&amp;'2017 03 15'!C345&amp;",   """&amp;'2017 03 15'!S345&amp;""""</f>
        <v>2,     Sanden,   "GUS-45HPA-US &amp; SAN-83SSAQA  (83 gal)"</v>
      </c>
    </row>
    <row r="288" spans="1:1" x14ac:dyDescent="0.25">
      <c r="A288" s="140" t="str">
        <f>"2,     "&amp;'2017 03 15'!C346&amp;",   """&amp;'2017 03 15'!S346&amp;""""</f>
        <v>2,     Sanden,   "GUS-45HPA-US &amp; GAUS-315EQTD  (83 gal)"</v>
      </c>
    </row>
    <row r="289" spans="1:1" x14ac:dyDescent="0.25">
      <c r="A289" s="141" t="str">
        <f>"2,     "&amp;'2017 03 15'!C347&amp;",   """&amp;'2017 03 15'!S347&amp;""""</f>
        <v>2,     State,   "EP6 80 DHPT 102  (80 gal)"</v>
      </c>
    </row>
    <row r="290" spans="1:1" x14ac:dyDescent="0.25">
      <c r="A290" s="140" t="str">
        <f>"2,     "&amp;'2017 03 15'!C348&amp;",   """&amp;'2017 03 15'!S348&amp;""""</f>
        <v>2,     State,   "EPX 60 DHPT  (60 gal)"</v>
      </c>
    </row>
    <row r="291" spans="1:1" x14ac:dyDescent="0.25">
      <c r="A291" s="140" t="str">
        <f>"2,     "&amp;'2017 03 15'!C349&amp;",   """&amp;'2017 03 15'!S349&amp;""""</f>
        <v>2,     State,   "EPX 80 DHPT  (80 gal)"</v>
      </c>
    </row>
    <row r="292" spans="1:1" x14ac:dyDescent="0.25">
      <c r="A292" s="140" t="str">
        <f>"2,     "&amp;'2017 03 15'!C350&amp;",   """&amp;'2017 03 15'!S350&amp;""""</f>
        <v>2,     State,   "HP6 50 DHPT 120  (50 gal)"</v>
      </c>
    </row>
    <row r="293" spans="1:1" x14ac:dyDescent="0.25">
      <c r="A293" s="140" t="str">
        <f>"2,     "&amp;'2017 03 15'!C351&amp;",   """&amp;'2017 03 15'!S351&amp;""""</f>
        <v>2,     State,   "HP6 66 DHPT 120  (66 gal)"</v>
      </c>
    </row>
    <row r="294" spans="1:1" x14ac:dyDescent="0.25">
      <c r="A294" s="140" t="str">
        <f>"2,     "&amp;'2017 03 15'!C352&amp;",   """&amp;'2017 03 15'!S352&amp;""""</f>
        <v>2,     State,   "HP6 80 DHPT 120  (80 gal)"</v>
      </c>
    </row>
    <row r="295" spans="1:1" x14ac:dyDescent="0.25">
      <c r="A295" s="140" t="str">
        <f>"2,     "&amp;'2017 03 15'!C353&amp;",   """&amp;'2017 03 15'!S353&amp;""""</f>
        <v>2,     State,   "HPX 50 DHPT 120  (50 gal)"</v>
      </c>
    </row>
    <row r="296" spans="1:1" x14ac:dyDescent="0.25">
      <c r="A296" s="140" t="str">
        <f>"2,     "&amp;'2017 03 15'!C354&amp;",   """&amp;'2017 03 15'!S354&amp;""""</f>
        <v>2,     State,   "HPX 50 DHPTNE 120  (50 gal)"</v>
      </c>
    </row>
    <row r="297" spans="1:1" x14ac:dyDescent="0.25">
      <c r="A297" s="140" t="str">
        <f>"2,     "&amp;'2017 03 15'!C355&amp;",   """&amp;'2017 03 15'!S355&amp;""""</f>
        <v>2,     State,   "HPX-50-DHPTDR 130  (50 gal, JA13)"</v>
      </c>
    </row>
    <row r="298" spans="1:1" x14ac:dyDescent="0.25">
      <c r="A298" s="140" t="str">
        <f>"2,     "&amp;'2017 03 15'!C356&amp;",   """&amp;'2017 03 15'!S356&amp;""""</f>
        <v>2,     State,   "HPX 66 DHPT 120  (66 gal)"</v>
      </c>
    </row>
    <row r="299" spans="1:1" x14ac:dyDescent="0.25">
      <c r="A299" s="140" t="str">
        <f>"2,     "&amp;'2017 03 15'!C357&amp;",   """&amp;'2017 03 15'!S357&amp;""""</f>
        <v>2,     State,   "HPX 66 DHPTNE 120  (66 gal)"</v>
      </c>
    </row>
    <row r="300" spans="1:1" x14ac:dyDescent="0.25">
      <c r="A300" s="140" t="str">
        <f>"2,     "&amp;'2017 03 15'!C358&amp;",   """&amp;'2017 03 15'!S358&amp;""""</f>
        <v>2,     State,   "HPX-66-DHPTDR 130  (66 gal, JA13)"</v>
      </c>
    </row>
    <row r="301" spans="1:1" x14ac:dyDescent="0.25">
      <c r="A301" s="140" t="str">
        <f>"2,     "&amp;'2017 03 15'!C359&amp;",   """&amp;'2017 03 15'!S359&amp;""""</f>
        <v>2,     State,   "HPX 80 DHPT 120  (80 gal)"</v>
      </c>
    </row>
    <row r="302" spans="1:1" x14ac:dyDescent="0.25">
      <c r="A302" s="140" t="str">
        <f>"2,     "&amp;'2017 03 15'!C360&amp;",   """&amp;'2017 03 15'!S360&amp;""""</f>
        <v>2,     State,   "HPX 80 DHPTNE 120  (80 gal)"</v>
      </c>
    </row>
    <row r="303" spans="1:1" x14ac:dyDescent="0.25">
      <c r="A303" s="140" t="str">
        <f>"2,     "&amp;'2017 03 15'!C361&amp;",   """&amp;'2017 03 15'!S361&amp;""""</f>
        <v>2,     State,   "HPX-80-DHPTDR 130  (80 gal, JA13)"</v>
      </c>
    </row>
    <row r="304" spans="1:1" x14ac:dyDescent="0.25">
      <c r="A304" s="141" t="str">
        <f>"2,     "&amp;'2017 03 15'!C362&amp;",   """&amp;'2017 03 15'!S362&amp;""""</f>
        <v>2,     Stiebel Eltron,   "Accelera 220 E  (58 gal)"</v>
      </c>
    </row>
    <row r="305" spans="1:1" x14ac:dyDescent="0.25">
      <c r="A305" s="140" t="str">
        <f>"2,     "&amp;'2017 03 15'!C363&amp;",   """&amp;'2017 03 15'!S363&amp;""""</f>
        <v>2,     Stiebel Eltron,   "Accelera 300/WHP 300  (80 gal)"</v>
      </c>
    </row>
    <row r="306" spans="1:1" x14ac:dyDescent="0.25">
      <c r="A306" s="141" t="str">
        <f>"2,     "&amp;'2017 03 15'!C364&amp;",   """&amp;'2017 03 15'!S364&amp;""""</f>
        <v>2,     US Craftmaster,   "HPE2F80HD045VU 102  (80 gal)"</v>
      </c>
    </row>
    <row r="307" spans="1:1" x14ac:dyDescent="0.25">
      <c r="A307" s="140" t="str">
        <f>"2,     "&amp;'2017 03 15'!C365&amp;",   """&amp;'2017 03 15'!S365&amp;""""</f>
        <v>2,     US Craftmaster,   "HPE2K60HD045V  (60 gal)"</v>
      </c>
    </row>
    <row r="308" spans="1:1" x14ac:dyDescent="0.25">
      <c r="A308" s="140" t="str">
        <f>"2,     "&amp;'2017 03 15'!C366&amp;",   """&amp;'2017 03 15'!S366&amp;""""</f>
        <v>2,     US Craftmaster,   "HPE2K80HD045V  (80 gal)"</v>
      </c>
    </row>
    <row r="309" spans="1:1" x14ac:dyDescent="0.25">
      <c r="A309" s="140" t="str">
        <f>"2,     "&amp;'2017 03 15'!C367&amp;",   """&amp;'2017 03 15'!S367&amp;""""</f>
        <v>2,     US Craftmaster,   "HPHE2F50HD045VU 120  (50 gal)"</v>
      </c>
    </row>
    <row r="310" spans="1:1" x14ac:dyDescent="0.25">
      <c r="A310" s="140" t="str">
        <f>"2,     "&amp;'2017 03 15'!C368&amp;",   """&amp;'2017 03 15'!S368&amp;""""</f>
        <v>2,     US Craftmaster,   "HPHE2F66HD045VU 120  (66 gal)"</v>
      </c>
    </row>
    <row r="311" spans="1:1" x14ac:dyDescent="0.25">
      <c r="A311" s="140" t="str">
        <f>"2,     "&amp;'2017 03 15'!C369&amp;",   """&amp;'2017 03 15'!S369&amp;""""</f>
        <v>2,     US Craftmaster,   "HPHE2F80HD045VU 120  (80 gal)"</v>
      </c>
    </row>
    <row r="312" spans="1:1" x14ac:dyDescent="0.25">
      <c r="A312" s="140" t="str">
        <f>"2,     "&amp;'2017 03 15'!C370&amp;",   """&amp;'2017 03 15'!S370&amp;""""</f>
        <v>2,     US Craftmaster,   "HPHE2K50HD045VUN 120  (50 gal)"</v>
      </c>
    </row>
    <row r="313" spans="1:1" x14ac:dyDescent="0.25">
      <c r="A313" s="140" t="str">
        <f>"2,     "&amp;'2017 03 15'!C371&amp;",   """&amp;'2017 03 15'!S371&amp;""""</f>
        <v>2,     US Craftmaster,   "HPHE2K66HD045VUN 120  (66 gal)"</v>
      </c>
    </row>
    <row r="314" spans="1:1" x14ac:dyDescent="0.25">
      <c r="A314" s="140" t="str">
        <f>"2,     "&amp;'2017 03 15'!C372&amp;",   """&amp;'2017 03 15'!S372&amp;""""</f>
        <v>2,     US Craftmaster,   "HPHE2K80HD045VUN 120  (80 gal)"</v>
      </c>
    </row>
    <row r="315" spans="1:1" x14ac:dyDescent="0.25">
      <c r="A315" s="141" t="str">
        <f>"2,     "&amp;'2017 03 15'!C373&amp;",   """&amp;'2017 03 15'!S373&amp;""""</f>
        <v>2,     Whirlpool,   "HPE2K60HD045V  (60 gal)"</v>
      </c>
    </row>
    <row r="316" spans="1:1" x14ac:dyDescent="0.25">
      <c r="A316" s="140" t="str">
        <f>"2,     "&amp;'2017 03 15'!C374&amp;",   """&amp;'2017 03 15'!S374&amp;""""</f>
        <v>2,     Whirlpool,   "HPE2K80HD045V  (80 gal)"</v>
      </c>
    </row>
    <row r="317" spans="1:1" x14ac:dyDescent="0.25">
      <c r="A317" s="140" t="str">
        <f>"2,     "&amp;'2017 03 15'!C375&amp;",   """&amp;'2017 03 15'!S375&amp;""""</f>
        <v>2,     Whirlpool,   "HPHE2K50HD045V 120  (50 gal)"</v>
      </c>
    </row>
    <row r="318" spans="1:1" x14ac:dyDescent="0.25">
      <c r="A318" s="140" t="str">
        <f>"2,     "&amp;'2017 03 15'!C376&amp;",   """&amp;'2017 03 15'!S376&amp;""""</f>
        <v>2,     Whirlpool,   "HPHE2K50HD045VC 120  (50 gal)"</v>
      </c>
    </row>
    <row r="319" spans="1:1" x14ac:dyDescent="0.25">
      <c r="A319" s="140" t="str">
        <f>"2,     "&amp;'2017 03 15'!C377&amp;",   """&amp;'2017 03 15'!S377&amp;""""</f>
        <v>2,     Whirlpool,   "HPHE2K50HD045VN 120  (50 gal)"</v>
      </c>
    </row>
    <row r="320" spans="1:1" x14ac:dyDescent="0.25">
      <c r="A320" s="140" t="str">
        <f>"2,     "&amp;'2017 03 15'!C378&amp;",   """&amp;'2017 03 15'!S378&amp;""""</f>
        <v>2,     Whirlpool,   "HPHE2K66HD045V 120  (66 gal)"</v>
      </c>
    </row>
    <row r="321" spans="1:1" x14ac:dyDescent="0.25">
      <c r="A321" s="140" t="str">
        <f>"2,     "&amp;'2017 03 15'!C379&amp;",   """&amp;'2017 03 15'!S379&amp;""""</f>
        <v>2,     Whirlpool,   "HPHE2K66HD045VC 120  (66 gal)"</v>
      </c>
    </row>
    <row r="322" spans="1:1" x14ac:dyDescent="0.25">
      <c r="A322" s="140" t="str">
        <f>"2,     "&amp;'2017 03 15'!C380&amp;",   """&amp;'2017 03 15'!S380&amp;""""</f>
        <v>2,     Whirlpool,   "HPHE2K80HD045V 120  (80 gal)"</v>
      </c>
    </row>
    <row r="323" spans="1:1" x14ac:dyDescent="0.25">
      <c r="A323" s="140" t="str">
        <f>"2,     "&amp;'2017 03 15'!C381&amp;",   """&amp;'2017 03 15'!S381&amp;""""</f>
        <v>2,     Whirlpool,   "HPHE2K80HD045VC 120  (80 gal)"</v>
      </c>
    </row>
    <row r="324" spans="1:1" x14ac:dyDescent="0.25">
      <c r="A324" s="140" t="str">
        <f>"2,     "&amp;'2017 03 15'!C382&amp;",   """&amp;'2017 03 15'!S382&amp;""""</f>
        <v>2,     Whirlpool,   "HPSE2K50HD045V 100 (WP)  (50 gal)"</v>
      </c>
    </row>
    <row r="325" spans="1:1" x14ac:dyDescent="0.25">
      <c r="A325" s="140" t="str">
        <f>"2,     "&amp;'2017 03 15'!C383&amp;",   """&amp;'2017 03 15'!S383&amp;""""</f>
        <v>2,     Whirlpool,   "HPSE2K50HD045VC 100 (WP)  (50 gal)"</v>
      </c>
    </row>
    <row r="326" spans="1:1" x14ac:dyDescent="0.25">
      <c r="A326" s="140" t="str">
        <f>"2,     "&amp;'2017 03 15'!C384&amp;",   """&amp;'2017 03 15'!S384&amp;""""</f>
        <v>2,     Whirlpool,   "HPSE2K80HD045V  (80 gal)"</v>
      </c>
    </row>
    <row r="327" spans="1:1" x14ac:dyDescent="0.25">
      <c r="A327" s="140" t="str">
        <f>"2,     "&amp;'2017 03 15'!C385&amp;",   """&amp;'2017 03 15'!S385&amp;""""</f>
        <v>2,     Whirlpool,   "HPSE2K80HD045VC  (80 gal)"</v>
      </c>
    </row>
    <row r="328" spans="1:1" x14ac:dyDescent="0.25">
      <c r="A328" s="141" t="str">
        <f>"2,     "&amp;'2017 03 15'!C386&amp;",   """&amp;'2017 03 15'!S386&amp;""""</f>
        <v>2,     (generic),   "UEF 2  (50 gal)"</v>
      </c>
    </row>
    <row r="329" spans="1:1" x14ac:dyDescent="0.25">
      <c r="A329" s="140" t="str">
        <f>"2,     "&amp;'2017 03 15'!C387&amp;",   """&amp;'2017 03 15'!S387&amp;""""</f>
        <v>2,     (generic),   "tier 3  (40+ gal)"</v>
      </c>
    </row>
    <row r="330" spans="1:1" x14ac:dyDescent="0.25">
      <c r="A330" s="140" t="str">
        <f>"2,     "&amp;'2017 03 15'!C388&amp;",   """&amp;'2017 03 15'!S388&amp;""""</f>
        <v>2,     (generic),   "tier 3  (50+ gal)"</v>
      </c>
    </row>
    <row r="331" spans="1:1" x14ac:dyDescent="0.25">
      <c r="A331" s="140" t="str">
        <f>"2,     "&amp;'2017 03 15'!C389&amp;",   """&amp;'2017 03 15'!S389&amp;""""</f>
        <v>2,     (generic),   "tier 3  (65+ gal)"</v>
      </c>
    </row>
    <row r="332" spans="1:1" x14ac:dyDescent="0.25">
      <c r="A332" s="140" t="str">
        <f>"2,     "&amp;'2017 03 15'!C390&amp;",   """&amp;'2017 03 15'!S390&amp;""""</f>
        <v>2,     (generic),   "tier 3  (80+ gal)"</v>
      </c>
    </row>
    <row r="333" spans="1:1" x14ac:dyDescent="0.25">
      <c r="A333" s="140" t="str">
        <f>"2,     "&amp;'2017 03 15'!C392&amp;",   """&amp;'2017 03 15'!S392&amp;""""</f>
        <v>2,     ,   ""</v>
      </c>
    </row>
    <row r="334" spans="1:1" x14ac:dyDescent="0.25">
      <c r="A334" s="140" t="str">
        <f>"2,     "&amp;'2017 03 15'!C393&amp;",   """&amp;'2017 03 15'!S393&amp;""""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102</v>
      </c>
      <c r="B1" t="s">
        <v>103</v>
      </c>
      <c r="C1" t="s">
        <v>104</v>
      </c>
    </row>
    <row r="2" spans="1:3" x14ac:dyDescent="0.25">
      <c r="A2" s="1" t="s">
        <v>7</v>
      </c>
      <c r="B2">
        <v>43</v>
      </c>
      <c r="C2" t="s">
        <v>109</v>
      </c>
    </row>
    <row r="3" spans="1:3" x14ac:dyDescent="0.25">
      <c r="A3" s="1" t="s">
        <v>19</v>
      </c>
      <c r="B3">
        <v>50</v>
      </c>
      <c r="C3" t="s">
        <v>105</v>
      </c>
    </row>
    <row r="4" spans="1:3" x14ac:dyDescent="0.25">
      <c r="A4" s="2" t="s">
        <v>96</v>
      </c>
      <c r="B4">
        <v>60</v>
      </c>
      <c r="C4" t="s">
        <v>106</v>
      </c>
    </row>
    <row r="5" spans="1:3" x14ac:dyDescent="0.25">
      <c r="A5" s="2" t="s">
        <v>101</v>
      </c>
      <c r="B5">
        <v>66</v>
      </c>
      <c r="C5" t="s">
        <v>107</v>
      </c>
    </row>
    <row r="6" spans="1:3" x14ac:dyDescent="0.25">
      <c r="A6" s="2" t="s">
        <v>97</v>
      </c>
      <c r="B6">
        <v>80</v>
      </c>
      <c r="C6" t="s">
        <v>108</v>
      </c>
    </row>
    <row r="7" spans="1:3" x14ac:dyDescent="0.25">
      <c r="A7" s="1" t="s">
        <v>26</v>
      </c>
      <c r="C7" t="s">
        <v>88</v>
      </c>
    </row>
    <row r="8" spans="1:3" ht="14.25" customHeight="1" x14ac:dyDescent="0.25">
      <c r="A8" s="1" t="s">
        <v>27</v>
      </c>
      <c r="C8" t="s">
        <v>89</v>
      </c>
    </row>
    <row r="9" spans="1:3" x14ac:dyDescent="0.25">
      <c r="A9" s="1" t="s">
        <v>34</v>
      </c>
      <c r="C9" t="s">
        <v>94</v>
      </c>
    </row>
    <row r="10" spans="1:3" x14ac:dyDescent="0.25">
      <c r="A10" s="2" t="s">
        <v>91</v>
      </c>
      <c r="C10" t="s">
        <v>93</v>
      </c>
    </row>
    <row r="11" spans="1:3" x14ac:dyDescent="0.25">
      <c r="A11" s="2" t="s">
        <v>98</v>
      </c>
      <c r="C11" t="s">
        <v>223</v>
      </c>
    </row>
    <row r="12" spans="1:3" x14ac:dyDescent="0.25">
      <c r="A12" s="2" t="s">
        <v>99</v>
      </c>
    </row>
    <row r="13" spans="1:3" x14ac:dyDescent="0.25">
      <c r="A13" s="2" t="s">
        <v>100</v>
      </c>
    </row>
    <row r="14" spans="1:3" x14ac:dyDescent="0.25">
      <c r="A14" s="1" t="s">
        <v>42</v>
      </c>
    </row>
    <row r="15" spans="1:3" x14ac:dyDescent="0.25">
      <c r="A15" s="2" t="s">
        <v>92</v>
      </c>
    </row>
    <row r="16" spans="1:3" x14ac:dyDescent="0.25">
      <c r="A16" s="1" t="s">
        <v>49</v>
      </c>
    </row>
    <row r="17" spans="1:1" x14ac:dyDescent="0.25">
      <c r="A17" s="1" t="s">
        <v>53</v>
      </c>
    </row>
    <row r="18" spans="1:1" x14ac:dyDescent="0.25">
      <c r="A18" s="1" t="s">
        <v>222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2022-12-26T23:55:43Z</dcterms:modified>
</cp:coreProperties>
</file>