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0FEDE860-02E6-4DA6-BC1C-C5A03041AAA1}" xr6:coauthVersionLast="47" xr6:coauthVersionMax="47" xr10:uidLastSave="{00000000-0000-0000-0000-000000000000}"/>
  <bookViews>
    <workbookView xWindow="1950" yWindow="1950" windowWidth="25845" windowHeight="1189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1" i="1" l="1"/>
  <c r="AX352" i="1" s="1"/>
  <c r="AX353" i="1" s="1"/>
  <c r="AX354" i="1" s="1"/>
  <c r="AX355" i="1" s="1"/>
  <c r="AX356" i="1" s="1"/>
  <c r="AX357" i="1" s="1"/>
  <c r="AX358" i="1" s="1"/>
  <c r="AL351" i="1"/>
  <c r="AL352" i="1" s="1"/>
  <c r="AL353" i="1" s="1"/>
  <c r="AL354" i="1" s="1"/>
  <c r="AL355" i="1" s="1"/>
  <c r="AL356" i="1" s="1"/>
  <c r="AL357" i="1" s="1"/>
  <c r="AL358" i="1" s="1"/>
  <c r="BO344" i="1"/>
  <c r="BO345" i="1" s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N344" i="1"/>
  <c r="BN345" i="1" s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M344" i="1"/>
  <c r="BM345" i="1" s="1"/>
  <c r="BM346" i="1" s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L344" i="1"/>
  <c r="BL345" i="1" s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K344" i="1"/>
  <c r="BK345" i="1" s="1"/>
  <c r="BK346" i="1" s="1"/>
  <c r="BK347" i="1" s="1"/>
  <c r="BK348" i="1" s="1"/>
  <c r="BK349" i="1" s="1"/>
  <c r="BK350" i="1" s="1"/>
  <c r="BK351" i="1" s="1"/>
  <c r="BK352" i="1" s="1"/>
  <c r="BK353" i="1" s="1"/>
  <c r="BK354" i="1" s="1"/>
  <c r="BK355" i="1" s="1"/>
  <c r="BK356" i="1" s="1"/>
  <c r="BK357" i="1" s="1"/>
  <c r="BK358" i="1" s="1"/>
  <c r="AX344" i="1"/>
  <c r="AX345" i="1" s="1"/>
  <c r="AX346" i="1" s="1"/>
  <c r="AX347" i="1" s="1"/>
  <c r="AV344" i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L344" i="1"/>
  <c r="AL345" i="1" s="1"/>
  <c r="AL346" i="1" s="1"/>
  <c r="AL347" i="1" s="1"/>
  <c r="AL348" i="1" s="1"/>
  <c r="AK344" i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T344" i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E344" i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D344" i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AX335" i="1"/>
  <c r="AX336" i="1" s="1"/>
  <c r="AX337" i="1" s="1"/>
  <c r="AX338" i="1" s="1"/>
  <c r="AX339" i="1" s="1"/>
  <c r="AX340" i="1" s="1"/>
  <c r="AX341" i="1" s="1"/>
  <c r="AX342" i="1" s="1"/>
  <c r="BO328" i="1"/>
  <c r="BO329" i="1" s="1"/>
  <c r="BO330" i="1" s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N328" i="1"/>
  <c r="BN329" i="1" s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M328" i="1"/>
  <c r="BM329" i="1" s="1"/>
  <c r="BM330" i="1" s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L328" i="1"/>
  <c r="BL329" i="1" s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K328" i="1"/>
  <c r="BK329" i="1" s="1"/>
  <c r="BK330" i="1" s="1"/>
  <c r="BK331" i="1" s="1"/>
  <c r="BK332" i="1" s="1"/>
  <c r="BK333" i="1" s="1"/>
  <c r="BK334" i="1" s="1"/>
  <c r="BK335" i="1" s="1"/>
  <c r="BK336" i="1" s="1"/>
  <c r="BK337" i="1" s="1"/>
  <c r="BK338" i="1" s="1"/>
  <c r="BK339" i="1" s="1"/>
  <c r="BK340" i="1" s="1"/>
  <c r="BK341" i="1" s="1"/>
  <c r="BK342" i="1" s="1"/>
  <c r="AX328" i="1"/>
  <c r="AX329" i="1" s="1"/>
  <c r="AX330" i="1" s="1"/>
  <c r="AX331" i="1" s="1"/>
  <c r="AV328" i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L328" i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K328" i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E328" i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D328" i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V161" i="1" l="1"/>
  <c r="V194" i="1" s="1"/>
  <c r="V227" i="1" s="1"/>
  <c r="V260" i="1" s="1"/>
  <c r="V293" i="1" s="1"/>
  <c r="V326" i="1" s="1"/>
  <c r="BS146" i="1" l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30" i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Q278" i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62" i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45" i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29" i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12" i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196" i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179" i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63" i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46" i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30" i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J262" i="1" l="1"/>
  <c r="BJ263" i="1" s="1"/>
  <c r="BJ264" i="1" s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91" i="1" s="1"/>
  <c r="BJ292" i="1" s="1"/>
  <c r="BJ229" i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5" i="1" s="1"/>
  <c r="BJ256" i="1" s="1"/>
  <c r="BJ257" i="1" s="1"/>
  <c r="BJ258" i="1" s="1"/>
  <c r="BJ259" i="1" s="1"/>
  <c r="BJ196" i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163" i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30" i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L311" i="1" l="1"/>
  <c r="BL312" i="1" s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K311" i="1"/>
  <c r="BK312" i="1" s="1"/>
  <c r="BK313" i="1" s="1"/>
  <c r="BK314" i="1" s="1"/>
  <c r="BK315" i="1" s="1"/>
  <c r="BK316" i="1" s="1"/>
  <c r="BK317" i="1" s="1"/>
  <c r="BK318" i="1" s="1"/>
  <c r="BK319" i="1" s="1"/>
  <c r="BK320" i="1" s="1"/>
  <c r="BK321" i="1" s="1"/>
  <c r="BK322" i="1" s="1"/>
  <c r="BK323" i="1" s="1"/>
  <c r="BK324" i="1" s="1"/>
  <c r="BK325" i="1" s="1"/>
  <c r="BL295" i="1"/>
  <c r="BL296" i="1" s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K295" i="1"/>
  <c r="BK296" i="1" s="1"/>
  <c r="BK297" i="1" s="1"/>
  <c r="BK298" i="1" s="1"/>
  <c r="BK299" i="1" s="1"/>
  <c r="BK300" i="1" s="1"/>
  <c r="BK301" i="1" s="1"/>
  <c r="BK302" i="1" s="1"/>
  <c r="BK303" i="1" s="1"/>
  <c r="BK304" i="1" s="1"/>
  <c r="BK305" i="1" s="1"/>
  <c r="BK306" i="1" s="1"/>
  <c r="BK307" i="1" s="1"/>
  <c r="BK308" i="1" s="1"/>
  <c r="BK309" i="1" s="1"/>
  <c r="BL278" i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K278" i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L262" i="1"/>
  <c r="BL263" i="1" s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K262" i="1"/>
  <c r="BK263" i="1" s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L245" i="1"/>
  <c r="BL246" i="1" s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K245" i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L229" i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K229" i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L212" i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K212" i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L196" i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K196" i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L179" i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K179" i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L163" i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K163" i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L161" i="1"/>
  <c r="BL194" i="1" s="1"/>
  <c r="BL227" i="1" s="1"/>
  <c r="BL260" i="1" s="1"/>
  <c r="BL293" i="1" s="1"/>
  <c r="BL326" i="1" s="1"/>
  <c r="BK161" i="1"/>
  <c r="BK194" i="1" s="1"/>
  <c r="BK227" i="1" s="1"/>
  <c r="BK260" i="1" s="1"/>
  <c r="BK293" i="1" s="1"/>
  <c r="BK326" i="1" s="1"/>
  <c r="BL146" i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K146" i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L130" i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K130" i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P278" i="1" l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62" i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45" i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29" i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12" i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196" i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179" i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63" i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46" i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30" i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O311" i="1" l="1"/>
  <c r="BO312" i="1" s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295" i="1"/>
  <c r="BO296" i="1" s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278" i="1"/>
  <c r="BO279" i="1" s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62" i="1"/>
  <c r="BO263" i="1" s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45" i="1"/>
  <c r="BO246" i="1" s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29" i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12" i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196" i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179" i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63" i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46" i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30" i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N311" i="1" l="1"/>
  <c r="BN312" i="1" s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295" i="1"/>
  <c r="BN296" i="1" s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278" i="1"/>
  <c r="BN279" i="1" s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62" i="1"/>
  <c r="BN263" i="1" s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45" i="1"/>
  <c r="BN246" i="1" s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29" i="1"/>
  <c r="BN230" i="1" s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12" i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196" i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179" i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63" i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46" i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30" i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AV161" i="1" l="1"/>
  <c r="AV194" i="1" s="1"/>
  <c r="AV227" i="1" s="1"/>
  <c r="AV260" i="1" s="1"/>
  <c r="AV293" i="1" s="1"/>
  <c r="AV326" i="1" s="1"/>
  <c r="AU161" i="1"/>
  <c r="AU194" i="1" s="1"/>
  <c r="AU227" i="1" s="1"/>
  <c r="AU260" i="1" s="1"/>
  <c r="AU293" i="1" s="1"/>
  <c r="AU326" i="1" s="1"/>
  <c r="T293" i="1" l="1"/>
  <c r="T326" i="1" s="1"/>
  <c r="T161" i="1"/>
  <c r="T194" i="1" s="1"/>
  <c r="T227" i="1" s="1"/>
  <c r="T311" i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212" i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146" i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L161" i="1"/>
  <c r="L194" i="1" s="1"/>
  <c r="L227" i="1" s="1"/>
  <c r="L260" i="1" s="1"/>
  <c r="L293" i="1" s="1"/>
  <c r="L326" i="1" s="1"/>
  <c r="C54" i="1"/>
  <c r="C55" i="1" s="1"/>
  <c r="E161" i="1"/>
  <c r="E194" i="1" s="1"/>
  <c r="E227" i="1" s="1"/>
  <c r="E260" i="1" s="1"/>
  <c r="E293" i="1" s="1"/>
  <c r="E326" i="1" s="1"/>
  <c r="E311" i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295" i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278" i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62" i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45" i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29" i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96" i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179" i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63" i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30" i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AX318" i="1"/>
  <c r="AX319" i="1" s="1"/>
  <c r="AX320" i="1" s="1"/>
  <c r="AX321" i="1" s="1"/>
  <c r="AX322" i="1" s="1"/>
  <c r="AX323" i="1" s="1"/>
  <c r="AX324" i="1" s="1"/>
  <c r="AX325" i="1" s="1"/>
  <c r="BM311" i="1"/>
  <c r="BM312" i="1" s="1"/>
  <c r="BM313" i="1" s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AX311" i="1"/>
  <c r="AX312" i="1" s="1"/>
  <c r="AX313" i="1" s="1"/>
  <c r="AX314" i="1" s="1"/>
  <c r="AV311" i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L311" i="1"/>
  <c r="AL312" i="1" s="1"/>
  <c r="AL313" i="1" s="1"/>
  <c r="AL314" i="1" s="1"/>
  <c r="AL315" i="1" s="1"/>
  <c r="AL318" i="1" s="1"/>
  <c r="AL319" i="1" s="1"/>
  <c r="AL320" i="1" s="1"/>
  <c r="AL321" i="1" s="1"/>
  <c r="AL322" i="1" s="1"/>
  <c r="AL323" i="1" s="1"/>
  <c r="AL324" i="1" s="1"/>
  <c r="AL325" i="1" s="1"/>
  <c r="AK311" i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D311" i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BM278" i="1"/>
  <c r="BM279" i="1" s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AV278" i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L278" i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K278" i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BM245" i="1"/>
  <c r="BM246" i="1" s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AV245" i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L245" i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K245" i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M212" i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H212" i="1"/>
  <c r="AV212" i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L212" i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K212" i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BH211" i="1"/>
  <c r="BM179" i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AV179" i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L179" i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K179" i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BM146" i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AV146" i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L146" i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K146" i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BH210" i="1" l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AV295" i="1" l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X295" i="1" l="1"/>
  <c r="AX296" i="1" s="1"/>
  <c r="AX297" i="1" s="1"/>
  <c r="AX298" i="1" s="1"/>
  <c r="AX302" i="1" s="1"/>
  <c r="AX303" i="1" s="1"/>
  <c r="AX304" i="1" s="1"/>
  <c r="AX305" i="1" s="1"/>
  <c r="AX306" i="1" s="1"/>
  <c r="AX307" i="1" s="1"/>
  <c r="AX308" i="1" s="1"/>
  <c r="AX309" i="1" s="1"/>
  <c r="AV262" i="1" l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29" i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196" i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163" i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30" i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L295" i="1" l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262" i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29" i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196" i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163" i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30" i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K295" i="1" l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262" i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29" i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196" i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163" i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30" i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BM295" i="1" l="1"/>
  <c r="BM296" i="1" s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262" i="1"/>
  <c r="BM263" i="1" s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29" i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196" i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163" i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30" i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D295" i="1" l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BI260" i="1" l="1"/>
  <c r="BI326" i="1" s="1"/>
  <c r="BI227" i="1"/>
  <c r="BI293" i="1" s="1"/>
  <c r="BI194" i="1"/>
  <c r="BI161" i="1"/>
  <c r="X161" i="1" l="1"/>
  <c r="X194" i="1" s="1"/>
  <c r="X227" i="1" s="1"/>
  <c r="X260" i="1" s="1"/>
  <c r="X293" i="1" s="1"/>
  <c r="X326" i="1" s="1"/>
  <c r="G126" i="1" l="1"/>
  <c r="H126" i="1" l="1"/>
  <c r="I126" i="1" s="1"/>
  <c r="J126" i="1" s="1"/>
  <c r="K126" i="1" s="1"/>
  <c r="L126" i="1" s="1"/>
  <c r="M126" i="1" s="1"/>
  <c r="N126" i="1" s="1"/>
  <c r="O126" i="1" s="1"/>
  <c r="P126" i="1" s="1"/>
  <c r="Q126" i="1" s="1"/>
  <c r="R126" i="1" l="1"/>
  <c r="C58" i="1"/>
  <c r="S126" i="1" l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l="1"/>
  <c r="C70" i="1" s="1"/>
  <c r="C71" i="1" s="1"/>
  <c r="C72" i="1" s="1"/>
  <c r="AX126" i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C73" i="1" l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BI126" i="1"/>
  <c r="BJ126" i="1" s="1"/>
  <c r="BK126" i="1" s="1"/>
  <c r="BL126" i="1" l="1"/>
  <c r="BM126" i="1" s="1"/>
  <c r="BN126" i="1" s="1"/>
  <c r="BO126" i="1" s="1"/>
  <c r="BP126" i="1" s="1"/>
  <c r="BQ126" i="1" s="1"/>
  <c r="BR126" i="1" s="1"/>
  <c r="BS12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l="1"/>
  <c r="C113" i="1" s="1"/>
  <c r="C114" i="1" s="1"/>
  <c r="C115" i="1" l="1"/>
  <c r="C116" i="1" s="1"/>
  <c r="C117" i="1" s="1"/>
  <c r="C118" i="1" s="1"/>
  <c r="C119" i="1" s="1"/>
  <c r="C120" i="1" s="1"/>
  <c r="C121" i="1" s="1"/>
  <c r="C1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2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2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3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57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59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0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5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2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2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2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6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6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7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7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7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7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7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78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3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4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11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3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3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26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L326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27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27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BJ327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P327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27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27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P343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43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3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4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46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46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<sst xmlns="http://schemas.openxmlformats.org/spreadsheetml/2006/main" count="4531" uniqueCount="335">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</sst>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59"/>
  <sheetViews>
    <sheetView tabSelected="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60" width="11.7109375" customWidth="1"/>
    <col min="61" max="61" width="24.28515625" style="75" customWidth="1"/>
    <col min="62" max="62" width="18.85546875" bestFit="1" customWidth="1"/>
    <col min="63" max="63" width="22.42578125" bestFit="1" customWidth="1"/>
    <col min="64" max="64" width="23.7109375" customWidth="1"/>
    <col min="65" max="65" width="22.5703125" customWidth="1"/>
    <col min="66" max="70" width="24.28515625" style="23" customWidth="1"/>
    <col min="71" max="71" width="21.28515625" customWidth="1"/>
    <col min="72" max="72" width="4.5703125" customWidth="1"/>
    <col min="74" max="74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334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3" x14ac:dyDescent="0.25">
      <c r="A49" t="s">
        <v>0</v>
      </c>
      <c r="D49" t="s">
        <v>331</v>
      </c>
    </row>
    <row r="50" spans="1:33" x14ac:dyDescent="0.25">
      <c r="A50" t="s">
        <v>0</v>
      </c>
      <c r="D50" t="s">
        <v>332</v>
      </c>
    </row>
    <row r="51" spans="1:33" x14ac:dyDescent="0.25">
      <c r="A51" t="s">
        <v>0</v>
      </c>
      <c r="D51" s="95"/>
    </row>
    <row r="52" spans="1:33" x14ac:dyDescent="0.25">
      <c r="A52" t="s">
        <v>0</v>
      </c>
      <c r="B52" t="s">
        <v>5</v>
      </c>
    </row>
    <row r="53" spans="1:33" x14ac:dyDescent="0.25">
      <c r="A53" t="s">
        <v>0</v>
      </c>
      <c r="C53" s="23">
        <v>1</v>
      </c>
      <c r="D53" t="s">
        <v>6</v>
      </c>
    </row>
    <row r="54" spans="1:33" x14ac:dyDescent="0.25">
      <c r="A54" t="s">
        <v>0</v>
      </c>
      <c r="C54" s="23">
        <f>C53+1</f>
        <v>2</v>
      </c>
      <c r="D54" t="s">
        <v>50</v>
      </c>
    </row>
    <row r="55" spans="1:33" x14ac:dyDescent="0.25">
      <c r="A55" t="s">
        <v>0</v>
      </c>
      <c r="C55" s="23">
        <f>C54+1</f>
        <v>3</v>
      </c>
      <c r="D55" t="s">
        <v>222</v>
      </c>
    </row>
    <row r="56" spans="1:33" x14ac:dyDescent="0.25">
      <c r="A56" t="s">
        <v>0</v>
      </c>
      <c r="B56" t="s">
        <v>7</v>
      </c>
    </row>
    <row r="57" spans="1:33" x14ac:dyDescent="0.25">
      <c r="A57" t="s">
        <v>0</v>
      </c>
      <c r="C57" s="23">
        <v>1</v>
      </c>
      <c r="D57" t="s">
        <v>8</v>
      </c>
      <c r="Y57" t="s">
        <v>9</v>
      </c>
      <c r="AF57" t="s">
        <v>69</v>
      </c>
    </row>
    <row r="58" spans="1:33" x14ac:dyDescent="0.25">
      <c r="A58" t="s">
        <v>0</v>
      </c>
      <c r="C58" s="23">
        <f t="shared" ref="C58:C65" si="0">C57+1</f>
        <v>2</v>
      </c>
      <c r="D58" t="s">
        <v>93</v>
      </c>
      <c r="Y58" t="s">
        <v>9</v>
      </c>
      <c r="AF58" t="s">
        <v>67</v>
      </c>
      <c r="AG58" t="s">
        <v>68</v>
      </c>
    </row>
    <row r="59" spans="1:33" x14ac:dyDescent="0.25">
      <c r="A59" t="s">
        <v>0</v>
      </c>
      <c r="C59" s="23">
        <f t="shared" si="0"/>
        <v>3</v>
      </c>
      <c r="D59" t="s">
        <v>253</v>
      </c>
      <c r="Y59" t="s">
        <v>9</v>
      </c>
    </row>
    <row r="60" spans="1:33" x14ac:dyDescent="0.25">
      <c r="A60" t="s">
        <v>0</v>
      </c>
      <c r="C60" s="23">
        <f t="shared" si="0"/>
        <v>4</v>
      </c>
      <c r="D60" t="s">
        <v>149</v>
      </c>
      <c r="Y60" t="s">
        <v>9</v>
      </c>
    </row>
    <row r="61" spans="1:33" x14ac:dyDescent="0.25">
      <c r="A61" t="s">
        <v>0</v>
      </c>
      <c r="C61" s="23">
        <f t="shared" si="0"/>
        <v>5</v>
      </c>
      <c r="D61" t="s">
        <v>150</v>
      </c>
      <c r="Y61" t="s">
        <v>9</v>
      </c>
    </row>
    <row r="62" spans="1:33" x14ac:dyDescent="0.25">
      <c r="A62" t="s">
        <v>0</v>
      </c>
      <c r="C62" s="23">
        <f t="shared" si="0"/>
        <v>6</v>
      </c>
      <c r="D62" t="s">
        <v>10</v>
      </c>
      <c r="J62" t="s">
        <v>13</v>
      </c>
      <c r="Y62" t="s">
        <v>11</v>
      </c>
      <c r="AF62">
        <v>1</v>
      </c>
      <c r="AG62" s="1" t="s">
        <v>63</v>
      </c>
    </row>
    <row r="63" spans="1:33" x14ac:dyDescent="0.25">
      <c r="A63" t="s">
        <v>0</v>
      </c>
      <c r="C63" s="23">
        <f t="shared" si="0"/>
        <v>7</v>
      </c>
      <c r="D63" t="s">
        <v>226</v>
      </c>
      <c r="P63" s="12" t="s">
        <v>225</v>
      </c>
      <c r="Y63" t="s">
        <v>11</v>
      </c>
      <c r="AF63">
        <v>3</v>
      </c>
      <c r="AG63" s="1" t="s">
        <v>64</v>
      </c>
    </row>
    <row r="64" spans="1:33" x14ac:dyDescent="0.25">
      <c r="A64" t="s">
        <v>0</v>
      </c>
      <c r="C64" s="23">
        <f t="shared" si="0"/>
        <v>8</v>
      </c>
      <c r="D64" t="s">
        <v>243</v>
      </c>
      <c r="P64" s="12"/>
      <c r="AG64" s="1"/>
    </row>
    <row r="65" spans="1:33" x14ac:dyDescent="0.25">
      <c r="A65" t="s">
        <v>0</v>
      </c>
      <c r="C65" s="23">
        <f t="shared" si="0"/>
        <v>9</v>
      </c>
      <c r="D65" t="s">
        <v>237</v>
      </c>
      <c r="P65" s="12" t="s">
        <v>238</v>
      </c>
      <c r="Y65" t="s">
        <v>239</v>
      </c>
      <c r="AG65" s="1"/>
    </row>
    <row r="66" spans="1:33" x14ac:dyDescent="0.25">
      <c r="A66" t="s">
        <v>0</v>
      </c>
      <c r="C66" s="23">
        <f t="shared" ref="C66:C122" si="1">C65+1</f>
        <v>10</v>
      </c>
      <c r="D66" t="s">
        <v>112</v>
      </c>
      <c r="Y66" t="s">
        <v>9</v>
      </c>
      <c r="AF66">
        <v>4</v>
      </c>
      <c r="AG66" s="1" t="s">
        <v>64</v>
      </c>
    </row>
    <row r="67" spans="1:33" x14ac:dyDescent="0.25">
      <c r="A67" t="s">
        <v>0</v>
      </c>
      <c r="C67" s="23">
        <f t="shared" si="1"/>
        <v>11</v>
      </c>
      <c r="D67" t="s">
        <v>111</v>
      </c>
      <c r="Y67" t="s">
        <v>9</v>
      </c>
      <c r="AF67">
        <v>5</v>
      </c>
      <c r="AG67" s="1" t="s">
        <v>64</v>
      </c>
    </row>
    <row r="68" spans="1:33" x14ac:dyDescent="0.25">
      <c r="A68" t="s">
        <v>0</v>
      </c>
      <c r="C68" s="23">
        <f t="shared" si="1"/>
        <v>12</v>
      </c>
      <c r="D68" t="s">
        <v>248</v>
      </c>
      <c r="Y68" t="s">
        <v>9</v>
      </c>
      <c r="AF68">
        <v>6</v>
      </c>
      <c r="AG68" s="1" t="s">
        <v>65</v>
      </c>
    </row>
    <row r="69" spans="1:33" x14ac:dyDescent="0.25">
      <c r="A69" t="s">
        <v>0</v>
      </c>
      <c r="C69" s="23">
        <f t="shared" si="1"/>
        <v>13</v>
      </c>
      <c r="D69" t="s">
        <v>247</v>
      </c>
      <c r="P69" t="s">
        <v>249</v>
      </c>
      <c r="Y69" t="s">
        <v>9</v>
      </c>
      <c r="AF69">
        <v>6</v>
      </c>
      <c r="AG69" s="1" t="s">
        <v>65</v>
      </c>
    </row>
    <row r="70" spans="1:33" x14ac:dyDescent="0.25">
      <c r="A70" t="s">
        <v>0</v>
      </c>
      <c r="C70" s="23">
        <f t="shared" si="1"/>
        <v>14</v>
      </c>
      <c r="D70" t="s">
        <v>313</v>
      </c>
      <c r="P70" t="s">
        <v>312</v>
      </c>
      <c r="Y70" t="s">
        <v>9</v>
      </c>
      <c r="AG70" s="1"/>
    </row>
    <row r="71" spans="1:33" x14ac:dyDescent="0.25">
      <c r="A71" t="s">
        <v>0</v>
      </c>
      <c r="C71" s="23">
        <f t="shared" si="1"/>
        <v>15</v>
      </c>
      <c r="D71" t="s">
        <v>228</v>
      </c>
      <c r="P71" s="12" t="s">
        <v>225</v>
      </c>
      <c r="Y71" t="s">
        <v>9</v>
      </c>
      <c r="AF71">
        <v>7</v>
      </c>
      <c r="AG71" s="1" t="s">
        <v>65</v>
      </c>
    </row>
    <row r="72" spans="1:33" x14ac:dyDescent="0.25">
      <c r="A72" t="s">
        <v>0</v>
      </c>
      <c r="C72" s="23">
        <f t="shared" si="1"/>
        <v>16</v>
      </c>
      <c r="D72" t="s">
        <v>194</v>
      </c>
      <c r="P72" s="12" t="s">
        <v>195</v>
      </c>
      <c r="AG72" s="1"/>
    </row>
    <row r="73" spans="1:33" x14ac:dyDescent="0.25">
      <c r="A73" t="s">
        <v>0</v>
      </c>
      <c r="C73" s="23">
        <f t="shared" si="1"/>
        <v>17</v>
      </c>
      <c r="D73" t="s">
        <v>301</v>
      </c>
      <c r="P73" s="12" t="s">
        <v>298</v>
      </c>
      <c r="AG73" s="1"/>
    </row>
    <row r="74" spans="1:33" x14ac:dyDescent="0.25">
      <c r="A74" t="s">
        <v>0</v>
      </c>
      <c r="C74" s="23">
        <f t="shared" si="1"/>
        <v>18</v>
      </c>
      <c r="D74" t="s">
        <v>96</v>
      </c>
      <c r="Y74" t="s">
        <v>9</v>
      </c>
      <c r="AF74">
        <v>9</v>
      </c>
      <c r="AG74" s="1" t="s">
        <v>65</v>
      </c>
    </row>
    <row r="75" spans="1:33" x14ac:dyDescent="0.25">
      <c r="A75" t="s">
        <v>0</v>
      </c>
      <c r="C75" s="23">
        <f t="shared" si="1"/>
        <v>19</v>
      </c>
      <c r="D75" t="s">
        <v>168</v>
      </c>
      <c r="Y75" t="s">
        <v>9</v>
      </c>
      <c r="AF75">
        <v>9</v>
      </c>
      <c r="AG75" s="1" t="s">
        <v>65</v>
      </c>
    </row>
    <row r="76" spans="1:33" ht="15.75" customHeight="1" x14ac:dyDescent="0.25">
      <c r="A76" t="s">
        <v>0</v>
      </c>
      <c r="C76" s="23">
        <f t="shared" si="1"/>
        <v>20</v>
      </c>
      <c r="D76" t="s">
        <v>113</v>
      </c>
      <c r="Y76" t="s">
        <v>9</v>
      </c>
      <c r="AF76">
        <v>10</v>
      </c>
      <c r="AG76" s="1" t="s">
        <v>65</v>
      </c>
    </row>
    <row r="77" spans="1:33" x14ac:dyDescent="0.25">
      <c r="A77" t="s">
        <v>0</v>
      </c>
      <c r="C77" s="23">
        <f t="shared" si="1"/>
        <v>21</v>
      </c>
      <c r="D77" t="s">
        <v>114</v>
      </c>
      <c r="Y77" t="s">
        <v>9</v>
      </c>
      <c r="AF77">
        <v>11</v>
      </c>
      <c r="AG77" s="1" t="s">
        <v>65</v>
      </c>
    </row>
    <row r="78" spans="1:33" x14ac:dyDescent="0.25">
      <c r="A78" t="s">
        <v>0</v>
      </c>
      <c r="C78" s="23">
        <f t="shared" si="1"/>
        <v>22</v>
      </c>
      <c r="D78" t="s">
        <v>95</v>
      </c>
      <c r="Y78" t="s">
        <v>9</v>
      </c>
      <c r="AF78">
        <v>12</v>
      </c>
      <c r="AG78" s="1" t="s">
        <v>65</v>
      </c>
    </row>
    <row r="79" spans="1:33" x14ac:dyDescent="0.25">
      <c r="A79" t="s">
        <v>0</v>
      </c>
      <c r="C79" s="23">
        <f t="shared" si="1"/>
        <v>23</v>
      </c>
      <c r="D79" t="s">
        <v>14</v>
      </c>
      <c r="Y79" t="s">
        <v>9</v>
      </c>
      <c r="AF79">
        <v>13</v>
      </c>
      <c r="AG79" s="1" t="s">
        <v>65</v>
      </c>
    </row>
    <row r="80" spans="1:33" x14ac:dyDescent="0.25">
      <c r="A80" t="s">
        <v>0</v>
      </c>
      <c r="C80" s="23">
        <f t="shared" si="1"/>
        <v>24</v>
      </c>
      <c r="D80" t="s">
        <v>15</v>
      </c>
      <c r="Y80" t="s">
        <v>9</v>
      </c>
      <c r="AA80" t="s">
        <v>12</v>
      </c>
      <c r="AF80">
        <v>14</v>
      </c>
      <c r="AG80" s="1" t="s">
        <v>65</v>
      </c>
    </row>
    <row r="81" spans="1:33" x14ac:dyDescent="0.25">
      <c r="A81" t="s">
        <v>0</v>
      </c>
      <c r="C81" s="23">
        <f t="shared" si="1"/>
        <v>25</v>
      </c>
      <c r="D81" t="s">
        <v>16</v>
      </c>
      <c r="Y81" t="s">
        <v>9</v>
      </c>
      <c r="AF81">
        <v>15</v>
      </c>
      <c r="AG81" s="1" t="s">
        <v>65</v>
      </c>
    </row>
    <row r="82" spans="1:33" x14ac:dyDescent="0.25">
      <c r="A82" t="s">
        <v>0</v>
      </c>
      <c r="C82" s="23">
        <f t="shared" si="1"/>
        <v>26</v>
      </c>
      <c r="D82" t="s">
        <v>17</v>
      </c>
      <c r="Y82" t="s">
        <v>9</v>
      </c>
      <c r="AF82">
        <v>16</v>
      </c>
      <c r="AG82" s="1" t="s">
        <v>66</v>
      </c>
    </row>
    <row r="83" spans="1:33" x14ac:dyDescent="0.25">
      <c r="A83" t="s">
        <v>0</v>
      </c>
      <c r="C83" s="23">
        <f t="shared" si="1"/>
        <v>27</v>
      </c>
      <c r="D83" t="s">
        <v>18</v>
      </c>
      <c r="Y83" t="s">
        <v>9</v>
      </c>
    </row>
    <row r="84" spans="1:33" x14ac:dyDescent="0.25">
      <c r="A84" t="s">
        <v>0</v>
      </c>
      <c r="C84" s="23">
        <f t="shared" si="1"/>
        <v>28</v>
      </c>
      <c r="D84" t="s">
        <v>19</v>
      </c>
      <c r="Y84" t="s">
        <v>9</v>
      </c>
    </row>
    <row r="85" spans="1:33" x14ac:dyDescent="0.25">
      <c r="A85" t="s">
        <v>0</v>
      </c>
      <c r="C85" s="23">
        <f t="shared" si="1"/>
        <v>29</v>
      </c>
      <c r="D85" t="s">
        <v>20</v>
      </c>
      <c r="Y85" t="s">
        <v>9</v>
      </c>
    </row>
    <row r="86" spans="1:33" x14ac:dyDescent="0.25">
      <c r="A86" t="s">
        <v>0</v>
      </c>
      <c r="C86" s="23">
        <f t="shared" si="1"/>
        <v>30</v>
      </c>
      <c r="D86" t="s">
        <v>99</v>
      </c>
      <c r="Y86" t="s">
        <v>9</v>
      </c>
    </row>
    <row r="87" spans="1:33" x14ac:dyDescent="0.25">
      <c r="A87" t="s">
        <v>0</v>
      </c>
      <c r="C87" s="23">
        <f t="shared" si="1"/>
        <v>31</v>
      </c>
      <c r="D87" t="s">
        <v>98</v>
      </c>
      <c r="Y87" t="s">
        <v>9</v>
      </c>
    </row>
    <row r="88" spans="1:33" x14ac:dyDescent="0.25">
      <c r="A88" t="s">
        <v>0</v>
      </c>
      <c r="C88" s="23">
        <f t="shared" si="1"/>
        <v>32</v>
      </c>
      <c r="D88" t="s">
        <v>190</v>
      </c>
      <c r="P88" s="12" t="s">
        <v>188</v>
      </c>
      <c r="Y88" t="s">
        <v>9</v>
      </c>
    </row>
    <row r="89" spans="1:33" x14ac:dyDescent="0.25">
      <c r="A89" t="s">
        <v>0</v>
      </c>
      <c r="C89" s="23">
        <f t="shared" si="1"/>
        <v>33</v>
      </c>
      <c r="D89" t="s">
        <v>196</v>
      </c>
      <c r="P89" s="12" t="s">
        <v>197</v>
      </c>
    </row>
    <row r="90" spans="1:33" x14ac:dyDescent="0.25">
      <c r="A90" t="s">
        <v>0</v>
      </c>
      <c r="C90" s="23">
        <f t="shared" si="1"/>
        <v>34</v>
      </c>
      <c r="D90" t="s">
        <v>74</v>
      </c>
      <c r="Y90" t="s">
        <v>9</v>
      </c>
    </row>
    <row r="91" spans="1:33" x14ac:dyDescent="0.25">
      <c r="A91" t="s">
        <v>0</v>
      </c>
      <c r="C91" s="23">
        <f t="shared" si="1"/>
        <v>35</v>
      </c>
      <c r="D91" t="s">
        <v>75</v>
      </c>
      <c r="Y91" t="s">
        <v>9</v>
      </c>
    </row>
    <row r="92" spans="1:33" x14ac:dyDescent="0.25">
      <c r="A92" t="s">
        <v>0</v>
      </c>
      <c r="C92" s="23">
        <f t="shared" si="1"/>
        <v>36</v>
      </c>
      <c r="D92" t="s">
        <v>153</v>
      </c>
      <c r="Y92" t="s">
        <v>9</v>
      </c>
    </row>
    <row r="93" spans="1:33" x14ac:dyDescent="0.25">
      <c r="A93" t="s">
        <v>0</v>
      </c>
      <c r="C93" s="23">
        <f t="shared" si="1"/>
        <v>37</v>
      </c>
      <c r="D93" t="s">
        <v>181</v>
      </c>
      <c r="Y93" t="s">
        <v>9</v>
      </c>
    </row>
    <row r="94" spans="1:33" x14ac:dyDescent="0.25">
      <c r="A94" t="s">
        <v>0</v>
      </c>
      <c r="C94" s="23">
        <f t="shared" si="1"/>
        <v>38</v>
      </c>
      <c r="D94" t="s">
        <v>94</v>
      </c>
      <c r="Y94" t="s">
        <v>9</v>
      </c>
    </row>
    <row r="95" spans="1:33" x14ac:dyDescent="0.25">
      <c r="A95" t="s">
        <v>0</v>
      </c>
      <c r="C95" s="23">
        <f t="shared" si="1"/>
        <v>39</v>
      </c>
      <c r="D95" t="s">
        <v>102</v>
      </c>
      <c r="Y95" t="s">
        <v>9</v>
      </c>
    </row>
    <row r="96" spans="1:33" x14ac:dyDescent="0.25">
      <c r="A96" t="s">
        <v>0</v>
      </c>
      <c r="C96" s="23">
        <f t="shared" si="1"/>
        <v>40</v>
      </c>
      <c r="D96" t="s">
        <v>103</v>
      </c>
      <c r="Y96" t="s">
        <v>9</v>
      </c>
    </row>
    <row r="97" spans="1:25" x14ac:dyDescent="0.25">
      <c r="A97" t="s">
        <v>0</v>
      </c>
      <c r="C97" s="23">
        <f t="shared" si="1"/>
        <v>41</v>
      </c>
      <c r="D97" t="s">
        <v>117</v>
      </c>
      <c r="Y97" t="s">
        <v>9</v>
      </c>
    </row>
    <row r="98" spans="1:25" x14ac:dyDescent="0.25">
      <c r="A98" t="s">
        <v>0</v>
      </c>
      <c r="C98" s="23">
        <f t="shared" si="1"/>
        <v>42</v>
      </c>
      <c r="D98" t="s">
        <v>230</v>
      </c>
      <c r="P98" s="12" t="s">
        <v>203</v>
      </c>
      <c r="S98" s="12" t="s">
        <v>225</v>
      </c>
      <c r="Y98" t="s">
        <v>9</v>
      </c>
    </row>
    <row r="99" spans="1:25" x14ac:dyDescent="0.25">
      <c r="A99" t="s">
        <v>0</v>
      </c>
      <c r="C99" s="23">
        <f t="shared" si="1"/>
        <v>43</v>
      </c>
      <c r="D99" t="s">
        <v>232</v>
      </c>
      <c r="P99" s="12" t="s">
        <v>201</v>
      </c>
      <c r="S99" s="12" t="s">
        <v>225</v>
      </c>
      <c r="Y99" t="s">
        <v>9</v>
      </c>
    </row>
    <row r="100" spans="1:25" x14ac:dyDescent="0.25">
      <c r="A100" t="s">
        <v>0</v>
      </c>
      <c r="C100" s="23">
        <f t="shared" si="1"/>
        <v>44</v>
      </c>
      <c r="D100" t="s">
        <v>76</v>
      </c>
      <c r="Y100" t="s">
        <v>9</v>
      </c>
    </row>
    <row r="101" spans="1:25" x14ac:dyDescent="0.25">
      <c r="A101" t="s">
        <v>0</v>
      </c>
      <c r="C101" s="23">
        <f t="shared" si="1"/>
        <v>45</v>
      </c>
      <c r="D101" t="s">
        <v>122</v>
      </c>
      <c r="Y101" t="s">
        <v>9</v>
      </c>
    </row>
    <row r="102" spans="1:25" x14ac:dyDescent="0.25">
      <c r="A102" t="s">
        <v>0</v>
      </c>
      <c r="C102" s="23">
        <f t="shared" si="1"/>
        <v>46</v>
      </c>
      <c r="D102" t="s">
        <v>21</v>
      </c>
      <c r="Y102" t="s">
        <v>9</v>
      </c>
    </row>
    <row r="103" spans="1:25" x14ac:dyDescent="0.25">
      <c r="A103" t="s">
        <v>0</v>
      </c>
      <c r="C103" s="23">
        <f t="shared" si="1"/>
        <v>47</v>
      </c>
      <c r="D103" t="s">
        <v>22</v>
      </c>
      <c r="Y103" t="s">
        <v>9</v>
      </c>
    </row>
    <row r="104" spans="1:25" x14ac:dyDescent="0.25">
      <c r="A104" t="s">
        <v>0</v>
      </c>
      <c r="C104" s="23">
        <f t="shared" si="1"/>
        <v>48</v>
      </c>
      <c r="D104" t="s">
        <v>77</v>
      </c>
      <c r="Y104" t="s">
        <v>9</v>
      </c>
    </row>
    <row r="105" spans="1:25" x14ac:dyDescent="0.25">
      <c r="A105" t="s">
        <v>0</v>
      </c>
      <c r="C105" s="23">
        <f t="shared" si="1"/>
        <v>49</v>
      </c>
      <c r="D105" t="s">
        <v>78</v>
      </c>
      <c r="Y105" t="s">
        <v>9</v>
      </c>
    </row>
    <row r="106" spans="1:25" x14ac:dyDescent="0.25">
      <c r="A106" t="s">
        <v>0</v>
      </c>
      <c r="C106" s="23">
        <f t="shared" si="1"/>
        <v>50</v>
      </c>
      <c r="D106" t="s">
        <v>85</v>
      </c>
      <c r="Y106" t="s">
        <v>9</v>
      </c>
    </row>
    <row r="107" spans="1:25" x14ac:dyDescent="0.25">
      <c r="A107" t="s">
        <v>0</v>
      </c>
      <c r="C107" s="23">
        <f t="shared" si="1"/>
        <v>51</v>
      </c>
      <c r="D107" t="s">
        <v>164</v>
      </c>
      <c r="P107" s="12" t="s">
        <v>163</v>
      </c>
      <c r="Y107" t="s">
        <v>9</v>
      </c>
    </row>
    <row r="108" spans="1:25" x14ac:dyDescent="0.25">
      <c r="A108" t="s">
        <v>0</v>
      </c>
      <c r="C108" s="23">
        <f t="shared" si="1"/>
        <v>52</v>
      </c>
      <c r="D108" t="s">
        <v>88</v>
      </c>
      <c r="Y108" t="s">
        <v>9</v>
      </c>
    </row>
    <row r="109" spans="1:25" x14ac:dyDescent="0.25">
      <c r="A109" t="s">
        <v>0</v>
      </c>
      <c r="C109" s="23">
        <f t="shared" si="1"/>
        <v>53</v>
      </c>
      <c r="D109" t="s">
        <v>165</v>
      </c>
      <c r="P109" s="12" t="s">
        <v>163</v>
      </c>
      <c r="Y109" t="s">
        <v>9</v>
      </c>
    </row>
    <row r="110" spans="1:25" x14ac:dyDescent="0.25">
      <c r="A110" t="s">
        <v>0</v>
      </c>
      <c r="C110" s="23">
        <f t="shared" si="1"/>
        <v>54</v>
      </c>
      <c r="D110" t="s">
        <v>143</v>
      </c>
      <c r="Y110" t="s">
        <v>9</v>
      </c>
    </row>
    <row r="111" spans="1:25" x14ac:dyDescent="0.25">
      <c r="A111" t="s">
        <v>0</v>
      </c>
      <c r="C111" s="23">
        <f t="shared" si="1"/>
        <v>55</v>
      </c>
      <c r="D111" t="s">
        <v>213</v>
      </c>
      <c r="P111" s="12" t="s">
        <v>212</v>
      </c>
    </row>
    <row r="112" spans="1:25" x14ac:dyDescent="0.25">
      <c r="A112" t="s">
        <v>0</v>
      </c>
      <c r="C112" s="23">
        <f t="shared" si="1"/>
        <v>56</v>
      </c>
      <c r="D112" t="s">
        <v>233</v>
      </c>
      <c r="P112" s="12" t="s">
        <v>173</v>
      </c>
      <c r="S112" s="12" t="s">
        <v>225</v>
      </c>
      <c r="Y112" t="s">
        <v>174</v>
      </c>
    </row>
    <row r="113" spans="1:72" x14ac:dyDescent="0.25">
      <c r="A113" t="s">
        <v>0</v>
      </c>
      <c r="C113" s="23">
        <f t="shared" si="1"/>
        <v>57</v>
      </c>
      <c r="D113" t="s">
        <v>277</v>
      </c>
      <c r="P113" s="12" t="s">
        <v>333</v>
      </c>
      <c r="S113" s="12"/>
    </row>
    <row r="114" spans="1:72" x14ac:dyDescent="0.25">
      <c r="A114" t="s">
        <v>0</v>
      </c>
      <c r="C114" s="23">
        <f t="shared" si="1"/>
        <v>58</v>
      </c>
      <c r="D114" t="s">
        <v>271</v>
      </c>
      <c r="P114" s="12" t="s">
        <v>272</v>
      </c>
      <c r="S114" s="12"/>
    </row>
    <row r="115" spans="1:72" x14ac:dyDescent="0.25">
      <c r="A115" t="s">
        <v>0</v>
      </c>
      <c r="C115" s="23">
        <f t="shared" si="1"/>
        <v>59</v>
      </c>
      <c r="D115" t="s">
        <v>270</v>
      </c>
      <c r="P115" s="12" t="s">
        <v>272</v>
      </c>
      <c r="S115" s="12"/>
    </row>
    <row r="116" spans="1:72" x14ac:dyDescent="0.25">
      <c r="A116" t="s">
        <v>0</v>
      </c>
      <c r="C116" s="23">
        <f t="shared" si="1"/>
        <v>60</v>
      </c>
      <c r="D116" t="s">
        <v>187</v>
      </c>
      <c r="P116" s="12" t="s">
        <v>186</v>
      </c>
      <c r="Y116" t="s">
        <v>174</v>
      </c>
    </row>
    <row r="117" spans="1:72" x14ac:dyDescent="0.25">
      <c r="A117" t="s">
        <v>0</v>
      </c>
      <c r="C117" s="23">
        <f t="shared" si="1"/>
        <v>61</v>
      </c>
      <c r="D117" t="s">
        <v>256</v>
      </c>
      <c r="P117" s="12" t="s">
        <v>257</v>
      </c>
      <c r="Y117" t="s">
        <v>174</v>
      </c>
    </row>
    <row r="118" spans="1:72" x14ac:dyDescent="0.25">
      <c r="A118" t="s">
        <v>0</v>
      </c>
      <c r="C118" s="23">
        <f t="shared" si="1"/>
        <v>62</v>
      </c>
      <c r="D118" t="s">
        <v>259</v>
      </c>
      <c r="P118" s="12" t="s">
        <v>257</v>
      </c>
      <c r="Y118" t="s">
        <v>174</v>
      </c>
    </row>
    <row r="119" spans="1:72" x14ac:dyDescent="0.25">
      <c r="A119" t="s">
        <v>0</v>
      </c>
      <c r="C119" s="23">
        <f t="shared" si="1"/>
        <v>63</v>
      </c>
      <c r="D119" t="s">
        <v>282</v>
      </c>
      <c r="P119" s="12" t="s">
        <v>262</v>
      </c>
      <c r="Y119" t="s">
        <v>174</v>
      </c>
    </row>
    <row r="120" spans="1:72" x14ac:dyDescent="0.25">
      <c r="A120" t="s">
        <v>0</v>
      </c>
      <c r="C120" s="23">
        <f t="shared" si="1"/>
        <v>64</v>
      </c>
      <c r="D120" t="s">
        <v>284</v>
      </c>
      <c r="P120" s="12"/>
    </row>
    <row r="121" spans="1:72" x14ac:dyDescent="0.25">
      <c r="A121" t="s">
        <v>0</v>
      </c>
      <c r="C121" s="23">
        <f t="shared" si="1"/>
        <v>65</v>
      </c>
      <c r="D121" t="s">
        <v>285</v>
      </c>
      <c r="P121" s="12"/>
    </row>
    <row r="122" spans="1:72" x14ac:dyDescent="0.25">
      <c r="A122" t="s">
        <v>0</v>
      </c>
      <c r="C122" s="23">
        <f t="shared" si="1"/>
        <v>66</v>
      </c>
      <c r="D122" t="s">
        <v>283</v>
      </c>
      <c r="P122" s="12"/>
    </row>
    <row r="123" spans="1:72" x14ac:dyDescent="0.25">
      <c r="A123" t="s">
        <v>0</v>
      </c>
      <c r="T123" s="23"/>
      <c r="U123" s="23"/>
      <c r="AJ123"/>
      <c r="AK123" s="23"/>
    </row>
    <row r="124" spans="1:72" x14ac:dyDescent="0.25">
      <c r="A124" t="s">
        <v>0</v>
      </c>
      <c r="K124" t="s">
        <v>23</v>
      </c>
      <c r="L124" t="s">
        <v>24</v>
      </c>
      <c r="T124" s="23"/>
      <c r="U124" s="23"/>
      <c r="AJ124"/>
      <c r="AK124" s="23"/>
      <c r="BG124" s="28" t="s">
        <v>210</v>
      </c>
      <c r="BI124" s="23" t="s">
        <v>267</v>
      </c>
      <c r="BJ124" s="23" t="s">
        <v>267</v>
      </c>
      <c r="BK124" s="23" t="s">
        <v>267</v>
      </c>
    </row>
    <row r="125" spans="1:72" x14ac:dyDescent="0.25">
      <c r="A125" t="s">
        <v>0</v>
      </c>
      <c r="K125" t="s">
        <v>25</v>
      </c>
      <c r="L125" t="s">
        <v>26</v>
      </c>
      <c r="T125" s="23"/>
      <c r="U125" s="23"/>
      <c r="AJ125"/>
      <c r="AK125" s="23"/>
      <c r="BG125" s="29" t="s">
        <v>214</v>
      </c>
      <c r="BH125" s="28" t="s">
        <v>172</v>
      </c>
      <c r="BI125" s="29" t="s">
        <v>183</v>
      </c>
      <c r="BJ125" s="29" t="s">
        <v>183</v>
      </c>
      <c r="BK125" s="29" t="s">
        <v>183</v>
      </c>
      <c r="BL125" s="29" t="s">
        <v>183</v>
      </c>
      <c r="BM125" s="29" t="s">
        <v>183</v>
      </c>
      <c r="BN125" s="29" t="s">
        <v>183</v>
      </c>
      <c r="BO125" s="29" t="s">
        <v>183</v>
      </c>
      <c r="BP125" s="29" t="s">
        <v>183</v>
      </c>
      <c r="BQ125" s="29" t="s">
        <v>183</v>
      </c>
      <c r="BR125" s="29" t="s">
        <v>183</v>
      </c>
      <c r="BS125" s="32" t="s">
        <v>0</v>
      </c>
    </row>
    <row r="126" spans="1:72" x14ac:dyDescent="0.25">
      <c r="A126" t="s">
        <v>0</v>
      </c>
      <c r="F126" s="23">
        <v>1</v>
      </c>
      <c r="G126" s="23">
        <f>F126+1</f>
        <v>2</v>
      </c>
      <c r="H126" s="23">
        <f>G126+1</f>
        <v>3</v>
      </c>
      <c r="I126" s="23">
        <f>H126+1</f>
        <v>4</v>
      </c>
      <c r="J126" s="23">
        <f>I126+1</f>
        <v>5</v>
      </c>
      <c r="K126" s="23">
        <f>J126+1</f>
        <v>6</v>
      </c>
      <c r="L126" s="23">
        <f t="shared" ref="L126:U126" si="2">K126+1</f>
        <v>7</v>
      </c>
      <c r="M126" s="23">
        <f t="shared" ref="M126" si="3">L126+1</f>
        <v>8</v>
      </c>
      <c r="N126" s="23">
        <f t="shared" ref="N126" si="4">M126+1</f>
        <v>9</v>
      </c>
      <c r="O126" s="23">
        <f t="shared" ref="O126" si="5">N126+1</f>
        <v>10</v>
      </c>
      <c r="P126" s="23">
        <f t="shared" si="2"/>
        <v>11</v>
      </c>
      <c r="Q126" s="23">
        <f t="shared" si="2"/>
        <v>12</v>
      </c>
      <c r="R126" s="23">
        <f t="shared" si="2"/>
        <v>13</v>
      </c>
      <c r="S126" s="23">
        <f t="shared" ref="S126" si="6">R126+1</f>
        <v>14</v>
      </c>
      <c r="T126" s="23">
        <f t="shared" ref="T126" si="7">S126+1</f>
        <v>15</v>
      </c>
      <c r="U126" s="23">
        <f t="shared" si="2"/>
        <v>16</v>
      </c>
      <c r="V126" s="23">
        <f t="shared" ref="V126" si="8">U126+1</f>
        <v>17</v>
      </c>
      <c r="W126" s="23">
        <f t="shared" ref="W126" si="9">V126+1</f>
        <v>18</v>
      </c>
      <c r="X126" s="23">
        <f t="shared" ref="X126" si="10">W126+1</f>
        <v>19</v>
      </c>
      <c r="Y126" s="23">
        <f t="shared" ref="Y126" si="11">X126+1</f>
        <v>20</v>
      </c>
      <c r="Z126" s="23">
        <f t="shared" ref="Z126" si="12">Y126+1</f>
        <v>21</v>
      </c>
      <c r="AA126" s="23">
        <f t="shared" ref="AA126" si="13">Z126+1</f>
        <v>22</v>
      </c>
      <c r="AB126" s="23">
        <f t="shared" ref="AB126" si="14">AA126+1</f>
        <v>23</v>
      </c>
      <c r="AC126" s="23">
        <f t="shared" ref="AC126" si="15">AB126+1</f>
        <v>24</v>
      </c>
      <c r="AD126" s="23">
        <f t="shared" ref="AD126" si="16">AC126+1</f>
        <v>25</v>
      </c>
      <c r="AE126" s="23">
        <f t="shared" ref="AE126" si="17">AD126+1</f>
        <v>26</v>
      </c>
      <c r="AF126" s="23">
        <f t="shared" ref="AF126" si="18">AE126+1</f>
        <v>27</v>
      </c>
      <c r="AG126" s="23">
        <f t="shared" ref="AG126" si="19">AF126+1</f>
        <v>28</v>
      </c>
      <c r="AH126" s="23">
        <f t="shared" ref="AH126" si="20">AG126+1</f>
        <v>29</v>
      </c>
      <c r="AI126" s="23">
        <f t="shared" ref="AI126" si="21">AH126+1</f>
        <v>30</v>
      </c>
      <c r="AJ126" s="23">
        <f t="shared" ref="AJ126" si="22">AI126+1</f>
        <v>31</v>
      </c>
      <c r="AK126" s="23">
        <f t="shared" ref="AK126" si="23">AJ126+1</f>
        <v>32</v>
      </c>
      <c r="AL126" s="23">
        <f t="shared" ref="AL126" si="24">AK126+1</f>
        <v>33</v>
      </c>
      <c r="AM126" s="23">
        <f t="shared" ref="AM126" si="25">AL126+1</f>
        <v>34</v>
      </c>
      <c r="AN126" s="23">
        <f t="shared" ref="AN126" si="26">AM126+1</f>
        <v>35</v>
      </c>
      <c r="AO126" s="23">
        <f t="shared" ref="AO126" si="27">AN126+1</f>
        <v>36</v>
      </c>
      <c r="AP126" s="23">
        <f t="shared" ref="AP126" si="28">AO126+1</f>
        <v>37</v>
      </c>
      <c r="AQ126" s="23">
        <f t="shared" ref="AQ126" si="29">AP126+1</f>
        <v>38</v>
      </c>
      <c r="AR126" s="23">
        <f t="shared" ref="AR126" si="30">AQ126+1</f>
        <v>39</v>
      </c>
      <c r="AS126" s="23">
        <f t="shared" ref="AS126" si="31">AR126+1</f>
        <v>40</v>
      </c>
      <c r="AT126" s="23">
        <f t="shared" ref="AT126" si="32">AS126+1</f>
        <v>41</v>
      </c>
      <c r="AU126" s="23">
        <f t="shared" ref="AU126:AW126" si="33">AT126+1</f>
        <v>42</v>
      </c>
      <c r="AV126" s="23">
        <f t="shared" si="33"/>
        <v>43</v>
      </c>
      <c r="AW126" s="23">
        <f t="shared" si="33"/>
        <v>44</v>
      </c>
      <c r="AX126" s="23">
        <f t="shared" ref="AX126" si="34">AW126+1</f>
        <v>45</v>
      </c>
      <c r="AY126" s="23">
        <f t="shared" ref="AY126" si="35">AX126+1</f>
        <v>46</v>
      </c>
      <c r="AZ126" s="23">
        <f t="shared" ref="AZ126" si="36">AY126+1</f>
        <v>47</v>
      </c>
      <c r="BA126" s="23">
        <f t="shared" ref="BA126" si="37">AZ126+1</f>
        <v>48</v>
      </c>
      <c r="BB126" s="23">
        <f t="shared" ref="BB126" si="38">BA126+1</f>
        <v>49</v>
      </c>
      <c r="BC126" s="23">
        <f t="shared" ref="BC126" si="39">BB126+1</f>
        <v>50</v>
      </c>
      <c r="BD126" s="23">
        <f t="shared" ref="BD126" si="40">BC126+1</f>
        <v>51</v>
      </c>
      <c r="BE126" s="23">
        <f t="shared" ref="BE126" si="41">BD126+1</f>
        <v>52</v>
      </c>
      <c r="BF126" s="23">
        <f t="shared" ref="BF126" si="42">BE126+1</f>
        <v>53</v>
      </c>
      <c r="BG126" s="23">
        <f t="shared" ref="BG126:BH126" si="43">BF126+1</f>
        <v>54</v>
      </c>
      <c r="BH126" s="29">
        <f t="shared" si="43"/>
        <v>55</v>
      </c>
      <c r="BI126" s="29">
        <f t="shared" ref="BI126:BP126" si="44">BH126+1</f>
        <v>56</v>
      </c>
      <c r="BJ126" s="29">
        <f t="shared" ref="BJ126:BL126" si="45">BI126+1</f>
        <v>57</v>
      </c>
      <c r="BK126" s="29">
        <f t="shared" si="45"/>
        <v>58</v>
      </c>
      <c r="BL126" s="29">
        <f t="shared" si="45"/>
        <v>59</v>
      </c>
      <c r="BM126" s="29">
        <f t="shared" ref="BM126" si="46">BL126+1</f>
        <v>60</v>
      </c>
      <c r="BN126" s="29">
        <f t="shared" si="44"/>
        <v>61</v>
      </c>
      <c r="BO126" s="29">
        <f t="shared" si="44"/>
        <v>62</v>
      </c>
      <c r="BP126" s="29">
        <f t="shared" si="44"/>
        <v>63</v>
      </c>
      <c r="BQ126" s="29">
        <f t="shared" ref="BQ126" si="47">BP126+1</f>
        <v>64</v>
      </c>
      <c r="BR126" s="29">
        <f t="shared" ref="BR126" si="48">BQ126+1</f>
        <v>65</v>
      </c>
      <c r="BS126" s="29">
        <f t="shared" ref="BS126" si="49">BR126+1</f>
        <v>66</v>
      </c>
      <c r="BT126" s="32" t="s">
        <v>0</v>
      </c>
    </row>
    <row r="127" spans="1:72" x14ac:dyDescent="0.25">
      <c r="B127" t="s">
        <v>263</v>
      </c>
      <c r="U127" s="23"/>
      <c r="V127" s="23"/>
      <c r="AJ127"/>
      <c r="AL127" s="23"/>
      <c r="AU127"/>
      <c r="AV127" s="23"/>
      <c r="BI127"/>
      <c r="BJ127" s="75"/>
      <c r="BN127"/>
      <c r="BS127" s="23"/>
      <c r="BT127" s="32" t="s">
        <v>0</v>
      </c>
    </row>
    <row r="128" spans="1:72" s="5" customFormat="1" x14ac:dyDescent="0.25">
      <c r="C128" s="5" t="s">
        <v>27</v>
      </c>
      <c r="D128" s="5" t="s">
        <v>51</v>
      </c>
      <c r="E128" s="5" t="s">
        <v>220</v>
      </c>
      <c r="F128" s="5" t="s">
        <v>28</v>
      </c>
      <c r="G128" s="5" t="s">
        <v>92</v>
      </c>
      <c r="H128" s="5" t="s">
        <v>252</v>
      </c>
      <c r="I128" s="5" t="s">
        <v>151</v>
      </c>
      <c r="J128" s="5" t="s">
        <v>152</v>
      </c>
      <c r="K128" s="5" t="s">
        <v>29</v>
      </c>
      <c r="L128" s="5" t="s">
        <v>224</v>
      </c>
      <c r="M128" s="5" t="s">
        <v>242</v>
      </c>
      <c r="N128" s="5" t="s">
        <v>240</v>
      </c>
      <c r="O128" s="5" t="s">
        <v>108</v>
      </c>
      <c r="P128" s="5" t="s">
        <v>110</v>
      </c>
      <c r="Q128" s="5" t="s">
        <v>109</v>
      </c>
      <c r="R128" s="5" t="s">
        <v>251</v>
      </c>
      <c r="S128" s="5" t="s">
        <v>314</v>
      </c>
      <c r="T128" s="5" t="s">
        <v>227</v>
      </c>
      <c r="U128" s="44" t="s">
        <v>193</v>
      </c>
      <c r="V128" s="44" t="s">
        <v>300</v>
      </c>
      <c r="W128" s="5" t="s">
        <v>90</v>
      </c>
      <c r="X128" s="5" t="s">
        <v>167</v>
      </c>
      <c r="Y128" s="5" t="s">
        <v>106</v>
      </c>
      <c r="Z128" s="5" t="s">
        <v>107</v>
      </c>
      <c r="AA128" s="5" t="s">
        <v>91</v>
      </c>
      <c r="AB128" s="5" t="s">
        <v>30</v>
      </c>
      <c r="AC128" s="5" t="s">
        <v>31</v>
      </c>
      <c r="AD128" s="5" t="s">
        <v>32</v>
      </c>
      <c r="AE128" s="5" t="s">
        <v>33</v>
      </c>
      <c r="AF128" s="5" t="s">
        <v>34</v>
      </c>
      <c r="AG128" s="5" t="s">
        <v>35</v>
      </c>
      <c r="AH128" s="5" t="s">
        <v>36</v>
      </c>
      <c r="AI128" s="5" t="s">
        <v>55</v>
      </c>
      <c r="AJ128" s="5" t="s">
        <v>97</v>
      </c>
      <c r="AK128" s="5" t="s">
        <v>189</v>
      </c>
      <c r="AL128" s="44" t="s">
        <v>198</v>
      </c>
      <c r="AM128" s="5" t="s">
        <v>72</v>
      </c>
      <c r="AN128" s="5" t="s">
        <v>73</v>
      </c>
      <c r="AO128" s="5" t="s">
        <v>154</v>
      </c>
      <c r="AP128" s="5" t="s">
        <v>180</v>
      </c>
      <c r="AQ128" s="5" t="s">
        <v>89</v>
      </c>
      <c r="AR128" s="5" t="s">
        <v>100</v>
      </c>
      <c r="AS128" s="5" t="s">
        <v>101</v>
      </c>
      <c r="AT128" s="5" t="s">
        <v>115</v>
      </c>
      <c r="AU128" s="5" t="s">
        <v>229</v>
      </c>
      <c r="AV128" s="44" t="s">
        <v>231</v>
      </c>
      <c r="AW128" s="5" t="s">
        <v>52</v>
      </c>
      <c r="AX128" s="5" t="s">
        <v>120</v>
      </c>
      <c r="AY128" s="5" t="s">
        <v>37</v>
      </c>
      <c r="AZ128" s="5" t="s">
        <v>38</v>
      </c>
      <c r="BA128" s="5" t="s">
        <v>53</v>
      </c>
      <c r="BB128" s="5" t="s">
        <v>54</v>
      </c>
      <c r="BC128" s="5" t="s">
        <v>83</v>
      </c>
      <c r="BD128" s="5" t="s">
        <v>155</v>
      </c>
      <c r="BE128" s="5" t="s">
        <v>86</v>
      </c>
      <c r="BF128" s="5" t="s">
        <v>156</v>
      </c>
      <c r="BG128" s="5" t="s">
        <v>142</v>
      </c>
      <c r="BH128" s="5" t="s">
        <v>211</v>
      </c>
      <c r="BI128" s="5" t="s">
        <v>234</v>
      </c>
      <c r="BJ128" s="76" t="s">
        <v>274</v>
      </c>
      <c r="BK128" s="5" t="s">
        <v>265</v>
      </c>
      <c r="BL128" s="5" t="s">
        <v>266</v>
      </c>
      <c r="BM128" s="5" t="s">
        <v>182</v>
      </c>
      <c r="BN128" s="5" t="s">
        <v>255</v>
      </c>
      <c r="BO128" s="5" t="s">
        <v>258</v>
      </c>
      <c r="BP128" s="5" t="s">
        <v>260</v>
      </c>
      <c r="BQ128" s="93" t="s">
        <v>286</v>
      </c>
      <c r="BR128" s="93" t="s">
        <v>287</v>
      </c>
      <c r="BS128" s="93" t="s">
        <v>288</v>
      </c>
      <c r="BT128" s="33" t="s">
        <v>0</v>
      </c>
    </row>
    <row r="129" spans="3:72" x14ac:dyDescent="0.25">
      <c r="C129">
        <v>1</v>
      </c>
      <c r="D129">
        <v>2013</v>
      </c>
      <c r="E129" s="44" t="s">
        <v>221</v>
      </c>
      <c r="F129">
        <v>0</v>
      </c>
      <c r="G129">
        <v>0</v>
      </c>
      <c r="H129">
        <v>0.1</v>
      </c>
      <c r="I129">
        <v>375</v>
      </c>
      <c r="J129">
        <v>4</v>
      </c>
      <c r="K129">
        <v>0</v>
      </c>
      <c r="L129">
        <v>0</v>
      </c>
      <c r="M129" s="34">
        <v>0</v>
      </c>
      <c r="N129" s="34">
        <v>20</v>
      </c>
      <c r="O129">
        <v>350</v>
      </c>
      <c r="P129">
        <v>0</v>
      </c>
      <c r="Q129">
        <v>0.57999999999999996</v>
      </c>
      <c r="R129">
        <v>0.57999999999999996</v>
      </c>
      <c r="S129">
        <v>0.57999999999999996</v>
      </c>
      <c r="T129">
        <v>5</v>
      </c>
      <c r="U129" s="49">
        <v>1</v>
      </c>
      <c r="V129" s="49" t="s">
        <v>299</v>
      </c>
      <c r="W129">
        <v>6</v>
      </c>
      <c r="X129">
        <v>6</v>
      </c>
      <c r="Y129">
        <v>8</v>
      </c>
      <c r="Z129">
        <v>15</v>
      </c>
      <c r="AA129">
        <v>6.5000000000000002E-2</v>
      </c>
      <c r="AB129">
        <v>0.4</v>
      </c>
      <c r="AC129">
        <v>0.35</v>
      </c>
      <c r="AD129">
        <v>0.55000000000000004</v>
      </c>
      <c r="AE129">
        <v>0.3</v>
      </c>
      <c r="AF129">
        <v>38</v>
      </c>
      <c r="AG129">
        <v>19</v>
      </c>
      <c r="AH129">
        <v>8</v>
      </c>
      <c r="AI129">
        <v>0</v>
      </c>
      <c r="AJ129">
        <v>5016</v>
      </c>
      <c r="AK129" s="23">
        <v>0.7</v>
      </c>
      <c r="AL129" s="23" t="s">
        <v>184</v>
      </c>
      <c r="AM129" s="23">
        <v>0.32</v>
      </c>
      <c r="AN129" s="23">
        <v>0.5</v>
      </c>
      <c r="AO129" s="23">
        <v>0.2</v>
      </c>
      <c r="AP129" s="23">
        <v>0.5</v>
      </c>
      <c r="AQ129" s="23">
        <v>0</v>
      </c>
      <c r="AR129" s="23">
        <v>0.1</v>
      </c>
      <c r="AS129" s="23">
        <v>0.1</v>
      </c>
      <c r="AT129" s="6" t="s">
        <v>116</v>
      </c>
      <c r="AU129" s="6" t="s">
        <v>116</v>
      </c>
      <c r="AV129" s="50">
        <v>1</v>
      </c>
      <c r="AW129" t="s">
        <v>79</v>
      </c>
      <c r="AX129" t="s">
        <v>121</v>
      </c>
      <c r="AY129" t="s">
        <v>39</v>
      </c>
      <c r="AZ129" t="s">
        <v>40</v>
      </c>
      <c r="BA129" t="s">
        <v>59</v>
      </c>
      <c r="BB129" t="s">
        <v>80</v>
      </c>
      <c r="BC129" t="s">
        <v>84</v>
      </c>
      <c r="BD129" t="s">
        <v>157</v>
      </c>
      <c r="BE129" t="s">
        <v>87</v>
      </c>
      <c r="BF129" t="s">
        <v>160</v>
      </c>
      <c r="BG129" t="s">
        <v>141</v>
      </c>
      <c r="BH129" s="22">
        <v>0</v>
      </c>
      <c r="BI129" s="24">
        <v>3</v>
      </c>
      <c r="BJ129" s="77" t="s">
        <v>279</v>
      </c>
      <c r="BK129" t="s">
        <v>268</v>
      </c>
      <c r="BL129" t="s">
        <v>268</v>
      </c>
      <c r="BM129" t="s">
        <v>184</v>
      </c>
      <c r="BN129" t="s">
        <v>184</v>
      </c>
      <c r="BO129" s="23">
        <v>-1</v>
      </c>
      <c r="BP129" s="23">
        <v>0</v>
      </c>
      <c r="BQ129" s="23">
        <v>0</v>
      </c>
      <c r="BR129" s="23" t="s">
        <v>290</v>
      </c>
      <c r="BS129" s="23">
        <v>0</v>
      </c>
      <c r="BT129" s="31" t="s">
        <v>0</v>
      </c>
    </row>
    <row r="130" spans="3:72" x14ac:dyDescent="0.25">
      <c r="C130">
        <v>2</v>
      </c>
      <c r="D130">
        <v>2013</v>
      </c>
      <c r="E130" s="37" t="str">
        <f>E129</f>
        <v>SingleFam</v>
      </c>
      <c r="F130">
        <v>0</v>
      </c>
      <c r="G130">
        <v>0</v>
      </c>
      <c r="H130">
        <v>0.1</v>
      </c>
      <c r="I130">
        <v>375</v>
      </c>
      <c r="J130">
        <v>4</v>
      </c>
      <c r="K130">
        <v>0</v>
      </c>
      <c r="L130">
        <v>0</v>
      </c>
      <c r="M130" s="34">
        <v>0</v>
      </c>
      <c r="N130" s="34">
        <v>19</v>
      </c>
      <c r="O130">
        <v>350</v>
      </c>
      <c r="P130">
        <v>1</v>
      </c>
      <c r="Q130">
        <v>0.57999999999999996</v>
      </c>
      <c r="R130">
        <v>0.57999999999999996</v>
      </c>
      <c r="S130">
        <v>0.57999999999999996</v>
      </c>
      <c r="T130">
        <v>5</v>
      </c>
      <c r="U130" s="49">
        <v>1</v>
      </c>
      <c r="V130" s="49" t="s">
        <v>299</v>
      </c>
      <c r="W130">
        <v>6</v>
      </c>
      <c r="X130">
        <v>6</v>
      </c>
      <c r="Y130">
        <v>8</v>
      </c>
      <c r="Z130">
        <v>15</v>
      </c>
      <c r="AA130">
        <v>6.5000000000000002E-2</v>
      </c>
      <c r="AB130">
        <v>0.4</v>
      </c>
      <c r="AC130">
        <v>0.35</v>
      </c>
      <c r="AD130">
        <v>0.55000000000000004</v>
      </c>
      <c r="AE130">
        <v>0.3</v>
      </c>
      <c r="AF130">
        <v>30</v>
      </c>
      <c r="AG130">
        <v>19</v>
      </c>
      <c r="AH130">
        <v>8</v>
      </c>
      <c r="AI130">
        <v>0</v>
      </c>
      <c r="AJ130">
        <v>5016</v>
      </c>
      <c r="AK130" s="37">
        <f>AK129</f>
        <v>0.7</v>
      </c>
      <c r="AL130" s="49" t="str">
        <f>AL129</f>
        <v>Standard</v>
      </c>
      <c r="AM130" s="23">
        <v>0.32</v>
      </c>
      <c r="AN130" s="23">
        <v>0.25</v>
      </c>
      <c r="AO130" s="23">
        <v>0.2</v>
      </c>
      <c r="AP130" s="23">
        <v>0.5</v>
      </c>
      <c r="AQ130" s="23">
        <v>1</v>
      </c>
      <c r="AR130" s="23">
        <v>0.1</v>
      </c>
      <c r="AS130" s="23">
        <v>0.1</v>
      </c>
      <c r="AT130" s="6" t="s">
        <v>116</v>
      </c>
      <c r="AU130" s="6" t="s">
        <v>116</v>
      </c>
      <c r="AV130" s="51">
        <f>AV129</f>
        <v>1</v>
      </c>
      <c r="AW130" t="s">
        <v>79</v>
      </c>
      <c r="AX130" t="s">
        <v>121</v>
      </c>
      <c r="AY130" t="s">
        <v>39</v>
      </c>
      <c r="AZ130" t="s">
        <v>40</v>
      </c>
      <c r="BA130" t="s">
        <v>60</v>
      </c>
      <c r="BB130" t="s">
        <v>82</v>
      </c>
      <c r="BC130" t="s">
        <v>84</v>
      </c>
      <c r="BD130" t="s">
        <v>157</v>
      </c>
      <c r="BE130" t="s">
        <v>87</v>
      </c>
      <c r="BF130" t="s">
        <v>160</v>
      </c>
      <c r="BG130" t="s">
        <v>141</v>
      </c>
      <c r="BH130" s="22">
        <v>0</v>
      </c>
      <c r="BI130" s="24">
        <v>3</v>
      </c>
      <c r="BJ130" s="77" t="str">
        <f>BJ129</f>
        <v>not applic.</v>
      </c>
      <c r="BK130" s="34" t="str">
        <f t="shared" ref="BK130:BP130" si="50">BK129</f>
        <v>not compact</v>
      </c>
      <c r="BL130" s="34" t="str">
        <f t="shared" si="50"/>
        <v>not compact</v>
      </c>
      <c r="BM130" s="34" t="str">
        <f t="shared" si="50"/>
        <v>Standard</v>
      </c>
      <c r="BN130" s="34" t="str">
        <f t="shared" si="50"/>
        <v>Standard</v>
      </c>
      <c r="BO130" s="37">
        <f t="shared" si="50"/>
        <v>-1</v>
      </c>
      <c r="BP130" s="37">
        <f t="shared" si="50"/>
        <v>0</v>
      </c>
      <c r="BQ130" s="37">
        <f t="shared" ref="BQ130:BS130" si="51">BQ129</f>
        <v>0</v>
      </c>
      <c r="BR130" s="37" t="s">
        <v>290</v>
      </c>
      <c r="BS130" s="37">
        <f t="shared" si="51"/>
        <v>0</v>
      </c>
      <c r="BT130" s="31" t="s">
        <v>0</v>
      </c>
    </row>
    <row r="131" spans="3:72" x14ac:dyDescent="0.25">
      <c r="C131">
        <v>3</v>
      </c>
      <c r="D131">
        <v>2013</v>
      </c>
      <c r="E131" s="37" t="str">
        <f t="shared" ref="E131:E160" si="52">E130</f>
        <v>SingleFam</v>
      </c>
      <c r="F131">
        <v>0</v>
      </c>
      <c r="G131">
        <v>0</v>
      </c>
      <c r="H131">
        <v>0.1</v>
      </c>
      <c r="I131">
        <v>375</v>
      </c>
      <c r="J131">
        <v>4</v>
      </c>
      <c r="K131">
        <v>0</v>
      </c>
      <c r="L131">
        <v>0</v>
      </c>
      <c r="M131" s="34">
        <v>0</v>
      </c>
      <c r="N131" s="34">
        <v>20</v>
      </c>
      <c r="O131">
        <v>350</v>
      </c>
      <c r="P131">
        <v>0</v>
      </c>
      <c r="Q131">
        <v>0.57999999999999996</v>
      </c>
      <c r="R131">
        <v>0.57999999999999996</v>
      </c>
      <c r="S131">
        <v>0.57999999999999996</v>
      </c>
      <c r="T131">
        <v>5</v>
      </c>
      <c r="U131" s="49">
        <v>1</v>
      </c>
      <c r="V131" s="49" t="s">
        <v>299</v>
      </c>
      <c r="W131">
        <v>6</v>
      </c>
      <c r="X131">
        <v>6</v>
      </c>
      <c r="Y131">
        <v>8</v>
      </c>
      <c r="Z131">
        <v>15</v>
      </c>
      <c r="AA131">
        <v>6.5000000000000002E-2</v>
      </c>
      <c r="AB131">
        <v>0.4</v>
      </c>
      <c r="AC131">
        <v>0.35</v>
      </c>
      <c r="AD131">
        <v>0.55000000000000004</v>
      </c>
      <c r="AE131">
        <v>0.3</v>
      </c>
      <c r="AF131">
        <v>30</v>
      </c>
      <c r="AG131">
        <v>19</v>
      </c>
      <c r="AH131">
        <v>0</v>
      </c>
      <c r="AI131">
        <v>0</v>
      </c>
      <c r="AJ131">
        <v>5016</v>
      </c>
      <c r="AK131" s="37">
        <f t="shared" ref="AK131:AL144" si="53">AK130</f>
        <v>0.7</v>
      </c>
      <c r="AL131" s="49" t="str">
        <f t="shared" si="53"/>
        <v>Standard</v>
      </c>
      <c r="AM131" s="23">
        <v>0.32</v>
      </c>
      <c r="AN131" s="23">
        <v>0.5</v>
      </c>
      <c r="AO131" s="23">
        <v>0.2</v>
      </c>
      <c r="AP131" s="23">
        <v>0.5</v>
      </c>
      <c r="AQ131" s="23">
        <v>1</v>
      </c>
      <c r="AR131" s="23">
        <v>0.1</v>
      </c>
      <c r="AS131" s="23">
        <v>0.1</v>
      </c>
      <c r="AT131" s="6" t="s">
        <v>116</v>
      </c>
      <c r="AU131" s="6" t="s">
        <v>116</v>
      </c>
      <c r="AV131" s="51">
        <f t="shared" ref="AV131:AV144" si="54">AV130</f>
        <v>1</v>
      </c>
      <c r="AW131" t="s">
        <v>79</v>
      </c>
      <c r="AX131" t="s">
        <v>121</v>
      </c>
      <c r="AY131" t="s">
        <v>39</v>
      </c>
      <c r="AZ131" t="s">
        <v>40</v>
      </c>
      <c r="BA131" t="s">
        <v>60</v>
      </c>
      <c r="BB131" t="s">
        <v>82</v>
      </c>
      <c r="BC131" t="s">
        <v>84</v>
      </c>
      <c r="BD131" t="s">
        <v>158</v>
      </c>
      <c r="BE131" t="s">
        <v>87</v>
      </c>
      <c r="BF131" t="s">
        <v>161</v>
      </c>
      <c r="BG131" t="s">
        <v>141</v>
      </c>
      <c r="BH131" s="22">
        <v>0</v>
      </c>
      <c r="BI131" s="24">
        <v>3</v>
      </c>
      <c r="BJ131" s="77" t="str">
        <f t="shared" ref="BJ131:BJ160" si="55">BJ130</f>
        <v>not applic.</v>
      </c>
      <c r="BK131" s="34" t="str">
        <f t="shared" ref="BK131:BK144" si="56">BK130</f>
        <v>not compact</v>
      </c>
      <c r="BL131" s="34" t="str">
        <f t="shared" ref="BL131:BL144" si="57">BL130</f>
        <v>not compact</v>
      </c>
      <c r="BM131" s="34" t="str">
        <f t="shared" ref="BM131:BN144" si="58">BM130</f>
        <v>Standard</v>
      </c>
      <c r="BN131" s="34" t="str">
        <f t="shared" si="58"/>
        <v>Standard</v>
      </c>
      <c r="BO131" s="37">
        <f t="shared" ref="BO131:BP131" si="59">BO130</f>
        <v>-1</v>
      </c>
      <c r="BP131" s="37">
        <f t="shared" si="59"/>
        <v>0</v>
      </c>
      <c r="BQ131" s="37">
        <f t="shared" ref="BQ131:BS131" si="60">BQ130</f>
        <v>0</v>
      </c>
      <c r="BR131" s="37" t="s">
        <v>290</v>
      </c>
      <c r="BS131" s="37">
        <f t="shared" si="60"/>
        <v>0</v>
      </c>
      <c r="BT131" s="31" t="s">
        <v>0</v>
      </c>
    </row>
    <row r="132" spans="3:72" x14ac:dyDescent="0.25">
      <c r="C132">
        <v>4</v>
      </c>
      <c r="D132">
        <v>2013</v>
      </c>
      <c r="E132" s="37" t="str">
        <f t="shared" si="52"/>
        <v>SingleFam</v>
      </c>
      <c r="F132">
        <v>0</v>
      </c>
      <c r="G132">
        <v>0</v>
      </c>
      <c r="H132">
        <v>0.1</v>
      </c>
      <c r="I132">
        <v>375</v>
      </c>
      <c r="J132">
        <v>4</v>
      </c>
      <c r="K132">
        <v>0</v>
      </c>
      <c r="L132">
        <v>0</v>
      </c>
      <c r="M132" s="34">
        <v>0</v>
      </c>
      <c r="N132" s="34">
        <v>19</v>
      </c>
      <c r="O132">
        <v>350</v>
      </c>
      <c r="P132">
        <v>0</v>
      </c>
      <c r="Q132">
        <v>0.57999999999999996</v>
      </c>
      <c r="R132">
        <v>0.57999999999999996</v>
      </c>
      <c r="S132">
        <v>0.57999999999999996</v>
      </c>
      <c r="T132">
        <v>5</v>
      </c>
      <c r="U132" s="49">
        <v>1</v>
      </c>
      <c r="V132" s="49" t="s">
        <v>299</v>
      </c>
      <c r="W132">
        <v>6</v>
      </c>
      <c r="X132">
        <v>6</v>
      </c>
      <c r="Y132">
        <v>8</v>
      </c>
      <c r="Z132">
        <v>15</v>
      </c>
      <c r="AA132">
        <v>6.5000000000000002E-2</v>
      </c>
      <c r="AB132">
        <v>0.4</v>
      </c>
      <c r="AC132">
        <v>0.35</v>
      </c>
      <c r="AD132">
        <v>0.55000000000000004</v>
      </c>
      <c r="AE132">
        <v>0.3</v>
      </c>
      <c r="AF132">
        <v>30</v>
      </c>
      <c r="AG132">
        <v>19</v>
      </c>
      <c r="AH132">
        <v>0</v>
      </c>
      <c r="AI132">
        <v>0</v>
      </c>
      <c r="AJ132">
        <v>5016</v>
      </c>
      <c r="AK132" s="37">
        <f t="shared" si="53"/>
        <v>0.7</v>
      </c>
      <c r="AL132" s="49" t="str">
        <f t="shared" si="53"/>
        <v>Standard</v>
      </c>
      <c r="AM132" s="23">
        <v>0.32</v>
      </c>
      <c r="AN132" s="23">
        <v>0.25</v>
      </c>
      <c r="AO132" s="23">
        <v>0.2</v>
      </c>
      <c r="AP132" s="23">
        <v>0.5</v>
      </c>
      <c r="AQ132" s="23">
        <v>1</v>
      </c>
      <c r="AR132" s="23">
        <v>0.1</v>
      </c>
      <c r="AS132" s="23">
        <v>0.1</v>
      </c>
      <c r="AT132" s="6" t="s">
        <v>116</v>
      </c>
      <c r="AU132" s="6" t="s">
        <v>116</v>
      </c>
      <c r="AV132" s="51">
        <f t="shared" si="54"/>
        <v>1</v>
      </c>
      <c r="AW132" t="s">
        <v>79</v>
      </c>
      <c r="AX132" t="s">
        <v>121</v>
      </c>
      <c r="AY132" t="s">
        <v>39</v>
      </c>
      <c r="AZ132" t="s">
        <v>40</v>
      </c>
      <c r="BA132" t="s">
        <v>60</v>
      </c>
      <c r="BB132" t="s">
        <v>82</v>
      </c>
      <c r="BC132" t="s">
        <v>84</v>
      </c>
      <c r="BD132" t="s">
        <v>158</v>
      </c>
      <c r="BE132" t="s">
        <v>87</v>
      </c>
      <c r="BF132" t="s">
        <v>161</v>
      </c>
      <c r="BG132" t="s">
        <v>141</v>
      </c>
      <c r="BH132" s="22">
        <v>0</v>
      </c>
      <c r="BI132" s="24">
        <v>3</v>
      </c>
      <c r="BJ132" s="77" t="str">
        <f t="shared" si="55"/>
        <v>not applic.</v>
      </c>
      <c r="BK132" s="34" t="str">
        <f t="shared" si="56"/>
        <v>not compact</v>
      </c>
      <c r="BL132" s="34" t="str">
        <f t="shared" si="57"/>
        <v>not compact</v>
      </c>
      <c r="BM132" s="34" t="str">
        <f t="shared" si="58"/>
        <v>Standard</v>
      </c>
      <c r="BN132" s="34" t="str">
        <f t="shared" si="58"/>
        <v>Standard</v>
      </c>
      <c r="BO132" s="37">
        <f t="shared" ref="BO132:BP132" si="61">BO131</f>
        <v>-1</v>
      </c>
      <c r="BP132" s="37">
        <f t="shared" si="61"/>
        <v>0</v>
      </c>
      <c r="BQ132" s="37">
        <f t="shared" ref="BQ132:BS132" si="62">BQ131</f>
        <v>0</v>
      </c>
      <c r="BR132" s="37" t="s">
        <v>290</v>
      </c>
      <c r="BS132" s="37">
        <f t="shared" si="62"/>
        <v>0</v>
      </c>
      <c r="BT132" s="31" t="s">
        <v>0</v>
      </c>
    </row>
    <row r="133" spans="3:72" x14ac:dyDescent="0.25">
      <c r="C133">
        <v>5</v>
      </c>
      <c r="D133">
        <v>2013</v>
      </c>
      <c r="E133" s="37" t="str">
        <f t="shared" si="52"/>
        <v>SingleFam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20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299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30</v>
      </c>
      <c r="AG133">
        <v>19</v>
      </c>
      <c r="AH133">
        <v>0</v>
      </c>
      <c r="AI133">
        <v>0</v>
      </c>
      <c r="AJ133">
        <v>5016</v>
      </c>
      <c r="AK133" s="37">
        <f t="shared" si="53"/>
        <v>0.7</v>
      </c>
      <c r="AL133" s="49" t="str">
        <f t="shared" si="53"/>
        <v>Standard</v>
      </c>
      <c r="AM133" s="23">
        <v>0.32</v>
      </c>
      <c r="AN133" s="23">
        <v>0.5</v>
      </c>
      <c r="AO133" s="23">
        <v>0.2</v>
      </c>
      <c r="AP133" s="23">
        <v>0.5</v>
      </c>
      <c r="AQ133" s="23">
        <v>1</v>
      </c>
      <c r="AR133" s="23">
        <v>0.1</v>
      </c>
      <c r="AS133" s="23">
        <v>0.1</v>
      </c>
      <c r="AT133" s="6" t="s">
        <v>116</v>
      </c>
      <c r="AU133" s="6" t="s">
        <v>116</v>
      </c>
      <c r="AV133" s="51">
        <f t="shared" si="54"/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60</v>
      </c>
      <c r="BB133" t="s">
        <v>82</v>
      </c>
      <c r="BC133" t="s">
        <v>84</v>
      </c>
      <c r="BD133" t="s">
        <v>158</v>
      </c>
      <c r="BE133" t="s">
        <v>87</v>
      </c>
      <c r="BF133" t="s">
        <v>161</v>
      </c>
      <c r="BG133" t="s">
        <v>141</v>
      </c>
      <c r="BH133" s="22">
        <v>0</v>
      </c>
      <c r="BI133" s="24">
        <v>3</v>
      </c>
      <c r="BJ133" s="77" t="str">
        <f t="shared" si="55"/>
        <v>not applic.</v>
      </c>
      <c r="BK133" s="34" t="str">
        <f t="shared" si="56"/>
        <v>not compact</v>
      </c>
      <c r="BL133" s="34" t="str">
        <f t="shared" si="57"/>
        <v>not compact</v>
      </c>
      <c r="BM133" s="34" t="str">
        <f t="shared" si="58"/>
        <v>Standard</v>
      </c>
      <c r="BN133" s="34" t="str">
        <f t="shared" si="58"/>
        <v>Standard</v>
      </c>
      <c r="BO133" s="37">
        <f t="shared" ref="BO133:BP133" si="63">BO132</f>
        <v>-1</v>
      </c>
      <c r="BP133" s="37">
        <f t="shared" si="63"/>
        <v>0</v>
      </c>
      <c r="BQ133" s="37">
        <f t="shared" ref="BQ133:BS133" si="64">BQ132</f>
        <v>0</v>
      </c>
      <c r="BR133" s="37" t="s">
        <v>290</v>
      </c>
      <c r="BS133" s="37">
        <f t="shared" si="64"/>
        <v>0</v>
      </c>
      <c r="BT133" s="31" t="s">
        <v>0</v>
      </c>
    </row>
    <row r="134" spans="3:72" x14ac:dyDescent="0.25">
      <c r="C134">
        <v>6</v>
      </c>
      <c r="D134">
        <v>2013</v>
      </c>
      <c r="E134" s="37" t="str">
        <f t="shared" si="52"/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20</v>
      </c>
      <c r="O134">
        <v>350</v>
      </c>
      <c r="P134">
        <v>0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299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0</v>
      </c>
      <c r="AI134">
        <v>0</v>
      </c>
      <c r="AJ134">
        <v>5016</v>
      </c>
      <c r="AK134" s="37">
        <f t="shared" si="53"/>
        <v>0.7</v>
      </c>
      <c r="AL134" s="49" t="str">
        <f t="shared" si="53"/>
        <v>Standard</v>
      </c>
      <c r="AM134" s="23">
        <v>0.32</v>
      </c>
      <c r="AN134" s="23">
        <v>0.25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 t="shared" si="54"/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158</v>
      </c>
      <c r="BE134" t="s">
        <v>87</v>
      </c>
      <c r="BF134" t="s">
        <v>161</v>
      </c>
      <c r="BG134" t="s">
        <v>141</v>
      </c>
      <c r="BH134" s="22">
        <v>0</v>
      </c>
      <c r="BI134" s="24">
        <v>3</v>
      </c>
      <c r="BJ134" s="77" t="str">
        <f t="shared" si="55"/>
        <v>not applic.</v>
      </c>
      <c r="BK134" s="34" t="str">
        <f t="shared" si="56"/>
        <v>not compact</v>
      </c>
      <c r="BL134" s="34" t="str">
        <f t="shared" si="57"/>
        <v>not compact</v>
      </c>
      <c r="BM134" s="34" t="str">
        <f t="shared" si="58"/>
        <v>Standard</v>
      </c>
      <c r="BN134" s="34" t="str">
        <f t="shared" si="58"/>
        <v>Standard</v>
      </c>
      <c r="BO134" s="37">
        <f t="shared" ref="BO134:BP134" si="65">BO133</f>
        <v>-1</v>
      </c>
      <c r="BP134" s="37">
        <f t="shared" si="65"/>
        <v>0</v>
      </c>
      <c r="BQ134" s="37">
        <f t="shared" ref="BQ134:BS134" si="66">BQ133</f>
        <v>0</v>
      </c>
      <c r="BR134" s="37" t="s">
        <v>290</v>
      </c>
      <c r="BS134" s="37">
        <f t="shared" si="66"/>
        <v>0</v>
      </c>
      <c r="BT134" s="31" t="s">
        <v>0</v>
      </c>
    </row>
    <row r="135" spans="3:72" x14ac:dyDescent="0.25">
      <c r="C135">
        <v>7</v>
      </c>
      <c r="D135">
        <v>2013</v>
      </c>
      <c r="E135" s="37" t="str">
        <f t="shared" si="52"/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299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si="53"/>
        <v>0.7</v>
      </c>
      <c r="AL135" s="49" t="str">
        <f t="shared" si="53"/>
        <v>Standard</v>
      </c>
      <c r="AM135" s="23">
        <v>0.32</v>
      </c>
      <c r="AN135" s="23">
        <v>0.25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si="54"/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22">
        <v>0</v>
      </c>
      <c r="BI135" s="24">
        <v>3</v>
      </c>
      <c r="BJ135" s="77" t="str">
        <f t="shared" si="55"/>
        <v>not applic.</v>
      </c>
      <c r="BK135" s="34" t="str">
        <f t="shared" si="56"/>
        <v>not compact</v>
      </c>
      <c r="BL135" s="34" t="str">
        <f t="shared" si="57"/>
        <v>not compact</v>
      </c>
      <c r="BM135" s="34" t="str">
        <f t="shared" si="58"/>
        <v>Standard</v>
      </c>
      <c r="BN135" s="34" t="str">
        <f t="shared" si="58"/>
        <v>Standard</v>
      </c>
      <c r="BO135" s="37">
        <f t="shared" ref="BO135:BP135" si="67">BO134</f>
        <v>-1</v>
      </c>
      <c r="BP135" s="37">
        <f t="shared" si="67"/>
        <v>0</v>
      </c>
      <c r="BQ135" s="37">
        <f t="shared" ref="BQ135:BS135" si="68">BQ134</f>
        <v>0</v>
      </c>
      <c r="BR135" s="37" t="s">
        <v>290</v>
      </c>
      <c r="BS135" s="37">
        <f t="shared" si="68"/>
        <v>0</v>
      </c>
      <c r="BT135" s="31" t="s">
        <v>0</v>
      </c>
    </row>
    <row r="136" spans="3:72" x14ac:dyDescent="0.25">
      <c r="C136">
        <v>8</v>
      </c>
      <c r="D136">
        <v>2013</v>
      </c>
      <c r="E136" s="37" t="str">
        <f t="shared" si="52"/>
        <v>SingleFam</v>
      </c>
      <c r="F136">
        <v>1</v>
      </c>
      <c r="G136">
        <v>2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19</v>
      </c>
      <c r="O136">
        <v>350</v>
      </c>
      <c r="P136">
        <v>1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299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51">
        <f t="shared" si="54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22">
        <v>0</v>
      </c>
      <c r="BI136" s="24">
        <v>3</v>
      </c>
      <c r="BJ136" s="77" t="str">
        <f t="shared" si="55"/>
        <v>not applic.</v>
      </c>
      <c r="BK136" s="34" t="str">
        <f t="shared" si="56"/>
        <v>not compact</v>
      </c>
      <c r="BL136" s="34" t="str">
        <f t="shared" si="57"/>
        <v>not compact</v>
      </c>
      <c r="BM136" s="34" t="str">
        <f t="shared" si="58"/>
        <v>Standard</v>
      </c>
      <c r="BN136" s="34" t="str">
        <f t="shared" si="58"/>
        <v>Standard</v>
      </c>
      <c r="BO136" s="37">
        <f t="shared" ref="BO136:BP136" si="69">BO135</f>
        <v>-1</v>
      </c>
      <c r="BP136" s="37">
        <f t="shared" si="69"/>
        <v>0</v>
      </c>
      <c r="BQ136" s="37">
        <f t="shared" ref="BQ136:BS136" si="70">BQ135</f>
        <v>0</v>
      </c>
      <c r="BR136" s="37" t="s">
        <v>290</v>
      </c>
      <c r="BS136" s="37">
        <f t="shared" si="70"/>
        <v>0</v>
      </c>
      <c r="BT136" s="31" t="s">
        <v>0</v>
      </c>
    </row>
    <row r="137" spans="3:72" x14ac:dyDescent="0.25">
      <c r="C137">
        <v>9</v>
      </c>
      <c r="D137">
        <v>2013</v>
      </c>
      <c r="E137" s="37" t="str">
        <f t="shared" si="52"/>
        <v>SingleFam</v>
      </c>
      <c r="F137">
        <v>1</v>
      </c>
      <c r="G137">
        <v>2</v>
      </c>
      <c r="H137">
        <v>0.1</v>
      </c>
      <c r="I137">
        <v>375</v>
      </c>
      <c r="J137">
        <v>4</v>
      </c>
      <c r="K137">
        <v>30269</v>
      </c>
      <c r="L137">
        <v>13</v>
      </c>
      <c r="M137" s="34">
        <v>0</v>
      </c>
      <c r="N137" s="34">
        <v>19</v>
      </c>
      <c r="O137">
        <v>350</v>
      </c>
      <c r="P137">
        <v>1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299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51">
        <f t="shared" si="54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60</v>
      </c>
      <c r="BB137" t="s">
        <v>82</v>
      </c>
      <c r="BC137" t="s">
        <v>84</v>
      </c>
      <c r="BD137" t="s">
        <v>158</v>
      </c>
      <c r="BE137" t="s">
        <v>87</v>
      </c>
      <c r="BF137" t="s">
        <v>161</v>
      </c>
      <c r="BG137" t="s">
        <v>141</v>
      </c>
      <c r="BH137" s="22">
        <v>0</v>
      </c>
      <c r="BI137" s="24">
        <v>3</v>
      </c>
      <c r="BJ137" s="77" t="str">
        <f t="shared" si="55"/>
        <v>not applic.</v>
      </c>
      <c r="BK137" s="34" t="str">
        <f t="shared" si="56"/>
        <v>not compact</v>
      </c>
      <c r="BL137" s="34" t="str">
        <f t="shared" si="57"/>
        <v>not compact</v>
      </c>
      <c r="BM137" s="34" t="str">
        <f t="shared" si="58"/>
        <v>Standard</v>
      </c>
      <c r="BN137" s="34" t="str">
        <f t="shared" si="58"/>
        <v>Standard</v>
      </c>
      <c r="BO137" s="37">
        <f t="shared" ref="BO137:BP137" si="71">BO136</f>
        <v>-1</v>
      </c>
      <c r="BP137" s="37">
        <f t="shared" si="71"/>
        <v>0</v>
      </c>
      <c r="BQ137" s="37">
        <f t="shared" ref="BQ137:BS137" si="72">BQ136</f>
        <v>0</v>
      </c>
      <c r="BR137" s="37" t="s">
        <v>290</v>
      </c>
      <c r="BS137" s="37">
        <f t="shared" si="72"/>
        <v>0</v>
      </c>
      <c r="BT137" s="31" t="s">
        <v>0</v>
      </c>
    </row>
    <row r="138" spans="3:72" x14ac:dyDescent="0.25">
      <c r="C138">
        <v>10</v>
      </c>
      <c r="D138">
        <v>2013</v>
      </c>
      <c r="E138" s="37" t="str">
        <f t="shared" si="52"/>
        <v>SingleFam</v>
      </c>
      <c r="F138">
        <v>1</v>
      </c>
      <c r="G138">
        <v>2</v>
      </c>
      <c r="H138">
        <v>0.1</v>
      </c>
      <c r="I138">
        <v>375</v>
      </c>
      <c r="J138">
        <v>4</v>
      </c>
      <c r="K138">
        <v>30342</v>
      </c>
      <c r="L138">
        <v>15</v>
      </c>
      <c r="M138" s="34">
        <v>0</v>
      </c>
      <c r="N138" s="34">
        <v>19</v>
      </c>
      <c r="O138">
        <v>350</v>
      </c>
      <c r="P138">
        <v>1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299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43">
        <v>0.2</v>
      </c>
      <c r="AS138" s="23">
        <v>0.1</v>
      </c>
      <c r="AT138" s="6" t="s">
        <v>116</v>
      </c>
      <c r="AU138" s="6" t="s">
        <v>116</v>
      </c>
      <c r="AV138" s="51">
        <f t="shared" si="54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60</v>
      </c>
      <c r="BB138" t="s">
        <v>82</v>
      </c>
      <c r="BC138" t="s">
        <v>84</v>
      </c>
      <c r="BD138" t="s">
        <v>158</v>
      </c>
      <c r="BE138" t="s">
        <v>87</v>
      </c>
      <c r="BF138" t="s">
        <v>161</v>
      </c>
      <c r="BG138" t="s">
        <v>141</v>
      </c>
      <c r="BH138" s="22">
        <v>0</v>
      </c>
      <c r="BI138" s="24">
        <v>3</v>
      </c>
      <c r="BJ138" s="77" t="str">
        <f t="shared" si="55"/>
        <v>not applic.</v>
      </c>
      <c r="BK138" s="34" t="str">
        <f t="shared" si="56"/>
        <v>not compact</v>
      </c>
      <c r="BL138" s="34" t="str">
        <f t="shared" si="57"/>
        <v>not compact</v>
      </c>
      <c r="BM138" s="34" t="str">
        <f t="shared" si="58"/>
        <v>Standard</v>
      </c>
      <c r="BN138" s="34" t="str">
        <f t="shared" si="58"/>
        <v>Standard</v>
      </c>
      <c r="BO138" s="37">
        <f t="shared" ref="BO138:BP138" si="73">BO137</f>
        <v>-1</v>
      </c>
      <c r="BP138" s="37">
        <f t="shared" si="73"/>
        <v>0</v>
      </c>
      <c r="BQ138" s="37">
        <f t="shared" ref="BQ138:BS138" si="74">BQ137</f>
        <v>0</v>
      </c>
      <c r="BR138" s="37" t="s">
        <v>290</v>
      </c>
      <c r="BS138" s="37">
        <f t="shared" si="74"/>
        <v>0</v>
      </c>
      <c r="BT138" s="31" t="s">
        <v>0</v>
      </c>
    </row>
    <row r="139" spans="3:72" x14ac:dyDescent="0.25">
      <c r="C139">
        <v>11</v>
      </c>
      <c r="D139">
        <v>2013</v>
      </c>
      <c r="E139" s="37" t="str">
        <f t="shared" si="52"/>
        <v>SingleFam</v>
      </c>
      <c r="F139">
        <v>1</v>
      </c>
      <c r="G139">
        <v>2</v>
      </c>
      <c r="H139">
        <v>0.1</v>
      </c>
      <c r="I139">
        <v>375</v>
      </c>
      <c r="J139">
        <v>4</v>
      </c>
      <c r="K139">
        <v>29791</v>
      </c>
      <c r="L139">
        <v>18</v>
      </c>
      <c r="M139" s="34">
        <v>0</v>
      </c>
      <c r="N139" s="34">
        <v>19</v>
      </c>
      <c r="O139">
        <v>350</v>
      </c>
      <c r="P139">
        <v>1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299</v>
      </c>
      <c r="W139">
        <v>8</v>
      </c>
      <c r="X139">
        <v>8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38</v>
      </c>
      <c r="AG139">
        <v>19</v>
      </c>
      <c r="AH139">
        <v>8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0.2</v>
      </c>
      <c r="AS139" s="23">
        <v>0.1</v>
      </c>
      <c r="AT139" s="6" t="s">
        <v>116</v>
      </c>
      <c r="AU139" s="6" t="s">
        <v>116</v>
      </c>
      <c r="AV139" s="51">
        <f t="shared" si="54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59</v>
      </c>
      <c r="BB139" t="s">
        <v>82</v>
      </c>
      <c r="BC139" t="s">
        <v>84</v>
      </c>
      <c r="BD139" t="s">
        <v>157</v>
      </c>
      <c r="BE139" t="s">
        <v>87</v>
      </c>
      <c r="BF139" t="s">
        <v>160</v>
      </c>
      <c r="BG139" t="s">
        <v>141</v>
      </c>
      <c r="BH139" s="22">
        <v>0</v>
      </c>
      <c r="BI139" s="24">
        <v>3</v>
      </c>
      <c r="BJ139" s="77" t="str">
        <f t="shared" si="55"/>
        <v>not applic.</v>
      </c>
      <c r="BK139" s="34" t="str">
        <f t="shared" si="56"/>
        <v>not compact</v>
      </c>
      <c r="BL139" s="34" t="str">
        <f t="shared" si="57"/>
        <v>not compact</v>
      </c>
      <c r="BM139" s="34" t="str">
        <f t="shared" si="58"/>
        <v>Standard</v>
      </c>
      <c r="BN139" s="34" t="str">
        <f t="shared" si="58"/>
        <v>Standard</v>
      </c>
      <c r="BO139" s="37">
        <f t="shared" ref="BO139:BP139" si="75">BO138</f>
        <v>-1</v>
      </c>
      <c r="BP139" s="37">
        <f t="shared" si="75"/>
        <v>0</v>
      </c>
      <c r="BQ139" s="37">
        <f t="shared" ref="BQ139:BS139" si="76">BQ138</f>
        <v>0</v>
      </c>
      <c r="BR139" s="37" t="s">
        <v>290</v>
      </c>
      <c r="BS139" s="37">
        <f t="shared" si="76"/>
        <v>0</v>
      </c>
      <c r="BT139" s="31" t="s">
        <v>0</v>
      </c>
    </row>
    <row r="140" spans="3:72" x14ac:dyDescent="0.25">
      <c r="C140">
        <v>12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29556</v>
      </c>
      <c r="L140">
        <v>17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299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38</v>
      </c>
      <c r="AG140">
        <v>19</v>
      </c>
      <c r="AH140">
        <v>4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0.2</v>
      </c>
      <c r="AS140" s="23">
        <v>0.1</v>
      </c>
      <c r="AT140" s="6" t="s">
        <v>116</v>
      </c>
      <c r="AU140" s="6" t="s">
        <v>116</v>
      </c>
      <c r="AV140" s="51">
        <f t="shared" si="54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59</v>
      </c>
      <c r="BB140" t="s">
        <v>82</v>
      </c>
      <c r="BC140" t="s">
        <v>84</v>
      </c>
      <c r="BD140" t="s">
        <v>159</v>
      </c>
      <c r="BE140" t="s">
        <v>87</v>
      </c>
      <c r="BF140" t="s">
        <v>162</v>
      </c>
      <c r="BG140" t="s">
        <v>141</v>
      </c>
      <c r="BH140" s="22">
        <v>0</v>
      </c>
      <c r="BI140" s="24">
        <v>3</v>
      </c>
      <c r="BJ140" s="77" t="str">
        <f t="shared" si="55"/>
        <v>not applic.</v>
      </c>
      <c r="BK140" s="34" t="str">
        <f t="shared" si="56"/>
        <v>not compact</v>
      </c>
      <c r="BL140" s="34" t="str">
        <f t="shared" si="57"/>
        <v>not compact</v>
      </c>
      <c r="BM140" s="34" t="str">
        <f t="shared" si="58"/>
        <v>Standard</v>
      </c>
      <c r="BN140" s="34" t="str">
        <f t="shared" si="58"/>
        <v>Standard</v>
      </c>
      <c r="BO140" s="37">
        <f t="shared" ref="BO140:BP140" si="77">BO139</f>
        <v>-1</v>
      </c>
      <c r="BP140" s="37">
        <f t="shared" si="77"/>
        <v>0</v>
      </c>
      <c r="BQ140" s="37">
        <f t="shared" ref="BQ140:BS140" si="78">BQ139</f>
        <v>0</v>
      </c>
      <c r="BR140" s="37" t="s">
        <v>290</v>
      </c>
      <c r="BS140" s="37">
        <f t="shared" si="78"/>
        <v>0</v>
      </c>
      <c r="BT140" s="31" t="s">
        <v>0</v>
      </c>
    </row>
    <row r="141" spans="3:72" x14ac:dyDescent="0.25">
      <c r="C141">
        <v>13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29676</v>
      </c>
      <c r="L141">
        <v>17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299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38</v>
      </c>
      <c r="AG141">
        <v>19</v>
      </c>
      <c r="AH141">
        <v>8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0.2</v>
      </c>
      <c r="AS141" s="23">
        <v>0.63</v>
      </c>
      <c r="AT141" s="6" t="s">
        <v>116</v>
      </c>
      <c r="AU141" s="6" t="s">
        <v>116</v>
      </c>
      <c r="AV141" s="51">
        <f t="shared" si="54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59</v>
      </c>
      <c r="BB141" t="s">
        <v>82</v>
      </c>
      <c r="BC141" t="s">
        <v>84</v>
      </c>
      <c r="BD141" t="s">
        <v>157</v>
      </c>
      <c r="BE141" t="s">
        <v>87</v>
      </c>
      <c r="BF141" t="s">
        <v>160</v>
      </c>
      <c r="BG141" t="s">
        <v>141</v>
      </c>
      <c r="BH141" s="22">
        <v>0</v>
      </c>
      <c r="BI141" s="24">
        <v>3</v>
      </c>
      <c r="BJ141" s="77" t="str">
        <f t="shared" si="55"/>
        <v>not applic.</v>
      </c>
      <c r="BK141" s="34" t="str">
        <f t="shared" si="56"/>
        <v>not compact</v>
      </c>
      <c r="BL141" s="34" t="str">
        <f t="shared" si="57"/>
        <v>not compact</v>
      </c>
      <c r="BM141" s="34" t="str">
        <f t="shared" si="58"/>
        <v>Standard</v>
      </c>
      <c r="BN141" s="34" t="str">
        <f t="shared" si="58"/>
        <v>Standard</v>
      </c>
      <c r="BO141" s="37">
        <f t="shared" ref="BO141:BP141" si="79">BO140</f>
        <v>-1</v>
      </c>
      <c r="BP141" s="37">
        <f t="shared" si="79"/>
        <v>0</v>
      </c>
      <c r="BQ141" s="37">
        <f t="shared" ref="BQ141:BS141" si="80">BQ140</f>
        <v>0</v>
      </c>
      <c r="BR141" s="37" t="s">
        <v>290</v>
      </c>
      <c r="BS141" s="37">
        <f t="shared" si="80"/>
        <v>0</v>
      </c>
      <c r="BT141" s="31" t="s">
        <v>0</v>
      </c>
    </row>
    <row r="142" spans="3:72" x14ac:dyDescent="0.25">
      <c r="C142">
        <v>14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31969</v>
      </c>
      <c r="L142">
        <v>16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299</v>
      </c>
      <c r="W142">
        <v>8</v>
      </c>
      <c r="X142">
        <v>8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38</v>
      </c>
      <c r="AG142">
        <v>19</v>
      </c>
      <c r="AH142">
        <v>8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0.2</v>
      </c>
      <c r="AS142" s="23">
        <v>0.1</v>
      </c>
      <c r="AT142" s="6" t="s">
        <v>116</v>
      </c>
      <c r="AU142" s="6" t="s">
        <v>116</v>
      </c>
      <c r="AV142" s="51">
        <f t="shared" si="54"/>
        <v>1</v>
      </c>
      <c r="AW142" t="s">
        <v>79</v>
      </c>
      <c r="AX142" t="s">
        <v>121</v>
      </c>
      <c r="AY142" t="s">
        <v>39</v>
      </c>
      <c r="AZ142" t="s">
        <v>40</v>
      </c>
      <c r="BA142" t="s">
        <v>59</v>
      </c>
      <c r="BB142" t="s">
        <v>82</v>
      </c>
      <c r="BC142" t="s">
        <v>84</v>
      </c>
      <c r="BD142" t="s">
        <v>157</v>
      </c>
      <c r="BE142" t="s">
        <v>87</v>
      </c>
      <c r="BF142" t="s">
        <v>160</v>
      </c>
      <c r="BG142" t="s">
        <v>141</v>
      </c>
      <c r="BH142" s="22">
        <v>0</v>
      </c>
      <c r="BI142" s="24">
        <v>3</v>
      </c>
      <c r="BJ142" s="77" t="str">
        <f t="shared" si="55"/>
        <v>not applic.</v>
      </c>
      <c r="BK142" s="34" t="str">
        <f t="shared" si="56"/>
        <v>not compact</v>
      </c>
      <c r="BL142" s="34" t="str">
        <f t="shared" si="57"/>
        <v>not compact</v>
      </c>
      <c r="BM142" s="34" t="str">
        <f t="shared" si="58"/>
        <v>Standard</v>
      </c>
      <c r="BN142" s="34" t="str">
        <f t="shared" si="58"/>
        <v>Standard</v>
      </c>
      <c r="BO142" s="37">
        <f t="shared" ref="BO142:BP142" si="81">BO141</f>
        <v>-1</v>
      </c>
      <c r="BP142" s="37">
        <f t="shared" si="81"/>
        <v>0</v>
      </c>
      <c r="BQ142" s="37">
        <f t="shared" ref="BQ142:BS142" si="82">BQ141</f>
        <v>0</v>
      </c>
      <c r="BR142" s="37" t="s">
        <v>290</v>
      </c>
      <c r="BS142" s="37">
        <f t="shared" si="82"/>
        <v>0</v>
      </c>
      <c r="BT142" s="31" t="s">
        <v>0</v>
      </c>
    </row>
    <row r="143" spans="3:72" x14ac:dyDescent="0.25">
      <c r="C143">
        <v>15</v>
      </c>
      <c r="D143">
        <v>2013</v>
      </c>
      <c r="E143" s="37" t="str">
        <f t="shared" si="52"/>
        <v>SingleFam</v>
      </c>
      <c r="F143">
        <v>0</v>
      </c>
      <c r="G143">
        <v>0</v>
      </c>
      <c r="H143">
        <v>0.1</v>
      </c>
      <c r="I143">
        <v>375</v>
      </c>
      <c r="J143">
        <v>4</v>
      </c>
      <c r="K143">
        <v>29536</v>
      </c>
      <c r="L143">
        <v>19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299</v>
      </c>
      <c r="W143">
        <v>8</v>
      </c>
      <c r="X143">
        <v>8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4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0.63</v>
      </c>
      <c r="AT143" s="6" t="s">
        <v>116</v>
      </c>
      <c r="AU143" s="6" t="s">
        <v>116</v>
      </c>
      <c r="AV143" s="51">
        <f t="shared" si="54"/>
        <v>1</v>
      </c>
      <c r="AW143" t="s">
        <v>79</v>
      </c>
      <c r="AX143" t="s">
        <v>121</v>
      </c>
      <c r="AY143" t="s">
        <v>39</v>
      </c>
      <c r="AZ143" t="s">
        <v>40</v>
      </c>
      <c r="BA143" t="s">
        <v>59</v>
      </c>
      <c r="BB143" t="s">
        <v>82</v>
      </c>
      <c r="BC143" t="s">
        <v>84</v>
      </c>
      <c r="BD143" t="s">
        <v>159</v>
      </c>
      <c r="BE143" t="s">
        <v>87</v>
      </c>
      <c r="BF143" t="s">
        <v>162</v>
      </c>
      <c r="BG143" t="s">
        <v>141</v>
      </c>
      <c r="BH143" s="22">
        <v>0</v>
      </c>
      <c r="BI143" s="24">
        <v>3</v>
      </c>
      <c r="BJ143" s="77" t="str">
        <f t="shared" si="55"/>
        <v>not applic.</v>
      </c>
      <c r="BK143" s="34" t="str">
        <f t="shared" si="56"/>
        <v>not compact</v>
      </c>
      <c r="BL143" s="34" t="str">
        <f t="shared" si="57"/>
        <v>not compact</v>
      </c>
      <c r="BM143" s="34" t="str">
        <f t="shared" si="58"/>
        <v>Standard</v>
      </c>
      <c r="BN143" s="34" t="str">
        <f t="shared" si="58"/>
        <v>Standard</v>
      </c>
      <c r="BO143" s="37">
        <f t="shared" ref="BO143:BP143" si="83">BO142</f>
        <v>-1</v>
      </c>
      <c r="BP143" s="37">
        <f t="shared" si="83"/>
        <v>0</v>
      </c>
      <c r="BQ143" s="37">
        <f t="shared" ref="BQ143:BS143" si="84">BQ142</f>
        <v>0</v>
      </c>
      <c r="BR143" s="37" t="s">
        <v>290</v>
      </c>
      <c r="BS143" s="37">
        <f t="shared" si="84"/>
        <v>0</v>
      </c>
      <c r="BT143" s="31" t="s">
        <v>0</v>
      </c>
    </row>
    <row r="144" spans="3:72" x14ac:dyDescent="0.25">
      <c r="C144">
        <v>16</v>
      </c>
      <c r="D144">
        <v>2013</v>
      </c>
      <c r="E144" s="37" t="str">
        <f t="shared" si="52"/>
        <v>SingleFam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0</v>
      </c>
      <c r="L144">
        <v>0</v>
      </c>
      <c r="M144" s="34">
        <v>0</v>
      </c>
      <c r="N144" s="34">
        <v>20</v>
      </c>
      <c r="O144">
        <v>350</v>
      </c>
      <c r="P144">
        <v>0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299</v>
      </c>
      <c r="W144">
        <v>8</v>
      </c>
      <c r="X144">
        <v>8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8</v>
      </c>
      <c r="AI144">
        <v>7016</v>
      </c>
      <c r="AJ144">
        <v>10016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0</v>
      </c>
      <c r="AR144" s="23">
        <v>0.1</v>
      </c>
      <c r="AS144" s="23">
        <v>0.1</v>
      </c>
      <c r="AT144" s="6" t="s">
        <v>116</v>
      </c>
      <c r="AU144" s="6" t="s">
        <v>116</v>
      </c>
      <c r="AV144" s="51">
        <f t="shared" si="54"/>
        <v>1</v>
      </c>
      <c r="AW144" t="s">
        <v>79</v>
      </c>
      <c r="AX144" t="s">
        <v>121</v>
      </c>
      <c r="AY144" t="s">
        <v>41</v>
      </c>
      <c r="AZ144" t="s">
        <v>42</v>
      </c>
      <c r="BA144" t="s">
        <v>59</v>
      </c>
      <c r="BB144" t="s">
        <v>80</v>
      </c>
      <c r="BC144" t="s">
        <v>84</v>
      </c>
      <c r="BD144" t="s">
        <v>157</v>
      </c>
      <c r="BE144" t="s">
        <v>87</v>
      </c>
      <c r="BF144" t="s">
        <v>160</v>
      </c>
      <c r="BG144" t="s">
        <v>141</v>
      </c>
      <c r="BH144" s="22">
        <v>0</v>
      </c>
      <c r="BI144" s="24">
        <v>3</v>
      </c>
      <c r="BJ144" s="77" t="str">
        <f t="shared" si="55"/>
        <v>not applic.</v>
      </c>
      <c r="BK144" s="34" t="str">
        <f t="shared" si="56"/>
        <v>not compact</v>
      </c>
      <c r="BL144" s="34" t="str">
        <f t="shared" si="57"/>
        <v>not compact</v>
      </c>
      <c r="BM144" s="34" t="str">
        <f t="shared" si="58"/>
        <v>Standard</v>
      </c>
      <c r="BN144" s="34" t="str">
        <f t="shared" si="58"/>
        <v>Standard</v>
      </c>
      <c r="BO144" s="37">
        <f t="shared" ref="BO144:BP144" si="85">BO143</f>
        <v>-1</v>
      </c>
      <c r="BP144" s="37">
        <f t="shared" si="85"/>
        <v>0</v>
      </c>
      <c r="BQ144" s="37">
        <f t="shared" ref="BQ144:BS144" si="86">BQ143</f>
        <v>0</v>
      </c>
      <c r="BR144" s="37" t="s">
        <v>290</v>
      </c>
      <c r="BS144" s="37">
        <f t="shared" si="86"/>
        <v>0</v>
      </c>
      <c r="BT144" s="31" t="s">
        <v>0</v>
      </c>
    </row>
    <row r="145" spans="3:72" x14ac:dyDescent="0.25">
      <c r="C145">
        <v>1</v>
      </c>
      <c r="D145">
        <v>2013</v>
      </c>
      <c r="E145" s="62" t="s">
        <v>219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 s="34">
        <v>0</v>
      </c>
      <c r="N145" s="34">
        <v>20</v>
      </c>
      <c r="O145">
        <v>350</v>
      </c>
      <c r="P145">
        <v>0</v>
      </c>
      <c r="Q145">
        <v>0.57999999999999996</v>
      </c>
      <c r="R145">
        <v>0.57999999999999996</v>
      </c>
      <c r="S145">
        <v>0.57999999999999996</v>
      </c>
      <c r="T145">
        <v>7</v>
      </c>
      <c r="U145" s="49">
        <v>1</v>
      </c>
      <c r="V145" s="49" t="s">
        <v>299</v>
      </c>
      <c r="W145">
        <v>6</v>
      </c>
      <c r="X145">
        <v>6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8</v>
      </c>
      <c r="AI145">
        <v>0</v>
      </c>
      <c r="AJ145">
        <v>5016</v>
      </c>
      <c r="AK145" s="23">
        <v>0.7</v>
      </c>
      <c r="AL145" s="23" t="s">
        <v>184</v>
      </c>
      <c r="AM145" s="23">
        <v>0.32</v>
      </c>
      <c r="AN145" s="23">
        <v>0.5</v>
      </c>
      <c r="AO145" s="23">
        <v>0.2</v>
      </c>
      <c r="AP145" s="23">
        <v>0.5</v>
      </c>
      <c r="AQ145" s="23">
        <v>0</v>
      </c>
      <c r="AR145" s="23">
        <v>0.1</v>
      </c>
      <c r="AS145" s="23">
        <v>0.1</v>
      </c>
      <c r="AT145" s="6" t="s">
        <v>116</v>
      </c>
      <c r="AU145" s="6" t="s">
        <v>116</v>
      </c>
      <c r="AV145" s="50">
        <v>1</v>
      </c>
      <c r="AW145" t="s">
        <v>79</v>
      </c>
      <c r="AX145" t="s">
        <v>121</v>
      </c>
      <c r="AY145" t="s">
        <v>39</v>
      </c>
      <c r="AZ145" t="s">
        <v>40</v>
      </c>
      <c r="BA145" t="s">
        <v>59</v>
      </c>
      <c r="BB145" t="s">
        <v>80</v>
      </c>
      <c r="BC145" t="s">
        <v>84</v>
      </c>
      <c r="BD145" t="s">
        <v>157</v>
      </c>
      <c r="BE145" t="s">
        <v>87</v>
      </c>
      <c r="BF145" t="s">
        <v>160</v>
      </c>
      <c r="BG145" t="s">
        <v>141</v>
      </c>
      <c r="BH145" s="22">
        <v>0</v>
      </c>
      <c r="BI145" s="24">
        <v>3</v>
      </c>
      <c r="BJ145" s="77" t="str">
        <f t="shared" si="55"/>
        <v>not applic.</v>
      </c>
      <c r="BK145" t="s">
        <v>268</v>
      </c>
      <c r="BL145" t="s">
        <v>268</v>
      </c>
      <c r="BM145" t="s">
        <v>184</v>
      </c>
      <c r="BN145" t="s">
        <v>184</v>
      </c>
      <c r="BO145" s="23">
        <v>-1</v>
      </c>
      <c r="BP145" s="23">
        <v>0</v>
      </c>
      <c r="BQ145" s="23">
        <v>0</v>
      </c>
      <c r="BR145" s="23" t="s">
        <v>290</v>
      </c>
      <c r="BS145" s="23">
        <v>0</v>
      </c>
      <c r="BT145" s="31" t="s">
        <v>0</v>
      </c>
    </row>
    <row r="146" spans="3:72" x14ac:dyDescent="0.25">
      <c r="C146">
        <v>2</v>
      </c>
      <c r="D146">
        <v>2013</v>
      </c>
      <c r="E146" s="37" t="str">
        <f t="shared" si="52"/>
        <v>MultiFam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19</v>
      </c>
      <c r="O146">
        <v>350</v>
      </c>
      <c r="P146">
        <v>1</v>
      </c>
      <c r="Q146">
        <v>0.57999999999999996</v>
      </c>
      <c r="R146">
        <v>0.57999999999999996</v>
      </c>
      <c r="S146">
        <v>0.57999999999999996</v>
      </c>
      <c r="T146" s="34">
        <f>T145</f>
        <v>7</v>
      </c>
      <c r="U146" s="49">
        <v>1</v>
      </c>
      <c r="V146" s="49" t="s">
        <v>299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30</v>
      </c>
      <c r="AG146">
        <v>19</v>
      </c>
      <c r="AH146">
        <v>8</v>
      </c>
      <c r="AI146">
        <v>0</v>
      </c>
      <c r="AJ146">
        <v>5016</v>
      </c>
      <c r="AK146" s="37">
        <f>AK145</f>
        <v>0.7</v>
      </c>
      <c r="AL146" s="49" t="str">
        <f>AL145</f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1</v>
      </c>
      <c r="AR146" s="23">
        <v>0.1</v>
      </c>
      <c r="AS146" s="23">
        <v>0.1</v>
      </c>
      <c r="AT146" s="6" t="s">
        <v>116</v>
      </c>
      <c r="AU146" s="6" t="s">
        <v>116</v>
      </c>
      <c r="AV146" s="51">
        <f>AV145</f>
        <v>1</v>
      </c>
      <c r="AW146" t="s">
        <v>79</v>
      </c>
      <c r="AX146" t="s">
        <v>121</v>
      </c>
      <c r="AY146" t="s">
        <v>39</v>
      </c>
      <c r="AZ146" t="s">
        <v>40</v>
      </c>
      <c r="BA146" t="s">
        <v>60</v>
      </c>
      <c r="BB146" t="s">
        <v>82</v>
      </c>
      <c r="BC146" t="s">
        <v>84</v>
      </c>
      <c r="BD146" t="s">
        <v>157</v>
      </c>
      <c r="BE146" t="s">
        <v>87</v>
      </c>
      <c r="BF146" t="s">
        <v>160</v>
      </c>
      <c r="BG146" t="s">
        <v>141</v>
      </c>
      <c r="BH146" s="22">
        <v>0</v>
      </c>
      <c r="BI146" s="24">
        <v>3</v>
      </c>
      <c r="BJ146" s="77" t="str">
        <f t="shared" si="55"/>
        <v>not applic.</v>
      </c>
      <c r="BK146" s="34" t="str">
        <f t="shared" ref="BK146:BP146" si="87">BK145</f>
        <v>not compact</v>
      </c>
      <c r="BL146" s="34" t="str">
        <f t="shared" si="87"/>
        <v>not compact</v>
      </c>
      <c r="BM146" s="34" t="str">
        <f t="shared" si="87"/>
        <v>Standard</v>
      </c>
      <c r="BN146" s="34" t="str">
        <f t="shared" si="87"/>
        <v>Standard</v>
      </c>
      <c r="BO146" s="37">
        <f t="shared" si="87"/>
        <v>-1</v>
      </c>
      <c r="BP146" s="37">
        <f t="shared" si="87"/>
        <v>0</v>
      </c>
      <c r="BQ146" s="37">
        <f t="shared" ref="BQ146:BS146" si="88">BQ145</f>
        <v>0</v>
      </c>
      <c r="BR146" s="37" t="s">
        <v>290</v>
      </c>
      <c r="BS146" s="37">
        <f t="shared" si="88"/>
        <v>0</v>
      </c>
      <c r="BT146" s="31" t="s">
        <v>0</v>
      </c>
    </row>
    <row r="147" spans="3:72" x14ac:dyDescent="0.25">
      <c r="C147">
        <v>3</v>
      </c>
      <c r="D147">
        <v>2013</v>
      </c>
      <c r="E147" s="37" t="str">
        <f t="shared" si="52"/>
        <v>MultiFam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20</v>
      </c>
      <c r="O147">
        <v>350</v>
      </c>
      <c r="P147">
        <v>0</v>
      </c>
      <c r="Q147">
        <v>0.57999999999999996</v>
      </c>
      <c r="R147">
        <v>0.57999999999999996</v>
      </c>
      <c r="S147">
        <v>0.57999999999999996</v>
      </c>
      <c r="T147" s="34">
        <f t="shared" ref="T147:T160" si="89">T146</f>
        <v>7</v>
      </c>
      <c r="U147" s="49">
        <v>1</v>
      </c>
      <c r="V147" s="49" t="s">
        <v>299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30</v>
      </c>
      <c r="AG147">
        <v>19</v>
      </c>
      <c r="AH147">
        <v>0</v>
      </c>
      <c r="AI147">
        <v>0</v>
      </c>
      <c r="AJ147">
        <v>5016</v>
      </c>
      <c r="AK147" s="37">
        <f t="shared" ref="AK147:AL147" si="90">AK146</f>
        <v>0.7</v>
      </c>
      <c r="AL147" s="49" t="str">
        <f t="shared" si="90"/>
        <v>Standard</v>
      </c>
      <c r="AM147" s="23">
        <v>0.32</v>
      </c>
      <c r="AN147" s="23">
        <v>0.5</v>
      </c>
      <c r="AO147" s="23">
        <v>0.2</v>
      </c>
      <c r="AP147" s="23">
        <v>0.5</v>
      </c>
      <c r="AQ147" s="23">
        <v>1</v>
      </c>
      <c r="AR147" s="23">
        <v>0.1</v>
      </c>
      <c r="AS147" s="23">
        <v>0.1</v>
      </c>
      <c r="AT147" s="6" t="s">
        <v>116</v>
      </c>
      <c r="AU147" s="6" t="s">
        <v>116</v>
      </c>
      <c r="AV147" s="51">
        <f t="shared" ref="AV147" si="91">AV146</f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60</v>
      </c>
      <c r="BB147" t="s">
        <v>82</v>
      </c>
      <c r="BC147" t="s">
        <v>84</v>
      </c>
      <c r="BD147" t="s">
        <v>158</v>
      </c>
      <c r="BE147" t="s">
        <v>87</v>
      </c>
      <c r="BF147" t="s">
        <v>161</v>
      </c>
      <c r="BG147" t="s">
        <v>141</v>
      </c>
      <c r="BH147" s="22">
        <v>0</v>
      </c>
      <c r="BI147" s="24">
        <v>3</v>
      </c>
      <c r="BJ147" s="77" t="str">
        <f t="shared" si="55"/>
        <v>not applic.</v>
      </c>
      <c r="BK147" s="34" t="str">
        <f t="shared" ref="BK147:BK160" si="92">BK146</f>
        <v>not compact</v>
      </c>
      <c r="BL147" s="34" t="str">
        <f t="shared" ref="BL147:BL160" si="93">BL146</f>
        <v>not compact</v>
      </c>
      <c r="BM147" s="34" t="str">
        <f t="shared" ref="BM147:BN160" si="94">BM146</f>
        <v>Standard</v>
      </c>
      <c r="BN147" s="34" t="str">
        <f t="shared" si="94"/>
        <v>Standard</v>
      </c>
      <c r="BO147" s="37">
        <f t="shared" ref="BO147:BP147" si="95">BO146</f>
        <v>-1</v>
      </c>
      <c r="BP147" s="37">
        <f t="shared" si="95"/>
        <v>0</v>
      </c>
      <c r="BQ147" s="37">
        <f t="shared" ref="BQ147:BS147" si="96">BQ146</f>
        <v>0</v>
      </c>
      <c r="BR147" s="37" t="s">
        <v>290</v>
      </c>
      <c r="BS147" s="37">
        <f t="shared" si="96"/>
        <v>0</v>
      </c>
      <c r="BT147" s="31" t="s">
        <v>0</v>
      </c>
    </row>
    <row r="148" spans="3:72" x14ac:dyDescent="0.25">
      <c r="C148">
        <v>4</v>
      </c>
      <c r="D148">
        <v>2013</v>
      </c>
      <c r="E148" s="37" t="str">
        <f t="shared" si="52"/>
        <v>MultiFam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19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 s="34">
        <f t="shared" si="89"/>
        <v>7</v>
      </c>
      <c r="U148" s="49">
        <v>1</v>
      </c>
      <c r="V148" s="49" t="s">
        <v>299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0</v>
      </c>
      <c r="AI148">
        <v>0</v>
      </c>
      <c r="AJ148">
        <v>5016</v>
      </c>
      <c r="AK148" s="37">
        <f t="shared" ref="AK148:AL148" si="97">AK147</f>
        <v>0.7</v>
      </c>
      <c r="AL148" s="49" t="str">
        <f t="shared" si="97"/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1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 t="shared" ref="AV148" si="98">AV147</f>
        <v>1</v>
      </c>
      <c r="AW148" t="s">
        <v>79</v>
      </c>
      <c r="AX148" t="s">
        <v>121</v>
      </c>
      <c r="AY148" t="s">
        <v>39</v>
      </c>
      <c r="AZ148" t="s">
        <v>40</v>
      </c>
      <c r="BA148" t="s">
        <v>60</v>
      </c>
      <c r="BB148" t="s">
        <v>82</v>
      </c>
      <c r="BC148" t="s">
        <v>84</v>
      </c>
      <c r="BD148" t="s">
        <v>158</v>
      </c>
      <c r="BE148" t="s">
        <v>87</v>
      </c>
      <c r="BF148" t="s">
        <v>161</v>
      </c>
      <c r="BG148" t="s">
        <v>141</v>
      </c>
      <c r="BH148" s="22">
        <v>0</v>
      </c>
      <c r="BI148" s="24">
        <v>3</v>
      </c>
      <c r="BJ148" s="77" t="str">
        <f t="shared" si="55"/>
        <v>not applic.</v>
      </c>
      <c r="BK148" s="34" t="str">
        <f t="shared" si="92"/>
        <v>not compact</v>
      </c>
      <c r="BL148" s="34" t="str">
        <f t="shared" si="93"/>
        <v>not compact</v>
      </c>
      <c r="BM148" s="34" t="str">
        <f t="shared" si="94"/>
        <v>Standard</v>
      </c>
      <c r="BN148" s="34" t="str">
        <f t="shared" si="94"/>
        <v>Standard</v>
      </c>
      <c r="BO148" s="37">
        <f t="shared" ref="BO148:BP148" si="99">BO147</f>
        <v>-1</v>
      </c>
      <c r="BP148" s="37">
        <f t="shared" si="99"/>
        <v>0</v>
      </c>
      <c r="BQ148" s="37">
        <f t="shared" ref="BQ148:BS148" si="100">BQ147</f>
        <v>0</v>
      </c>
      <c r="BR148" s="37" t="s">
        <v>290</v>
      </c>
      <c r="BS148" s="37">
        <f t="shared" si="100"/>
        <v>0</v>
      </c>
      <c r="BT148" s="31" t="s">
        <v>0</v>
      </c>
    </row>
    <row r="149" spans="3:72" x14ac:dyDescent="0.25">
      <c r="C149">
        <v>5</v>
      </c>
      <c r="D149">
        <v>2013</v>
      </c>
      <c r="E149" s="37" t="str">
        <f t="shared" si="52"/>
        <v>MultiFam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 s="34">
        <f t="shared" si="89"/>
        <v>7</v>
      </c>
      <c r="U149" s="49">
        <v>1</v>
      </c>
      <c r="V149" s="49" t="s">
        <v>299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ref="AK149:AL149" si="101">AK148</f>
        <v>0.7</v>
      </c>
      <c r="AL149" s="49" t="str">
        <f t="shared" si="101"/>
        <v>Standard</v>
      </c>
      <c r="AM149" s="23">
        <v>0.32</v>
      </c>
      <c r="AN149" s="23">
        <v>0.5</v>
      </c>
      <c r="AO149" s="23">
        <v>0.2</v>
      </c>
      <c r="AP149" s="23">
        <v>0.5</v>
      </c>
      <c r="AQ149" s="23">
        <v>1</v>
      </c>
      <c r="AR149" s="23">
        <v>0.1</v>
      </c>
      <c r="AS149" s="23">
        <v>0.1</v>
      </c>
      <c r="AT149" s="6" t="s">
        <v>116</v>
      </c>
      <c r="AU149" s="6" t="s">
        <v>116</v>
      </c>
      <c r="AV149" s="51">
        <f t="shared" ref="AV149" si="102">AV148</f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60</v>
      </c>
      <c r="BB149" t="s">
        <v>82</v>
      </c>
      <c r="BC149" t="s">
        <v>84</v>
      </c>
      <c r="BD149" t="s">
        <v>158</v>
      </c>
      <c r="BE149" t="s">
        <v>87</v>
      </c>
      <c r="BF149" t="s">
        <v>161</v>
      </c>
      <c r="BG149" t="s">
        <v>141</v>
      </c>
      <c r="BH149" s="22">
        <v>0</v>
      </c>
      <c r="BI149" s="24">
        <v>3</v>
      </c>
      <c r="BJ149" s="77" t="str">
        <f t="shared" si="55"/>
        <v>not applic.</v>
      </c>
      <c r="BK149" s="34" t="str">
        <f t="shared" si="92"/>
        <v>not compact</v>
      </c>
      <c r="BL149" s="34" t="str">
        <f t="shared" si="93"/>
        <v>not compact</v>
      </c>
      <c r="BM149" s="34" t="str">
        <f t="shared" si="94"/>
        <v>Standard</v>
      </c>
      <c r="BN149" s="34" t="str">
        <f t="shared" si="94"/>
        <v>Standard</v>
      </c>
      <c r="BO149" s="37">
        <f t="shared" ref="BO149:BP149" si="103">BO148</f>
        <v>-1</v>
      </c>
      <c r="BP149" s="37">
        <f t="shared" si="103"/>
        <v>0</v>
      </c>
      <c r="BQ149" s="37">
        <f t="shared" ref="BQ149:BS149" si="104">BQ148</f>
        <v>0</v>
      </c>
      <c r="BR149" s="37" t="s">
        <v>290</v>
      </c>
      <c r="BS149" s="37">
        <f t="shared" si="104"/>
        <v>0</v>
      </c>
      <c r="BT149" s="31" t="s">
        <v>0</v>
      </c>
    </row>
    <row r="150" spans="3:72" x14ac:dyDescent="0.25">
      <c r="C150">
        <v>6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20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 s="34">
        <f t="shared" si="89"/>
        <v>7</v>
      </c>
      <c r="U150" s="49">
        <v>1</v>
      </c>
      <c r="V150" s="49" t="s">
        <v>299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0</v>
      </c>
      <c r="AI150">
        <v>0</v>
      </c>
      <c r="AJ150">
        <v>5016</v>
      </c>
      <c r="AK150" s="37">
        <f t="shared" ref="AK150:AL150" si="105">AK149</f>
        <v>0.7</v>
      </c>
      <c r="AL150" s="49" t="str">
        <f t="shared" si="105"/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 t="shared" ref="AV150" si="106"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158</v>
      </c>
      <c r="BE150" t="s">
        <v>87</v>
      </c>
      <c r="BF150" t="s">
        <v>161</v>
      </c>
      <c r="BG150" t="s">
        <v>141</v>
      </c>
      <c r="BH150" s="22">
        <v>0</v>
      </c>
      <c r="BI150" s="24">
        <v>3</v>
      </c>
      <c r="BJ150" s="77" t="str">
        <f t="shared" si="55"/>
        <v>not applic.</v>
      </c>
      <c r="BK150" s="34" t="str">
        <f t="shared" si="92"/>
        <v>not compact</v>
      </c>
      <c r="BL150" s="34" t="str">
        <f t="shared" si="93"/>
        <v>not compact</v>
      </c>
      <c r="BM150" s="34" t="str">
        <f t="shared" si="94"/>
        <v>Standard</v>
      </c>
      <c r="BN150" s="34" t="str">
        <f t="shared" si="94"/>
        <v>Standard</v>
      </c>
      <c r="BO150" s="37">
        <f t="shared" ref="BO150:BP150" si="107">BO149</f>
        <v>-1</v>
      </c>
      <c r="BP150" s="37">
        <f t="shared" si="107"/>
        <v>0</v>
      </c>
      <c r="BQ150" s="37">
        <f t="shared" ref="BQ150:BS150" si="108">BQ149</f>
        <v>0</v>
      </c>
      <c r="BR150" s="37" t="s">
        <v>290</v>
      </c>
      <c r="BS150" s="37">
        <f t="shared" si="108"/>
        <v>0</v>
      </c>
      <c r="BT150" s="31" t="s">
        <v>0</v>
      </c>
    </row>
    <row r="151" spans="3:72" x14ac:dyDescent="0.25">
      <c r="C151">
        <v>7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si="89"/>
        <v>7</v>
      </c>
      <c r="U151" s="49">
        <v>1</v>
      </c>
      <c r="V151" s="49" t="s">
        <v>299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109">AK150</f>
        <v>0.7</v>
      </c>
      <c r="AL151" s="49" t="str">
        <f t="shared" si="109"/>
        <v>Standard</v>
      </c>
      <c r="AM151" s="23">
        <v>0.32</v>
      </c>
      <c r="AN151" s="23">
        <v>0.25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110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22">
        <v>0</v>
      </c>
      <c r="BI151" s="24">
        <v>3</v>
      </c>
      <c r="BJ151" s="77" t="str">
        <f t="shared" si="55"/>
        <v>not applic.</v>
      </c>
      <c r="BK151" s="34" t="str">
        <f t="shared" si="92"/>
        <v>not compact</v>
      </c>
      <c r="BL151" s="34" t="str">
        <f t="shared" si="93"/>
        <v>not compact</v>
      </c>
      <c r="BM151" s="34" t="str">
        <f t="shared" si="94"/>
        <v>Standard</v>
      </c>
      <c r="BN151" s="34" t="str">
        <f t="shared" si="94"/>
        <v>Standard</v>
      </c>
      <c r="BO151" s="37">
        <f t="shared" ref="BO151:BP151" si="111">BO150</f>
        <v>-1</v>
      </c>
      <c r="BP151" s="37">
        <f t="shared" si="111"/>
        <v>0</v>
      </c>
      <c r="BQ151" s="37">
        <f t="shared" ref="BQ151:BS151" si="112">BQ150</f>
        <v>0</v>
      </c>
      <c r="BR151" s="37" t="s">
        <v>290</v>
      </c>
      <c r="BS151" s="37">
        <f t="shared" si="112"/>
        <v>0</v>
      </c>
      <c r="BT151" s="31" t="s">
        <v>0</v>
      </c>
    </row>
    <row r="152" spans="3:72" x14ac:dyDescent="0.25">
      <c r="C152">
        <v>8</v>
      </c>
      <c r="D152">
        <v>2013</v>
      </c>
      <c r="E152" s="37" t="str">
        <f t="shared" si="52"/>
        <v>MultiFam</v>
      </c>
      <c r="F152">
        <v>1</v>
      </c>
      <c r="G152">
        <v>2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19</v>
      </c>
      <c r="O152">
        <v>350</v>
      </c>
      <c r="P152">
        <v>1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299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113">AK151</f>
        <v>0.7</v>
      </c>
      <c r="AL152" s="49" t="str">
        <f t="shared" si="113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51">
        <f t="shared" ref="AV152" si="114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22">
        <v>0</v>
      </c>
      <c r="BI152" s="24">
        <v>3</v>
      </c>
      <c r="BJ152" s="77" t="str">
        <f t="shared" si="55"/>
        <v>not applic.</v>
      </c>
      <c r="BK152" s="34" t="str">
        <f t="shared" si="92"/>
        <v>not compact</v>
      </c>
      <c r="BL152" s="34" t="str">
        <f t="shared" si="93"/>
        <v>not compact</v>
      </c>
      <c r="BM152" s="34" t="str">
        <f t="shared" si="94"/>
        <v>Standard</v>
      </c>
      <c r="BN152" s="34" t="str">
        <f t="shared" si="94"/>
        <v>Standard</v>
      </c>
      <c r="BO152" s="37">
        <f t="shared" ref="BO152:BP152" si="115">BO151</f>
        <v>-1</v>
      </c>
      <c r="BP152" s="37">
        <f t="shared" si="115"/>
        <v>0</v>
      </c>
      <c r="BQ152" s="37">
        <f t="shared" ref="BQ152:BS152" si="116">BQ151</f>
        <v>0</v>
      </c>
      <c r="BR152" s="37" t="s">
        <v>290</v>
      </c>
      <c r="BS152" s="37">
        <f t="shared" si="116"/>
        <v>0</v>
      </c>
      <c r="BT152" s="31" t="s">
        <v>0</v>
      </c>
    </row>
    <row r="153" spans="3:72" x14ac:dyDescent="0.25">
      <c r="C153">
        <v>9</v>
      </c>
      <c r="D153">
        <v>2013</v>
      </c>
      <c r="E153" s="37" t="str">
        <f t="shared" si="52"/>
        <v>MultiFam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30269</v>
      </c>
      <c r="L153">
        <v>13</v>
      </c>
      <c r="M153" s="34">
        <v>0</v>
      </c>
      <c r="N153" s="34">
        <v>19</v>
      </c>
      <c r="O153">
        <v>350</v>
      </c>
      <c r="P153">
        <v>1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299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17">AK152</f>
        <v>0.7</v>
      </c>
      <c r="AL153" s="49" t="str">
        <f t="shared" si="117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51">
        <f t="shared" ref="AV153" si="118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60</v>
      </c>
      <c r="BB153" t="s">
        <v>82</v>
      </c>
      <c r="BC153" t="s">
        <v>84</v>
      </c>
      <c r="BD153" t="s">
        <v>158</v>
      </c>
      <c r="BE153" t="s">
        <v>87</v>
      </c>
      <c r="BF153" t="s">
        <v>161</v>
      </c>
      <c r="BG153" t="s">
        <v>141</v>
      </c>
      <c r="BH153" s="22">
        <v>0</v>
      </c>
      <c r="BI153" s="24">
        <v>3</v>
      </c>
      <c r="BJ153" s="77" t="str">
        <f t="shared" si="55"/>
        <v>not applic.</v>
      </c>
      <c r="BK153" s="34" t="str">
        <f t="shared" si="92"/>
        <v>not compact</v>
      </c>
      <c r="BL153" s="34" t="str">
        <f t="shared" si="93"/>
        <v>not compact</v>
      </c>
      <c r="BM153" s="34" t="str">
        <f t="shared" si="94"/>
        <v>Standard</v>
      </c>
      <c r="BN153" s="34" t="str">
        <f t="shared" si="94"/>
        <v>Standard</v>
      </c>
      <c r="BO153" s="37">
        <f t="shared" ref="BO153:BP153" si="119">BO152</f>
        <v>-1</v>
      </c>
      <c r="BP153" s="37">
        <f t="shared" si="119"/>
        <v>0</v>
      </c>
      <c r="BQ153" s="37">
        <f t="shared" ref="BQ153:BS153" si="120">BQ152</f>
        <v>0</v>
      </c>
      <c r="BR153" s="37" t="s">
        <v>290</v>
      </c>
      <c r="BS153" s="37">
        <f t="shared" si="120"/>
        <v>0</v>
      </c>
      <c r="BT153" s="31" t="s">
        <v>0</v>
      </c>
    </row>
    <row r="154" spans="3:72" x14ac:dyDescent="0.25">
      <c r="C154">
        <v>10</v>
      </c>
      <c r="D154">
        <v>2013</v>
      </c>
      <c r="E154" s="37" t="str">
        <f t="shared" si="52"/>
        <v>MultiFam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30342</v>
      </c>
      <c r="L154">
        <v>15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299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21">AK153</f>
        <v>0.7</v>
      </c>
      <c r="AL154" s="49" t="str">
        <f t="shared" si="121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43">
        <v>0.2</v>
      </c>
      <c r="AS154" s="23">
        <v>0.1</v>
      </c>
      <c r="AT154" s="6" t="s">
        <v>116</v>
      </c>
      <c r="AU154" s="6" t="s">
        <v>116</v>
      </c>
      <c r="AV154" s="51">
        <f t="shared" ref="AV154" si="122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60</v>
      </c>
      <c r="BB154" t="s">
        <v>82</v>
      </c>
      <c r="BC154" t="s">
        <v>84</v>
      </c>
      <c r="BD154" t="s">
        <v>158</v>
      </c>
      <c r="BE154" t="s">
        <v>87</v>
      </c>
      <c r="BF154" t="s">
        <v>161</v>
      </c>
      <c r="BG154" t="s">
        <v>141</v>
      </c>
      <c r="BH154" s="22">
        <v>0</v>
      </c>
      <c r="BI154" s="24">
        <v>3</v>
      </c>
      <c r="BJ154" s="77" t="str">
        <f t="shared" si="55"/>
        <v>not applic.</v>
      </c>
      <c r="BK154" s="34" t="str">
        <f t="shared" si="92"/>
        <v>not compact</v>
      </c>
      <c r="BL154" s="34" t="str">
        <f t="shared" si="93"/>
        <v>not compact</v>
      </c>
      <c r="BM154" s="34" t="str">
        <f t="shared" si="94"/>
        <v>Standard</v>
      </c>
      <c r="BN154" s="34" t="str">
        <f t="shared" si="94"/>
        <v>Standard</v>
      </c>
      <c r="BO154" s="37">
        <f t="shared" ref="BO154:BP154" si="123">BO153</f>
        <v>-1</v>
      </c>
      <c r="BP154" s="37">
        <f t="shared" si="123"/>
        <v>0</v>
      </c>
      <c r="BQ154" s="37">
        <f t="shared" ref="BQ154:BS154" si="124">BQ153</f>
        <v>0</v>
      </c>
      <c r="BR154" s="37" t="s">
        <v>290</v>
      </c>
      <c r="BS154" s="37">
        <f t="shared" si="124"/>
        <v>0</v>
      </c>
      <c r="BT154" s="31" t="s">
        <v>0</v>
      </c>
    </row>
    <row r="155" spans="3:72" x14ac:dyDescent="0.25">
      <c r="C155">
        <v>11</v>
      </c>
      <c r="D155">
        <v>2013</v>
      </c>
      <c r="E155" s="37" t="str">
        <f t="shared" si="52"/>
        <v>MultiFam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29791</v>
      </c>
      <c r="L155">
        <v>18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299</v>
      </c>
      <c r="W155">
        <v>8</v>
      </c>
      <c r="X155">
        <v>8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38</v>
      </c>
      <c r="AG155">
        <v>19</v>
      </c>
      <c r="AH155">
        <v>8</v>
      </c>
      <c r="AI155">
        <v>0</v>
      </c>
      <c r="AJ155">
        <v>5016</v>
      </c>
      <c r="AK155" s="37">
        <f t="shared" ref="AK155:AL155" si="125">AK154</f>
        <v>0.7</v>
      </c>
      <c r="AL155" s="49" t="str">
        <f t="shared" si="125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0.2</v>
      </c>
      <c r="AS155" s="23">
        <v>0.1</v>
      </c>
      <c r="AT155" s="6" t="s">
        <v>116</v>
      </c>
      <c r="AU155" s="6" t="s">
        <v>116</v>
      </c>
      <c r="AV155" s="51">
        <f t="shared" ref="AV155" si="126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59</v>
      </c>
      <c r="BB155" t="s">
        <v>82</v>
      </c>
      <c r="BC155" t="s">
        <v>84</v>
      </c>
      <c r="BD155" t="s">
        <v>157</v>
      </c>
      <c r="BE155" t="s">
        <v>87</v>
      </c>
      <c r="BF155" t="s">
        <v>160</v>
      </c>
      <c r="BG155" t="s">
        <v>141</v>
      </c>
      <c r="BH155" s="22">
        <v>0</v>
      </c>
      <c r="BI155" s="24">
        <v>3</v>
      </c>
      <c r="BJ155" s="77" t="str">
        <f t="shared" si="55"/>
        <v>not applic.</v>
      </c>
      <c r="BK155" s="34" t="str">
        <f t="shared" si="92"/>
        <v>not compact</v>
      </c>
      <c r="BL155" s="34" t="str">
        <f t="shared" si="93"/>
        <v>not compact</v>
      </c>
      <c r="BM155" s="34" t="str">
        <f t="shared" si="94"/>
        <v>Standard</v>
      </c>
      <c r="BN155" s="34" t="str">
        <f t="shared" si="94"/>
        <v>Standard</v>
      </c>
      <c r="BO155" s="37">
        <f t="shared" ref="BO155:BP155" si="127">BO154</f>
        <v>-1</v>
      </c>
      <c r="BP155" s="37">
        <f t="shared" si="127"/>
        <v>0</v>
      </c>
      <c r="BQ155" s="37">
        <f t="shared" ref="BQ155:BS155" si="128">BQ154</f>
        <v>0</v>
      </c>
      <c r="BR155" s="37" t="s">
        <v>290</v>
      </c>
      <c r="BS155" s="37">
        <f t="shared" si="128"/>
        <v>0</v>
      </c>
      <c r="BT155" s="31" t="s">
        <v>0</v>
      </c>
    </row>
    <row r="156" spans="3:72" x14ac:dyDescent="0.25">
      <c r="C156">
        <v>12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29556</v>
      </c>
      <c r="L156">
        <v>17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299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38</v>
      </c>
      <c r="AG156">
        <v>19</v>
      </c>
      <c r="AH156">
        <v>4</v>
      </c>
      <c r="AI156">
        <v>0</v>
      </c>
      <c r="AJ156">
        <v>5016</v>
      </c>
      <c r="AK156" s="37">
        <f t="shared" ref="AK156:AL156" si="129">AK155</f>
        <v>0.7</v>
      </c>
      <c r="AL156" s="49" t="str">
        <f t="shared" si="129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0.2</v>
      </c>
      <c r="AS156" s="23">
        <v>0.1</v>
      </c>
      <c r="AT156" s="6" t="s">
        <v>116</v>
      </c>
      <c r="AU156" s="6" t="s">
        <v>116</v>
      </c>
      <c r="AV156" s="51">
        <f t="shared" ref="AV156" si="130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59</v>
      </c>
      <c r="BB156" t="s">
        <v>82</v>
      </c>
      <c r="BC156" t="s">
        <v>84</v>
      </c>
      <c r="BD156" t="s">
        <v>159</v>
      </c>
      <c r="BE156" t="s">
        <v>87</v>
      </c>
      <c r="BF156" t="s">
        <v>162</v>
      </c>
      <c r="BG156" t="s">
        <v>141</v>
      </c>
      <c r="BH156" s="22">
        <v>0</v>
      </c>
      <c r="BI156" s="24">
        <v>3</v>
      </c>
      <c r="BJ156" s="77" t="str">
        <f t="shared" si="55"/>
        <v>not applic.</v>
      </c>
      <c r="BK156" s="34" t="str">
        <f t="shared" si="92"/>
        <v>not compact</v>
      </c>
      <c r="BL156" s="34" t="str">
        <f t="shared" si="93"/>
        <v>not compact</v>
      </c>
      <c r="BM156" s="34" t="str">
        <f t="shared" si="94"/>
        <v>Standard</v>
      </c>
      <c r="BN156" s="34" t="str">
        <f t="shared" si="94"/>
        <v>Standard</v>
      </c>
      <c r="BO156" s="37">
        <f t="shared" ref="BO156:BP156" si="131">BO155</f>
        <v>-1</v>
      </c>
      <c r="BP156" s="37">
        <f t="shared" si="131"/>
        <v>0</v>
      </c>
      <c r="BQ156" s="37">
        <f t="shared" ref="BQ156:BS156" si="132">BQ155</f>
        <v>0</v>
      </c>
      <c r="BR156" s="37" t="s">
        <v>290</v>
      </c>
      <c r="BS156" s="37">
        <f t="shared" si="132"/>
        <v>0</v>
      </c>
      <c r="BT156" s="31" t="s">
        <v>0</v>
      </c>
    </row>
    <row r="157" spans="3:72" x14ac:dyDescent="0.25">
      <c r="C157">
        <v>13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29676</v>
      </c>
      <c r="L157">
        <v>17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299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38</v>
      </c>
      <c r="AG157">
        <v>19</v>
      </c>
      <c r="AH157">
        <v>8</v>
      </c>
      <c r="AI157">
        <v>0</v>
      </c>
      <c r="AJ157">
        <v>5016</v>
      </c>
      <c r="AK157" s="37">
        <f t="shared" ref="AK157:AL157" si="133">AK156</f>
        <v>0.7</v>
      </c>
      <c r="AL157" s="49" t="str">
        <f t="shared" si="133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0.2</v>
      </c>
      <c r="AS157" s="23">
        <v>0.63</v>
      </c>
      <c r="AT157" s="6" t="s">
        <v>116</v>
      </c>
      <c r="AU157" s="6" t="s">
        <v>116</v>
      </c>
      <c r="AV157" s="51">
        <f t="shared" ref="AV157" si="134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59</v>
      </c>
      <c r="BB157" t="s">
        <v>82</v>
      </c>
      <c r="BC157" t="s">
        <v>84</v>
      </c>
      <c r="BD157" t="s">
        <v>157</v>
      </c>
      <c r="BE157" t="s">
        <v>87</v>
      </c>
      <c r="BF157" t="s">
        <v>160</v>
      </c>
      <c r="BG157" t="s">
        <v>141</v>
      </c>
      <c r="BH157" s="22">
        <v>0</v>
      </c>
      <c r="BI157" s="24">
        <v>3</v>
      </c>
      <c r="BJ157" s="77" t="str">
        <f t="shared" si="55"/>
        <v>not applic.</v>
      </c>
      <c r="BK157" s="34" t="str">
        <f t="shared" si="92"/>
        <v>not compact</v>
      </c>
      <c r="BL157" s="34" t="str">
        <f t="shared" si="93"/>
        <v>not compact</v>
      </c>
      <c r="BM157" s="34" t="str">
        <f t="shared" si="94"/>
        <v>Standard</v>
      </c>
      <c r="BN157" s="34" t="str">
        <f t="shared" si="94"/>
        <v>Standard</v>
      </c>
      <c r="BO157" s="37">
        <f t="shared" ref="BO157:BP157" si="135">BO156</f>
        <v>-1</v>
      </c>
      <c r="BP157" s="37">
        <f t="shared" si="135"/>
        <v>0</v>
      </c>
      <c r="BQ157" s="37">
        <f t="shared" ref="BQ157:BS157" si="136">BQ156</f>
        <v>0</v>
      </c>
      <c r="BR157" s="37" t="s">
        <v>290</v>
      </c>
      <c r="BS157" s="37">
        <f t="shared" si="136"/>
        <v>0</v>
      </c>
      <c r="BT157" s="31" t="s">
        <v>0</v>
      </c>
    </row>
    <row r="158" spans="3:72" x14ac:dyDescent="0.25">
      <c r="C158">
        <v>14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31969</v>
      </c>
      <c r="L158">
        <v>16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299</v>
      </c>
      <c r="W158">
        <v>8</v>
      </c>
      <c r="X158">
        <v>8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38</v>
      </c>
      <c r="AG158">
        <v>19</v>
      </c>
      <c r="AH158">
        <v>8</v>
      </c>
      <c r="AI158">
        <v>0</v>
      </c>
      <c r="AJ158">
        <v>5016</v>
      </c>
      <c r="AK158" s="37">
        <f t="shared" ref="AK158:AL158" si="137">AK157</f>
        <v>0.7</v>
      </c>
      <c r="AL158" s="49" t="str">
        <f t="shared" si="137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0.2</v>
      </c>
      <c r="AS158" s="23">
        <v>0.1</v>
      </c>
      <c r="AT158" s="6" t="s">
        <v>116</v>
      </c>
      <c r="AU158" s="6" t="s">
        <v>116</v>
      </c>
      <c r="AV158" s="51">
        <f t="shared" ref="AV158" si="138">AV157</f>
        <v>1</v>
      </c>
      <c r="AW158" t="s">
        <v>79</v>
      </c>
      <c r="AX158" t="s">
        <v>121</v>
      </c>
      <c r="AY158" t="s">
        <v>39</v>
      </c>
      <c r="AZ158" t="s">
        <v>40</v>
      </c>
      <c r="BA158" t="s">
        <v>59</v>
      </c>
      <c r="BB158" t="s">
        <v>82</v>
      </c>
      <c r="BC158" t="s">
        <v>84</v>
      </c>
      <c r="BD158" t="s">
        <v>157</v>
      </c>
      <c r="BE158" t="s">
        <v>87</v>
      </c>
      <c r="BF158" t="s">
        <v>160</v>
      </c>
      <c r="BG158" t="s">
        <v>141</v>
      </c>
      <c r="BH158" s="22">
        <v>0</v>
      </c>
      <c r="BI158" s="24">
        <v>3</v>
      </c>
      <c r="BJ158" s="77" t="str">
        <f t="shared" si="55"/>
        <v>not applic.</v>
      </c>
      <c r="BK158" s="34" t="str">
        <f t="shared" si="92"/>
        <v>not compact</v>
      </c>
      <c r="BL158" s="34" t="str">
        <f t="shared" si="93"/>
        <v>not compact</v>
      </c>
      <c r="BM158" s="34" t="str">
        <f t="shared" si="94"/>
        <v>Standard</v>
      </c>
      <c r="BN158" s="34" t="str">
        <f t="shared" si="94"/>
        <v>Standard</v>
      </c>
      <c r="BO158" s="37">
        <f t="shared" ref="BO158:BP158" si="139">BO157</f>
        <v>-1</v>
      </c>
      <c r="BP158" s="37">
        <f t="shared" si="139"/>
        <v>0</v>
      </c>
      <c r="BQ158" s="37">
        <f t="shared" ref="BQ158:BS158" si="140">BQ157</f>
        <v>0</v>
      </c>
      <c r="BR158" s="37" t="s">
        <v>290</v>
      </c>
      <c r="BS158" s="37">
        <f t="shared" si="140"/>
        <v>0</v>
      </c>
      <c r="BT158" s="31" t="s">
        <v>0</v>
      </c>
    </row>
    <row r="159" spans="3:72" x14ac:dyDescent="0.25">
      <c r="C159">
        <v>15</v>
      </c>
      <c r="D159">
        <v>2013</v>
      </c>
      <c r="E159" s="37" t="str">
        <f t="shared" si="52"/>
        <v>MultiFam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29536</v>
      </c>
      <c r="L159">
        <v>19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299</v>
      </c>
      <c r="W159">
        <v>8</v>
      </c>
      <c r="X159">
        <v>8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4</v>
      </c>
      <c r="AI159">
        <v>0</v>
      </c>
      <c r="AJ159">
        <v>5016</v>
      </c>
      <c r="AK159" s="37">
        <f t="shared" ref="AK159:AL159" si="141">AK158</f>
        <v>0.7</v>
      </c>
      <c r="AL159" s="49" t="str">
        <f t="shared" si="141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0.63</v>
      </c>
      <c r="AT159" s="6" t="s">
        <v>116</v>
      </c>
      <c r="AU159" s="6" t="s">
        <v>116</v>
      </c>
      <c r="AV159" s="51">
        <f t="shared" ref="AV159" si="142">AV158</f>
        <v>1</v>
      </c>
      <c r="AW159" t="s">
        <v>79</v>
      </c>
      <c r="AX159" t="s">
        <v>121</v>
      </c>
      <c r="AY159" t="s">
        <v>39</v>
      </c>
      <c r="AZ159" t="s">
        <v>40</v>
      </c>
      <c r="BA159" t="s">
        <v>59</v>
      </c>
      <c r="BB159" t="s">
        <v>82</v>
      </c>
      <c r="BC159" t="s">
        <v>84</v>
      </c>
      <c r="BD159" t="s">
        <v>159</v>
      </c>
      <c r="BE159" t="s">
        <v>87</v>
      </c>
      <c r="BF159" t="s">
        <v>162</v>
      </c>
      <c r="BG159" t="s">
        <v>141</v>
      </c>
      <c r="BH159" s="22">
        <v>0</v>
      </c>
      <c r="BI159" s="24">
        <v>3</v>
      </c>
      <c r="BJ159" s="77" t="str">
        <f t="shared" si="55"/>
        <v>not applic.</v>
      </c>
      <c r="BK159" s="34" t="str">
        <f t="shared" si="92"/>
        <v>not compact</v>
      </c>
      <c r="BL159" s="34" t="str">
        <f t="shared" si="93"/>
        <v>not compact</v>
      </c>
      <c r="BM159" s="34" t="str">
        <f t="shared" si="94"/>
        <v>Standard</v>
      </c>
      <c r="BN159" s="34" t="str">
        <f t="shared" si="94"/>
        <v>Standard</v>
      </c>
      <c r="BO159" s="37">
        <f t="shared" ref="BO159:BP159" si="143">BO158</f>
        <v>-1</v>
      </c>
      <c r="BP159" s="37">
        <f t="shared" si="143"/>
        <v>0</v>
      </c>
      <c r="BQ159" s="37">
        <f t="shared" ref="BQ159:BS159" si="144">BQ158</f>
        <v>0</v>
      </c>
      <c r="BR159" s="37" t="s">
        <v>290</v>
      </c>
      <c r="BS159" s="37">
        <f t="shared" si="144"/>
        <v>0</v>
      </c>
      <c r="BT159" s="31" t="s">
        <v>0</v>
      </c>
    </row>
    <row r="160" spans="3:72" x14ac:dyDescent="0.25">
      <c r="C160">
        <v>16</v>
      </c>
      <c r="D160">
        <v>2013</v>
      </c>
      <c r="E160" s="37" t="str">
        <f t="shared" si="52"/>
        <v>MultiFam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0</v>
      </c>
      <c r="L160">
        <v>0</v>
      </c>
      <c r="M160" s="34">
        <v>0</v>
      </c>
      <c r="N160" s="34">
        <v>20</v>
      </c>
      <c r="O160">
        <v>350</v>
      </c>
      <c r="P160">
        <v>0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299</v>
      </c>
      <c r="W160">
        <v>8</v>
      </c>
      <c r="X160">
        <v>8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8</v>
      </c>
      <c r="AI160">
        <v>7016</v>
      </c>
      <c r="AJ160">
        <v>10016</v>
      </c>
      <c r="AK160" s="37">
        <f t="shared" ref="AK160:AL160" si="145">AK159</f>
        <v>0.7</v>
      </c>
      <c r="AL160" s="49" t="str">
        <f t="shared" si="145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0</v>
      </c>
      <c r="AR160" s="23">
        <v>0.1</v>
      </c>
      <c r="AS160" s="23">
        <v>0.1</v>
      </c>
      <c r="AT160" s="6" t="s">
        <v>116</v>
      </c>
      <c r="AU160" s="6" t="s">
        <v>116</v>
      </c>
      <c r="AV160" s="51">
        <f t="shared" ref="AV160" si="146">AV159</f>
        <v>1</v>
      </c>
      <c r="AW160" t="s">
        <v>79</v>
      </c>
      <c r="AX160" t="s">
        <v>121</v>
      </c>
      <c r="AY160" t="s">
        <v>41</v>
      </c>
      <c r="AZ160" t="s">
        <v>42</v>
      </c>
      <c r="BA160" t="s">
        <v>59</v>
      </c>
      <c r="BB160" t="s">
        <v>80</v>
      </c>
      <c r="BC160" t="s">
        <v>84</v>
      </c>
      <c r="BD160" t="s">
        <v>157</v>
      </c>
      <c r="BE160" t="s">
        <v>87</v>
      </c>
      <c r="BF160" t="s">
        <v>160</v>
      </c>
      <c r="BG160" t="s">
        <v>141</v>
      </c>
      <c r="BH160" s="22">
        <v>0</v>
      </c>
      <c r="BI160" s="24">
        <v>3</v>
      </c>
      <c r="BJ160" s="77" t="str">
        <f t="shared" si="55"/>
        <v>not applic.</v>
      </c>
      <c r="BK160" s="34" t="str">
        <f t="shared" si="92"/>
        <v>not compact</v>
      </c>
      <c r="BL160" s="34" t="str">
        <f t="shared" si="93"/>
        <v>not compact</v>
      </c>
      <c r="BM160" s="34" t="str">
        <f t="shared" si="94"/>
        <v>Standard</v>
      </c>
      <c r="BN160" s="34" t="str">
        <f t="shared" si="94"/>
        <v>Standard</v>
      </c>
      <c r="BO160" s="37">
        <f t="shared" ref="BO160:BP160" si="147">BO159</f>
        <v>-1</v>
      </c>
      <c r="BP160" s="37">
        <f t="shared" si="147"/>
        <v>0</v>
      </c>
      <c r="BQ160" s="37">
        <f t="shared" ref="BQ160:BS160" si="148">BQ159</f>
        <v>0</v>
      </c>
      <c r="BR160" s="37" t="s">
        <v>290</v>
      </c>
      <c r="BS160" s="37">
        <f t="shared" si="148"/>
        <v>0</v>
      </c>
      <c r="BT160" s="31" t="s">
        <v>0</v>
      </c>
    </row>
    <row r="161" spans="1:81" x14ac:dyDescent="0.25">
      <c r="A161" s="10" t="s">
        <v>131</v>
      </c>
      <c r="B161" s="10"/>
      <c r="C161" s="10" t="s">
        <v>27</v>
      </c>
      <c r="D161" s="10" t="s">
        <v>51</v>
      </c>
      <c r="E161" s="10" t="str">
        <f>E128</f>
        <v>BldgType</v>
      </c>
      <c r="F161" s="10" t="s">
        <v>28</v>
      </c>
      <c r="G161" s="10" t="s">
        <v>92</v>
      </c>
      <c r="H161" s="10" t="s">
        <v>252</v>
      </c>
      <c r="I161" s="10" t="s">
        <v>151</v>
      </c>
      <c r="J161" s="10" t="s">
        <v>152</v>
      </c>
      <c r="K161" s="10" t="s">
        <v>29</v>
      </c>
      <c r="L161" s="10" t="str">
        <f>L128</f>
        <v>PVMax</v>
      </c>
      <c r="M161" s="10" t="s">
        <v>242</v>
      </c>
      <c r="N161" s="10" t="s">
        <v>240</v>
      </c>
      <c r="O161" s="10" t="s">
        <v>108</v>
      </c>
      <c r="P161" s="10" t="s">
        <v>110</v>
      </c>
      <c r="Q161" s="10" t="s">
        <v>109</v>
      </c>
      <c r="R161" s="10" t="s">
        <v>251</v>
      </c>
      <c r="S161" s="10" t="s">
        <v>314</v>
      </c>
      <c r="T161" s="10" t="str">
        <f>T128</f>
        <v>ACH50</v>
      </c>
      <c r="U161" s="45" t="s">
        <v>193</v>
      </c>
      <c r="V161" s="45" t="str">
        <f>V128</f>
        <v>wsfStationName</v>
      </c>
      <c r="W161" s="10" t="s">
        <v>90</v>
      </c>
      <c r="X161" s="10" t="str">
        <f>X128</f>
        <v>AltDuctRval</v>
      </c>
      <c r="Y161" s="10" t="s">
        <v>106</v>
      </c>
      <c r="Z161" s="10" t="s">
        <v>107</v>
      </c>
      <c r="AA161" s="10" t="s">
        <v>91</v>
      </c>
      <c r="AB161" s="10" t="s">
        <v>30</v>
      </c>
      <c r="AC161" s="10" t="s">
        <v>31</v>
      </c>
      <c r="AD161" s="10" t="s">
        <v>32</v>
      </c>
      <c r="AE161" s="10" t="s">
        <v>33</v>
      </c>
      <c r="AF161" s="10" t="s">
        <v>34</v>
      </c>
      <c r="AG161" s="10" t="s">
        <v>35</v>
      </c>
      <c r="AH161" s="10" t="s">
        <v>36</v>
      </c>
      <c r="AI161" s="10" t="s">
        <v>55</v>
      </c>
      <c r="AJ161" s="10" t="s">
        <v>97</v>
      </c>
      <c r="AK161" s="10" t="s">
        <v>189</v>
      </c>
      <c r="AL161" s="45" t="s">
        <v>198</v>
      </c>
      <c r="AM161" s="10" t="s">
        <v>72</v>
      </c>
      <c r="AN161" s="10" t="s">
        <v>73</v>
      </c>
      <c r="AO161" s="10" t="s">
        <v>154</v>
      </c>
      <c r="AP161" s="10" t="s">
        <v>180</v>
      </c>
      <c r="AQ161" s="10" t="s">
        <v>89</v>
      </c>
      <c r="AR161" s="10" t="s">
        <v>100</v>
      </c>
      <c r="AS161" s="10" t="s">
        <v>101</v>
      </c>
      <c r="AT161" s="11" t="s">
        <v>115</v>
      </c>
      <c r="AU161" s="11" t="str">
        <f>AU128</f>
        <v>RoofBelowDeckIns</v>
      </c>
      <c r="AV161" s="52" t="str">
        <f>AV128</f>
        <v>RoofCavInsOverFrm</v>
      </c>
      <c r="AW161" s="10" t="s">
        <v>52</v>
      </c>
      <c r="AX161" s="10" t="s">
        <v>120</v>
      </c>
      <c r="AY161" s="10" t="s">
        <v>37</v>
      </c>
      <c r="AZ161" s="10" t="s">
        <v>38</v>
      </c>
      <c r="BA161" s="10" t="s">
        <v>53</v>
      </c>
      <c r="BB161" s="10" t="s">
        <v>54</v>
      </c>
      <c r="BC161" s="10" t="s">
        <v>83</v>
      </c>
      <c r="BD161" s="10" t="s">
        <v>155</v>
      </c>
      <c r="BE161" s="10" t="s">
        <v>86</v>
      </c>
      <c r="BF161" s="10" t="s">
        <v>156</v>
      </c>
      <c r="BG161" s="10" t="s">
        <v>142</v>
      </c>
      <c r="BH161" s="18" t="s">
        <v>211</v>
      </c>
      <c r="BI161" s="18" t="str">
        <f>BI128</f>
        <v>MinZNETier</v>
      </c>
      <c r="BJ161" s="78" t="s">
        <v>274</v>
      </c>
      <c r="BK161" s="67" t="str">
        <f>BK128</f>
        <v>DHWCompactDistrib</v>
      </c>
      <c r="BL161" s="67" t="str">
        <f>BL128</f>
        <v>ElecDHWCompactDistrib</v>
      </c>
      <c r="BM161" s="10" t="s">
        <v>182</v>
      </c>
      <c r="BN161" s="10" t="s">
        <v>255</v>
      </c>
      <c r="BO161" s="10" t="s">
        <v>258</v>
      </c>
      <c r="BP161" s="10" t="s">
        <v>260</v>
      </c>
      <c r="BQ161" s="10" t="s">
        <v>286</v>
      </c>
      <c r="BR161" s="10" t="s">
        <v>287</v>
      </c>
      <c r="BS161" s="10" t="s">
        <v>288</v>
      </c>
      <c r="BT161" s="31" t="s">
        <v>0</v>
      </c>
      <c r="BU161" s="5"/>
      <c r="BV161" s="5"/>
      <c r="BW161" s="5"/>
      <c r="BX161" s="5"/>
      <c r="BY161" s="5"/>
      <c r="BZ161" s="5"/>
      <c r="CA161" s="5"/>
      <c r="CB161" s="5"/>
      <c r="CC161" s="5"/>
    </row>
    <row r="162" spans="1:81" s="2" customFormat="1" x14ac:dyDescent="0.25">
      <c r="C162" s="2">
        <v>1</v>
      </c>
      <c r="D162" s="2">
        <v>2008</v>
      </c>
      <c r="E162" s="45" t="s">
        <v>221</v>
      </c>
      <c r="F162" s="2">
        <v>0</v>
      </c>
      <c r="G162" s="2">
        <v>0</v>
      </c>
      <c r="H162" s="2">
        <v>0.1</v>
      </c>
      <c r="I162" s="2">
        <v>375</v>
      </c>
      <c r="J162" s="2">
        <v>4</v>
      </c>
      <c r="K162" s="2">
        <v>0</v>
      </c>
      <c r="L162" s="2">
        <v>0</v>
      </c>
      <c r="M162" s="35">
        <v>0</v>
      </c>
      <c r="N162" s="35">
        <v>20</v>
      </c>
      <c r="O162" s="2">
        <v>300</v>
      </c>
      <c r="P162" s="2">
        <v>0</v>
      </c>
      <c r="Q162" s="2">
        <v>0.8</v>
      </c>
      <c r="R162" s="2">
        <v>0.8</v>
      </c>
      <c r="S162" s="2">
        <v>0.8</v>
      </c>
      <c r="T162" s="2">
        <v>7.6</v>
      </c>
      <c r="U162" s="25">
        <v>1</v>
      </c>
      <c r="V162" s="25" t="s">
        <v>299</v>
      </c>
      <c r="W162" s="2">
        <v>6</v>
      </c>
      <c r="X162" s="2">
        <v>6</v>
      </c>
      <c r="Y162" s="2">
        <v>8</v>
      </c>
      <c r="Z162" s="2">
        <v>15</v>
      </c>
      <c r="AA162" s="2">
        <v>6.9000000000000006E-2</v>
      </c>
      <c r="AB162" s="2">
        <v>0.4</v>
      </c>
      <c r="AC162" s="2">
        <v>0.35</v>
      </c>
      <c r="AD162" s="2">
        <v>0.55000000000000004</v>
      </c>
      <c r="AE162" s="2">
        <v>0.3</v>
      </c>
      <c r="AF162" s="2">
        <v>38</v>
      </c>
      <c r="AG162" s="2">
        <v>19</v>
      </c>
      <c r="AH162" s="2">
        <v>8</v>
      </c>
      <c r="AI162" s="2">
        <v>0</v>
      </c>
      <c r="AJ162" s="2">
        <v>5016</v>
      </c>
      <c r="AK162" s="38">
        <v>0.7</v>
      </c>
      <c r="AL162" s="38" t="s">
        <v>184</v>
      </c>
      <c r="AM162" s="38">
        <v>0.4</v>
      </c>
      <c r="AN162" s="38">
        <v>0.55000000000000004</v>
      </c>
      <c r="AO162" s="38">
        <v>0.2</v>
      </c>
      <c r="AP162" s="38">
        <v>0.5</v>
      </c>
      <c r="AQ162" s="38">
        <v>0</v>
      </c>
      <c r="AR162" s="38">
        <v>0.1</v>
      </c>
      <c r="AS162" s="38">
        <v>0.1</v>
      </c>
      <c r="AT162" s="7" t="s">
        <v>116</v>
      </c>
      <c r="AU162" s="7" t="s">
        <v>116</v>
      </c>
      <c r="AV162" s="53">
        <v>1</v>
      </c>
      <c r="AW162" s="2" t="s">
        <v>56</v>
      </c>
      <c r="AX162" s="2" t="s">
        <v>123</v>
      </c>
      <c r="AY162" s="2" t="s">
        <v>39</v>
      </c>
      <c r="AZ162" s="2" t="s">
        <v>40</v>
      </c>
      <c r="BA162" s="2" t="s">
        <v>59</v>
      </c>
      <c r="BB162" s="2" t="s">
        <v>80</v>
      </c>
      <c r="BC162" s="2" t="s">
        <v>84</v>
      </c>
      <c r="BD162" s="2" t="s">
        <v>157</v>
      </c>
      <c r="BE162" s="2" t="s">
        <v>87</v>
      </c>
      <c r="BF162" s="2" t="s">
        <v>160</v>
      </c>
      <c r="BG162" s="2" t="s">
        <v>141</v>
      </c>
      <c r="BH162" s="21">
        <v>0</v>
      </c>
      <c r="BI162" s="25">
        <v>3</v>
      </c>
      <c r="BJ162" s="69" t="s">
        <v>279</v>
      </c>
      <c r="BK162" s="68" t="s">
        <v>268</v>
      </c>
      <c r="BL162" s="68" t="s">
        <v>268</v>
      </c>
      <c r="BM162" s="2" t="s">
        <v>184</v>
      </c>
      <c r="BN162" s="2" t="s">
        <v>184</v>
      </c>
      <c r="BO162" s="38">
        <v>-1</v>
      </c>
      <c r="BP162" s="38">
        <v>0</v>
      </c>
      <c r="BQ162" s="38">
        <v>0</v>
      </c>
      <c r="BR162" s="38" t="s">
        <v>290</v>
      </c>
      <c r="BS162" s="38">
        <v>0</v>
      </c>
      <c r="BT162" s="31" t="s">
        <v>0</v>
      </c>
    </row>
    <row r="163" spans="1:81" s="2" customFormat="1" x14ac:dyDescent="0.25">
      <c r="C163" s="2">
        <v>2</v>
      </c>
      <c r="D163" s="2">
        <v>2008</v>
      </c>
      <c r="E163" s="40" t="str">
        <f>E162</f>
        <v>SingleFam</v>
      </c>
      <c r="F163" s="2">
        <v>0</v>
      </c>
      <c r="G163" s="2">
        <v>0</v>
      </c>
      <c r="H163" s="2">
        <v>0.1</v>
      </c>
      <c r="I163" s="2">
        <v>375</v>
      </c>
      <c r="J163" s="2">
        <v>4</v>
      </c>
      <c r="K163" s="2">
        <v>0</v>
      </c>
      <c r="L163" s="2">
        <v>0</v>
      </c>
      <c r="M163" s="35">
        <v>0</v>
      </c>
      <c r="N163" s="35">
        <v>19</v>
      </c>
      <c r="O163" s="2">
        <v>300</v>
      </c>
      <c r="P163" s="2">
        <v>1</v>
      </c>
      <c r="Q163" s="2">
        <v>0.8</v>
      </c>
      <c r="R163" s="2">
        <v>0.8</v>
      </c>
      <c r="S163" s="2">
        <v>0.8</v>
      </c>
      <c r="T163" s="2">
        <v>7.6</v>
      </c>
      <c r="U163" s="25">
        <v>1</v>
      </c>
      <c r="V163" s="25" t="s">
        <v>299</v>
      </c>
      <c r="W163" s="2">
        <v>6</v>
      </c>
      <c r="X163" s="2">
        <v>6</v>
      </c>
      <c r="Y163" s="2">
        <v>8</v>
      </c>
      <c r="Z163" s="2">
        <v>15</v>
      </c>
      <c r="AA163" s="2">
        <v>0.10100000000000001</v>
      </c>
      <c r="AB163" s="2">
        <v>0.4</v>
      </c>
      <c r="AC163" s="2">
        <v>0.35</v>
      </c>
      <c r="AD163" s="2">
        <v>0.55000000000000004</v>
      </c>
      <c r="AE163" s="2">
        <v>0.3</v>
      </c>
      <c r="AF163" s="2">
        <v>30</v>
      </c>
      <c r="AG163" s="2">
        <v>19</v>
      </c>
      <c r="AH163" s="2">
        <v>8</v>
      </c>
      <c r="AI163" s="2">
        <v>0</v>
      </c>
      <c r="AJ163" s="2">
        <v>5016</v>
      </c>
      <c r="AK163" s="40">
        <f>AK162</f>
        <v>0.7</v>
      </c>
      <c r="AL163" s="40" t="str">
        <f>AL162</f>
        <v>Standard</v>
      </c>
      <c r="AM163" s="38">
        <v>0.4</v>
      </c>
      <c r="AN163" s="38">
        <v>0.4</v>
      </c>
      <c r="AO163" s="38">
        <v>0.2</v>
      </c>
      <c r="AP163" s="38">
        <v>0.5</v>
      </c>
      <c r="AQ163" s="38">
        <v>1</v>
      </c>
      <c r="AR163" s="38">
        <v>0.1</v>
      </c>
      <c r="AS163" s="38">
        <v>0.1</v>
      </c>
      <c r="AT163" s="7" t="s">
        <v>116</v>
      </c>
      <c r="AU163" s="7" t="s">
        <v>116</v>
      </c>
      <c r="AV163" s="55">
        <f>AV162</f>
        <v>1</v>
      </c>
      <c r="AW163" s="2" t="s">
        <v>57</v>
      </c>
      <c r="AX163" s="2" t="s">
        <v>124</v>
      </c>
      <c r="AY163" s="2" t="s">
        <v>39</v>
      </c>
      <c r="AZ163" s="2" t="s">
        <v>40</v>
      </c>
      <c r="BA163" s="2" t="s">
        <v>60</v>
      </c>
      <c r="BB163" s="2" t="s">
        <v>82</v>
      </c>
      <c r="BC163" s="2" t="s">
        <v>84</v>
      </c>
      <c r="BD163" s="2" t="s">
        <v>157</v>
      </c>
      <c r="BE163" s="2" t="s">
        <v>87</v>
      </c>
      <c r="BF163" s="2" t="s">
        <v>160</v>
      </c>
      <c r="BG163" s="2" t="s">
        <v>141</v>
      </c>
      <c r="BH163" s="21">
        <v>0</v>
      </c>
      <c r="BI163" s="25">
        <v>3</v>
      </c>
      <c r="BJ163" s="69" t="str">
        <f t="shared" ref="BJ163:BJ193" si="149">BJ162</f>
        <v>not applic.</v>
      </c>
      <c r="BK163" s="69" t="str">
        <f t="shared" ref="BK163:BP163" si="150">BK162</f>
        <v>not compact</v>
      </c>
      <c r="BL163" s="69" t="str">
        <f t="shared" si="150"/>
        <v>not compact</v>
      </c>
      <c r="BM163" s="35" t="str">
        <f t="shared" si="150"/>
        <v>Standard</v>
      </c>
      <c r="BN163" s="35" t="str">
        <f t="shared" si="150"/>
        <v>Standard</v>
      </c>
      <c r="BO163" s="40">
        <f t="shared" si="150"/>
        <v>-1</v>
      </c>
      <c r="BP163" s="40">
        <f t="shared" si="150"/>
        <v>0</v>
      </c>
      <c r="BQ163" s="40">
        <f t="shared" ref="BQ163" si="151">BQ162</f>
        <v>0</v>
      </c>
      <c r="BR163" s="40" t="s">
        <v>290</v>
      </c>
      <c r="BS163" s="40">
        <v>0</v>
      </c>
      <c r="BT163" s="31" t="s">
        <v>0</v>
      </c>
    </row>
    <row r="164" spans="1:81" s="2" customFormat="1" x14ac:dyDescent="0.25">
      <c r="C164" s="2">
        <v>3</v>
      </c>
      <c r="D164" s="2">
        <v>2008</v>
      </c>
      <c r="E164" s="40" t="str">
        <f t="shared" ref="E164:E193" si="152">E163</f>
        <v>SingleFam</v>
      </c>
      <c r="F164" s="2">
        <v>0</v>
      </c>
      <c r="G164" s="2">
        <v>0</v>
      </c>
      <c r="H164" s="2">
        <v>0.1</v>
      </c>
      <c r="I164" s="2">
        <v>375</v>
      </c>
      <c r="J164" s="2">
        <v>4</v>
      </c>
      <c r="K164" s="2">
        <v>0</v>
      </c>
      <c r="L164" s="2">
        <v>0</v>
      </c>
      <c r="M164" s="35">
        <v>0</v>
      </c>
      <c r="N164" s="35">
        <v>20</v>
      </c>
      <c r="O164" s="2">
        <v>300</v>
      </c>
      <c r="P164" s="2">
        <v>0</v>
      </c>
      <c r="Q164" s="2">
        <v>0.8</v>
      </c>
      <c r="R164" s="2">
        <v>0.8</v>
      </c>
      <c r="S164" s="2">
        <v>0.8</v>
      </c>
      <c r="T164" s="2">
        <v>7.6</v>
      </c>
      <c r="U164" s="25">
        <v>1</v>
      </c>
      <c r="V164" s="25" t="s">
        <v>299</v>
      </c>
      <c r="W164" s="2">
        <v>6</v>
      </c>
      <c r="X164" s="2">
        <v>6</v>
      </c>
      <c r="Y164" s="2">
        <v>8</v>
      </c>
      <c r="Z164" s="2">
        <v>15</v>
      </c>
      <c r="AA164" s="2">
        <v>0.10100000000000001</v>
      </c>
      <c r="AB164" s="2">
        <v>0.4</v>
      </c>
      <c r="AC164" s="2">
        <v>0.35</v>
      </c>
      <c r="AD164" s="2">
        <v>0.55000000000000004</v>
      </c>
      <c r="AE164" s="2">
        <v>0.3</v>
      </c>
      <c r="AF164" s="2">
        <v>30</v>
      </c>
      <c r="AG164" s="2">
        <v>19</v>
      </c>
      <c r="AH164" s="2">
        <v>0</v>
      </c>
      <c r="AI164" s="2">
        <v>0</v>
      </c>
      <c r="AJ164" s="2">
        <v>5016</v>
      </c>
      <c r="AK164" s="40">
        <f t="shared" ref="AK164:AL177" si="153">AK163</f>
        <v>0.7</v>
      </c>
      <c r="AL164" s="40" t="str">
        <f t="shared" si="153"/>
        <v>Standard</v>
      </c>
      <c r="AM164" s="38">
        <v>0.4</v>
      </c>
      <c r="AN164" s="38">
        <v>0.55000000000000004</v>
      </c>
      <c r="AO164" s="38">
        <v>0.2</v>
      </c>
      <c r="AP164" s="38">
        <v>0.5</v>
      </c>
      <c r="AQ164" s="38">
        <v>0</v>
      </c>
      <c r="AR164" s="38">
        <v>0.1</v>
      </c>
      <c r="AS164" s="38">
        <v>0.1</v>
      </c>
      <c r="AT164" s="7" t="s">
        <v>116</v>
      </c>
      <c r="AU164" s="7" t="s">
        <v>116</v>
      </c>
      <c r="AV164" s="55">
        <f t="shared" ref="AV164:AV177" si="154">AV163</f>
        <v>1</v>
      </c>
      <c r="AW164" s="2" t="s">
        <v>57</v>
      </c>
      <c r="AX164" s="2" t="s">
        <v>124</v>
      </c>
      <c r="AY164" s="2" t="s">
        <v>39</v>
      </c>
      <c r="AZ164" s="2" t="s">
        <v>40</v>
      </c>
      <c r="BA164" s="2" t="s">
        <v>60</v>
      </c>
      <c r="BB164" s="2" t="s">
        <v>82</v>
      </c>
      <c r="BC164" s="2" t="s">
        <v>84</v>
      </c>
      <c r="BD164" s="2" t="s">
        <v>158</v>
      </c>
      <c r="BE164" s="2" t="s">
        <v>87</v>
      </c>
      <c r="BF164" s="2" t="s">
        <v>161</v>
      </c>
      <c r="BG164" s="2" t="s">
        <v>141</v>
      </c>
      <c r="BH164" s="21">
        <v>0</v>
      </c>
      <c r="BI164" s="25">
        <v>3</v>
      </c>
      <c r="BJ164" s="69" t="str">
        <f t="shared" si="149"/>
        <v>not applic.</v>
      </c>
      <c r="BK164" s="69" t="str">
        <f t="shared" ref="BK164:BK177" si="155">BK163</f>
        <v>not compact</v>
      </c>
      <c r="BL164" s="69" t="str">
        <f t="shared" ref="BL164:BL177" si="156">BL163</f>
        <v>not compact</v>
      </c>
      <c r="BM164" s="35" t="str">
        <f t="shared" ref="BM164:BN177" si="157">BM163</f>
        <v>Standard</v>
      </c>
      <c r="BN164" s="35" t="str">
        <f t="shared" si="157"/>
        <v>Standard</v>
      </c>
      <c r="BO164" s="40">
        <f t="shared" ref="BO164:BP164" si="158">BO163</f>
        <v>-1</v>
      </c>
      <c r="BP164" s="40">
        <f t="shared" si="158"/>
        <v>0</v>
      </c>
      <c r="BQ164" s="40">
        <f t="shared" ref="BQ164" si="159">BQ163</f>
        <v>0</v>
      </c>
      <c r="BR164" s="40" t="s">
        <v>290</v>
      </c>
      <c r="BS164" s="40">
        <v>0</v>
      </c>
      <c r="BT164" s="31" t="s">
        <v>0</v>
      </c>
      <c r="BU164" s="2" t="s">
        <v>139</v>
      </c>
    </row>
    <row r="165" spans="1:81" s="2" customFormat="1" x14ac:dyDescent="0.25">
      <c r="C165" s="2">
        <v>4</v>
      </c>
      <c r="D165" s="2">
        <v>2008</v>
      </c>
      <c r="E165" s="40" t="str">
        <f t="shared" si="152"/>
        <v>SingleFam</v>
      </c>
      <c r="F165" s="2">
        <v>0</v>
      </c>
      <c r="G165" s="2">
        <v>0</v>
      </c>
      <c r="H165" s="2">
        <v>0.1</v>
      </c>
      <c r="I165" s="2">
        <v>375</v>
      </c>
      <c r="J165" s="2">
        <v>4</v>
      </c>
      <c r="K165" s="2">
        <v>0</v>
      </c>
      <c r="L165" s="2">
        <v>0</v>
      </c>
      <c r="M165" s="35">
        <v>0</v>
      </c>
      <c r="N165" s="35">
        <v>19</v>
      </c>
      <c r="O165" s="2">
        <v>300</v>
      </c>
      <c r="P165" s="2">
        <v>0</v>
      </c>
      <c r="Q165" s="2">
        <v>0.8</v>
      </c>
      <c r="R165" s="2">
        <v>0.8</v>
      </c>
      <c r="S165" s="2">
        <v>0.8</v>
      </c>
      <c r="T165" s="2">
        <v>7.6</v>
      </c>
      <c r="U165" s="25">
        <v>1</v>
      </c>
      <c r="V165" s="25" t="s">
        <v>299</v>
      </c>
      <c r="W165" s="2">
        <v>6</v>
      </c>
      <c r="X165" s="2">
        <v>6</v>
      </c>
      <c r="Y165" s="2">
        <v>8</v>
      </c>
      <c r="Z165" s="2">
        <v>15</v>
      </c>
      <c r="AA165" s="2">
        <v>0.10100000000000001</v>
      </c>
      <c r="AB165" s="2">
        <v>0.4</v>
      </c>
      <c r="AC165" s="2">
        <v>0.35</v>
      </c>
      <c r="AD165" s="2">
        <v>0.55000000000000004</v>
      </c>
      <c r="AE165" s="2">
        <v>0.3</v>
      </c>
      <c r="AF165" s="2">
        <v>30</v>
      </c>
      <c r="AG165" s="2">
        <v>19</v>
      </c>
      <c r="AH165" s="2">
        <v>0</v>
      </c>
      <c r="AI165" s="2">
        <v>0</v>
      </c>
      <c r="AJ165" s="2">
        <v>5016</v>
      </c>
      <c r="AK165" s="40">
        <f t="shared" si="153"/>
        <v>0.7</v>
      </c>
      <c r="AL165" s="40" t="str">
        <f t="shared" si="153"/>
        <v>Standard</v>
      </c>
      <c r="AM165" s="38">
        <v>0.4</v>
      </c>
      <c r="AN165" s="38">
        <v>0.4</v>
      </c>
      <c r="AO165" s="38">
        <v>0.2</v>
      </c>
      <c r="AP165" s="38">
        <v>0.5</v>
      </c>
      <c r="AQ165" s="38">
        <v>1</v>
      </c>
      <c r="AR165" s="38">
        <v>0.1</v>
      </c>
      <c r="AS165" s="38">
        <v>0.1</v>
      </c>
      <c r="AT165" s="7" t="s">
        <v>116</v>
      </c>
      <c r="AU165" s="7" t="s">
        <v>116</v>
      </c>
      <c r="AV165" s="55">
        <f t="shared" si="154"/>
        <v>1</v>
      </c>
      <c r="AW165" s="2" t="s">
        <v>57</v>
      </c>
      <c r="AX165" s="2" t="s">
        <v>124</v>
      </c>
      <c r="AY165" s="2" t="s">
        <v>39</v>
      </c>
      <c r="AZ165" s="2" t="s">
        <v>40</v>
      </c>
      <c r="BA165" s="2" t="s">
        <v>60</v>
      </c>
      <c r="BB165" s="2" t="s">
        <v>82</v>
      </c>
      <c r="BC165" s="2" t="s">
        <v>84</v>
      </c>
      <c r="BD165" s="2" t="s">
        <v>158</v>
      </c>
      <c r="BE165" s="2" t="s">
        <v>87</v>
      </c>
      <c r="BF165" s="2" t="s">
        <v>161</v>
      </c>
      <c r="BG165" s="2" t="s">
        <v>141</v>
      </c>
      <c r="BH165" s="21">
        <v>0</v>
      </c>
      <c r="BI165" s="25">
        <v>3</v>
      </c>
      <c r="BJ165" s="69" t="str">
        <f t="shared" si="149"/>
        <v>not applic.</v>
      </c>
      <c r="BK165" s="69" t="str">
        <f t="shared" si="155"/>
        <v>not compact</v>
      </c>
      <c r="BL165" s="69" t="str">
        <f t="shared" si="156"/>
        <v>not compact</v>
      </c>
      <c r="BM165" s="35" t="str">
        <f t="shared" si="157"/>
        <v>Standard</v>
      </c>
      <c r="BN165" s="35" t="str">
        <f t="shared" si="157"/>
        <v>Standard</v>
      </c>
      <c r="BO165" s="40">
        <f t="shared" ref="BO165:BP165" si="160">BO164</f>
        <v>-1</v>
      </c>
      <c r="BP165" s="40">
        <f t="shared" si="160"/>
        <v>0</v>
      </c>
      <c r="BQ165" s="40">
        <f t="shared" ref="BQ165" si="161">BQ164</f>
        <v>0</v>
      </c>
      <c r="BR165" s="40" t="s">
        <v>290</v>
      </c>
      <c r="BS165" s="40">
        <v>0</v>
      </c>
      <c r="BT165" s="31" t="s">
        <v>0</v>
      </c>
      <c r="BU165" s="2" t="s">
        <v>140</v>
      </c>
    </row>
    <row r="166" spans="1:81" s="2" customFormat="1" x14ac:dyDescent="0.25">
      <c r="C166" s="2">
        <v>5</v>
      </c>
      <c r="D166" s="2">
        <v>2008</v>
      </c>
      <c r="E166" s="40" t="str">
        <f t="shared" si="152"/>
        <v>SingleFam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20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299</v>
      </c>
      <c r="W166" s="2">
        <v>6</v>
      </c>
      <c r="X166" s="2">
        <v>6</v>
      </c>
      <c r="Y166" s="2">
        <v>8</v>
      </c>
      <c r="Z166" s="2">
        <v>15</v>
      </c>
      <c r="AA166" s="2">
        <v>0.10100000000000001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30</v>
      </c>
      <c r="AG166" s="2">
        <v>19</v>
      </c>
      <c r="AH166" s="2">
        <v>0</v>
      </c>
      <c r="AI166" s="2">
        <v>0</v>
      </c>
      <c r="AJ166" s="2">
        <v>5016</v>
      </c>
      <c r="AK166" s="40">
        <f t="shared" si="153"/>
        <v>0.7</v>
      </c>
      <c r="AL166" s="40" t="str">
        <f t="shared" si="153"/>
        <v>Standard</v>
      </c>
      <c r="AM166" s="38">
        <v>0.4</v>
      </c>
      <c r="AN166" s="38">
        <v>0.4</v>
      </c>
      <c r="AO166" s="38">
        <v>0.2</v>
      </c>
      <c r="AP166" s="38">
        <v>0.5</v>
      </c>
      <c r="AQ166" s="38">
        <v>0</v>
      </c>
      <c r="AR166" s="38">
        <v>0.1</v>
      </c>
      <c r="AS166" s="38">
        <v>0.1</v>
      </c>
      <c r="AT166" s="7" t="s">
        <v>116</v>
      </c>
      <c r="AU166" s="7" t="s">
        <v>116</v>
      </c>
      <c r="AV166" s="55">
        <f t="shared" si="154"/>
        <v>1</v>
      </c>
      <c r="AW166" s="2" t="s">
        <v>57</v>
      </c>
      <c r="AX166" s="2" t="s">
        <v>124</v>
      </c>
      <c r="AY166" s="2" t="s">
        <v>39</v>
      </c>
      <c r="AZ166" s="2" t="s">
        <v>40</v>
      </c>
      <c r="BA166" s="2" t="s">
        <v>60</v>
      </c>
      <c r="BB166" s="2" t="s">
        <v>82</v>
      </c>
      <c r="BC166" s="2" t="s">
        <v>84</v>
      </c>
      <c r="BD166" s="2" t="s">
        <v>158</v>
      </c>
      <c r="BE166" s="2" t="s">
        <v>87</v>
      </c>
      <c r="BF166" s="2" t="s">
        <v>161</v>
      </c>
      <c r="BG166" s="2" t="s">
        <v>141</v>
      </c>
      <c r="BH166" s="21">
        <v>0</v>
      </c>
      <c r="BI166" s="25">
        <v>3</v>
      </c>
      <c r="BJ166" s="69" t="str">
        <f t="shared" si="149"/>
        <v>not applic.</v>
      </c>
      <c r="BK166" s="69" t="str">
        <f t="shared" si="155"/>
        <v>not compact</v>
      </c>
      <c r="BL166" s="69" t="str">
        <f t="shared" si="156"/>
        <v>not compact</v>
      </c>
      <c r="BM166" s="35" t="str">
        <f t="shared" si="157"/>
        <v>Standard</v>
      </c>
      <c r="BN166" s="35" t="str">
        <f t="shared" si="157"/>
        <v>Standard</v>
      </c>
      <c r="BO166" s="40">
        <f t="shared" ref="BO166:BP166" si="162">BO165</f>
        <v>-1</v>
      </c>
      <c r="BP166" s="40">
        <f t="shared" si="162"/>
        <v>0</v>
      </c>
      <c r="BQ166" s="40">
        <f t="shared" ref="BQ166" si="163">BQ165</f>
        <v>0</v>
      </c>
      <c r="BR166" s="40" t="s">
        <v>290</v>
      </c>
      <c r="BS166" s="40">
        <v>0</v>
      </c>
      <c r="BT166" s="31" t="s">
        <v>0</v>
      </c>
    </row>
    <row r="167" spans="1:81" s="2" customFormat="1" x14ac:dyDescent="0.25">
      <c r="C167" s="2">
        <v>6</v>
      </c>
      <c r="D167" s="2">
        <v>2008</v>
      </c>
      <c r="E167" s="40" t="str">
        <f t="shared" si="152"/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20</v>
      </c>
      <c r="O167" s="2">
        <v>300</v>
      </c>
      <c r="P167" s="2">
        <v>0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299</v>
      </c>
      <c r="W167" s="2">
        <v>4.2</v>
      </c>
      <c r="X167" s="2">
        <v>4.2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0</v>
      </c>
      <c r="AI167" s="2">
        <v>0</v>
      </c>
      <c r="AJ167" s="2">
        <v>5016</v>
      </c>
      <c r="AK167" s="40">
        <f t="shared" si="153"/>
        <v>0.7</v>
      </c>
      <c r="AL167" s="40" t="str">
        <f t="shared" si="153"/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0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 t="shared" si="154"/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158</v>
      </c>
      <c r="BE167" s="2" t="s">
        <v>87</v>
      </c>
      <c r="BF167" s="2" t="s">
        <v>161</v>
      </c>
      <c r="BG167" s="2" t="s">
        <v>141</v>
      </c>
      <c r="BH167" s="21">
        <v>0</v>
      </c>
      <c r="BI167" s="25">
        <v>3</v>
      </c>
      <c r="BJ167" s="69" t="str">
        <f t="shared" si="149"/>
        <v>not applic.</v>
      </c>
      <c r="BK167" s="69" t="str">
        <f t="shared" si="155"/>
        <v>not compact</v>
      </c>
      <c r="BL167" s="69" t="str">
        <f t="shared" si="156"/>
        <v>not compact</v>
      </c>
      <c r="BM167" s="35" t="str">
        <f t="shared" si="157"/>
        <v>Standard</v>
      </c>
      <c r="BN167" s="35" t="str">
        <f t="shared" si="157"/>
        <v>Standard</v>
      </c>
      <c r="BO167" s="40">
        <f t="shared" ref="BO167:BP167" si="164">BO166</f>
        <v>-1</v>
      </c>
      <c r="BP167" s="40">
        <f t="shared" si="164"/>
        <v>0</v>
      </c>
      <c r="BQ167" s="40">
        <f t="shared" ref="BQ167" si="165">BQ166</f>
        <v>0</v>
      </c>
      <c r="BR167" s="40" t="s">
        <v>290</v>
      </c>
      <c r="BS167" s="40">
        <v>0</v>
      </c>
      <c r="BT167" s="31" t="s">
        <v>0</v>
      </c>
    </row>
    <row r="168" spans="1:81" s="2" customFormat="1" x14ac:dyDescent="0.25">
      <c r="C168" s="2">
        <v>7</v>
      </c>
      <c r="D168" s="2">
        <v>2008</v>
      </c>
      <c r="E168" s="40" t="str">
        <f t="shared" si="152"/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299</v>
      </c>
      <c r="W168" s="2">
        <v>4.2</v>
      </c>
      <c r="X168" s="2">
        <v>4.2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si="153"/>
        <v>0.7</v>
      </c>
      <c r="AL168" s="40" t="str">
        <f t="shared" si="153"/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si="154"/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21">
        <v>0</v>
      </c>
      <c r="BI168" s="25">
        <v>3</v>
      </c>
      <c r="BJ168" s="69" t="str">
        <f t="shared" si="149"/>
        <v>not applic.</v>
      </c>
      <c r="BK168" s="69" t="str">
        <f t="shared" si="155"/>
        <v>not compact</v>
      </c>
      <c r="BL168" s="69" t="str">
        <f t="shared" si="156"/>
        <v>not compact</v>
      </c>
      <c r="BM168" s="35" t="str">
        <f t="shared" si="157"/>
        <v>Standard</v>
      </c>
      <c r="BN168" s="35" t="str">
        <f t="shared" si="157"/>
        <v>Standard</v>
      </c>
      <c r="BO168" s="40">
        <f t="shared" ref="BO168:BP168" si="166">BO167</f>
        <v>-1</v>
      </c>
      <c r="BP168" s="40">
        <f t="shared" si="166"/>
        <v>0</v>
      </c>
      <c r="BQ168" s="40">
        <f t="shared" ref="BQ168" si="167">BQ167</f>
        <v>0</v>
      </c>
      <c r="BR168" s="40" t="s">
        <v>290</v>
      </c>
      <c r="BS168" s="40">
        <v>0</v>
      </c>
      <c r="BT168" s="31" t="s">
        <v>0</v>
      </c>
    </row>
    <row r="169" spans="1:81" s="2" customFormat="1" x14ac:dyDescent="0.25">
      <c r="C169" s="2">
        <v>8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19</v>
      </c>
      <c r="O169" s="2">
        <v>300</v>
      </c>
      <c r="P169" s="2">
        <v>1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299</v>
      </c>
      <c r="W169" s="2">
        <v>4.2</v>
      </c>
      <c r="X169" s="2">
        <v>4.2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1</v>
      </c>
      <c r="AR169" s="38">
        <v>0.1</v>
      </c>
      <c r="AS169" s="38">
        <v>0.1</v>
      </c>
      <c r="AT169" s="7" t="s">
        <v>116</v>
      </c>
      <c r="AU169" s="7" t="s">
        <v>116</v>
      </c>
      <c r="AV169" s="55">
        <f t="shared" si="154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21">
        <v>0</v>
      </c>
      <c r="BI169" s="25">
        <v>3</v>
      </c>
      <c r="BJ169" s="69" t="str">
        <f t="shared" si="149"/>
        <v>not applic.</v>
      </c>
      <c r="BK169" s="69" t="str">
        <f t="shared" si="155"/>
        <v>not compact</v>
      </c>
      <c r="BL169" s="69" t="str">
        <f t="shared" si="156"/>
        <v>not compact</v>
      </c>
      <c r="BM169" s="35" t="str">
        <f t="shared" si="157"/>
        <v>Standard</v>
      </c>
      <c r="BN169" s="35" t="str">
        <f t="shared" si="157"/>
        <v>Standard</v>
      </c>
      <c r="BO169" s="40">
        <f t="shared" ref="BO169:BP169" si="168">BO168</f>
        <v>-1</v>
      </c>
      <c r="BP169" s="40">
        <f t="shared" si="168"/>
        <v>0</v>
      </c>
      <c r="BQ169" s="40">
        <f t="shared" ref="BQ169" si="169">BQ168</f>
        <v>0</v>
      </c>
      <c r="BR169" s="40" t="s">
        <v>290</v>
      </c>
      <c r="BS169" s="40">
        <v>0</v>
      </c>
      <c r="BT169" s="31" t="s">
        <v>0</v>
      </c>
    </row>
    <row r="170" spans="1:81" s="2" customFormat="1" x14ac:dyDescent="0.25">
      <c r="C170" s="2">
        <v>9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19</v>
      </c>
      <c r="O170" s="2">
        <v>300</v>
      </c>
      <c r="P170" s="2">
        <v>1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299</v>
      </c>
      <c r="W170" s="2">
        <v>6</v>
      </c>
      <c r="X170" s="2">
        <v>6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1</v>
      </c>
      <c r="AR170" s="38">
        <v>0.1</v>
      </c>
      <c r="AS170" s="38">
        <v>0.1</v>
      </c>
      <c r="AT170" s="7" t="s">
        <v>116</v>
      </c>
      <c r="AU170" s="7" t="s">
        <v>116</v>
      </c>
      <c r="AV170" s="55">
        <f t="shared" si="154"/>
        <v>1</v>
      </c>
      <c r="AW170" s="2" t="s">
        <v>57</v>
      </c>
      <c r="AX170" s="2" t="s">
        <v>124</v>
      </c>
      <c r="AY170" s="2" t="s">
        <v>39</v>
      </c>
      <c r="AZ170" s="2" t="s">
        <v>40</v>
      </c>
      <c r="BA170" s="2" t="s">
        <v>60</v>
      </c>
      <c r="BB170" s="2" t="s">
        <v>82</v>
      </c>
      <c r="BC170" s="2" t="s">
        <v>84</v>
      </c>
      <c r="BD170" s="2" t="s">
        <v>158</v>
      </c>
      <c r="BE170" s="2" t="s">
        <v>87</v>
      </c>
      <c r="BF170" s="2" t="s">
        <v>161</v>
      </c>
      <c r="BG170" s="2" t="s">
        <v>141</v>
      </c>
      <c r="BH170" s="21">
        <v>0</v>
      </c>
      <c r="BI170" s="25">
        <v>3</v>
      </c>
      <c r="BJ170" s="69" t="str">
        <f t="shared" si="149"/>
        <v>not applic.</v>
      </c>
      <c r="BK170" s="69" t="str">
        <f t="shared" si="155"/>
        <v>not compact</v>
      </c>
      <c r="BL170" s="69" t="str">
        <f t="shared" si="156"/>
        <v>not compact</v>
      </c>
      <c r="BM170" s="35" t="str">
        <f t="shared" si="157"/>
        <v>Standard</v>
      </c>
      <c r="BN170" s="35" t="str">
        <f t="shared" si="157"/>
        <v>Standard</v>
      </c>
      <c r="BO170" s="40">
        <f t="shared" ref="BO170:BP170" si="170">BO169</f>
        <v>-1</v>
      </c>
      <c r="BP170" s="40">
        <f t="shared" si="170"/>
        <v>0</v>
      </c>
      <c r="BQ170" s="40">
        <f t="shared" ref="BQ170" si="171">BQ169</f>
        <v>0</v>
      </c>
      <c r="BR170" s="40" t="s">
        <v>290</v>
      </c>
      <c r="BS170" s="40">
        <v>0</v>
      </c>
      <c r="BT170" s="31" t="s">
        <v>0</v>
      </c>
    </row>
    <row r="171" spans="1:81" s="2" customFormat="1" x14ac:dyDescent="0.25">
      <c r="C171" s="2">
        <v>10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350</v>
      </c>
      <c r="P171" s="2">
        <v>1</v>
      </c>
      <c r="Q171" s="2">
        <v>0.57999999999999996</v>
      </c>
      <c r="R171" s="2">
        <v>0.57999999999999996</v>
      </c>
      <c r="S171" s="2">
        <v>0.57999999999999996</v>
      </c>
      <c r="T171" s="2">
        <v>7.6</v>
      </c>
      <c r="U171" s="25">
        <v>1</v>
      </c>
      <c r="V171" s="25" t="s">
        <v>299</v>
      </c>
      <c r="W171" s="2">
        <v>6</v>
      </c>
      <c r="X171" s="2">
        <v>6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0.2</v>
      </c>
      <c r="AS171" s="38">
        <v>0.1</v>
      </c>
      <c r="AT171" s="7" t="s">
        <v>116</v>
      </c>
      <c r="AU171" s="7" t="s">
        <v>116</v>
      </c>
      <c r="AV171" s="55">
        <f t="shared" si="154"/>
        <v>1</v>
      </c>
      <c r="AW171" s="2" t="s">
        <v>57</v>
      </c>
      <c r="AX171" s="2" t="s">
        <v>124</v>
      </c>
      <c r="AY171" s="2" t="s">
        <v>39</v>
      </c>
      <c r="AZ171" s="2" t="s">
        <v>40</v>
      </c>
      <c r="BA171" s="2" t="s">
        <v>60</v>
      </c>
      <c r="BB171" s="2" t="s">
        <v>82</v>
      </c>
      <c r="BC171" s="2" t="s">
        <v>84</v>
      </c>
      <c r="BD171" s="2" t="s">
        <v>158</v>
      </c>
      <c r="BE171" s="2" t="s">
        <v>87</v>
      </c>
      <c r="BF171" s="2" t="s">
        <v>161</v>
      </c>
      <c r="BG171" s="2" t="s">
        <v>141</v>
      </c>
      <c r="BH171" s="21">
        <v>0</v>
      </c>
      <c r="BI171" s="25">
        <v>3</v>
      </c>
      <c r="BJ171" s="69" t="str">
        <f t="shared" si="149"/>
        <v>not applic.</v>
      </c>
      <c r="BK171" s="69" t="str">
        <f t="shared" si="155"/>
        <v>not compact</v>
      </c>
      <c r="BL171" s="69" t="str">
        <f t="shared" si="156"/>
        <v>not compact</v>
      </c>
      <c r="BM171" s="35" t="str">
        <f t="shared" si="157"/>
        <v>Standard</v>
      </c>
      <c r="BN171" s="35" t="str">
        <f t="shared" si="157"/>
        <v>Standard</v>
      </c>
      <c r="BO171" s="40">
        <f t="shared" ref="BO171:BP171" si="172">BO170</f>
        <v>-1</v>
      </c>
      <c r="BP171" s="40">
        <f t="shared" si="172"/>
        <v>0</v>
      </c>
      <c r="BQ171" s="40">
        <f t="shared" ref="BQ171" si="173">BQ170</f>
        <v>0</v>
      </c>
      <c r="BR171" s="40" t="s">
        <v>290</v>
      </c>
      <c r="BS171" s="40">
        <v>0</v>
      </c>
      <c r="BT171" s="31" t="s">
        <v>0</v>
      </c>
    </row>
    <row r="172" spans="1:81" s="2" customFormat="1" x14ac:dyDescent="0.25">
      <c r="C172" s="2">
        <v>11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19</v>
      </c>
      <c r="O172" s="2">
        <v>350</v>
      </c>
      <c r="P172" s="2">
        <v>1</v>
      </c>
      <c r="Q172" s="2">
        <v>0.57999999999999996</v>
      </c>
      <c r="R172" s="2">
        <v>0.57999999999999996</v>
      </c>
      <c r="S172" s="2">
        <v>0.57999999999999996</v>
      </c>
      <c r="T172" s="2">
        <v>7.6</v>
      </c>
      <c r="U172" s="25">
        <v>1</v>
      </c>
      <c r="V172" s="25" t="s">
        <v>299</v>
      </c>
      <c r="W172" s="2">
        <v>6</v>
      </c>
      <c r="X172" s="2">
        <v>6</v>
      </c>
      <c r="Y172" s="2">
        <v>8</v>
      </c>
      <c r="Z172" s="2">
        <v>15</v>
      </c>
      <c r="AA172" s="2">
        <v>7.1999999999999995E-2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38</v>
      </c>
      <c r="AG172" s="2">
        <v>19</v>
      </c>
      <c r="AH172" s="2">
        <v>8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1</v>
      </c>
      <c r="AR172" s="38">
        <v>0.2</v>
      </c>
      <c r="AS172" s="38">
        <v>0.1</v>
      </c>
      <c r="AT172" s="7" t="s">
        <v>116</v>
      </c>
      <c r="AU172" s="7" t="s">
        <v>116</v>
      </c>
      <c r="AV172" s="55">
        <f t="shared" si="154"/>
        <v>1</v>
      </c>
      <c r="AW172" s="2" t="s">
        <v>58</v>
      </c>
      <c r="AX172" s="2" t="s">
        <v>125</v>
      </c>
      <c r="AY172" s="2" t="s">
        <v>39</v>
      </c>
      <c r="AZ172" s="2" t="s">
        <v>40</v>
      </c>
      <c r="BA172" s="2" t="s">
        <v>59</v>
      </c>
      <c r="BB172" s="2" t="s">
        <v>82</v>
      </c>
      <c r="BC172" s="2" t="s">
        <v>84</v>
      </c>
      <c r="BD172" s="2" t="s">
        <v>157</v>
      </c>
      <c r="BE172" s="2" t="s">
        <v>87</v>
      </c>
      <c r="BF172" s="2" t="s">
        <v>160</v>
      </c>
      <c r="BG172" s="2" t="s">
        <v>141</v>
      </c>
      <c r="BH172" s="21">
        <v>0</v>
      </c>
      <c r="BI172" s="25">
        <v>3</v>
      </c>
      <c r="BJ172" s="69" t="str">
        <f t="shared" si="149"/>
        <v>not applic.</v>
      </c>
      <c r="BK172" s="69" t="str">
        <f t="shared" si="155"/>
        <v>not compact</v>
      </c>
      <c r="BL172" s="69" t="str">
        <f t="shared" si="156"/>
        <v>not compact</v>
      </c>
      <c r="BM172" s="35" t="str">
        <f t="shared" si="157"/>
        <v>Standard</v>
      </c>
      <c r="BN172" s="35" t="str">
        <f t="shared" si="157"/>
        <v>Standard</v>
      </c>
      <c r="BO172" s="40">
        <f t="shared" ref="BO172:BP172" si="174">BO171</f>
        <v>-1</v>
      </c>
      <c r="BP172" s="40">
        <f t="shared" si="174"/>
        <v>0</v>
      </c>
      <c r="BQ172" s="40">
        <f t="shared" ref="BQ172" si="175">BQ171</f>
        <v>0</v>
      </c>
      <c r="BR172" s="40" t="s">
        <v>290</v>
      </c>
      <c r="BS172" s="40">
        <v>0</v>
      </c>
      <c r="BT172" s="31" t="s">
        <v>0</v>
      </c>
    </row>
    <row r="173" spans="1:81" s="2" customFormat="1" x14ac:dyDescent="0.25">
      <c r="C173" s="2">
        <v>12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350</v>
      </c>
      <c r="P173" s="2">
        <v>1</v>
      </c>
      <c r="Q173" s="2">
        <v>0.57999999999999996</v>
      </c>
      <c r="R173" s="2">
        <v>0.57999999999999996</v>
      </c>
      <c r="S173" s="2">
        <v>0.57999999999999996</v>
      </c>
      <c r="T173" s="2">
        <v>7.6</v>
      </c>
      <c r="U173" s="25">
        <v>1</v>
      </c>
      <c r="V173" s="25" t="s">
        <v>299</v>
      </c>
      <c r="W173" s="2">
        <v>6</v>
      </c>
      <c r="X173" s="2">
        <v>6</v>
      </c>
      <c r="Y173" s="2">
        <v>8</v>
      </c>
      <c r="Z173" s="2">
        <v>15</v>
      </c>
      <c r="AA173" s="2">
        <v>7.1999999999999995E-2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38</v>
      </c>
      <c r="AG173" s="2">
        <v>19</v>
      </c>
      <c r="AH173" s="2">
        <v>4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0.2</v>
      </c>
      <c r="AS173" s="38">
        <v>0.1</v>
      </c>
      <c r="AT173" s="7" t="s">
        <v>116</v>
      </c>
      <c r="AU173" s="7" t="s">
        <v>116</v>
      </c>
      <c r="AV173" s="55">
        <f t="shared" si="154"/>
        <v>1</v>
      </c>
      <c r="AW173" s="2" t="s">
        <v>58</v>
      </c>
      <c r="AX173" s="2" t="s">
        <v>125</v>
      </c>
      <c r="AY173" s="2" t="s">
        <v>39</v>
      </c>
      <c r="AZ173" s="2" t="s">
        <v>40</v>
      </c>
      <c r="BA173" s="2" t="s">
        <v>59</v>
      </c>
      <c r="BB173" s="2" t="s">
        <v>82</v>
      </c>
      <c r="BC173" s="2" t="s">
        <v>84</v>
      </c>
      <c r="BD173" s="2" t="s">
        <v>159</v>
      </c>
      <c r="BE173" s="2" t="s">
        <v>87</v>
      </c>
      <c r="BF173" s="2" t="s">
        <v>162</v>
      </c>
      <c r="BG173" s="2" t="s">
        <v>141</v>
      </c>
      <c r="BH173" s="21">
        <v>0</v>
      </c>
      <c r="BI173" s="25">
        <v>3</v>
      </c>
      <c r="BJ173" s="69" t="str">
        <f t="shared" si="149"/>
        <v>not applic.</v>
      </c>
      <c r="BK173" s="69" t="str">
        <f t="shared" si="155"/>
        <v>not compact</v>
      </c>
      <c r="BL173" s="69" t="str">
        <f t="shared" si="156"/>
        <v>not compact</v>
      </c>
      <c r="BM173" s="35" t="str">
        <f t="shared" si="157"/>
        <v>Standard</v>
      </c>
      <c r="BN173" s="35" t="str">
        <f t="shared" si="157"/>
        <v>Standard</v>
      </c>
      <c r="BO173" s="40">
        <f t="shared" ref="BO173:BP173" si="176">BO172</f>
        <v>-1</v>
      </c>
      <c r="BP173" s="40">
        <f t="shared" si="176"/>
        <v>0</v>
      </c>
      <c r="BQ173" s="40">
        <f t="shared" ref="BQ173" si="177">BQ172</f>
        <v>0</v>
      </c>
      <c r="BR173" s="40" t="s">
        <v>290</v>
      </c>
      <c r="BS173" s="40">
        <v>0</v>
      </c>
      <c r="BT173" s="31" t="s">
        <v>0</v>
      </c>
    </row>
    <row r="174" spans="1:81" s="2" customFormat="1" x14ac:dyDescent="0.25">
      <c r="C174" s="2">
        <v>13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350</v>
      </c>
      <c r="P174" s="2">
        <v>1</v>
      </c>
      <c r="Q174" s="2">
        <v>0.57999999999999996</v>
      </c>
      <c r="R174" s="2">
        <v>0.57999999999999996</v>
      </c>
      <c r="S174" s="2">
        <v>0.57999999999999996</v>
      </c>
      <c r="T174" s="2">
        <v>7.6</v>
      </c>
      <c r="U174" s="25">
        <v>1</v>
      </c>
      <c r="V174" s="25" t="s">
        <v>299</v>
      </c>
      <c r="W174" s="2">
        <v>6</v>
      </c>
      <c r="X174" s="2">
        <v>6</v>
      </c>
      <c r="Y174" s="2">
        <v>8</v>
      </c>
      <c r="Z174" s="2">
        <v>15</v>
      </c>
      <c r="AA174" s="2">
        <v>7.1999999999999995E-2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38</v>
      </c>
      <c r="AG174" s="2">
        <v>19</v>
      </c>
      <c r="AH174" s="2">
        <v>8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0.2</v>
      </c>
      <c r="AS174" s="38">
        <v>0.1</v>
      </c>
      <c r="AT174" s="7" t="s">
        <v>116</v>
      </c>
      <c r="AU174" s="7" t="s">
        <v>116</v>
      </c>
      <c r="AV174" s="55">
        <f t="shared" si="154"/>
        <v>1</v>
      </c>
      <c r="AW174" s="2" t="s">
        <v>58</v>
      </c>
      <c r="AX174" s="2" t="s">
        <v>125</v>
      </c>
      <c r="AY174" s="2" t="s">
        <v>39</v>
      </c>
      <c r="AZ174" s="2" t="s">
        <v>40</v>
      </c>
      <c r="BA174" s="2" t="s">
        <v>59</v>
      </c>
      <c r="BB174" s="2" t="s">
        <v>82</v>
      </c>
      <c r="BC174" s="2" t="s">
        <v>84</v>
      </c>
      <c r="BD174" s="2" t="s">
        <v>157</v>
      </c>
      <c r="BE174" s="2" t="s">
        <v>87</v>
      </c>
      <c r="BF174" s="2" t="s">
        <v>160</v>
      </c>
      <c r="BG174" s="2" t="s">
        <v>141</v>
      </c>
      <c r="BH174" s="21">
        <v>0</v>
      </c>
      <c r="BI174" s="25">
        <v>3</v>
      </c>
      <c r="BJ174" s="69" t="str">
        <f t="shared" si="149"/>
        <v>not applic.</v>
      </c>
      <c r="BK174" s="69" t="str">
        <f t="shared" si="155"/>
        <v>not compact</v>
      </c>
      <c r="BL174" s="69" t="str">
        <f t="shared" si="156"/>
        <v>not compact</v>
      </c>
      <c r="BM174" s="35" t="str">
        <f t="shared" si="157"/>
        <v>Standard</v>
      </c>
      <c r="BN174" s="35" t="str">
        <f t="shared" si="157"/>
        <v>Standard</v>
      </c>
      <c r="BO174" s="40">
        <f t="shared" ref="BO174:BP174" si="178">BO173</f>
        <v>-1</v>
      </c>
      <c r="BP174" s="40">
        <f t="shared" si="178"/>
        <v>0</v>
      </c>
      <c r="BQ174" s="40">
        <f t="shared" ref="BQ174" si="179">BQ173</f>
        <v>0</v>
      </c>
      <c r="BR174" s="40" t="s">
        <v>290</v>
      </c>
      <c r="BS174" s="40">
        <v>0</v>
      </c>
      <c r="BT174" s="31" t="s">
        <v>0</v>
      </c>
    </row>
    <row r="175" spans="1:81" s="2" customFormat="1" x14ac:dyDescent="0.25">
      <c r="C175" s="2">
        <v>14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299</v>
      </c>
      <c r="W175" s="2">
        <v>8</v>
      </c>
      <c r="X175" s="2">
        <v>8</v>
      </c>
      <c r="Y175" s="2">
        <v>8</v>
      </c>
      <c r="Z175" s="2">
        <v>15</v>
      </c>
      <c r="AA175" s="2">
        <v>6.9000000000000006E-2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38</v>
      </c>
      <c r="AG175" s="2">
        <v>19</v>
      </c>
      <c r="AH175" s="2">
        <v>8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0.63</v>
      </c>
      <c r="AT175" s="7" t="s">
        <v>116</v>
      </c>
      <c r="AU175" s="7" t="s">
        <v>116</v>
      </c>
      <c r="AV175" s="55">
        <f t="shared" si="154"/>
        <v>1</v>
      </c>
      <c r="AW175" s="2" t="s">
        <v>56</v>
      </c>
      <c r="AX175" s="2" t="s">
        <v>123</v>
      </c>
      <c r="AY175" s="2" t="s">
        <v>39</v>
      </c>
      <c r="AZ175" s="2" t="s">
        <v>40</v>
      </c>
      <c r="BA175" s="2" t="s">
        <v>59</v>
      </c>
      <c r="BB175" s="2" t="s">
        <v>82</v>
      </c>
      <c r="BC175" s="2" t="s">
        <v>84</v>
      </c>
      <c r="BD175" s="2" t="s">
        <v>157</v>
      </c>
      <c r="BE175" s="2" t="s">
        <v>87</v>
      </c>
      <c r="BF175" s="2" t="s">
        <v>160</v>
      </c>
      <c r="BG175" s="2" t="s">
        <v>141</v>
      </c>
      <c r="BH175" s="21">
        <v>0</v>
      </c>
      <c r="BI175" s="25">
        <v>3</v>
      </c>
      <c r="BJ175" s="69" t="str">
        <f t="shared" si="149"/>
        <v>not applic.</v>
      </c>
      <c r="BK175" s="69" t="str">
        <f t="shared" si="155"/>
        <v>not compact</v>
      </c>
      <c r="BL175" s="69" t="str">
        <f t="shared" si="156"/>
        <v>not compact</v>
      </c>
      <c r="BM175" s="35" t="str">
        <f t="shared" si="157"/>
        <v>Standard</v>
      </c>
      <c r="BN175" s="35" t="str">
        <f t="shared" si="157"/>
        <v>Standard</v>
      </c>
      <c r="BO175" s="40">
        <f t="shared" ref="BO175:BP175" si="180">BO174</f>
        <v>-1</v>
      </c>
      <c r="BP175" s="40">
        <f t="shared" si="180"/>
        <v>0</v>
      </c>
      <c r="BQ175" s="40">
        <f t="shared" ref="BQ175" si="181">BQ174</f>
        <v>0</v>
      </c>
      <c r="BR175" s="40" t="s">
        <v>290</v>
      </c>
      <c r="BS175" s="40">
        <v>0</v>
      </c>
      <c r="BT175" s="31" t="s">
        <v>0</v>
      </c>
    </row>
    <row r="176" spans="1:81" s="2" customFormat="1" x14ac:dyDescent="0.25">
      <c r="C176" s="2">
        <v>15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299</v>
      </c>
      <c r="W176" s="2">
        <v>8</v>
      </c>
      <c r="X176" s="2">
        <v>8</v>
      </c>
      <c r="Y176" s="2">
        <v>8</v>
      </c>
      <c r="Z176" s="2">
        <v>15</v>
      </c>
      <c r="AA176" s="2">
        <v>6.9000000000000006E-2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4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0.35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0.1</v>
      </c>
      <c r="AT176" s="7" t="s">
        <v>116</v>
      </c>
      <c r="AU176" s="7" t="s">
        <v>116</v>
      </c>
      <c r="AV176" s="55">
        <f t="shared" si="154"/>
        <v>1</v>
      </c>
      <c r="AW176" s="2" t="s">
        <v>56</v>
      </c>
      <c r="AX176" s="2" t="s">
        <v>123</v>
      </c>
      <c r="AY176" s="2" t="s">
        <v>39</v>
      </c>
      <c r="AZ176" s="2" t="s">
        <v>40</v>
      </c>
      <c r="BA176" s="2" t="s">
        <v>59</v>
      </c>
      <c r="BB176" s="2" t="s">
        <v>82</v>
      </c>
      <c r="BC176" s="2" t="s">
        <v>84</v>
      </c>
      <c r="BD176" s="2" t="s">
        <v>159</v>
      </c>
      <c r="BE176" s="2" t="s">
        <v>87</v>
      </c>
      <c r="BF176" s="2" t="s">
        <v>162</v>
      </c>
      <c r="BG176" s="2" t="s">
        <v>141</v>
      </c>
      <c r="BH176" s="21">
        <v>0</v>
      </c>
      <c r="BI176" s="25">
        <v>3</v>
      </c>
      <c r="BJ176" s="69" t="str">
        <f t="shared" si="149"/>
        <v>not applic.</v>
      </c>
      <c r="BK176" s="69" t="str">
        <f t="shared" si="155"/>
        <v>not compact</v>
      </c>
      <c r="BL176" s="69" t="str">
        <f t="shared" si="156"/>
        <v>not compact</v>
      </c>
      <c r="BM176" s="35" t="str">
        <f t="shared" si="157"/>
        <v>Standard</v>
      </c>
      <c r="BN176" s="35" t="str">
        <f t="shared" si="157"/>
        <v>Standard</v>
      </c>
      <c r="BO176" s="40">
        <f t="shared" ref="BO176:BP176" si="182">BO175</f>
        <v>-1</v>
      </c>
      <c r="BP176" s="40">
        <f t="shared" si="182"/>
        <v>0</v>
      </c>
      <c r="BQ176" s="40">
        <f t="shared" ref="BQ176" si="183">BQ175</f>
        <v>0</v>
      </c>
      <c r="BR176" s="40" t="s">
        <v>290</v>
      </c>
      <c r="BS176" s="40">
        <v>0</v>
      </c>
      <c r="BT176" s="31" t="s">
        <v>0</v>
      </c>
    </row>
    <row r="177" spans="3:73" s="2" customFormat="1" x14ac:dyDescent="0.25">
      <c r="C177" s="2">
        <v>16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20</v>
      </c>
      <c r="O177" s="2">
        <v>300</v>
      </c>
      <c r="P177" s="2">
        <v>0</v>
      </c>
      <c r="Q177" s="2">
        <v>0.8</v>
      </c>
      <c r="R177" s="2">
        <v>0.8</v>
      </c>
      <c r="S177" s="2">
        <v>0.8</v>
      </c>
      <c r="T177" s="2">
        <v>7.6</v>
      </c>
      <c r="U177" s="25">
        <v>1</v>
      </c>
      <c r="V177" s="25" t="s">
        <v>299</v>
      </c>
      <c r="W177" s="2">
        <v>8</v>
      </c>
      <c r="X177" s="2">
        <v>8</v>
      </c>
      <c r="Y177" s="2">
        <v>8</v>
      </c>
      <c r="Z177" s="2">
        <v>15</v>
      </c>
      <c r="AA177" s="2">
        <v>6.9000000000000006E-2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8</v>
      </c>
      <c r="AI177" s="2">
        <v>7016</v>
      </c>
      <c r="AJ177" s="2">
        <v>10016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0.55000000000000004</v>
      </c>
      <c r="AO177" s="38">
        <v>0.2</v>
      </c>
      <c r="AP177" s="38">
        <v>0.5</v>
      </c>
      <c r="AQ177" s="38">
        <v>0</v>
      </c>
      <c r="AR177" s="38">
        <v>0.1</v>
      </c>
      <c r="AS177" s="38">
        <v>0.63</v>
      </c>
      <c r="AT177" s="7" t="s">
        <v>116</v>
      </c>
      <c r="AU177" s="7" t="s">
        <v>116</v>
      </c>
      <c r="AV177" s="55">
        <f t="shared" si="154"/>
        <v>1</v>
      </c>
      <c r="AW177" s="2" t="s">
        <v>56</v>
      </c>
      <c r="AX177" s="2" t="s">
        <v>123</v>
      </c>
      <c r="AY177" s="2" t="s">
        <v>41</v>
      </c>
      <c r="AZ177" s="2" t="s">
        <v>42</v>
      </c>
      <c r="BA177" s="2" t="s">
        <v>59</v>
      </c>
      <c r="BB177" s="2" t="s">
        <v>80</v>
      </c>
      <c r="BC177" s="2" t="s">
        <v>84</v>
      </c>
      <c r="BD177" s="2" t="s">
        <v>157</v>
      </c>
      <c r="BE177" s="2" t="s">
        <v>87</v>
      </c>
      <c r="BF177" s="2" t="s">
        <v>160</v>
      </c>
      <c r="BG177" s="2" t="s">
        <v>141</v>
      </c>
      <c r="BH177" s="21">
        <v>0</v>
      </c>
      <c r="BI177" s="25">
        <v>3</v>
      </c>
      <c r="BJ177" s="69" t="str">
        <f t="shared" si="149"/>
        <v>not applic.</v>
      </c>
      <c r="BK177" s="69" t="str">
        <f t="shared" si="155"/>
        <v>not compact</v>
      </c>
      <c r="BL177" s="69" t="str">
        <f t="shared" si="156"/>
        <v>not compact</v>
      </c>
      <c r="BM177" s="35" t="str">
        <f t="shared" si="157"/>
        <v>Standard</v>
      </c>
      <c r="BN177" s="35" t="str">
        <f t="shared" si="157"/>
        <v>Standard</v>
      </c>
      <c r="BO177" s="40">
        <f t="shared" ref="BO177:BP177" si="184">BO176</f>
        <v>-1</v>
      </c>
      <c r="BP177" s="40">
        <f t="shared" si="184"/>
        <v>0</v>
      </c>
      <c r="BQ177" s="40">
        <f t="shared" ref="BQ177" si="185">BQ176</f>
        <v>0</v>
      </c>
      <c r="BR177" s="40" t="s">
        <v>290</v>
      </c>
      <c r="BS177" s="40">
        <v>0</v>
      </c>
      <c r="BT177" s="31" t="s">
        <v>0</v>
      </c>
    </row>
    <row r="178" spans="3:73" s="2" customFormat="1" x14ac:dyDescent="0.25">
      <c r="C178" s="2">
        <v>1</v>
      </c>
      <c r="D178" s="2">
        <v>2008</v>
      </c>
      <c r="E178" s="64" t="s">
        <v>219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20</v>
      </c>
      <c r="O178" s="2">
        <v>300</v>
      </c>
      <c r="P178" s="2">
        <v>0</v>
      </c>
      <c r="Q178" s="2">
        <v>0.8</v>
      </c>
      <c r="R178" s="2">
        <v>0.8</v>
      </c>
      <c r="S178" s="2">
        <v>0.8</v>
      </c>
      <c r="T178" s="2">
        <v>7.6</v>
      </c>
      <c r="U178" s="25">
        <v>1</v>
      </c>
      <c r="V178" s="25" t="s">
        <v>299</v>
      </c>
      <c r="W178" s="2">
        <v>6</v>
      </c>
      <c r="X178" s="2">
        <v>6</v>
      </c>
      <c r="Y178" s="2">
        <v>8</v>
      </c>
      <c r="Z178" s="2">
        <v>15</v>
      </c>
      <c r="AA178" s="2">
        <v>6.9000000000000006E-2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8</v>
      </c>
      <c r="AI178" s="2">
        <v>0</v>
      </c>
      <c r="AJ178" s="2">
        <v>5016</v>
      </c>
      <c r="AK178" s="38">
        <v>0.7</v>
      </c>
      <c r="AL178" s="38" t="s">
        <v>184</v>
      </c>
      <c r="AM178" s="38">
        <v>0.4</v>
      </c>
      <c r="AN178" s="38">
        <v>0.55000000000000004</v>
      </c>
      <c r="AO178" s="38">
        <v>0.2</v>
      </c>
      <c r="AP178" s="38">
        <v>0.5</v>
      </c>
      <c r="AQ178" s="38">
        <v>0</v>
      </c>
      <c r="AR178" s="38">
        <v>0.1</v>
      </c>
      <c r="AS178" s="38">
        <v>0.1</v>
      </c>
      <c r="AT178" s="7" t="s">
        <v>116</v>
      </c>
      <c r="AU178" s="7" t="s">
        <v>116</v>
      </c>
      <c r="AV178" s="53">
        <v>1</v>
      </c>
      <c r="AW178" s="2" t="s">
        <v>56</v>
      </c>
      <c r="AX178" s="2" t="s">
        <v>123</v>
      </c>
      <c r="AY178" s="2" t="s">
        <v>39</v>
      </c>
      <c r="AZ178" s="2" t="s">
        <v>40</v>
      </c>
      <c r="BA178" s="2" t="s">
        <v>59</v>
      </c>
      <c r="BB178" s="2" t="s">
        <v>80</v>
      </c>
      <c r="BC178" s="2" t="s">
        <v>84</v>
      </c>
      <c r="BD178" s="2" t="s">
        <v>157</v>
      </c>
      <c r="BE178" s="2" t="s">
        <v>87</v>
      </c>
      <c r="BF178" s="2" t="s">
        <v>160</v>
      </c>
      <c r="BG178" s="2" t="s">
        <v>141</v>
      </c>
      <c r="BH178" s="21">
        <v>0</v>
      </c>
      <c r="BI178" s="25">
        <v>3</v>
      </c>
      <c r="BJ178" s="69" t="str">
        <f t="shared" si="149"/>
        <v>not applic.</v>
      </c>
      <c r="BK178" s="68" t="s">
        <v>268</v>
      </c>
      <c r="BL178" s="68" t="s">
        <v>268</v>
      </c>
      <c r="BM178" s="2" t="s">
        <v>184</v>
      </c>
      <c r="BN178" s="2" t="s">
        <v>184</v>
      </c>
      <c r="BO178" s="38">
        <v>-1</v>
      </c>
      <c r="BP178" s="38">
        <v>0</v>
      </c>
      <c r="BQ178" s="38">
        <v>0</v>
      </c>
      <c r="BR178" s="38" t="s">
        <v>290</v>
      </c>
      <c r="BS178" s="38">
        <v>0</v>
      </c>
      <c r="BT178" s="31" t="s">
        <v>0</v>
      </c>
    </row>
    <row r="179" spans="3:73" s="2" customFormat="1" x14ac:dyDescent="0.25">
      <c r="C179" s="2">
        <v>2</v>
      </c>
      <c r="D179" s="2">
        <v>2008</v>
      </c>
      <c r="E179" s="40" t="str">
        <f t="shared" si="152"/>
        <v>MultiFam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19</v>
      </c>
      <c r="O179" s="2">
        <v>300</v>
      </c>
      <c r="P179" s="2">
        <v>1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299</v>
      </c>
      <c r="W179" s="2">
        <v>6</v>
      </c>
      <c r="X179" s="2">
        <v>6</v>
      </c>
      <c r="Y179" s="2">
        <v>8</v>
      </c>
      <c r="Z179" s="2">
        <v>15</v>
      </c>
      <c r="AA179" s="2">
        <v>0.10100000000000001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30</v>
      </c>
      <c r="AG179" s="2">
        <v>19</v>
      </c>
      <c r="AH179" s="2">
        <v>8</v>
      </c>
      <c r="AI179" s="2">
        <v>0</v>
      </c>
      <c r="AJ179" s="2">
        <v>5016</v>
      </c>
      <c r="AK179" s="40">
        <f>AK178</f>
        <v>0.7</v>
      </c>
      <c r="AL179" s="40" t="str">
        <f>AL178</f>
        <v>Standard</v>
      </c>
      <c r="AM179" s="38">
        <v>0.4</v>
      </c>
      <c r="AN179" s="38">
        <v>0.4</v>
      </c>
      <c r="AO179" s="38">
        <v>0.2</v>
      </c>
      <c r="AP179" s="38">
        <v>0.5</v>
      </c>
      <c r="AQ179" s="38">
        <v>1</v>
      </c>
      <c r="AR179" s="38">
        <v>0.1</v>
      </c>
      <c r="AS179" s="38">
        <v>0.1</v>
      </c>
      <c r="AT179" s="7" t="s">
        <v>116</v>
      </c>
      <c r="AU179" s="7" t="s">
        <v>116</v>
      </c>
      <c r="AV179" s="55">
        <f>AV178</f>
        <v>1</v>
      </c>
      <c r="AW179" s="2" t="s">
        <v>57</v>
      </c>
      <c r="AX179" s="2" t="s">
        <v>124</v>
      </c>
      <c r="AY179" s="2" t="s">
        <v>39</v>
      </c>
      <c r="AZ179" s="2" t="s">
        <v>40</v>
      </c>
      <c r="BA179" s="2" t="s">
        <v>60</v>
      </c>
      <c r="BB179" s="2" t="s">
        <v>82</v>
      </c>
      <c r="BC179" s="2" t="s">
        <v>84</v>
      </c>
      <c r="BD179" s="2" t="s">
        <v>157</v>
      </c>
      <c r="BE179" s="2" t="s">
        <v>87</v>
      </c>
      <c r="BF179" s="2" t="s">
        <v>160</v>
      </c>
      <c r="BG179" s="2" t="s">
        <v>141</v>
      </c>
      <c r="BH179" s="21">
        <v>0</v>
      </c>
      <c r="BI179" s="25">
        <v>3</v>
      </c>
      <c r="BJ179" s="69" t="str">
        <f t="shared" si="149"/>
        <v>not applic.</v>
      </c>
      <c r="BK179" s="69" t="str">
        <f t="shared" ref="BK179:BP179" si="186">BK178</f>
        <v>not compact</v>
      </c>
      <c r="BL179" s="69" t="str">
        <f t="shared" si="186"/>
        <v>not compact</v>
      </c>
      <c r="BM179" s="35" t="str">
        <f t="shared" si="186"/>
        <v>Standard</v>
      </c>
      <c r="BN179" s="35" t="str">
        <f t="shared" si="186"/>
        <v>Standard</v>
      </c>
      <c r="BO179" s="40">
        <f t="shared" si="186"/>
        <v>-1</v>
      </c>
      <c r="BP179" s="40">
        <f t="shared" si="186"/>
        <v>0</v>
      </c>
      <c r="BQ179" s="40">
        <f t="shared" ref="BQ179" si="187">BQ178</f>
        <v>0</v>
      </c>
      <c r="BR179" s="40" t="s">
        <v>290</v>
      </c>
      <c r="BS179" s="40">
        <v>0</v>
      </c>
      <c r="BT179" s="31" t="s">
        <v>0</v>
      </c>
    </row>
    <row r="180" spans="3:73" s="2" customFormat="1" x14ac:dyDescent="0.25">
      <c r="C180" s="2">
        <v>3</v>
      </c>
      <c r="D180" s="2">
        <v>2008</v>
      </c>
      <c r="E180" s="40" t="str">
        <f t="shared" si="152"/>
        <v>MultiFam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20</v>
      </c>
      <c r="O180" s="2">
        <v>300</v>
      </c>
      <c r="P180" s="2">
        <v>0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299</v>
      </c>
      <c r="W180" s="2">
        <v>6</v>
      </c>
      <c r="X180" s="2">
        <v>6</v>
      </c>
      <c r="Y180" s="2">
        <v>8</v>
      </c>
      <c r="Z180" s="2">
        <v>15</v>
      </c>
      <c r="AA180" s="2">
        <v>0.10100000000000001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30</v>
      </c>
      <c r="AG180" s="2">
        <v>19</v>
      </c>
      <c r="AH180" s="2">
        <v>0</v>
      </c>
      <c r="AI180" s="2">
        <v>0</v>
      </c>
      <c r="AJ180" s="2">
        <v>5016</v>
      </c>
      <c r="AK180" s="40">
        <f t="shared" ref="AK180:AL180" si="188">AK179</f>
        <v>0.7</v>
      </c>
      <c r="AL180" s="40" t="str">
        <f t="shared" si="188"/>
        <v>Standard</v>
      </c>
      <c r="AM180" s="38">
        <v>0.4</v>
      </c>
      <c r="AN180" s="38">
        <v>0.55000000000000004</v>
      </c>
      <c r="AO180" s="38">
        <v>0.2</v>
      </c>
      <c r="AP180" s="38">
        <v>0.5</v>
      </c>
      <c r="AQ180" s="38">
        <v>0</v>
      </c>
      <c r="AR180" s="38">
        <v>0.1</v>
      </c>
      <c r="AS180" s="38">
        <v>0.1</v>
      </c>
      <c r="AT180" s="7" t="s">
        <v>116</v>
      </c>
      <c r="AU180" s="7" t="s">
        <v>116</v>
      </c>
      <c r="AV180" s="55">
        <f t="shared" ref="AV180" si="189">AV179</f>
        <v>1</v>
      </c>
      <c r="AW180" s="2" t="s">
        <v>57</v>
      </c>
      <c r="AX180" s="2" t="s">
        <v>124</v>
      </c>
      <c r="AY180" s="2" t="s">
        <v>39</v>
      </c>
      <c r="AZ180" s="2" t="s">
        <v>40</v>
      </c>
      <c r="BA180" s="2" t="s">
        <v>60</v>
      </c>
      <c r="BB180" s="2" t="s">
        <v>82</v>
      </c>
      <c r="BC180" s="2" t="s">
        <v>84</v>
      </c>
      <c r="BD180" s="2" t="s">
        <v>158</v>
      </c>
      <c r="BE180" s="2" t="s">
        <v>87</v>
      </c>
      <c r="BF180" s="2" t="s">
        <v>161</v>
      </c>
      <c r="BG180" s="2" t="s">
        <v>141</v>
      </c>
      <c r="BH180" s="21">
        <v>0</v>
      </c>
      <c r="BI180" s="25">
        <v>3</v>
      </c>
      <c r="BJ180" s="69" t="str">
        <f t="shared" si="149"/>
        <v>not applic.</v>
      </c>
      <c r="BK180" s="69" t="str">
        <f t="shared" ref="BK180:BK193" si="190">BK179</f>
        <v>not compact</v>
      </c>
      <c r="BL180" s="69" t="str">
        <f t="shared" ref="BL180:BL193" si="191">BL179</f>
        <v>not compact</v>
      </c>
      <c r="BM180" s="35" t="str">
        <f t="shared" ref="BM180:BN193" si="192">BM179</f>
        <v>Standard</v>
      </c>
      <c r="BN180" s="35" t="str">
        <f t="shared" si="192"/>
        <v>Standard</v>
      </c>
      <c r="BO180" s="40">
        <f t="shared" ref="BO180:BP180" si="193">BO179</f>
        <v>-1</v>
      </c>
      <c r="BP180" s="40">
        <f t="shared" si="193"/>
        <v>0</v>
      </c>
      <c r="BQ180" s="40">
        <f t="shared" ref="BQ180" si="194">BQ179</f>
        <v>0</v>
      </c>
      <c r="BR180" s="40" t="s">
        <v>290</v>
      </c>
      <c r="BS180" s="40">
        <v>0</v>
      </c>
      <c r="BT180" s="31" t="s">
        <v>0</v>
      </c>
      <c r="BU180" s="2" t="s">
        <v>139</v>
      </c>
    </row>
    <row r="181" spans="3:73" s="2" customFormat="1" x14ac:dyDescent="0.25">
      <c r="C181" s="2">
        <v>4</v>
      </c>
      <c r="D181" s="2">
        <v>2008</v>
      </c>
      <c r="E181" s="40" t="str">
        <f t="shared" si="152"/>
        <v>MultiFam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19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299</v>
      </c>
      <c r="W181" s="2">
        <v>6</v>
      </c>
      <c r="X181" s="2">
        <v>6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0</v>
      </c>
      <c r="AI181" s="2">
        <v>0</v>
      </c>
      <c r="AJ181" s="2">
        <v>5016</v>
      </c>
      <c r="AK181" s="40">
        <f t="shared" ref="AK181:AL181" si="195">AK180</f>
        <v>0.7</v>
      </c>
      <c r="AL181" s="40" t="str">
        <f t="shared" si="195"/>
        <v>Standard</v>
      </c>
      <c r="AM181" s="38">
        <v>0.4</v>
      </c>
      <c r="AN181" s="38">
        <v>0.4</v>
      </c>
      <c r="AO181" s="38">
        <v>0.2</v>
      </c>
      <c r="AP181" s="38">
        <v>0.5</v>
      </c>
      <c r="AQ181" s="38">
        <v>1</v>
      </c>
      <c r="AR181" s="38">
        <v>0.1</v>
      </c>
      <c r="AS181" s="38">
        <v>0.1</v>
      </c>
      <c r="AT181" s="7" t="s">
        <v>116</v>
      </c>
      <c r="AU181" s="7" t="s">
        <v>116</v>
      </c>
      <c r="AV181" s="55">
        <f t="shared" ref="AV181" si="196">AV180</f>
        <v>1</v>
      </c>
      <c r="AW181" s="2" t="s">
        <v>57</v>
      </c>
      <c r="AX181" s="2" t="s">
        <v>124</v>
      </c>
      <c r="AY181" s="2" t="s">
        <v>39</v>
      </c>
      <c r="AZ181" s="2" t="s">
        <v>40</v>
      </c>
      <c r="BA181" s="2" t="s">
        <v>60</v>
      </c>
      <c r="BB181" s="2" t="s">
        <v>82</v>
      </c>
      <c r="BC181" s="2" t="s">
        <v>84</v>
      </c>
      <c r="BD181" s="2" t="s">
        <v>158</v>
      </c>
      <c r="BE181" s="2" t="s">
        <v>87</v>
      </c>
      <c r="BF181" s="2" t="s">
        <v>161</v>
      </c>
      <c r="BG181" s="2" t="s">
        <v>141</v>
      </c>
      <c r="BH181" s="21">
        <v>0</v>
      </c>
      <c r="BI181" s="25">
        <v>3</v>
      </c>
      <c r="BJ181" s="69" t="str">
        <f t="shared" si="149"/>
        <v>not applic.</v>
      </c>
      <c r="BK181" s="69" t="str">
        <f t="shared" si="190"/>
        <v>not compact</v>
      </c>
      <c r="BL181" s="69" t="str">
        <f t="shared" si="191"/>
        <v>not compact</v>
      </c>
      <c r="BM181" s="35" t="str">
        <f t="shared" si="192"/>
        <v>Standard</v>
      </c>
      <c r="BN181" s="35" t="str">
        <f t="shared" si="192"/>
        <v>Standard</v>
      </c>
      <c r="BO181" s="40">
        <f t="shared" ref="BO181:BP181" si="197">BO180</f>
        <v>-1</v>
      </c>
      <c r="BP181" s="40">
        <f t="shared" si="197"/>
        <v>0</v>
      </c>
      <c r="BQ181" s="40">
        <f t="shared" ref="BQ181" si="198">BQ180</f>
        <v>0</v>
      </c>
      <c r="BR181" s="40" t="s">
        <v>290</v>
      </c>
      <c r="BS181" s="40">
        <v>0</v>
      </c>
      <c r="BT181" s="31" t="s">
        <v>0</v>
      </c>
      <c r="BU181" s="2" t="s">
        <v>140</v>
      </c>
    </row>
    <row r="182" spans="3:73" s="2" customFormat="1" x14ac:dyDescent="0.25">
      <c r="C182" s="2">
        <v>5</v>
      </c>
      <c r="D182" s="2">
        <v>2008</v>
      </c>
      <c r="E182" s="40" t="str">
        <f t="shared" si="152"/>
        <v>MultiFam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299</v>
      </c>
      <c r="W182" s="2">
        <v>6</v>
      </c>
      <c r="X182" s="2">
        <v>6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ref="AK182:AL182" si="199">AK181</f>
        <v>0.7</v>
      </c>
      <c r="AL182" s="40" t="str">
        <f t="shared" si="199"/>
        <v>Standard</v>
      </c>
      <c r="AM182" s="38">
        <v>0.4</v>
      </c>
      <c r="AN182" s="38">
        <v>0.4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0.1</v>
      </c>
      <c r="AT182" s="7" t="s">
        <v>116</v>
      </c>
      <c r="AU182" s="7" t="s">
        <v>116</v>
      </c>
      <c r="AV182" s="55">
        <f t="shared" ref="AV182" si="200">AV181</f>
        <v>1</v>
      </c>
      <c r="AW182" s="2" t="s">
        <v>57</v>
      </c>
      <c r="AX182" s="2" t="s">
        <v>124</v>
      </c>
      <c r="AY182" s="2" t="s">
        <v>39</v>
      </c>
      <c r="AZ182" s="2" t="s">
        <v>40</v>
      </c>
      <c r="BA182" s="2" t="s">
        <v>60</v>
      </c>
      <c r="BB182" s="2" t="s">
        <v>82</v>
      </c>
      <c r="BC182" s="2" t="s">
        <v>84</v>
      </c>
      <c r="BD182" s="2" t="s">
        <v>158</v>
      </c>
      <c r="BE182" s="2" t="s">
        <v>87</v>
      </c>
      <c r="BF182" s="2" t="s">
        <v>161</v>
      </c>
      <c r="BG182" s="2" t="s">
        <v>141</v>
      </c>
      <c r="BH182" s="21">
        <v>0</v>
      </c>
      <c r="BI182" s="25">
        <v>3</v>
      </c>
      <c r="BJ182" s="69" t="str">
        <f t="shared" si="149"/>
        <v>not applic.</v>
      </c>
      <c r="BK182" s="69" t="str">
        <f t="shared" si="190"/>
        <v>not compact</v>
      </c>
      <c r="BL182" s="69" t="str">
        <f t="shared" si="191"/>
        <v>not compact</v>
      </c>
      <c r="BM182" s="35" t="str">
        <f t="shared" si="192"/>
        <v>Standard</v>
      </c>
      <c r="BN182" s="35" t="str">
        <f t="shared" si="192"/>
        <v>Standard</v>
      </c>
      <c r="BO182" s="40">
        <f t="shared" ref="BO182:BP182" si="201">BO181</f>
        <v>-1</v>
      </c>
      <c r="BP182" s="40">
        <f t="shared" si="201"/>
        <v>0</v>
      </c>
      <c r="BQ182" s="40">
        <f t="shared" ref="BQ182" si="202">BQ181</f>
        <v>0</v>
      </c>
      <c r="BR182" s="40" t="s">
        <v>290</v>
      </c>
      <c r="BS182" s="40">
        <v>0</v>
      </c>
      <c r="BT182" s="31" t="s">
        <v>0</v>
      </c>
    </row>
    <row r="183" spans="3:73" s="2" customFormat="1" x14ac:dyDescent="0.25">
      <c r="C183" s="2">
        <v>6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20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299</v>
      </c>
      <c r="W183" s="2">
        <v>4.2</v>
      </c>
      <c r="X183" s="2">
        <v>4.2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0</v>
      </c>
      <c r="AI183" s="2">
        <v>0</v>
      </c>
      <c r="AJ183" s="2">
        <v>5016</v>
      </c>
      <c r="AK183" s="40">
        <f t="shared" ref="AK183:AL183" si="203">AK182</f>
        <v>0.7</v>
      </c>
      <c r="AL183" s="40" t="str">
        <f t="shared" si="203"/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0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 t="shared" ref="AV183" si="204"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158</v>
      </c>
      <c r="BE183" s="2" t="s">
        <v>87</v>
      </c>
      <c r="BF183" s="2" t="s">
        <v>161</v>
      </c>
      <c r="BG183" s="2" t="s">
        <v>141</v>
      </c>
      <c r="BH183" s="21">
        <v>0</v>
      </c>
      <c r="BI183" s="25">
        <v>3</v>
      </c>
      <c r="BJ183" s="69" t="str">
        <f t="shared" si="149"/>
        <v>not applic.</v>
      </c>
      <c r="BK183" s="69" t="str">
        <f t="shared" si="190"/>
        <v>not compact</v>
      </c>
      <c r="BL183" s="69" t="str">
        <f t="shared" si="191"/>
        <v>not compact</v>
      </c>
      <c r="BM183" s="35" t="str">
        <f t="shared" si="192"/>
        <v>Standard</v>
      </c>
      <c r="BN183" s="35" t="str">
        <f t="shared" si="192"/>
        <v>Standard</v>
      </c>
      <c r="BO183" s="40">
        <f t="shared" ref="BO183:BP183" si="205">BO182</f>
        <v>-1</v>
      </c>
      <c r="BP183" s="40">
        <f t="shared" si="205"/>
        <v>0</v>
      </c>
      <c r="BQ183" s="40">
        <f t="shared" ref="BQ183" si="206">BQ182</f>
        <v>0</v>
      </c>
      <c r="BR183" s="40" t="s">
        <v>290</v>
      </c>
      <c r="BS183" s="40">
        <v>0</v>
      </c>
      <c r="BT183" s="31" t="s">
        <v>0</v>
      </c>
    </row>
    <row r="184" spans="3:73" s="2" customFormat="1" x14ac:dyDescent="0.25">
      <c r="C184" s="2">
        <v>7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299</v>
      </c>
      <c r="W184" s="2">
        <v>4.2</v>
      </c>
      <c r="X184" s="2">
        <v>4.2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207">AK183</f>
        <v>0.7</v>
      </c>
      <c r="AL184" s="40" t="str">
        <f t="shared" si="207"/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208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21">
        <v>0</v>
      </c>
      <c r="BI184" s="25">
        <v>3</v>
      </c>
      <c r="BJ184" s="69" t="str">
        <f t="shared" si="149"/>
        <v>not applic.</v>
      </c>
      <c r="BK184" s="69" t="str">
        <f t="shared" si="190"/>
        <v>not compact</v>
      </c>
      <c r="BL184" s="69" t="str">
        <f t="shared" si="191"/>
        <v>not compact</v>
      </c>
      <c r="BM184" s="35" t="str">
        <f t="shared" si="192"/>
        <v>Standard</v>
      </c>
      <c r="BN184" s="35" t="str">
        <f t="shared" si="192"/>
        <v>Standard</v>
      </c>
      <c r="BO184" s="40">
        <f t="shared" ref="BO184:BP184" si="209">BO183</f>
        <v>-1</v>
      </c>
      <c r="BP184" s="40">
        <f t="shared" si="209"/>
        <v>0</v>
      </c>
      <c r="BQ184" s="40">
        <f t="shared" ref="BQ184" si="210">BQ183</f>
        <v>0</v>
      </c>
      <c r="BR184" s="40" t="s">
        <v>290</v>
      </c>
      <c r="BS184" s="40">
        <v>0</v>
      </c>
      <c r="BT184" s="31" t="s">
        <v>0</v>
      </c>
    </row>
    <row r="185" spans="3:73" s="2" customFormat="1" x14ac:dyDescent="0.25">
      <c r="C185" s="2">
        <v>8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300</v>
      </c>
      <c r="P185" s="2">
        <v>1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299</v>
      </c>
      <c r="W185" s="2">
        <v>4.2</v>
      </c>
      <c r="X185" s="2">
        <v>4.2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211">AK184</f>
        <v>0.7</v>
      </c>
      <c r="AL185" s="40" t="str">
        <f t="shared" si="211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1</v>
      </c>
      <c r="AR185" s="38">
        <v>0.1</v>
      </c>
      <c r="AS185" s="38">
        <v>0.1</v>
      </c>
      <c r="AT185" s="7" t="s">
        <v>116</v>
      </c>
      <c r="AU185" s="7" t="s">
        <v>116</v>
      </c>
      <c r="AV185" s="55">
        <f t="shared" ref="AV185" si="212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21">
        <v>0</v>
      </c>
      <c r="BI185" s="25">
        <v>3</v>
      </c>
      <c r="BJ185" s="69" t="str">
        <f t="shared" si="149"/>
        <v>not applic.</v>
      </c>
      <c r="BK185" s="69" t="str">
        <f t="shared" si="190"/>
        <v>not compact</v>
      </c>
      <c r="BL185" s="69" t="str">
        <f t="shared" si="191"/>
        <v>not compact</v>
      </c>
      <c r="BM185" s="35" t="str">
        <f t="shared" si="192"/>
        <v>Standard</v>
      </c>
      <c r="BN185" s="35" t="str">
        <f t="shared" si="192"/>
        <v>Standard</v>
      </c>
      <c r="BO185" s="40">
        <f t="shared" ref="BO185:BP185" si="213">BO184</f>
        <v>-1</v>
      </c>
      <c r="BP185" s="40">
        <f t="shared" si="213"/>
        <v>0</v>
      </c>
      <c r="BQ185" s="40">
        <f t="shared" ref="BQ185" si="214">BQ184</f>
        <v>0</v>
      </c>
      <c r="BR185" s="40" t="s">
        <v>290</v>
      </c>
      <c r="BS185" s="40">
        <v>0</v>
      </c>
      <c r="BT185" s="31" t="s">
        <v>0</v>
      </c>
    </row>
    <row r="186" spans="3:73" s="2" customFormat="1" x14ac:dyDescent="0.25">
      <c r="C186" s="2">
        <v>9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19</v>
      </c>
      <c r="O186" s="2">
        <v>300</v>
      </c>
      <c r="P186" s="2">
        <v>1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299</v>
      </c>
      <c r="W186" s="2">
        <v>6</v>
      </c>
      <c r="X186" s="2">
        <v>6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215">AK185</f>
        <v>0.7</v>
      </c>
      <c r="AL186" s="40" t="str">
        <f t="shared" si="215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1</v>
      </c>
      <c r="AR186" s="38">
        <v>0.1</v>
      </c>
      <c r="AS186" s="38">
        <v>0.1</v>
      </c>
      <c r="AT186" s="7" t="s">
        <v>116</v>
      </c>
      <c r="AU186" s="7" t="s">
        <v>116</v>
      </c>
      <c r="AV186" s="55">
        <f t="shared" ref="AV186" si="216">AV185</f>
        <v>1</v>
      </c>
      <c r="AW186" s="2" t="s">
        <v>57</v>
      </c>
      <c r="AX186" s="2" t="s">
        <v>124</v>
      </c>
      <c r="AY186" s="2" t="s">
        <v>39</v>
      </c>
      <c r="AZ186" s="2" t="s">
        <v>40</v>
      </c>
      <c r="BA186" s="2" t="s">
        <v>60</v>
      </c>
      <c r="BB186" s="2" t="s">
        <v>82</v>
      </c>
      <c r="BC186" s="2" t="s">
        <v>84</v>
      </c>
      <c r="BD186" s="2" t="s">
        <v>158</v>
      </c>
      <c r="BE186" s="2" t="s">
        <v>87</v>
      </c>
      <c r="BF186" s="2" t="s">
        <v>161</v>
      </c>
      <c r="BG186" s="2" t="s">
        <v>141</v>
      </c>
      <c r="BH186" s="21">
        <v>0</v>
      </c>
      <c r="BI186" s="25">
        <v>3</v>
      </c>
      <c r="BJ186" s="69" t="str">
        <f t="shared" si="149"/>
        <v>not applic.</v>
      </c>
      <c r="BK186" s="69" t="str">
        <f t="shared" si="190"/>
        <v>not compact</v>
      </c>
      <c r="BL186" s="69" t="str">
        <f t="shared" si="191"/>
        <v>not compact</v>
      </c>
      <c r="BM186" s="35" t="str">
        <f t="shared" si="192"/>
        <v>Standard</v>
      </c>
      <c r="BN186" s="35" t="str">
        <f t="shared" si="192"/>
        <v>Standard</v>
      </c>
      <c r="BO186" s="40">
        <f t="shared" ref="BO186:BP186" si="217">BO185</f>
        <v>-1</v>
      </c>
      <c r="BP186" s="40">
        <f t="shared" si="217"/>
        <v>0</v>
      </c>
      <c r="BQ186" s="40">
        <f t="shared" ref="BQ186" si="218">BQ185</f>
        <v>0</v>
      </c>
      <c r="BR186" s="40" t="s">
        <v>290</v>
      </c>
      <c r="BS186" s="40">
        <v>0</v>
      </c>
      <c r="BT186" s="31" t="s">
        <v>0</v>
      </c>
    </row>
    <row r="187" spans="3:73" s="2" customFormat="1" x14ac:dyDescent="0.25">
      <c r="C187" s="2">
        <v>10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350</v>
      </c>
      <c r="P187" s="2">
        <v>1</v>
      </c>
      <c r="Q187" s="2">
        <v>0.57999999999999996</v>
      </c>
      <c r="R187" s="2">
        <v>0.57999999999999996</v>
      </c>
      <c r="S187" s="2">
        <v>0.57999999999999996</v>
      </c>
      <c r="T187" s="2">
        <v>7.6</v>
      </c>
      <c r="U187" s="25">
        <v>1</v>
      </c>
      <c r="V187" s="25" t="s">
        <v>299</v>
      </c>
      <c r="W187" s="2">
        <v>6</v>
      </c>
      <c r="X187" s="2">
        <v>6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19">AK186</f>
        <v>0.7</v>
      </c>
      <c r="AL187" s="40" t="str">
        <f t="shared" si="219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0.2</v>
      </c>
      <c r="AS187" s="38">
        <v>0.1</v>
      </c>
      <c r="AT187" s="7" t="s">
        <v>116</v>
      </c>
      <c r="AU187" s="7" t="s">
        <v>116</v>
      </c>
      <c r="AV187" s="55">
        <f t="shared" ref="AV187" si="220">AV186</f>
        <v>1</v>
      </c>
      <c r="AW187" s="2" t="s">
        <v>57</v>
      </c>
      <c r="AX187" s="2" t="s">
        <v>124</v>
      </c>
      <c r="AY187" s="2" t="s">
        <v>39</v>
      </c>
      <c r="AZ187" s="2" t="s">
        <v>40</v>
      </c>
      <c r="BA187" s="2" t="s">
        <v>60</v>
      </c>
      <c r="BB187" s="2" t="s">
        <v>82</v>
      </c>
      <c r="BC187" s="2" t="s">
        <v>84</v>
      </c>
      <c r="BD187" s="2" t="s">
        <v>158</v>
      </c>
      <c r="BE187" s="2" t="s">
        <v>87</v>
      </c>
      <c r="BF187" s="2" t="s">
        <v>161</v>
      </c>
      <c r="BG187" s="2" t="s">
        <v>141</v>
      </c>
      <c r="BH187" s="21">
        <v>0</v>
      </c>
      <c r="BI187" s="25">
        <v>3</v>
      </c>
      <c r="BJ187" s="69" t="str">
        <f t="shared" si="149"/>
        <v>not applic.</v>
      </c>
      <c r="BK187" s="69" t="str">
        <f t="shared" si="190"/>
        <v>not compact</v>
      </c>
      <c r="BL187" s="69" t="str">
        <f t="shared" si="191"/>
        <v>not compact</v>
      </c>
      <c r="BM187" s="35" t="str">
        <f t="shared" si="192"/>
        <v>Standard</v>
      </c>
      <c r="BN187" s="35" t="str">
        <f t="shared" si="192"/>
        <v>Standard</v>
      </c>
      <c r="BO187" s="40">
        <f t="shared" ref="BO187:BP187" si="221">BO186</f>
        <v>-1</v>
      </c>
      <c r="BP187" s="40">
        <f t="shared" si="221"/>
        <v>0</v>
      </c>
      <c r="BQ187" s="40">
        <f t="shared" ref="BQ187" si="222">BQ186</f>
        <v>0</v>
      </c>
      <c r="BR187" s="40" t="s">
        <v>290</v>
      </c>
      <c r="BS187" s="40">
        <v>0</v>
      </c>
      <c r="BT187" s="31" t="s">
        <v>0</v>
      </c>
    </row>
    <row r="188" spans="3:73" s="2" customFormat="1" x14ac:dyDescent="0.25">
      <c r="C188" s="2">
        <v>11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350</v>
      </c>
      <c r="P188" s="2">
        <v>1</v>
      </c>
      <c r="Q188" s="2">
        <v>0.57999999999999996</v>
      </c>
      <c r="R188" s="2">
        <v>0.57999999999999996</v>
      </c>
      <c r="S188" s="2">
        <v>0.57999999999999996</v>
      </c>
      <c r="T188" s="2">
        <v>7.6</v>
      </c>
      <c r="U188" s="25">
        <v>1</v>
      </c>
      <c r="V188" s="25" t="s">
        <v>299</v>
      </c>
      <c r="W188" s="2">
        <v>6</v>
      </c>
      <c r="X188" s="2">
        <v>6</v>
      </c>
      <c r="Y188" s="2">
        <v>8</v>
      </c>
      <c r="Z188" s="2">
        <v>15</v>
      </c>
      <c r="AA188" s="2">
        <v>7.1999999999999995E-2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38</v>
      </c>
      <c r="AG188" s="2">
        <v>19</v>
      </c>
      <c r="AH188" s="2">
        <v>8</v>
      </c>
      <c r="AI188" s="2">
        <v>0</v>
      </c>
      <c r="AJ188" s="2">
        <v>5016</v>
      </c>
      <c r="AK188" s="40">
        <f t="shared" ref="AK188:AL188" si="223">AK187</f>
        <v>0.7</v>
      </c>
      <c r="AL188" s="40" t="str">
        <f t="shared" si="223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1</v>
      </c>
      <c r="AR188" s="38">
        <v>0.2</v>
      </c>
      <c r="AS188" s="38">
        <v>0.1</v>
      </c>
      <c r="AT188" s="7" t="s">
        <v>116</v>
      </c>
      <c r="AU188" s="7" t="s">
        <v>116</v>
      </c>
      <c r="AV188" s="55">
        <f t="shared" ref="AV188" si="224">AV187</f>
        <v>1</v>
      </c>
      <c r="AW188" s="2" t="s">
        <v>58</v>
      </c>
      <c r="AX188" s="2" t="s">
        <v>125</v>
      </c>
      <c r="AY188" s="2" t="s">
        <v>39</v>
      </c>
      <c r="AZ188" s="2" t="s">
        <v>40</v>
      </c>
      <c r="BA188" s="2" t="s">
        <v>59</v>
      </c>
      <c r="BB188" s="2" t="s">
        <v>82</v>
      </c>
      <c r="BC188" s="2" t="s">
        <v>84</v>
      </c>
      <c r="BD188" s="2" t="s">
        <v>157</v>
      </c>
      <c r="BE188" s="2" t="s">
        <v>87</v>
      </c>
      <c r="BF188" s="2" t="s">
        <v>160</v>
      </c>
      <c r="BG188" s="2" t="s">
        <v>141</v>
      </c>
      <c r="BH188" s="21">
        <v>0</v>
      </c>
      <c r="BI188" s="25">
        <v>3</v>
      </c>
      <c r="BJ188" s="69" t="str">
        <f t="shared" si="149"/>
        <v>not applic.</v>
      </c>
      <c r="BK188" s="69" t="str">
        <f t="shared" si="190"/>
        <v>not compact</v>
      </c>
      <c r="BL188" s="69" t="str">
        <f t="shared" si="191"/>
        <v>not compact</v>
      </c>
      <c r="BM188" s="35" t="str">
        <f t="shared" si="192"/>
        <v>Standard</v>
      </c>
      <c r="BN188" s="35" t="str">
        <f t="shared" si="192"/>
        <v>Standard</v>
      </c>
      <c r="BO188" s="40">
        <f t="shared" ref="BO188:BP188" si="225">BO187</f>
        <v>-1</v>
      </c>
      <c r="BP188" s="40">
        <f t="shared" si="225"/>
        <v>0</v>
      </c>
      <c r="BQ188" s="40">
        <f t="shared" ref="BQ188" si="226">BQ187</f>
        <v>0</v>
      </c>
      <c r="BR188" s="40" t="s">
        <v>290</v>
      </c>
      <c r="BS188" s="40">
        <v>0</v>
      </c>
      <c r="BT188" s="31" t="s">
        <v>0</v>
      </c>
    </row>
    <row r="189" spans="3:73" s="2" customFormat="1" x14ac:dyDescent="0.25">
      <c r="C189" s="2">
        <v>12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350</v>
      </c>
      <c r="P189" s="2">
        <v>1</v>
      </c>
      <c r="Q189" s="2">
        <v>0.57999999999999996</v>
      </c>
      <c r="R189" s="2">
        <v>0.57999999999999996</v>
      </c>
      <c r="S189" s="2">
        <v>0.57999999999999996</v>
      </c>
      <c r="T189" s="2">
        <v>7.6</v>
      </c>
      <c r="U189" s="25">
        <v>1</v>
      </c>
      <c r="V189" s="25" t="s">
        <v>299</v>
      </c>
      <c r="W189" s="2">
        <v>6</v>
      </c>
      <c r="X189" s="2">
        <v>6</v>
      </c>
      <c r="Y189" s="2">
        <v>8</v>
      </c>
      <c r="Z189" s="2">
        <v>15</v>
      </c>
      <c r="AA189" s="2">
        <v>7.1999999999999995E-2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38</v>
      </c>
      <c r="AG189" s="2">
        <v>19</v>
      </c>
      <c r="AH189" s="2">
        <v>4</v>
      </c>
      <c r="AI189" s="2">
        <v>0</v>
      </c>
      <c r="AJ189" s="2">
        <v>5016</v>
      </c>
      <c r="AK189" s="40">
        <f t="shared" ref="AK189:AL189" si="227">AK188</f>
        <v>0.7</v>
      </c>
      <c r="AL189" s="40" t="str">
        <f t="shared" si="227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0.2</v>
      </c>
      <c r="AS189" s="38">
        <v>0.1</v>
      </c>
      <c r="AT189" s="7" t="s">
        <v>116</v>
      </c>
      <c r="AU189" s="7" t="s">
        <v>116</v>
      </c>
      <c r="AV189" s="55">
        <f t="shared" ref="AV189" si="228">AV188</f>
        <v>1</v>
      </c>
      <c r="AW189" s="2" t="s">
        <v>58</v>
      </c>
      <c r="AX189" s="2" t="s">
        <v>125</v>
      </c>
      <c r="AY189" s="2" t="s">
        <v>39</v>
      </c>
      <c r="AZ189" s="2" t="s">
        <v>40</v>
      </c>
      <c r="BA189" s="2" t="s">
        <v>59</v>
      </c>
      <c r="BB189" s="2" t="s">
        <v>82</v>
      </c>
      <c r="BC189" s="2" t="s">
        <v>84</v>
      </c>
      <c r="BD189" s="2" t="s">
        <v>159</v>
      </c>
      <c r="BE189" s="2" t="s">
        <v>87</v>
      </c>
      <c r="BF189" s="2" t="s">
        <v>162</v>
      </c>
      <c r="BG189" s="2" t="s">
        <v>141</v>
      </c>
      <c r="BH189" s="21">
        <v>0</v>
      </c>
      <c r="BI189" s="25">
        <v>3</v>
      </c>
      <c r="BJ189" s="69" t="str">
        <f t="shared" si="149"/>
        <v>not applic.</v>
      </c>
      <c r="BK189" s="69" t="str">
        <f t="shared" si="190"/>
        <v>not compact</v>
      </c>
      <c r="BL189" s="69" t="str">
        <f t="shared" si="191"/>
        <v>not compact</v>
      </c>
      <c r="BM189" s="35" t="str">
        <f t="shared" si="192"/>
        <v>Standard</v>
      </c>
      <c r="BN189" s="35" t="str">
        <f t="shared" si="192"/>
        <v>Standard</v>
      </c>
      <c r="BO189" s="40">
        <f t="shared" ref="BO189:BP189" si="229">BO188</f>
        <v>-1</v>
      </c>
      <c r="BP189" s="40">
        <f t="shared" si="229"/>
        <v>0</v>
      </c>
      <c r="BQ189" s="40">
        <f t="shared" ref="BQ189" si="230">BQ188</f>
        <v>0</v>
      </c>
      <c r="BR189" s="40" t="s">
        <v>290</v>
      </c>
      <c r="BS189" s="40">
        <v>0</v>
      </c>
      <c r="BT189" s="31" t="s">
        <v>0</v>
      </c>
    </row>
    <row r="190" spans="3:73" s="2" customFormat="1" x14ac:dyDescent="0.25">
      <c r="C190" s="2">
        <v>13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299</v>
      </c>
      <c r="W190" s="2">
        <v>6</v>
      </c>
      <c r="X190" s="2">
        <v>6</v>
      </c>
      <c r="Y190" s="2">
        <v>8</v>
      </c>
      <c r="Z190" s="2">
        <v>15</v>
      </c>
      <c r="AA190" s="2">
        <v>7.1999999999999995E-2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38</v>
      </c>
      <c r="AG190" s="2">
        <v>19</v>
      </c>
      <c r="AH190" s="2">
        <v>8</v>
      </c>
      <c r="AI190" s="2">
        <v>0</v>
      </c>
      <c r="AJ190" s="2">
        <v>5016</v>
      </c>
      <c r="AK190" s="40">
        <f t="shared" ref="AK190:AL190" si="231">AK189</f>
        <v>0.7</v>
      </c>
      <c r="AL190" s="40" t="str">
        <f t="shared" si="231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0.2</v>
      </c>
      <c r="AS190" s="38">
        <v>0.1</v>
      </c>
      <c r="AT190" s="7" t="s">
        <v>116</v>
      </c>
      <c r="AU190" s="7" t="s">
        <v>116</v>
      </c>
      <c r="AV190" s="55">
        <f t="shared" ref="AV190" si="232">AV189</f>
        <v>1</v>
      </c>
      <c r="AW190" s="2" t="s">
        <v>58</v>
      </c>
      <c r="AX190" s="2" t="s">
        <v>125</v>
      </c>
      <c r="AY190" s="2" t="s">
        <v>39</v>
      </c>
      <c r="AZ190" s="2" t="s">
        <v>40</v>
      </c>
      <c r="BA190" s="2" t="s">
        <v>59</v>
      </c>
      <c r="BB190" s="2" t="s">
        <v>82</v>
      </c>
      <c r="BC190" s="2" t="s">
        <v>84</v>
      </c>
      <c r="BD190" s="2" t="s">
        <v>157</v>
      </c>
      <c r="BE190" s="2" t="s">
        <v>87</v>
      </c>
      <c r="BF190" s="2" t="s">
        <v>160</v>
      </c>
      <c r="BG190" s="2" t="s">
        <v>141</v>
      </c>
      <c r="BH190" s="21">
        <v>0</v>
      </c>
      <c r="BI190" s="25">
        <v>3</v>
      </c>
      <c r="BJ190" s="69" t="str">
        <f t="shared" si="149"/>
        <v>not applic.</v>
      </c>
      <c r="BK190" s="69" t="str">
        <f t="shared" si="190"/>
        <v>not compact</v>
      </c>
      <c r="BL190" s="69" t="str">
        <f t="shared" si="191"/>
        <v>not compact</v>
      </c>
      <c r="BM190" s="35" t="str">
        <f t="shared" si="192"/>
        <v>Standard</v>
      </c>
      <c r="BN190" s="35" t="str">
        <f t="shared" si="192"/>
        <v>Standard</v>
      </c>
      <c r="BO190" s="40">
        <f t="shared" ref="BO190:BP190" si="233">BO189</f>
        <v>-1</v>
      </c>
      <c r="BP190" s="40">
        <f t="shared" si="233"/>
        <v>0</v>
      </c>
      <c r="BQ190" s="40">
        <f t="shared" ref="BQ190" si="234">BQ189</f>
        <v>0</v>
      </c>
      <c r="BR190" s="40" t="s">
        <v>290</v>
      </c>
      <c r="BS190" s="40">
        <v>0</v>
      </c>
      <c r="BT190" s="31" t="s">
        <v>0</v>
      </c>
    </row>
    <row r="191" spans="3:73" s="2" customFormat="1" x14ac:dyDescent="0.25">
      <c r="C191" s="2">
        <v>14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299</v>
      </c>
      <c r="W191" s="2">
        <v>8</v>
      </c>
      <c r="X191" s="2">
        <v>8</v>
      </c>
      <c r="Y191" s="2">
        <v>8</v>
      </c>
      <c r="Z191" s="2">
        <v>15</v>
      </c>
      <c r="AA191" s="2">
        <v>6.9000000000000006E-2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38</v>
      </c>
      <c r="AG191" s="2">
        <v>19</v>
      </c>
      <c r="AH191" s="2">
        <v>8</v>
      </c>
      <c r="AI191" s="2">
        <v>0</v>
      </c>
      <c r="AJ191" s="2">
        <v>5016</v>
      </c>
      <c r="AK191" s="40">
        <f t="shared" ref="AK191:AL191" si="235">AK190</f>
        <v>0.7</v>
      </c>
      <c r="AL191" s="40" t="str">
        <f t="shared" si="235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0.63</v>
      </c>
      <c r="AT191" s="7" t="s">
        <v>116</v>
      </c>
      <c r="AU191" s="7" t="s">
        <v>116</v>
      </c>
      <c r="AV191" s="55">
        <f t="shared" ref="AV191" si="236">AV190</f>
        <v>1</v>
      </c>
      <c r="AW191" s="2" t="s">
        <v>56</v>
      </c>
      <c r="AX191" s="2" t="s">
        <v>123</v>
      </c>
      <c r="AY191" s="2" t="s">
        <v>39</v>
      </c>
      <c r="AZ191" s="2" t="s">
        <v>40</v>
      </c>
      <c r="BA191" s="2" t="s">
        <v>59</v>
      </c>
      <c r="BB191" s="2" t="s">
        <v>82</v>
      </c>
      <c r="BC191" s="2" t="s">
        <v>84</v>
      </c>
      <c r="BD191" s="2" t="s">
        <v>157</v>
      </c>
      <c r="BE191" s="2" t="s">
        <v>87</v>
      </c>
      <c r="BF191" s="2" t="s">
        <v>160</v>
      </c>
      <c r="BG191" s="2" t="s">
        <v>141</v>
      </c>
      <c r="BH191" s="21">
        <v>0</v>
      </c>
      <c r="BI191" s="25">
        <v>3</v>
      </c>
      <c r="BJ191" s="69" t="str">
        <f t="shared" si="149"/>
        <v>not applic.</v>
      </c>
      <c r="BK191" s="69" t="str">
        <f t="shared" si="190"/>
        <v>not compact</v>
      </c>
      <c r="BL191" s="69" t="str">
        <f t="shared" si="191"/>
        <v>not compact</v>
      </c>
      <c r="BM191" s="35" t="str">
        <f t="shared" si="192"/>
        <v>Standard</v>
      </c>
      <c r="BN191" s="35" t="str">
        <f t="shared" si="192"/>
        <v>Standard</v>
      </c>
      <c r="BO191" s="40">
        <f t="shared" ref="BO191:BP191" si="237">BO190</f>
        <v>-1</v>
      </c>
      <c r="BP191" s="40">
        <f t="shared" si="237"/>
        <v>0</v>
      </c>
      <c r="BQ191" s="40">
        <f t="shared" ref="BQ191" si="238">BQ190</f>
        <v>0</v>
      </c>
      <c r="BR191" s="40" t="s">
        <v>290</v>
      </c>
      <c r="BS191" s="40">
        <v>0</v>
      </c>
      <c r="BT191" s="31" t="s">
        <v>0</v>
      </c>
    </row>
    <row r="192" spans="3:73" s="2" customFormat="1" x14ac:dyDescent="0.25">
      <c r="C192" s="2">
        <v>15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299</v>
      </c>
      <c r="W192" s="2">
        <v>8</v>
      </c>
      <c r="X192" s="2">
        <v>8</v>
      </c>
      <c r="Y192" s="2">
        <v>8</v>
      </c>
      <c r="Z192" s="2">
        <v>15</v>
      </c>
      <c r="AA192" s="2">
        <v>6.9000000000000006E-2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4</v>
      </c>
      <c r="AI192" s="2">
        <v>0</v>
      </c>
      <c r="AJ192" s="2">
        <v>5016</v>
      </c>
      <c r="AK192" s="40">
        <f t="shared" ref="AK192:AL192" si="239">AK191</f>
        <v>0.7</v>
      </c>
      <c r="AL192" s="40" t="str">
        <f t="shared" si="239"/>
        <v>Standard</v>
      </c>
      <c r="AM192" s="38">
        <v>0.4</v>
      </c>
      <c r="AN192" s="38">
        <v>0.35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0.1</v>
      </c>
      <c r="AT192" s="7" t="s">
        <v>116</v>
      </c>
      <c r="AU192" s="7" t="s">
        <v>116</v>
      </c>
      <c r="AV192" s="55">
        <f t="shared" ref="AV192" si="240">AV191</f>
        <v>1</v>
      </c>
      <c r="AW192" s="2" t="s">
        <v>56</v>
      </c>
      <c r="AX192" s="2" t="s">
        <v>123</v>
      </c>
      <c r="AY192" s="2" t="s">
        <v>39</v>
      </c>
      <c r="AZ192" s="2" t="s">
        <v>40</v>
      </c>
      <c r="BA192" s="2" t="s">
        <v>59</v>
      </c>
      <c r="BB192" s="2" t="s">
        <v>82</v>
      </c>
      <c r="BC192" s="2" t="s">
        <v>84</v>
      </c>
      <c r="BD192" s="2" t="s">
        <v>159</v>
      </c>
      <c r="BE192" s="2" t="s">
        <v>87</v>
      </c>
      <c r="BF192" s="2" t="s">
        <v>162</v>
      </c>
      <c r="BG192" s="2" t="s">
        <v>141</v>
      </c>
      <c r="BH192" s="21">
        <v>0</v>
      </c>
      <c r="BI192" s="25">
        <v>3</v>
      </c>
      <c r="BJ192" s="69" t="str">
        <f t="shared" si="149"/>
        <v>not applic.</v>
      </c>
      <c r="BK192" s="69" t="str">
        <f t="shared" si="190"/>
        <v>not compact</v>
      </c>
      <c r="BL192" s="69" t="str">
        <f t="shared" si="191"/>
        <v>not compact</v>
      </c>
      <c r="BM192" s="35" t="str">
        <f t="shared" si="192"/>
        <v>Standard</v>
      </c>
      <c r="BN192" s="35" t="str">
        <f t="shared" si="192"/>
        <v>Standard</v>
      </c>
      <c r="BO192" s="40">
        <f t="shared" ref="BO192:BP192" si="241">BO191</f>
        <v>-1</v>
      </c>
      <c r="BP192" s="40">
        <f t="shared" si="241"/>
        <v>0</v>
      </c>
      <c r="BQ192" s="40">
        <f t="shared" ref="BQ192" si="242">BQ191</f>
        <v>0</v>
      </c>
      <c r="BR192" s="40" t="s">
        <v>290</v>
      </c>
      <c r="BS192" s="40">
        <v>0</v>
      </c>
      <c r="BT192" s="31" t="s">
        <v>0</v>
      </c>
    </row>
    <row r="193" spans="1:154" s="2" customFormat="1" x14ac:dyDescent="0.25">
      <c r="C193" s="2">
        <v>16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20</v>
      </c>
      <c r="O193" s="2">
        <v>300</v>
      </c>
      <c r="P193" s="2">
        <v>0</v>
      </c>
      <c r="Q193" s="2">
        <v>0.8</v>
      </c>
      <c r="R193" s="2">
        <v>0.8</v>
      </c>
      <c r="S193" s="2">
        <v>0.8</v>
      </c>
      <c r="T193" s="2">
        <v>7.6</v>
      </c>
      <c r="U193" s="25">
        <v>1</v>
      </c>
      <c r="V193" s="25" t="s">
        <v>299</v>
      </c>
      <c r="W193" s="2">
        <v>8</v>
      </c>
      <c r="X193" s="2">
        <v>8</v>
      </c>
      <c r="Y193" s="2">
        <v>8</v>
      </c>
      <c r="Z193" s="2">
        <v>15</v>
      </c>
      <c r="AA193" s="2">
        <v>6.9000000000000006E-2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8</v>
      </c>
      <c r="AI193" s="2">
        <v>7016</v>
      </c>
      <c r="AJ193" s="2">
        <v>10016</v>
      </c>
      <c r="AK193" s="40">
        <f t="shared" ref="AK193:AL193" si="243">AK192</f>
        <v>0.7</v>
      </c>
      <c r="AL193" s="40" t="str">
        <f t="shared" si="243"/>
        <v>Standard</v>
      </c>
      <c r="AM193" s="38">
        <v>0.4</v>
      </c>
      <c r="AN193" s="38">
        <v>0.55000000000000004</v>
      </c>
      <c r="AO193" s="38">
        <v>0.2</v>
      </c>
      <c r="AP193" s="38">
        <v>0.5</v>
      </c>
      <c r="AQ193" s="38">
        <v>0</v>
      </c>
      <c r="AR193" s="38">
        <v>0.1</v>
      </c>
      <c r="AS193" s="38">
        <v>0.63</v>
      </c>
      <c r="AT193" s="7" t="s">
        <v>116</v>
      </c>
      <c r="AU193" s="7" t="s">
        <v>116</v>
      </c>
      <c r="AV193" s="55">
        <f t="shared" ref="AV193" si="244">AV192</f>
        <v>1</v>
      </c>
      <c r="AW193" s="2" t="s">
        <v>56</v>
      </c>
      <c r="AX193" s="2" t="s">
        <v>123</v>
      </c>
      <c r="AY193" s="2" t="s">
        <v>41</v>
      </c>
      <c r="AZ193" s="2" t="s">
        <v>42</v>
      </c>
      <c r="BA193" s="2" t="s">
        <v>59</v>
      </c>
      <c r="BB193" s="2" t="s">
        <v>80</v>
      </c>
      <c r="BC193" s="2" t="s">
        <v>84</v>
      </c>
      <c r="BD193" s="2" t="s">
        <v>157</v>
      </c>
      <c r="BE193" s="2" t="s">
        <v>87</v>
      </c>
      <c r="BF193" s="2" t="s">
        <v>160</v>
      </c>
      <c r="BG193" s="2" t="s">
        <v>141</v>
      </c>
      <c r="BH193" s="21">
        <v>0</v>
      </c>
      <c r="BI193" s="25">
        <v>3</v>
      </c>
      <c r="BJ193" s="69" t="str">
        <f t="shared" si="149"/>
        <v>not applic.</v>
      </c>
      <c r="BK193" s="69" t="str">
        <f t="shared" si="190"/>
        <v>not compact</v>
      </c>
      <c r="BL193" s="69" t="str">
        <f t="shared" si="191"/>
        <v>not compact</v>
      </c>
      <c r="BM193" s="35" t="str">
        <f t="shared" si="192"/>
        <v>Standard</v>
      </c>
      <c r="BN193" s="35" t="str">
        <f t="shared" si="192"/>
        <v>Standard</v>
      </c>
      <c r="BO193" s="40">
        <f t="shared" ref="BO193:BP193" si="245">BO192</f>
        <v>-1</v>
      </c>
      <c r="BP193" s="40">
        <f t="shared" si="245"/>
        <v>0</v>
      </c>
      <c r="BQ193" s="40">
        <f t="shared" ref="BQ193" si="246">BQ192</f>
        <v>0</v>
      </c>
      <c r="BR193" s="40" t="s">
        <v>290</v>
      </c>
      <c r="BS193" s="40">
        <v>0</v>
      </c>
      <c r="BT193" s="31" t="s">
        <v>0</v>
      </c>
    </row>
    <row r="194" spans="1:154" s="2" customFormat="1" x14ac:dyDescent="0.25">
      <c r="A194" s="8" t="s">
        <v>166</v>
      </c>
      <c r="B194" s="8"/>
      <c r="C194" s="8" t="s">
        <v>27</v>
      </c>
      <c r="D194" s="8" t="s">
        <v>51</v>
      </c>
      <c r="E194" s="8" t="str">
        <f>E161</f>
        <v>BldgType</v>
      </c>
      <c r="F194" s="8" t="s">
        <v>28</v>
      </c>
      <c r="G194" s="8" t="s">
        <v>92</v>
      </c>
      <c r="H194" s="8" t="s">
        <v>252</v>
      </c>
      <c r="I194" s="8" t="s">
        <v>151</v>
      </c>
      <c r="J194" s="8" t="s">
        <v>152</v>
      </c>
      <c r="K194" s="8" t="s">
        <v>29</v>
      </c>
      <c r="L194" s="8" t="str">
        <f>L161</f>
        <v>PVMax</v>
      </c>
      <c r="M194" s="8" t="s">
        <v>242</v>
      </c>
      <c r="N194" s="8" t="s">
        <v>240</v>
      </c>
      <c r="O194" s="8" t="s">
        <v>108</v>
      </c>
      <c r="P194" s="8" t="s">
        <v>110</v>
      </c>
      <c r="Q194" s="8" t="s">
        <v>109</v>
      </c>
      <c r="R194" s="8" t="s">
        <v>251</v>
      </c>
      <c r="S194" s="8" t="s">
        <v>314</v>
      </c>
      <c r="T194" s="8" t="str">
        <f>T161</f>
        <v>ACH50</v>
      </c>
      <c r="U194" s="46" t="s">
        <v>193</v>
      </c>
      <c r="V194" s="46" t="str">
        <f>V161</f>
        <v>wsfStationName</v>
      </c>
      <c r="W194" s="8" t="s">
        <v>90</v>
      </c>
      <c r="X194" s="8" t="str">
        <f>X161</f>
        <v>AltDuctRval</v>
      </c>
      <c r="Y194" s="8" t="s">
        <v>106</v>
      </c>
      <c r="Z194" s="8" t="s">
        <v>107</v>
      </c>
      <c r="AA194" s="8" t="s">
        <v>91</v>
      </c>
      <c r="AB194" s="8" t="s">
        <v>30</v>
      </c>
      <c r="AC194" s="8" t="s">
        <v>31</v>
      </c>
      <c r="AD194" s="8" t="s">
        <v>32</v>
      </c>
      <c r="AE194" s="8" t="s">
        <v>33</v>
      </c>
      <c r="AF194" s="8" t="s">
        <v>34</v>
      </c>
      <c r="AG194" s="8" t="s">
        <v>35</v>
      </c>
      <c r="AH194" s="8" t="s">
        <v>36</v>
      </c>
      <c r="AI194" s="8" t="s">
        <v>55</v>
      </c>
      <c r="AJ194" s="8" t="s">
        <v>97</v>
      </c>
      <c r="AK194" s="8" t="s">
        <v>189</v>
      </c>
      <c r="AL194" s="46" t="s">
        <v>198</v>
      </c>
      <c r="AM194" s="8" t="s">
        <v>72</v>
      </c>
      <c r="AN194" s="8" t="s">
        <v>73</v>
      </c>
      <c r="AO194" s="8" t="s">
        <v>154</v>
      </c>
      <c r="AP194" s="8" t="s">
        <v>180</v>
      </c>
      <c r="AQ194" s="8" t="s">
        <v>89</v>
      </c>
      <c r="AR194" s="8" t="s">
        <v>100</v>
      </c>
      <c r="AS194" s="8" t="s">
        <v>101</v>
      </c>
      <c r="AT194" s="9" t="s">
        <v>115</v>
      </c>
      <c r="AU194" s="9" t="str">
        <f>AU161</f>
        <v>RoofBelowDeckIns</v>
      </c>
      <c r="AV194" s="54" t="str">
        <f>AV161</f>
        <v>RoofCavInsOverFrm</v>
      </c>
      <c r="AW194" s="8" t="s">
        <v>52</v>
      </c>
      <c r="AX194" s="8" t="s">
        <v>120</v>
      </c>
      <c r="AY194" s="8" t="s">
        <v>37</v>
      </c>
      <c r="AZ194" s="8" t="s">
        <v>38</v>
      </c>
      <c r="BA194" s="8" t="s">
        <v>53</v>
      </c>
      <c r="BB194" s="8" t="s">
        <v>54</v>
      </c>
      <c r="BC194" s="8" t="s">
        <v>83</v>
      </c>
      <c r="BD194" s="8" t="s">
        <v>155</v>
      </c>
      <c r="BE194" s="8" t="s">
        <v>86</v>
      </c>
      <c r="BF194" s="8" t="s">
        <v>156</v>
      </c>
      <c r="BG194" s="8" t="s">
        <v>142</v>
      </c>
      <c r="BH194" s="8" t="s">
        <v>211</v>
      </c>
      <c r="BI194" s="8" t="str">
        <f>BI128</f>
        <v>MinZNETier</v>
      </c>
      <c r="BJ194" s="82" t="s">
        <v>274</v>
      </c>
      <c r="BK194" s="8" t="str">
        <f>BK161</f>
        <v>DHWCompactDistrib</v>
      </c>
      <c r="BL194" s="8" t="str">
        <f>BL161</f>
        <v>ElecDHWCompactDistrib</v>
      </c>
      <c r="BM194" s="8" t="s">
        <v>182</v>
      </c>
      <c r="BN194" s="8" t="s">
        <v>255</v>
      </c>
      <c r="BO194" s="8" t="s">
        <v>258</v>
      </c>
      <c r="BP194" s="8" t="s">
        <v>260</v>
      </c>
      <c r="BQ194" s="8" t="s">
        <v>286</v>
      </c>
      <c r="BR194" s="8" t="s">
        <v>287</v>
      </c>
      <c r="BS194" s="8" t="s">
        <v>288</v>
      </c>
      <c r="BT194" s="31" t="s">
        <v>0</v>
      </c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</row>
    <row r="195" spans="1:154" s="3" customFormat="1" x14ac:dyDescent="0.25">
      <c r="C195" s="3">
        <v>1</v>
      </c>
      <c r="D195" s="3">
        <v>2016</v>
      </c>
      <c r="E195" s="46" t="s">
        <v>221</v>
      </c>
      <c r="F195" s="3">
        <v>0</v>
      </c>
      <c r="G195" s="3">
        <v>0</v>
      </c>
      <c r="H195" s="3">
        <v>0.1</v>
      </c>
      <c r="I195" s="3">
        <v>750</v>
      </c>
      <c r="J195" s="3">
        <v>3</v>
      </c>
      <c r="K195" s="3">
        <v>26762</v>
      </c>
      <c r="L195" s="3">
        <v>8</v>
      </c>
      <c r="M195" s="30">
        <v>0</v>
      </c>
      <c r="N195" s="30">
        <v>20</v>
      </c>
      <c r="O195" s="3">
        <v>350</v>
      </c>
      <c r="P195" s="3">
        <v>0</v>
      </c>
      <c r="Q195" s="3">
        <v>0.57999999999999996</v>
      </c>
      <c r="R195" s="3">
        <v>0.57999999999999996</v>
      </c>
      <c r="S195" s="3">
        <v>0.57999999999999996</v>
      </c>
      <c r="T195" s="3">
        <v>5</v>
      </c>
      <c r="U195" s="48">
        <v>1</v>
      </c>
      <c r="V195" s="48" t="s">
        <v>299</v>
      </c>
      <c r="W195" s="3">
        <v>8</v>
      </c>
      <c r="X195" s="3">
        <v>6</v>
      </c>
      <c r="Y195" s="3">
        <v>7</v>
      </c>
      <c r="Z195" s="3">
        <v>15</v>
      </c>
      <c r="AA195" s="3">
        <v>5.0999999999999997E-2</v>
      </c>
      <c r="AB195" s="3">
        <v>0.4</v>
      </c>
      <c r="AC195" s="1">
        <v>0.5</v>
      </c>
      <c r="AD195" s="3">
        <v>0.55000000000000004</v>
      </c>
      <c r="AE195" s="3">
        <v>0.3</v>
      </c>
      <c r="AF195" s="3">
        <v>38</v>
      </c>
      <c r="AG195" s="3">
        <v>19</v>
      </c>
      <c r="AH195" s="3">
        <v>8</v>
      </c>
      <c r="AI195" s="3">
        <v>0</v>
      </c>
      <c r="AJ195" s="3">
        <v>5016</v>
      </c>
      <c r="AK195" s="27">
        <v>0.7</v>
      </c>
      <c r="AL195" s="27" t="s">
        <v>184</v>
      </c>
      <c r="AM195" s="27">
        <v>0.32</v>
      </c>
      <c r="AN195" s="27">
        <v>0.5</v>
      </c>
      <c r="AO195" s="27">
        <v>0.2</v>
      </c>
      <c r="AP195" s="27">
        <v>0.5</v>
      </c>
      <c r="AQ195" s="27">
        <v>0</v>
      </c>
      <c r="AR195" s="27">
        <v>0.1</v>
      </c>
      <c r="AS195" s="27">
        <v>0.1</v>
      </c>
      <c r="AT195" s="3" t="s">
        <v>116</v>
      </c>
      <c r="AU195" s="3" t="s">
        <v>116</v>
      </c>
      <c r="AV195" s="27">
        <v>0</v>
      </c>
      <c r="AW195" s="3" t="s">
        <v>119</v>
      </c>
      <c r="AX195" s="3" t="s">
        <v>126</v>
      </c>
      <c r="AY195" s="3" t="s">
        <v>39</v>
      </c>
      <c r="AZ195" s="3" t="s">
        <v>40</v>
      </c>
      <c r="BA195" s="3" t="s">
        <v>59</v>
      </c>
      <c r="BB195" s="3" t="s">
        <v>130</v>
      </c>
      <c r="BC195" s="3" t="s">
        <v>84</v>
      </c>
      <c r="BD195" s="3" t="s">
        <v>157</v>
      </c>
      <c r="BE195" s="3" t="s">
        <v>87</v>
      </c>
      <c r="BF195" s="3" t="s">
        <v>160</v>
      </c>
      <c r="BG195" s="3" t="s">
        <v>141</v>
      </c>
      <c r="BH195" s="59">
        <f t="shared" ref="BH195:BH210" si="247">BH294/$BU$196</f>
        <v>3.3647801538324726</v>
      </c>
      <c r="BI195" s="27">
        <v>2</v>
      </c>
      <c r="BJ195" s="81" t="s">
        <v>279</v>
      </c>
      <c r="BK195" s="70" t="s">
        <v>268</v>
      </c>
      <c r="BL195" s="70" t="s">
        <v>268</v>
      </c>
      <c r="BM195" s="3" t="s">
        <v>185</v>
      </c>
      <c r="BN195" s="3" t="s">
        <v>185</v>
      </c>
      <c r="BO195" s="27">
        <v>-1</v>
      </c>
      <c r="BP195" s="27">
        <v>0</v>
      </c>
      <c r="BQ195" s="27">
        <v>0</v>
      </c>
      <c r="BR195" s="27" t="s">
        <v>290</v>
      </c>
      <c r="BS195" s="27">
        <v>0</v>
      </c>
      <c r="BT195" s="31" t="s">
        <v>0</v>
      </c>
      <c r="BU195" s="3" t="s">
        <v>176</v>
      </c>
      <c r="BY195" s="14"/>
      <c r="CA195" s="13"/>
      <c r="CC195" s="13"/>
      <c r="CE195" s="13"/>
    </row>
    <row r="196" spans="1:154" s="3" customFormat="1" x14ac:dyDescent="0.25">
      <c r="C196" s="3">
        <v>2</v>
      </c>
      <c r="D196" s="3">
        <v>2016</v>
      </c>
      <c r="E196" s="41" t="str">
        <f>E195</f>
        <v>SingleFam</v>
      </c>
      <c r="F196" s="3">
        <v>0</v>
      </c>
      <c r="G196" s="3">
        <v>0</v>
      </c>
      <c r="H196" s="3">
        <v>0.1</v>
      </c>
      <c r="I196" s="3">
        <v>750</v>
      </c>
      <c r="J196" s="3">
        <v>3</v>
      </c>
      <c r="K196" s="3">
        <v>30021</v>
      </c>
      <c r="L196" s="3">
        <v>8.6</v>
      </c>
      <c r="M196" s="30">
        <v>0</v>
      </c>
      <c r="N196" s="30">
        <v>19</v>
      </c>
      <c r="O196" s="3">
        <v>350</v>
      </c>
      <c r="P196" s="3">
        <v>1</v>
      </c>
      <c r="Q196" s="3">
        <v>0.57999999999999996</v>
      </c>
      <c r="R196" s="3">
        <v>0.57999999999999996</v>
      </c>
      <c r="S196" s="3">
        <v>0.57999999999999996</v>
      </c>
      <c r="T196" s="3">
        <v>5</v>
      </c>
      <c r="U196" s="48">
        <v>1</v>
      </c>
      <c r="V196" s="48" t="s">
        <v>299</v>
      </c>
      <c r="W196" s="3">
        <v>8</v>
      </c>
      <c r="X196" s="3">
        <v>6</v>
      </c>
      <c r="Y196" s="3">
        <v>7</v>
      </c>
      <c r="Z196" s="3">
        <v>15</v>
      </c>
      <c r="AA196" s="3">
        <v>5.0999999999999997E-2</v>
      </c>
      <c r="AB196" s="3">
        <v>0.4</v>
      </c>
      <c r="AC196" s="3">
        <v>0.35</v>
      </c>
      <c r="AD196" s="3">
        <v>0.55000000000000004</v>
      </c>
      <c r="AE196" s="3">
        <v>0.3</v>
      </c>
      <c r="AF196" s="3">
        <v>38</v>
      </c>
      <c r="AG196" s="3">
        <v>19</v>
      </c>
      <c r="AH196" s="3">
        <v>8</v>
      </c>
      <c r="AI196" s="3">
        <v>0</v>
      </c>
      <c r="AJ196" s="3">
        <v>5016</v>
      </c>
      <c r="AK196" s="41">
        <f>AK195</f>
        <v>0.7</v>
      </c>
      <c r="AL196" s="41" t="str">
        <f>AL195</f>
        <v>Standard</v>
      </c>
      <c r="AM196" s="27">
        <v>0.32</v>
      </c>
      <c r="AN196" s="27">
        <v>0.25</v>
      </c>
      <c r="AO196" s="27">
        <v>0.2</v>
      </c>
      <c r="AP196" s="27">
        <v>0.5</v>
      </c>
      <c r="AQ196" s="27">
        <v>1</v>
      </c>
      <c r="AR196" s="27">
        <v>0.1</v>
      </c>
      <c r="AS196" s="27">
        <v>0.1</v>
      </c>
      <c r="AT196" s="3" t="s">
        <v>116</v>
      </c>
      <c r="AU196" s="3" t="s">
        <v>116</v>
      </c>
      <c r="AV196" s="41">
        <f>AV195</f>
        <v>0</v>
      </c>
      <c r="AW196" s="3" t="s">
        <v>119</v>
      </c>
      <c r="AX196" s="3" t="s">
        <v>126</v>
      </c>
      <c r="AY196" s="3" t="s">
        <v>39</v>
      </c>
      <c r="AZ196" s="3" t="s">
        <v>40</v>
      </c>
      <c r="BA196" s="3" t="s">
        <v>59</v>
      </c>
      <c r="BB196" s="3" t="s">
        <v>130</v>
      </c>
      <c r="BC196" s="3" t="s">
        <v>84</v>
      </c>
      <c r="BD196" s="3" t="s">
        <v>157</v>
      </c>
      <c r="BE196" s="3" t="s">
        <v>87</v>
      </c>
      <c r="BF196" s="3" t="s">
        <v>160</v>
      </c>
      <c r="BG196" s="3" t="s">
        <v>141</v>
      </c>
      <c r="BH196" s="59">
        <f t="shared" si="247"/>
        <v>3.3647801538324753</v>
      </c>
      <c r="BI196" s="27">
        <v>2</v>
      </c>
      <c r="BJ196" s="81" t="str">
        <f t="shared" ref="BJ196:BJ226" si="248">BJ195</f>
        <v>not applic.</v>
      </c>
      <c r="BK196" s="71" t="str">
        <f t="shared" ref="BK196:BP196" si="249">BK195</f>
        <v>not compact</v>
      </c>
      <c r="BL196" s="71" t="str">
        <f t="shared" si="249"/>
        <v>not compact</v>
      </c>
      <c r="BM196" s="30" t="str">
        <f t="shared" si="249"/>
        <v>Pipe Insulation, All Lines</v>
      </c>
      <c r="BN196" s="30" t="str">
        <f t="shared" si="249"/>
        <v>Pipe Insulation, All Lines</v>
      </c>
      <c r="BO196" s="41">
        <f t="shared" si="249"/>
        <v>-1</v>
      </c>
      <c r="BP196" s="41">
        <f t="shared" si="249"/>
        <v>0</v>
      </c>
      <c r="BQ196" s="41">
        <f t="shared" ref="BQ196" si="250">BQ195</f>
        <v>0</v>
      </c>
      <c r="BR196" s="41" t="s">
        <v>290</v>
      </c>
      <c r="BS196" s="41">
        <v>0</v>
      </c>
      <c r="BT196" s="31" t="s">
        <v>0</v>
      </c>
      <c r="BU196" s="61">
        <v>1.0612079999999999</v>
      </c>
      <c r="BV196" s="60" t="s">
        <v>217</v>
      </c>
      <c r="BY196" s="14"/>
      <c r="CA196" s="13"/>
      <c r="CC196" s="13"/>
      <c r="CE196" s="13"/>
    </row>
    <row r="197" spans="1:154" s="3" customFormat="1" x14ac:dyDescent="0.25">
      <c r="C197" s="3">
        <v>3</v>
      </c>
      <c r="D197" s="3">
        <v>2016</v>
      </c>
      <c r="E197" s="41" t="str">
        <f t="shared" ref="E197:E226" si="251">E196</f>
        <v>SingleFam</v>
      </c>
      <c r="F197" s="3">
        <v>0</v>
      </c>
      <c r="G197" s="3">
        <v>0</v>
      </c>
      <c r="H197" s="3">
        <v>0.1</v>
      </c>
      <c r="I197" s="3">
        <v>750</v>
      </c>
      <c r="J197" s="3">
        <v>3</v>
      </c>
      <c r="K197" s="3">
        <v>31137</v>
      </c>
      <c r="L197" s="3">
        <v>6.9</v>
      </c>
      <c r="M197" s="30">
        <v>0</v>
      </c>
      <c r="N197" s="30">
        <v>20</v>
      </c>
      <c r="O197" s="3">
        <v>350</v>
      </c>
      <c r="P197" s="3">
        <v>0</v>
      </c>
      <c r="Q197" s="3">
        <v>0.57999999999999996</v>
      </c>
      <c r="R197" s="3">
        <v>0.57999999999999996</v>
      </c>
      <c r="S197" s="3">
        <v>0.57999999999999996</v>
      </c>
      <c r="T197" s="3">
        <v>5</v>
      </c>
      <c r="U197" s="48">
        <v>1</v>
      </c>
      <c r="V197" s="48" t="s">
        <v>299</v>
      </c>
      <c r="W197" s="3">
        <v>6</v>
      </c>
      <c r="X197" s="3">
        <v>6</v>
      </c>
      <c r="Y197" s="3">
        <v>7</v>
      </c>
      <c r="Z197" s="3">
        <v>15</v>
      </c>
      <c r="AA197" s="3">
        <v>5.0999999999999997E-2</v>
      </c>
      <c r="AB197" s="3">
        <v>0.4</v>
      </c>
      <c r="AC197" s="1">
        <v>0.5</v>
      </c>
      <c r="AD197" s="3">
        <v>0.55000000000000004</v>
      </c>
      <c r="AE197" s="3">
        <v>0.3</v>
      </c>
      <c r="AF197" s="3">
        <v>30</v>
      </c>
      <c r="AG197" s="3">
        <v>19</v>
      </c>
      <c r="AH197" s="3">
        <v>0</v>
      </c>
      <c r="AI197" s="3">
        <v>0</v>
      </c>
      <c r="AJ197" s="3">
        <v>5016</v>
      </c>
      <c r="AK197" s="41">
        <f t="shared" ref="AK197:AL210" si="252">AK196</f>
        <v>0.7</v>
      </c>
      <c r="AL197" s="41" t="str">
        <f t="shared" si="252"/>
        <v>Standard</v>
      </c>
      <c r="AM197" s="27">
        <v>0.32</v>
      </c>
      <c r="AN197" s="27">
        <v>0.5</v>
      </c>
      <c r="AO197" s="27">
        <v>0.2</v>
      </c>
      <c r="AP197" s="27">
        <v>0.5</v>
      </c>
      <c r="AQ197" s="27">
        <v>1</v>
      </c>
      <c r="AR197" s="27">
        <v>0.1</v>
      </c>
      <c r="AS197" s="27">
        <v>0.1</v>
      </c>
      <c r="AT197" s="3" t="s">
        <v>116</v>
      </c>
      <c r="AU197" s="3" t="s">
        <v>116</v>
      </c>
      <c r="AV197" s="41">
        <f t="shared" ref="AV197:AV210" si="253">AV196</f>
        <v>0</v>
      </c>
      <c r="AW197" s="3" t="s">
        <v>119</v>
      </c>
      <c r="AX197" s="3" t="s">
        <v>126</v>
      </c>
      <c r="AY197" s="3" t="s">
        <v>39</v>
      </c>
      <c r="AZ197" s="3" t="s">
        <v>40</v>
      </c>
      <c r="BA197" s="3" t="s">
        <v>60</v>
      </c>
      <c r="BB197" s="3" t="s">
        <v>130</v>
      </c>
      <c r="BC197" s="3" t="s">
        <v>84</v>
      </c>
      <c r="BD197" s="3" t="s">
        <v>158</v>
      </c>
      <c r="BE197" s="3" t="s">
        <v>87</v>
      </c>
      <c r="BF197" s="3" t="s">
        <v>161</v>
      </c>
      <c r="BG197" s="3" t="s">
        <v>141</v>
      </c>
      <c r="BH197" s="59">
        <f t="shared" si="247"/>
        <v>3.3647801538324753</v>
      </c>
      <c r="BI197" s="27">
        <v>2</v>
      </c>
      <c r="BJ197" s="81" t="str">
        <f t="shared" si="248"/>
        <v>not applic.</v>
      </c>
      <c r="BK197" s="71" t="str">
        <f t="shared" ref="BK197:BK210" si="254">BK196</f>
        <v>not compact</v>
      </c>
      <c r="BL197" s="71" t="str">
        <f t="shared" ref="BL197:BL210" si="255">BL196</f>
        <v>not compact</v>
      </c>
      <c r="BM197" s="30" t="str">
        <f t="shared" ref="BM197:BN210" si="256">BM196</f>
        <v>Pipe Insulation, All Lines</v>
      </c>
      <c r="BN197" s="30" t="str">
        <f t="shared" si="256"/>
        <v>Pipe Insulation, All Lines</v>
      </c>
      <c r="BO197" s="41">
        <f t="shared" ref="BO197:BP197" si="257">BO196</f>
        <v>-1</v>
      </c>
      <c r="BP197" s="41">
        <f t="shared" si="257"/>
        <v>0</v>
      </c>
      <c r="BQ197" s="41">
        <f t="shared" ref="BQ197" si="258">BQ196</f>
        <v>0</v>
      </c>
      <c r="BR197" s="41" t="s">
        <v>290</v>
      </c>
      <c r="BS197" s="41">
        <v>0</v>
      </c>
      <c r="BT197" s="31" t="s">
        <v>0</v>
      </c>
      <c r="BY197" s="14"/>
      <c r="CA197" s="13"/>
      <c r="CC197" s="13"/>
      <c r="CE197" s="13"/>
    </row>
    <row r="198" spans="1:154" s="3" customFormat="1" x14ac:dyDescent="0.25">
      <c r="C198" s="3">
        <v>4</v>
      </c>
      <c r="D198" s="3">
        <v>2016</v>
      </c>
      <c r="E198" s="41" t="str">
        <f t="shared" si="251"/>
        <v>SingleFam</v>
      </c>
      <c r="F198" s="3">
        <v>0</v>
      </c>
      <c r="G198" s="3">
        <v>0</v>
      </c>
      <c r="H198" s="3">
        <v>0.1</v>
      </c>
      <c r="I198" s="3">
        <v>750</v>
      </c>
      <c r="J198" s="3">
        <v>3</v>
      </c>
      <c r="K198" s="3">
        <v>30935</v>
      </c>
      <c r="L198" s="3">
        <v>17.7</v>
      </c>
      <c r="M198" s="30">
        <v>0</v>
      </c>
      <c r="N198" s="30">
        <v>19</v>
      </c>
      <c r="O198" s="3">
        <v>350</v>
      </c>
      <c r="P198" s="3">
        <v>0</v>
      </c>
      <c r="Q198" s="3">
        <v>0.57999999999999996</v>
      </c>
      <c r="R198" s="3">
        <v>0.57999999999999996</v>
      </c>
      <c r="S198" s="3">
        <v>0.57999999999999996</v>
      </c>
      <c r="T198" s="3">
        <v>5</v>
      </c>
      <c r="U198" s="48">
        <v>1</v>
      </c>
      <c r="V198" s="48" t="s">
        <v>299</v>
      </c>
      <c r="W198" s="3">
        <v>8</v>
      </c>
      <c r="X198" s="3">
        <v>6</v>
      </c>
      <c r="Y198" s="3">
        <v>7</v>
      </c>
      <c r="Z198" s="3">
        <v>15</v>
      </c>
      <c r="AA198" s="3">
        <v>5.0999999999999997E-2</v>
      </c>
      <c r="AB198" s="3">
        <v>0.4</v>
      </c>
      <c r="AC198" s="3">
        <v>0.35</v>
      </c>
      <c r="AD198" s="3">
        <v>0.55000000000000004</v>
      </c>
      <c r="AE198" s="3">
        <v>0.3</v>
      </c>
      <c r="AF198" s="3">
        <v>38</v>
      </c>
      <c r="AG198" s="3">
        <v>19</v>
      </c>
      <c r="AH198" s="3">
        <v>0</v>
      </c>
      <c r="AI198" s="3">
        <v>0</v>
      </c>
      <c r="AJ198" s="3">
        <v>5016</v>
      </c>
      <c r="AK198" s="41">
        <f t="shared" si="252"/>
        <v>0.7</v>
      </c>
      <c r="AL198" s="41" t="str">
        <f t="shared" si="252"/>
        <v>Standard</v>
      </c>
      <c r="AM198" s="27">
        <v>0.32</v>
      </c>
      <c r="AN198" s="27">
        <v>0.25</v>
      </c>
      <c r="AO198" s="27">
        <v>0.2</v>
      </c>
      <c r="AP198" s="27">
        <v>0.5</v>
      </c>
      <c r="AQ198" s="27">
        <v>0</v>
      </c>
      <c r="AR198" s="27">
        <v>0.1</v>
      </c>
      <c r="AS198" s="27">
        <v>0.1</v>
      </c>
      <c r="AT198" s="3" t="s">
        <v>116</v>
      </c>
      <c r="AU198" s="3" t="s">
        <v>118</v>
      </c>
      <c r="AV198" s="41">
        <f t="shared" si="253"/>
        <v>0</v>
      </c>
      <c r="AW198" s="3" t="s">
        <v>119</v>
      </c>
      <c r="AX198" s="3" t="s">
        <v>126</v>
      </c>
      <c r="AY198" s="3" t="s">
        <v>39</v>
      </c>
      <c r="AZ198" s="3" t="s">
        <v>40</v>
      </c>
      <c r="BA198" s="3" t="s">
        <v>59</v>
      </c>
      <c r="BB198" s="3" t="s">
        <v>129</v>
      </c>
      <c r="BC198" s="3" t="s">
        <v>84</v>
      </c>
      <c r="BD198" s="3" t="s">
        <v>158</v>
      </c>
      <c r="BE198" s="3" t="s">
        <v>87</v>
      </c>
      <c r="BF198" s="3" t="s">
        <v>161</v>
      </c>
      <c r="BG198" s="3" t="s">
        <v>141</v>
      </c>
      <c r="BH198" s="59">
        <f t="shared" si="247"/>
        <v>3.3647801538324753</v>
      </c>
      <c r="BI198" s="27">
        <v>2</v>
      </c>
      <c r="BJ198" s="81" t="str">
        <f t="shared" si="248"/>
        <v>not applic.</v>
      </c>
      <c r="BK198" s="71" t="str">
        <f t="shared" si="254"/>
        <v>not compact</v>
      </c>
      <c r="BL198" s="71" t="str">
        <f t="shared" si="255"/>
        <v>not compact</v>
      </c>
      <c r="BM198" s="30" t="str">
        <f t="shared" si="256"/>
        <v>Pipe Insulation, All Lines</v>
      </c>
      <c r="BN198" s="30" t="str">
        <f t="shared" si="256"/>
        <v>Pipe Insulation, All Lines</v>
      </c>
      <c r="BO198" s="41">
        <f t="shared" ref="BO198:BP198" si="259">BO197</f>
        <v>-1</v>
      </c>
      <c r="BP198" s="41">
        <f t="shared" si="259"/>
        <v>0</v>
      </c>
      <c r="BQ198" s="41">
        <f t="shared" ref="BQ198" si="260">BQ197</f>
        <v>0</v>
      </c>
      <c r="BR198" s="41" t="s">
        <v>290</v>
      </c>
      <c r="BS198" s="41">
        <v>0</v>
      </c>
      <c r="BT198" s="31" t="s">
        <v>0</v>
      </c>
      <c r="BY198" s="14"/>
      <c r="CA198" s="13"/>
      <c r="CC198" s="13"/>
      <c r="CE198" s="13"/>
    </row>
    <row r="199" spans="1:154" s="3" customFormat="1" x14ac:dyDescent="0.25">
      <c r="C199" s="3">
        <v>5</v>
      </c>
      <c r="D199" s="3">
        <v>2016</v>
      </c>
      <c r="E199" s="41" t="str">
        <f t="shared" si="251"/>
        <v>SingleFam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33490</v>
      </c>
      <c r="L199" s="3">
        <v>7.6</v>
      </c>
      <c r="M199" s="30">
        <v>0</v>
      </c>
      <c r="N199" s="30">
        <v>20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299</v>
      </c>
      <c r="W199" s="3">
        <v>6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1">
        <v>0.5</v>
      </c>
      <c r="AD199" s="3">
        <v>0.55000000000000004</v>
      </c>
      <c r="AE199" s="3">
        <v>0.3</v>
      </c>
      <c r="AF199" s="3">
        <v>30</v>
      </c>
      <c r="AG199" s="3">
        <v>19</v>
      </c>
      <c r="AH199" s="3">
        <v>0</v>
      </c>
      <c r="AI199" s="3">
        <v>0</v>
      </c>
      <c r="AJ199" s="3">
        <v>5016</v>
      </c>
      <c r="AK199" s="41">
        <f t="shared" si="252"/>
        <v>0.7</v>
      </c>
      <c r="AL199" s="41" t="str">
        <f t="shared" si="252"/>
        <v>Standard</v>
      </c>
      <c r="AM199" s="27">
        <v>0.32</v>
      </c>
      <c r="AN199" s="27">
        <v>0.5</v>
      </c>
      <c r="AO199" s="27">
        <v>0.2</v>
      </c>
      <c r="AP199" s="27">
        <v>0.5</v>
      </c>
      <c r="AQ199" s="27">
        <v>1</v>
      </c>
      <c r="AR199" s="27">
        <v>0.1</v>
      </c>
      <c r="AS199" s="27">
        <v>0.1</v>
      </c>
      <c r="AT199" s="3" t="s">
        <v>116</v>
      </c>
      <c r="AU199" s="3" t="s">
        <v>116</v>
      </c>
      <c r="AV199" s="41">
        <f t="shared" si="253"/>
        <v>0</v>
      </c>
      <c r="AW199" s="3" t="s">
        <v>119</v>
      </c>
      <c r="AX199" s="3" t="s">
        <v>126</v>
      </c>
      <c r="AY199" s="3" t="s">
        <v>39</v>
      </c>
      <c r="AZ199" s="3" t="s">
        <v>40</v>
      </c>
      <c r="BA199" s="3" t="s">
        <v>60</v>
      </c>
      <c r="BB199" s="3" t="s">
        <v>130</v>
      </c>
      <c r="BC199" s="3" t="s">
        <v>84</v>
      </c>
      <c r="BD199" s="3" t="s">
        <v>158</v>
      </c>
      <c r="BE199" s="3" t="s">
        <v>87</v>
      </c>
      <c r="BF199" s="3" t="s">
        <v>161</v>
      </c>
      <c r="BG199" s="3" t="s">
        <v>141</v>
      </c>
      <c r="BH199" s="59">
        <f t="shared" si="247"/>
        <v>3.3647801538324753</v>
      </c>
      <c r="BI199" s="27">
        <v>2</v>
      </c>
      <c r="BJ199" s="81" t="str">
        <f t="shared" si="248"/>
        <v>not applic.</v>
      </c>
      <c r="BK199" s="71" t="str">
        <f t="shared" si="254"/>
        <v>not compact</v>
      </c>
      <c r="BL199" s="71" t="str">
        <f t="shared" si="255"/>
        <v>not compact</v>
      </c>
      <c r="BM199" s="30" t="str">
        <f t="shared" si="256"/>
        <v>Pipe Insulation, All Lines</v>
      </c>
      <c r="BN199" s="30" t="str">
        <f t="shared" si="256"/>
        <v>Pipe Insulation, All Lines</v>
      </c>
      <c r="BO199" s="41">
        <f t="shared" ref="BO199:BP199" si="261">BO198</f>
        <v>-1</v>
      </c>
      <c r="BP199" s="41">
        <f t="shared" si="261"/>
        <v>0</v>
      </c>
      <c r="BQ199" s="41">
        <f t="shared" ref="BQ199" si="262">BQ198</f>
        <v>0</v>
      </c>
      <c r="BR199" s="41" t="s">
        <v>290</v>
      </c>
      <c r="BS199" s="41">
        <v>0</v>
      </c>
      <c r="BT199" s="31" t="s">
        <v>0</v>
      </c>
      <c r="BY199" s="14"/>
      <c r="CA199" s="13"/>
      <c r="CC199" s="13"/>
      <c r="CE199" s="13"/>
    </row>
    <row r="200" spans="1:154" s="3" customFormat="1" x14ac:dyDescent="0.25">
      <c r="C200" s="3">
        <v>6</v>
      </c>
      <c r="D200" s="3">
        <v>2016</v>
      </c>
      <c r="E200" s="41" t="str">
        <f t="shared" si="251"/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30081</v>
      </c>
      <c r="L200" s="3">
        <v>0</v>
      </c>
      <c r="M200" s="30">
        <v>0</v>
      </c>
      <c r="N200" s="30">
        <v>20</v>
      </c>
      <c r="O200" s="3">
        <v>350</v>
      </c>
      <c r="P200" s="3">
        <v>0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299</v>
      </c>
      <c r="W200" s="3">
        <v>6</v>
      </c>
      <c r="X200" s="3">
        <v>6</v>
      </c>
      <c r="Y200" s="3">
        <v>7</v>
      </c>
      <c r="Z200" s="3">
        <v>15</v>
      </c>
      <c r="AA200" s="3">
        <v>6.5000000000000002E-2</v>
      </c>
      <c r="AB200" s="3">
        <v>0.4</v>
      </c>
      <c r="AC200" s="3">
        <v>0.35</v>
      </c>
      <c r="AD200" s="3">
        <v>0.55000000000000004</v>
      </c>
      <c r="AE200" s="3">
        <v>0.3</v>
      </c>
      <c r="AF200" s="3">
        <v>30</v>
      </c>
      <c r="AG200" s="3">
        <v>19</v>
      </c>
      <c r="AH200" s="3">
        <v>0</v>
      </c>
      <c r="AI200" s="3">
        <v>0</v>
      </c>
      <c r="AJ200" s="3">
        <v>5016</v>
      </c>
      <c r="AK200" s="41">
        <f t="shared" si="252"/>
        <v>0.7</v>
      </c>
      <c r="AL200" s="41" t="str">
        <f t="shared" si="252"/>
        <v>Standard</v>
      </c>
      <c r="AM200" s="27">
        <v>0.32</v>
      </c>
      <c r="AN200" s="27">
        <v>0.25</v>
      </c>
      <c r="AO200" s="27">
        <v>0.2</v>
      </c>
      <c r="AP200" s="27">
        <v>0.5</v>
      </c>
      <c r="AQ200" s="27">
        <v>1</v>
      </c>
      <c r="AR200" s="27">
        <v>0.1</v>
      </c>
      <c r="AS200" s="27">
        <v>0.1</v>
      </c>
      <c r="AT200" s="3" t="s">
        <v>116</v>
      </c>
      <c r="AU200" s="3" t="s">
        <v>116</v>
      </c>
      <c r="AV200" s="41">
        <f t="shared" si="253"/>
        <v>0</v>
      </c>
      <c r="AW200" s="3" t="s">
        <v>127</v>
      </c>
      <c r="AX200" s="3" t="s">
        <v>128</v>
      </c>
      <c r="AY200" s="3" t="s">
        <v>39</v>
      </c>
      <c r="AZ200" s="3" t="s">
        <v>40</v>
      </c>
      <c r="BA200" s="3" t="s">
        <v>60</v>
      </c>
      <c r="BB200" s="3" t="s">
        <v>130</v>
      </c>
      <c r="BC200" s="3" t="s">
        <v>84</v>
      </c>
      <c r="BD200" s="3" t="s">
        <v>158</v>
      </c>
      <c r="BE200" s="3" t="s">
        <v>87</v>
      </c>
      <c r="BF200" s="3" t="s">
        <v>161</v>
      </c>
      <c r="BG200" s="3" t="s">
        <v>141</v>
      </c>
      <c r="BH200" s="59">
        <f t="shared" si="247"/>
        <v>3.1419043500466013</v>
      </c>
      <c r="BI200" s="27">
        <v>1</v>
      </c>
      <c r="BJ200" s="81" t="str">
        <f t="shared" si="248"/>
        <v>not applic.</v>
      </c>
      <c r="BK200" s="71" t="str">
        <f t="shared" si="254"/>
        <v>not compact</v>
      </c>
      <c r="BL200" s="71" t="str">
        <f t="shared" si="255"/>
        <v>not compact</v>
      </c>
      <c r="BM200" s="30" t="str">
        <f t="shared" si="256"/>
        <v>Pipe Insulation, All Lines</v>
      </c>
      <c r="BN200" s="30" t="str">
        <f t="shared" si="256"/>
        <v>Pipe Insulation, All Lines</v>
      </c>
      <c r="BO200" s="41">
        <f t="shared" ref="BO200:BP200" si="263">BO199</f>
        <v>-1</v>
      </c>
      <c r="BP200" s="41">
        <f t="shared" si="263"/>
        <v>0</v>
      </c>
      <c r="BQ200" s="41">
        <f t="shared" ref="BQ200" si="264">BQ199</f>
        <v>0</v>
      </c>
      <c r="BR200" s="41" t="s">
        <v>290</v>
      </c>
      <c r="BS200" s="41">
        <v>0</v>
      </c>
      <c r="BT200" s="31" t="s">
        <v>0</v>
      </c>
      <c r="BY200" s="14"/>
      <c r="CA200" s="13"/>
      <c r="CC200" s="13"/>
      <c r="CE200" s="13"/>
    </row>
    <row r="201" spans="1:154" s="3" customFormat="1" x14ac:dyDescent="0.25">
      <c r="C201" s="3">
        <v>7</v>
      </c>
      <c r="D201" s="3">
        <v>2016</v>
      </c>
      <c r="E201" s="41" t="str">
        <f t="shared" si="251"/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30701</v>
      </c>
      <c r="L201" s="3">
        <v>0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299</v>
      </c>
      <c r="W201" s="3">
        <v>6</v>
      </c>
      <c r="X201" s="3">
        <v>6</v>
      </c>
      <c r="Y201" s="3">
        <v>7</v>
      </c>
      <c r="Z201" s="3">
        <v>15</v>
      </c>
      <c r="AA201" s="3">
        <v>6.5000000000000002E-2</v>
      </c>
      <c r="AB201" s="3">
        <v>0.4</v>
      </c>
      <c r="AC201" s="3">
        <v>0.35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si="252"/>
        <v>0.7</v>
      </c>
      <c r="AL201" s="41" t="str">
        <f t="shared" si="252"/>
        <v>Standard</v>
      </c>
      <c r="AM201" s="27">
        <v>0.32</v>
      </c>
      <c r="AN201" s="27">
        <v>0.25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41">
        <f t="shared" si="253"/>
        <v>0</v>
      </c>
      <c r="AW201" s="3" t="s">
        <v>127</v>
      </c>
      <c r="AX201" s="3" t="s">
        <v>128</v>
      </c>
      <c r="AY201" s="3" t="s">
        <v>39</v>
      </c>
      <c r="AZ201" s="3" t="s">
        <v>40</v>
      </c>
      <c r="BA201" s="3" t="s">
        <v>60</v>
      </c>
      <c r="BB201" s="3" t="s">
        <v>130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59">
        <f t="shared" si="247"/>
        <v>3.2982156064782129</v>
      </c>
      <c r="BI201" s="27">
        <v>1</v>
      </c>
      <c r="BJ201" s="81" t="str">
        <f t="shared" si="248"/>
        <v>not applic.</v>
      </c>
      <c r="BK201" s="71" t="str">
        <f t="shared" si="254"/>
        <v>not compact</v>
      </c>
      <c r="BL201" s="71" t="str">
        <f t="shared" si="255"/>
        <v>not compact</v>
      </c>
      <c r="BM201" s="30" t="str">
        <f t="shared" si="256"/>
        <v>Pipe Insulation, All Lines</v>
      </c>
      <c r="BN201" s="30" t="str">
        <f t="shared" si="256"/>
        <v>Pipe Insulation, All Lines</v>
      </c>
      <c r="BO201" s="41">
        <f t="shared" ref="BO201:BP201" si="265">BO200</f>
        <v>-1</v>
      </c>
      <c r="BP201" s="41">
        <f t="shared" si="265"/>
        <v>0</v>
      </c>
      <c r="BQ201" s="41">
        <f t="shared" ref="BQ201" si="266">BQ200</f>
        <v>0</v>
      </c>
      <c r="BR201" s="41" t="s">
        <v>290</v>
      </c>
      <c r="BS201" s="41">
        <v>0</v>
      </c>
      <c r="BT201" s="31" t="s">
        <v>0</v>
      </c>
      <c r="BY201" s="14"/>
      <c r="CA201" s="13"/>
      <c r="CC201" s="13"/>
      <c r="CE201" s="13"/>
    </row>
    <row r="202" spans="1:154" s="3" customFormat="1" x14ac:dyDescent="0.25">
      <c r="C202" s="3">
        <v>8</v>
      </c>
      <c r="D202" s="3">
        <v>2016</v>
      </c>
      <c r="E202" s="41" t="str">
        <f t="shared" si="251"/>
        <v>SingleFam</v>
      </c>
      <c r="F202" s="3">
        <v>1</v>
      </c>
      <c r="G202" s="3">
        <v>1.5</v>
      </c>
      <c r="H202" s="3">
        <v>0.1</v>
      </c>
      <c r="I202" s="3">
        <v>750</v>
      </c>
      <c r="J202" s="3">
        <v>3</v>
      </c>
      <c r="K202" s="3">
        <v>29254</v>
      </c>
      <c r="L202" s="3">
        <v>28.1</v>
      </c>
      <c r="M202" s="30">
        <v>0</v>
      </c>
      <c r="N202" s="30">
        <v>19</v>
      </c>
      <c r="O202" s="3">
        <v>350</v>
      </c>
      <c r="P202" s="3">
        <v>1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299</v>
      </c>
      <c r="W202" s="3">
        <v>8</v>
      </c>
      <c r="X202" s="3">
        <v>6</v>
      </c>
      <c r="Y202" s="3">
        <v>7</v>
      </c>
      <c r="Z202" s="3">
        <v>15</v>
      </c>
      <c r="AA202" s="3">
        <v>5.0999999999999997E-2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38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0</v>
      </c>
      <c r="AR202" s="27">
        <v>0.1</v>
      </c>
      <c r="AS202" s="27">
        <v>0.1</v>
      </c>
      <c r="AT202" s="3" t="s">
        <v>116</v>
      </c>
      <c r="AU202" s="3" t="s">
        <v>118</v>
      </c>
      <c r="AV202" s="41">
        <f t="shared" si="253"/>
        <v>0</v>
      </c>
      <c r="AW202" s="3" t="s">
        <v>119</v>
      </c>
      <c r="AX202" s="3" t="s">
        <v>126</v>
      </c>
      <c r="AY202" s="3" t="s">
        <v>39</v>
      </c>
      <c r="AZ202" s="3" t="s">
        <v>40</v>
      </c>
      <c r="BA202" s="3" t="s">
        <v>59</v>
      </c>
      <c r="BB202" s="3" t="s">
        <v>129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59">
        <f t="shared" si="247"/>
        <v>3.1419043500466013</v>
      </c>
      <c r="BI202" s="27">
        <v>2</v>
      </c>
      <c r="BJ202" s="81" t="str">
        <f t="shared" si="248"/>
        <v>not applic.</v>
      </c>
      <c r="BK202" s="71" t="str">
        <f t="shared" si="254"/>
        <v>not compact</v>
      </c>
      <c r="BL202" s="71" t="str">
        <f t="shared" si="255"/>
        <v>not compact</v>
      </c>
      <c r="BM202" s="30" t="str">
        <f t="shared" si="256"/>
        <v>Pipe Insulation, All Lines</v>
      </c>
      <c r="BN202" s="30" t="str">
        <f t="shared" si="256"/>
        <v>Pipe Insulation, All Lines</v>
      </c>
      <c r="BO202" s="41">
        <f t="shared" ref="BO202:BP202" si="267">BO201</f>
        <v>-1</v>
      </c>
      <c r="BP202" s="41">
        <f t="shared" si="267"/>
        <v>0</v>
      </c>
      <c r="BQ202" s="41">
        <f t="shared" ref="BQ202" si="268">BQ201</f>
        <v>0</v>
      </c>
      <c r="BR202" s="41" t="s">
        <v>290</v>
      </c>
      <c r="BS202" s="41">
        <v>0</v>
      </c>
      <c r="BT202" s="31" t="s">
        <v>0</v>
      </c>
      <c r="BY202" s="14"/>
      <c r="CA202" s="13"/>
      <c r="CC202" s="13"/>
      <c r="CE202" s="13"/>
    </row>
    <row r="203" spans="1:154" s="3" customFormat="1" x14ac:dyDescent="0.25">
      <c r="C203" s="3">
        <v>9</v>
      </c>
      <c r="D203" s="3">
        <v>2016</v>
      </c>
      <c r="E203" s="41" t="str">
        <f t="shared" si="251"/>
        <v>SingleFam</v>
      </c>
      <c r="F203" s="3">
        <v>1</v>
      </c>
      <c r="G203" s="3">
        <v>1.5</v>
      </c>
      <c r="H203" s="3">
        <v>0.1</v>
      </c>
      <c r="I203" s="3">
        <v>750</v>
      </c>
      <c r="J203" s="3">
        <v>3</v>
      </c>
      <c r="K203" s="3">
        <v>29889</v>
      </c>
      <c r="L203" s="3">
        <v>25.9</v>
      </c>
      <c r="M203" s="30">
        <v>0</v>
      </c>
      <c r="N203" s="30">
        <v>19</v>
      </c>
      <c r="O203" s="3">
        <v>350</v>
      </c>
      <c r="P203" s="3">
        <v>1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299</v>
      </c>
      <c r="W203" s="3">
        <v>8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38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0</v>
      </c>
      <c r="AR203" s="27">
        <v>0.1</v>
      </c>
      <c r="AS203" s="27">
        <v>0.1</v>
      </c>
      <c r="AT203" s="3" t="s">
        <v>116</v>
      </c>
      <c r="AU203" s="3" t="s">
        <v>118</v>
      </c>
      <c r="AV203" s="41">
        <f t="shared" si="253"/>
        <v>0</v>
      </c>
      <c r="AW203" s="3" t="s">
        <v>119</v>
      </c>
      <c r="AX203" s="3" t="s">
        <v>126</v>
      </c>
      <c r="AY203" s="3" t="s">
        <v>39</v>
      </c>
      <c r="AZ203" s="3" t="s">
        <v>40</v>
      </c>
      <c r="BA203" s="3" t="s">
        <v>59</v>
      </c>
      <c r="BB203" s="3" t="s">
        <v>129</v>
      </c>
      <c r="BC203" s="3" t="s">
        <v>84</v>
      </c>
      <c r="BD203" s="3" t="s">
        <v>158</v>
      </c>
      <c r="BE203" s="3" t="s">
        <v>87</v>
      </c>
      <c r="BF203" s="3" t="s">
        <v>161</v>
      </c>
      <c r="BG203" s="3" t="s">
        <v>141</v>
      </c>
      <c r="BH203" s="59">
        <f t="shared" si="247"/>
        <v>3.1419043500466013</v>
      </c>
      <c r="BI203" s="27">
        <v>2</v>
      </c>
      <c r="BJ203" s="81" t="str">
        <f t="shared" si="248"/>
        <v>not applic.</v>
      </c>
      <c r="BK203" s="71" t="str">
        <f t="shared" si="254"/>
        <v>not compact</v>
      </c>
      <c r="BL203" s="71" t="str">
        <f t="shared" si="255"/>
        <v>not compact</v>
      </c>
      <c r="BM203" s="30" t="str">
        <f t="shared" si="256"/>
        <v>Pipe Insulation, All Lines</v>
      </c>
      <c r="BN203" s="30" t="str">
        <f t="shared" si="256"/>
        <v>Pipe Insulation, All Lines</v>
      </c>
      <c r="BO203" s="41">
        <f t="shared" ref="BO203:BP203" si="269">BO202</f>
        <v>-1</v>
      </c>
      <c r="BP203" s="41">
        <f t="shared" si="269"/>
        <v>0</v>
      </c>
      <c r="BQ203" s="41">
        <f t="shared" ref="BQ203" si="270">BQ202</f>
        <v>0</v>
      </c>
      <c r="BR203" s="41" t="s">
        <v>290</v>
      </c>
      <c r="BS203" s="41">
        <v>0</v>
      </c>
      <c r="BT203" s="31" t="s">
        <v>0</v>
      </c>
      <c r="BY203" s="14"/>
      <c r="CA203" s="13"/>
      <c r="CC203" s="13"/>
      <c r="CE203" s="13"/>
    </row>
    <row r="204" spans="1:154" s="3" customFormat="1" x14ac:dyDescent="0.25">
      <c r="C204" s="3">
        <v>10</v>
      </c>
      <c r="D204" s="3">
        <v>2016</v>
      </c>
      <c r="E204" s="41" t="str">
        <f t="shared" si="251"/>
        <v>SingleFam</v>
      </c>
      <c r="F204" s="3">
        <v>1</v>
      </c>
      <c r="G204" s="3">
        <v>1.5</v>
      </c>
      <c r="H204" s="3">
        <v>0.1</v>
      </c>
      <c r="I204" s="3">
        <v>750</v>
      </c>
      <c r="J204" s="3">
        <v>3</v>
      </c>
      <c r="K204" s="3">
        <v>30200</v>
      </c>
      <c r="L204" s="3">
        <v>23.1</v>
      </c>
      <c r="M204" s="30">
        <v>0</v>
      </c>
      <c r="N204" s="30">
        <v>19</v>
      </c>
      <c r="O204" s="3">
        <v>350</v>
      </c>
      <c r="P204" s="3">
        <v>1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299</v>
      </c>
      <c r="W204" s="3">
        <v>8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0.2</v>
      </c>
      <c r="AS204" s="27">
        <v>0.1</v>
      </c>
      <c r="AT204" s="3" t="s">
        <v>116</v>
      </c>
      <c r="AU204" s="3" t="s">
        <v>118</v>
      </c>
      <c r="AV204" s="41">
        <f t="shared" si="253"/>
        <v>0</v>
      </c>
      <c r="AW204" s="3" t="s">
        <v>119</v>
      </c>
      <c r="AX204" s="3" t="s">
        <v>126</v>
      </c>
      <c r="AY204" s="3" t="s">
        <v>39</v>
      </c>
      <c r="AZ204" s="3" t="s">
        <v>40</v>
      </c>
      <c r="BA204" s="3" t="s">
        <v>59</v>
      </c>
      <c r="BB204" s="3" t="s">
        <v>129</v>
      </c>
      <c r="BC204" s="3" t="s">
        <v>84</v>
      </c>
      <c r="BD204" s="3" t="s">
        <v>158</v>
      </c>
      <c r="BE204" s="3" t="s">
        <v>87</v>
      </c>
      <c r="BF204" s="3" t="s">
        <v>161</v>
      </c>
      <c r="BG204" s="3" t="s">
        <v>141</v>
      </c>
      <c r="BH204" s="59">
        <f t="shared" si="247"/>
        <v>3.1419043500466013</v>
      </c>
      <c r="BI204" s="27">
        <v>2</v>
      </c>
      <c r="BJ204" s="81" t="str">
        <f t="shared" si="248"/>
        <v>not applic.</v>
      </c>
      <c r="BK204" s="71" t="str">
        <f t="shared" si="254"/>
        <v>not compact</v>
      </c>
      <c r="BL204" s="71" t="str">
        <f t="shared" si="255"/>
        <v>not compact</v>
      </c>
      <c r="BM204" s="30" t="str">
        <f t="shared" si="256"/>
        <v>Pipe Insulation, All Lines</v>
      </c>
      <c r="BN204" s="30" t="str">
        <f t="shared" si="256"/>
        <v>Pipe Insulation, All Lines</v>
      </c>
      <c r="BO204" s="41">
        <f t="shared" ref="BO204:BP204" si="271">BO203</f>
        <v>-1</v>
      </c>
      <c r="BP204" s="41">
        <f t="shared" si="271"/>
        <v>0</v>
      </c>
      <c r="BQ204" s="41">
        <f t="shared" ref="BQ204" si="272">BQ203</f>
        <v>0</v>
      </c>
      <c r="BR204" s="41" t="s">
        <v>290</v>
      </c>
      <c r="BS204" s="41">
        <v>0</v>
      </c>
      <c r="BT204" s="31" t="s">
        <v>0</v>
      </c>
      <c r="BY204" s="14"/>
      <c r="CA204" s="13"/>
      <c r="CC204" s="13"/>
      <c r="CE204" s="13"/>
    </row>
    <row r="205" spans="1:154" s="3" customFormat="1" x14ac:dyDescent="0.25">
      <c r="C205" s="3">
        <v>11</v>
      </c>
      <c r="D205" s="3">
        <v>2016</v>
      </c>
      <c r="E205" s="41" t="str">
        <f t="shared" si="251"/>
        <v>SingleFam</v>
      </c>
      <c r="F205" s="3">
        <v>1</v>
      </c>
      <c r="G205" s="3">
        <v>1.5</v>
      </c>
      <c r="H205" s="3">
        <v>0.1</v>
      </c>
      <c r="I205" s="3">
        <v>750</v>
      </c>
      <c r="J205" s="3">
        <v>3</v>
      </c>
      <c r="K205" s="3">
        <v>29693</v>
      </c>
      <c r="L205" s="3">
        <v>17.7</v>
      </c>
      <c r="M205" s="30">
        <v>0</v>
      </c>
      <c r="N205" s="30">
        <v>19</v>
      </c>
      <c r="O205" s="3">
        <v>350</v>
      </c>
      <c r="P205" s="3">
        <v>1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299</v>
      </c>
      <c r="W205" s="3">
        <v>8</v>
      </c>
      <c r="X205" s="3">
        <v>8</v>
      </c>
      <c r="Y205" s="3">
        <v>7</v>
      </c>
      <c r="Z205" s="3">
        <v>15</v>
      </c>
      <c r="AA205" s="3">
        <v>5.0999999999999997E-2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38</v>
      </c>
      <c r="AG205" s="3">
        <v>19</v>
      </c>
      <c r="AH205" s="3">
        <v>8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0</v>
      </c>
      <c r="AR205" s="27">
        <v>0.2</v>
      </c>
      <c r="AS205" s="27">
        <v>0.1</v>
      </c>
      <c r="AT205" s="3" t="s">
        <v>116</v>
      </c>
      <c r="AU205" s="3" t="s">
        <v>118</v>
      </c>
      <c r="AV205" s="41">
        <f t="shared" si="253"/>
        <v>0</v>
      </c>
      <c r="AW205" s="3" t="s">
        <v>119</v>
      </c>
      <c r="AX205" s="3" t="s">
        <v>126</v>
      </c>
      <c r="AY205" s="3" t="s">
        <v>39</v>
      </c>
      <c r="AZ205" s="3" t="s">
        <v>40</v>
      </c>
      <c r="BA205" s="3" t="s">
        <v>59</v>
      </c>
      <c r="BB205" s="3" t="s">
        <v>129</v>
      </c>
      <c r="BC205" s="3" t="s">
        <v>84</v>
      </c>
      <c r="BD205" s="3" t="s">
        <v>157</v>
      </c>
      <c r="BE205" s="3" t="s">
        <v>87</v>
      </c>
      <c r="BF205" s="3" t="s">
        <v>160</v>
      </c>
      <c r="BG205" s="3" t="s">
        <v>141</v>
      </c>
      <c r="BH205" s="59">
        <f t="shared" si="247"/>
        <v>3.3647801538324753</v>
      </c>
      <c r="BI205" s="27">
        <v>2</v>
      </c>
      <c r="BJ205" s="81" t="str">
        <f t="shared" si="248"/>
        <v>not applic.</v>
      </c>
      <c r="BK205" s="71" t="str">
        <f t="shared" si="254"/>
        <v>not compact</v>
      </c>
      <c r="BL205" s="71" t="str">
        <f t="shared" si="255"/>
        <v>not compact</v>
      </c>
      <c r="BM205" s="30" t="str">
        <f t="shared" si="256"/>
        <v>Pipe Insulation, All Lines</v>
      </c>
      <c r="BN205" s="30" t="str">
        <f t="shared" si="256"/>
        <v>Pipe Insulation, All Lines</v>
      </c>
      <c r="BO205" s="41">
        <f t="shared" ref="BO205:BP205" si="273">BO204</f>
        <v>-1</v>
      </c>
      <c r="BP205" s="41">
        <f t="shared" si="273"/>
        <v>0</v>
      </c>
      <c r="BQ205" s="41">
        <f t="shared" ref="BQ205" si="274">BQ204</f>
        <v>0</v>
      </c>
      <c r="BR205" s="41" t="s">
        <v>290</v>
      </c>
      <c r="BS205" s="41">
        <v>0</v>
      </c>
      <c r="BT205" s="31" t="s">
        <v>0</v>
      </c>
      <c r="BY205" s="14"/>
      <c r="CA205" s="13"/>
      <c r="CC205" s="13"/>
      <c r="CE205" s="13"/>
    </row>
    <row r="206" spans="1:154" s="3" customFormat="1" x14ac:dyDescent="0.25">
      <c r="C206" s="3">
        <v>12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29328</v>
      </c>
      <c r="L206" s="3">
        <v>22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299</v>
      </c>
      <c r="W206" s="3">
        <v>8</v>
      </c>
      <c r="X206" s="3">
        <v>6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4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0.2</v>
      </c>
      <c r="AS206" s="27">
        <v>0.1</v>
      </c>
      <c r="AT206" s="3" t="s">
        <v>116</v>
      </c>
      <c r="AU206" s="3" t="s">
        <v>118</v>
      </c>
      <c r="AV206" s="41">
        <f t="shared" si="253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159</v>
      </c>
      <c r="BE206" s="3" t="s">
        <v>87</v>
      </c>
      <c r="BF206" s="3" t="s">
        <v>162</v>
      </c>
      <c r="BG206" s="3" t="s">
        <v>141</v>
      </c>
      <c r="BH206" s="59">
        <f t="shared" si="247"/>
        <v>3.3647801538324753</v>
      </c>
      <c r="BI206" s="27">
        <v>2</v>
      </c>
      <c r="BJ206" s="81" t="str">
        <f t="shared" si="248"/>
        <v>not applic.</v>
      </c>
      <c r="BK206" s="71" t="str">
        <f t="shared" si="254"/>
        <v>not compact</v>
      </c>
      <c r="BL206" s="71" t="str">
        <f t="shared" si="255"/>
        <v>not compact</v>
      </c>
      <c r="BM206" s="30" t="str">
        <f t="shared" si="256"/>
        <v>Pipe Insulation, All Lines</v>
      </c>
      <c r="BN206" s="30" t="str">
        <f t="shared" si="256"/>
        <v>Pipe Insulation, All Lines</v>
      </c>
      <c r="BO206" s="41">
        <f t="shared" ref="BO206:BP206" si="275">BO205</f>
        <v>-1</v>
      </c>
      <c r="BP206" s="41">
        <f t="shared" si="275"/>
        <v>0</v>
      </c>
      <c r="BQ206" s="41">
        <f t="shared" ref="BQ206" si="276">BQ205</f>
        <v>0</v>
      </c>
      <c r="BR206" s="41" t="s">
        <v>290</v>
      </c>
      <c r="BS206" s="41">
        <v>0</v>
      </c>
      <c r="BT206" s="31" t="s">
        <v>0</v>
      </c>
      <c r="BY206" s="14"/>
      <c r="CA206" s="13"/>
      <c r="CC206" s="13"/>
      <c r="CE206" s="13"/>
    </row>
    <row r="207" spans="1:154" s="3" customFormat="1" x14ac:dyDescent="0.25">
      <c r="C207" s="3">
        <v>13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29553</v>
      </c>
      <c r="L207" s="3">
        <v>19.8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299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8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0.2</v>
      </c>
      <c r="AS207" s="27">
        <v>0.1</v>
      </c>
      <c r="AT207" s="3" t="s">
        <v>116</v>
      </c>
      <c r="AU207" s="3" t="s">
        <v>118</v>
      </c>
      <c r="AV207" s="41">
        <f t="shared" si="253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157</v>
      </c>
      <c r="BE207" s="3" t="s">
        <v>87</v>
      </c>
      <c r="BF207" s="3" t="s">
        <v>160</v>
      </c>
      <c r="BG207" s="3" t="s">
        <v>141</v>
      </c>
      <c r="BH207" s="59">
        <f t="shared" si="247"/>
        <v>3.3647801538324753</v>
      </c>
      <c r="BI207" s="27">
        <v>2</v>
      </c>
      <c r="BJ207" s="81" t="str">
        <f t="shared" si="248"/>
        <v>not applic.</v>
      </c>
      <c r="BK207" s="71" t="str">
        <f t="shared" si="254"/>
        <v>not compact</v>
      </c>
      <c r="BL207" s="71" t="str">
        <f t="shared" si="255"/>
        <v>not compact</v>
      </c>
      <c r="BM207" s="30" t="str">
        <f t="shared" si="256"/>
        <v>Pipe Insulation, All Lines</v>
      </c>
      <c r="BN207" s="30" t="str">
        <f t="shared" si="256"/>
        <v>Pipe Insulation, All Lines</v>
      </c>
      <c r="BO207" s="41">
        <f t="shared" ref="BO207:BP207" si="277">BO206</f>
        <v>-1</v>
      </c>
      <c r="BP207" s="41">
        <f t="shared" si="277"/>
        <v>0</v>
      </c>
      <c r="BQ207" s="41">
        <f t="shared" ref="BQ207" si="278">BQ206</f>
        <v>0</v>
      </c>
      <c r="BR207" s="41" t="s">
        <v>290</v>
      </c>
      <c r="BS207" s="41">
        <v>0</v>
      </c>
      <c r="BT207" s="31" t="s">
        <v>0</v>
      </c>
      <c r="BY207" s="14"/>
      <c r="CA207" s="13"/>
      <c r="CC207" s="13"/>
      <c r="CE207" s="13"/>
    </row>
    <row r="208" spans="1:154" s="3" customFormat="1" x14ac:dyDescent="0.25">
      <c r="C208" s="3">
        <v>14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31651</v>
      </c>
      <c r="L208" s="3">
        <v>16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299</v>
      </c>
      <c r="W208" s="3">
        <v>8</v>
      </c>
      <c r="X208" s="3">
        <v>8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8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0.63</v>
      </c>
      <c r="AT208" s="3" t="s">
        <v>116</v>
      </c>
      <c r="AU208" s="3" t="s">
        <v>118</v>
      </c>
      <c r="AV208" s="41">
        <f t="shared" si="253"/>
        <v>0</v>
      </c>
      <c r="AW208" s="3" t="s">
        <v>119</v>
      </c>
      <c r="AX208" s="3" t="s">
        <v>126</v>
      </c>
      <c r="AY208" s="3" t="s">
        <v>39</v>
      </c>
      <c r="AZ208" s="3" t="s">
        <v>40</v>
      </c>
      <c r="BA208" s="3" t="s">
        <v>59</v>
      </c>
      <c r="BB208" s="3" t="s">
        <v>129</v>
      </c>
      <c r="BC208" s="3" t="s">
        <v>84</v>
      </c>
      <c r="BD208" s="3" t="s">
        <v>157</v>
      </c>
      <c r="BE208" s="3" t="s">
        <v>87</v>
      </c>
      <c r="BF208" s="3" t="s">
        <v>160</v>
      </c>
      <c r="BG208" s="3" t="s">
        <v>141</v>
      </c>
      <c r="BH208" s="59">
        <f t="shared" si="247"/>
        <v>3.1419043500466013</v>
      </c>
      <c r="BI208" s="27">
        <v>2</v>
      </c>
      <c r="BJ208" s="81" t="str">
        <f t="shared" si="248"/>
        <v>not applic.</v>
      </c>
      <c r="BK208" s="71" t="str">
        <f t="shared" si="254"/>
        <v>not compact</v>
      </c>
      <c r="BL208" s="71" t="str">
        <f t="shared" si="255"/>
        <v>not compact</v>
      </c>
      <c r="BM208" s="30" t="str">
        <f t="shared" si="256"/>
        <v>Pipe Insulation, All Lines</v>
      </c>
      <c r="BN208" s="30" t="str">
        <f t="shared" si="256"/>
        <v>Pipe Insulation, All Lines</v>
      </c>
      <c r="BO208" s="41">
        <f t="shared" ref="BO208:BP208" si="279">BO207</f>
        <v>-1</v>
      </c>
      <c r="BP208" s="41">
        <f t="shared" si="279"/>
        <v>0</v>
      </c>
      <c r="BQ208" s="41">
        <f t="shared" ref="BQ208" si="280">BQ207</f>
        <v>0</v>
      </c>
      <c r="BR208" s="41" t="s">
        <v>290</v>
      </c>
      <c r="BS208" s="41">
        <v>0</v>
      </c>
      <c r="BT208" s="31" t="s">
        <v>0</v>
      </c>
      <c r="BY208" s="14"/>
      <c r="CA208" s="13"/>
      <c r="CC208" s="13"/>
      <c r="CE208" s="13"/>
    </row>
    <row r="209" spans="3:83" s="3" customFormat="1" x14ac:dyDescent="0.25">
      <c r="C209" s="3">
        <v>15</v>
      </c>
      <c r="D209" s="3">
        <v>2016</v>
      </c>
      <c r="E209" s="41" t="str">
        <f t="shared" si="251"/>
        <v>SingleFam</v>
      </c>
      <c r="F209" s="3">
        <v>0</v>
      </c>
      <c r="G209" s="3">
        <v>0</v>
      </c>
      <c r="H209" s="3">
        <v>0.1</v>
      </c>
      <c r="I209" s="3">
        <v>750</v>
      </c>
      <c r="J209" s="3">
        <v>3</v>
      </c>
      <c r="K209" s="3">
        <v>29177</v>
      </c>
      <c r="L209" s="3">
        <v>16.3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299</v>
      </c>
      <c r="W209" s="3">
        <v>8</v>
      </c>
      <c r="X209" s="3">
        <v>8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4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0.1</v>
      </c>
      <c r="AT209" s="3" t="s">
        <v>116</v>
      </c>
      <c r="AU209" s="3" t="s">
        <v>118</v>
      </c>
      <c r="AV209" s="41">
        <f t="shared" si="253"/>
        <v>0</v>
      </c>
      <c r="AW209" s="3" t="s">
        <v>119</v>
      </c>
      <c r="AX209" s="3" t="s">
        <v>126</v>
      </c>
      <c r="AY209" s="3" t="s">
        <v>39</v>
      </c>
      <c r="AZ209" s="3" t="s">
        <v>40</v>
      </c>
      <c r="BA209" s="3" t="s">
        <v>59</v>
      </c>
      <c r="BB209" s="3" t="s">
        <v>129</v>
      </c>
      <c r="BC209" s="3" t="s">
        <v>84</v>
      </c>
      <c r="BD209" s="3" t="s">
        <v>159</v>
      </c>
      <c r="BE209" s="3" t="s">
        <v>87</v>
      </c>
      <c r="BF209" s="3" t="s">
        <v>162</v>
      </c>
      <c r="BG209" s="3" t="s">
        <v>141</v>
      </c>
      <c r="BH209" s="59">
        <f t="shared" si="247"/>
        <v>3.1419043500466013</v>
      </c>
      <c r="BI209" s="27">
        <v>2</v>
      </c>
      <c r="BJ209" s="81" t="str">
        <f t="shared" si="248"/>
        <v>not applic.</v>
      </c>
      <c r="BK209" s="71" t="str">
        <f t="shared" si="254"/>
        <v>not compact</v>
      </c>
      <c r="BL209" s="71" t="str">
        <f t="shared" si="255"/>
        <v>not compact</v>
      </c>
      <c r="BM209" s="30" t="str">
        <f t="shared" si="256"/>
        <v>Pipe Insulation, All Lines</v>
      </c>
      <c r="BN209" s="30" t="str">
        <f t="shared" si="256"/>
        <v>Pipe Insulation, All Lines</v>
      </c>
      <c r="BO209" s="41">
        <f t="shared" ref="BO209:BP209" si="281">BO208</f>
        <v>-1</v>
      </c>
      <c r="BP209" s="41">
        <f t="shared" si="281"/>
        <v>0</v>
      </c>
      <c r="BQ209" s="41">
        <f t="shared" ref="BQ209" si="282">BQ208</f>
        <v>0</v>
      </c>
      <c r="BR209" s="41" t="s">
        <v>290</v>
      </c>
      <c r="BS209" s="41">
        <v>0</v>
      </c>
      <c r="BT209" s="31" t="s">
        <v>0</v>
      </c>
      <c r="BY209" s="14"/>
      <c r="CA209" s="13"/>
      <c r="CC209" s="13"/>
      <c r="CE209" s="13"/>
    </row>
    <row r="210" spans="3:83" s="3" customFormat="1" x14ac:dyDescent="0.25">
      <c r="C210" s="3">
        <v>16</v>
      </c>
      <c r="D210" s="3">
        <v>2016</v>
      </c>
      <c r="E210" s="41" t="str">
        <f t="shared" si="251"/>
        <v>SingleFam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30930</v>
      </c>
      <c r="L210" s="3">
        <v>15.1</v>
      </c>
      <c r="M210" s="30">
        <v>0</v>
      </c>
      <c r="N210" s="30">
        <v>20</v>
      </c>
      <c r="O210" s="3">
        <v>350</v>
      </c>
      <c r="P210" s="3">
        <v>0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299</v>
      </c>
      <c r="W210" s="3">
        <v>8</v>
      </c>
      <c r="X210" s="3">
        <v>8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8</v>
      </c>
      <c r="AI210" s="3">
        <v>7016</v>
      </c>
      <c r="AJ210" s="3">
        <v>10016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0.1</v>
      </c>
      <c r="AS210" s="27">
        <v>0.63</v>
      </c>
      <c r="AT210" s="3" t="s">
        <v>116</v>
      </c>
      <c r="AU210" s="3" t="s">
        <v>118</v>
      </c>
      <c r="AV210" s="41">
        <f t="shared" si="253"/>
        <v>0</v>
      </c>
      <c r="AW210" s="3" t="s">
        <v>119</v>
      </c>
      <c r="AX210" s="3" t="s">
        <v>126</v>
      </c>
      <c r="AY210" s="3" t="s">
        <v>41</v>
      </c>
      <c r="AZ210" s="3" t="s">
        <v>42</v>
      </c>
      <c r="BA210" s="3" t="s">
        <v>59</v>
      </c>
      <c r="BB210" s="3" t="s">
        <v>129</v>
      </c>
      <c r="BC210" s="3" t="s">
        <v>84</v>
      </c>
      <c r="BD210" s="3" t="s">
        <v>157</v>
      </c>
      <c r="BE210" s="3" t="s">
        <v>87</v>
      </c>
      <c r="BF210" s="3" t="s">
        <v>160</v>
      </c>
      <c r="BG210" s="3" t="s">
        <v>141</v>
      </c>
      <c r="BH210" s="59">
        <f t="shared" si="247"/>
        <v>3.1419043500466013</v>
      </c>
      <c r="BI210" s="27">
        <v>2</v>
      </c>
      <c r="BJ210" s="81" t="str">
        <f t="shared" si="248"/>
        <v>not applic.</v>
      </c>
      <c r="BK210" s="71" t="str">
        <f t="shared" si="254"/>
        <v>not compact</v>
      </c>
      <c r="BL210" s="71" t="str">
        <f t="shared" si="255"/>
        <v>not compact</v>
      </c>
      <c r="BM210" s="30" t="str">
        <f t="shared" si="256"/>
        <v>Pipe Insulation, All Lines</v>
      </c>
      <c r="BN210" s="30" t="str">
        <f t="shared" si="256"/>
        <v>Pipe Insulation, All Lines</v>
      </c>
      <c r="BO210" s="41">
        <f t="shared" ref="BO210:BP210" si="283">BO209</f>
        <v>-1</v>
      </c>
      <c r="BP210" s="41">
        <f t="shared" si="283"/>
        <v>0</v>
      </c>
      <c r="BQ210" s="41">
        <f t="shared" ref="BQ210" si="284">BQ209</f>
        <v>0</v>
      </c>
      <c r="BR210" s="41" t="s">
        <v>290</v>
      </c>
      <c r="BS210" s="41">
        <v>0</v>
      </c>
      <c r="BT210" s="31" t="s">
        <v>0</v>
      </c>
      <c r="BY210" s="14"/>
      <c r="CA210" s="13"/>
      <c r="CC210" s="13"/>
      <c r="CE210" s="13"/>
    </row>
    <row r="211" spans="3:83" s="3" customFormat="1" x14ac:dyDescent="0.25">
      <c r="C211" s="3">
        <v>1</v>
      </c>
      <c r="D211" s="3">
        <v>2016</v>
      </c>
      <c r="E211" s="65" t="s">
        <v>219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26762</v>
      </c>
      <c r="L211" s="3">
        <v>4.4000000000000004</v>
      </c>
      <c r="M211" s="30">
        <v>0</v>
      </c>
      <c r="N211" s="30">
        <v>20</v>
      </c>
      <c r="O211" s="3">
        <v>350</v>
      </c>
      <c r="P211" s="3">
        <v>0</v>
      </c>
      <c r="Q211" s="3">
        <v>0.57999999999999996</v>
      </c>
      <c r="R211" s="3">
        <v>0.57999999999999996</v>
      </c>
      <c r="S211" s="3">
        <v>0.57999999999999996</v>
      </c>
      <c r="T211" s="3">
        <v>7</v>
      </c>
      <c r="U211" s="48">
        <v>1</v>
      </c>
      <c r="V211" s="48" t="s">
        <v>299</v>
      </c>
      <c r="W211" s="3">
        <v>8</v>
      </c>
      <c r="X211" s="3">
        <v>6</v>
      </c>
      <c r="Y211" s="3">
        <v>7</v>
      </c>
      <c r="Z211" s="3">
        <v>15</v>
      </c>
      <c r="AA211" s="3">
        <v>5.0999999999999997E-2</v>
      </c>
      <c r="AB211" s="3">
        <v>0.4</v>
      </c>
      <c r="AC211" s="1">
        <v>0.5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0</v>
      </c>
      <c r="AJ211" s="3">
        <v>5016</v>
      </c>
      <c r="AK211" s="27">
        <v>0.7</v>
      </c>
      <c r="AL211" s="27" t="s">
        <v>184</v>
      </c>
      <c r="AM211" s="27">
        <v>0.32</v>
      </c>
      <c r="AN211" s="27">
        <v>0.5</v>
      </c>
      <c r="AO211" s="27">
        <v>0.2</v>
      </c>
      <c r="AP211" s="27">
        <v>0.5</v>
      </c>
      <c r="AQ211" s="27">
        <v>0</v>
      </c>
      <c r="AR211" s="27">
        <v>0.1</v>
      </c>
      <c r="AS211" s="27">
        <v>0.1</v>
      </c>
      <c r="AT211" s="3" t="s">
        <v>116</v>
      </c>
      <c r="AU211" s="3" t="s">
        <v>116</v>
      </c>
      <c r="AV211" s="27">
        <v>0</v>
      </c>
      <c r="AW211" s="3" t="s">
        <v>119</v>
      </c>
      <c r="AX211" s="3" t="s">
        <v>126</v>
      </c>
      <c r="AY211" s="3" t="s">
        <v>39</v>
      </c>
      <c r="AZ211" s="3" t="s">
        <v>40</v>
      </c>
      <c r="BA211" s="3" t="s">
        <v>59</v>
      </c>
      <c r="BB211" s="3" t="s">
        <v>130</v>
      </c>
      <c r="BC211" s="3" t="s">
        <v>84</v>
      </c>
      <c r="BD211" s="3" t="s">
        <v>157</v>
      </c>
      <c r="BE211" s="3" t="s">
        <v>87</v>
      </c>
      <c r="BF211" s="3" t="s">
        <v>160</v>
      </c>
      <c r="BG211" s="3" t="s">
        <v>141</v>
      </c>
      <c r="BH211" s="59">
        <f>BH359/$BU$196</f>
        <v>0</v>
      </c>
      <c r="BI211" s="27">
        <v>2</v>
      </c>
      <c r="BJ211" s="81" t="str">
        <f t="shared" si="248"/>
        <v>not applic.</v>
      </c>
      <c r="BK211" s="70" t="s">
        <v>268</v>
      </c>
      <c r="BL211" s="70" t="s">
        <v>268</v>
      </c>
      <c r="BM211" s="3" t="s">
        <v>185</v>
      </c>
      <c r="BN211" s="3" t="s">
        <v>185</v>
      </c>
      <c r="BO211" s="27">
        <v>-1</v>
      </c>
      <c r="BP211" s="27">
        <v>0</v>
      </c>
      <c r="BQ211" s="27">
        <v>0</v>
      </c>
      <c r="BR211" s="27" t="s">
        <v>290</v>
      </c>
      <c r="BS211" s="27">
        <v>0</v>
      </c>
      <c r="BT211" s="31" t="s">
        <v>0</v>
      </c>
      <c r="BU211" s="3" t="s">
        <v>176</v>
      </c>
      <c r="BY211" s="14"/>
      <c r="CA211" s="13"/>
      <c r="CC211" s="13"/>
      <c r="CE211" s="13"/>
    </row>
    <row r="212" spans="3:83" s="3" customFormat="1" x14ac:dyDescent="0.25">
      <c r="C212" s="3">
        <v>2</v>
      </c>
      <c r="D212" s="3">
        <v>2016</v>
      </c>
      <c r="E212" s="41" t="str">
        <f t="shared" si="251"/>
        <v>MultiFam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30021</v>
      </c>
      <c r="L212" s="3">
        <v>5</v>
      </c>
      <c r="M212" s="30">
        <v>0</v>
      </c>
      <c r="N212" s="30">
        <v>19</v>
      </c>
      <c r="O212" s="3">
        <v>350</v>
      </c>
      <c r="P212" s="3">
        <v>1</v>
      </c>
      <c r="Q212" s="3">
        <v>0.57999999999999996</v>
      </c>
      <c r="R212" s="3">
        <v>0.57999999999999996</v>
      </c>
      <c r="S212" s="3">
        <v>0.57999999999999996</v>
      </c>
      <c r="T212" s="30">
        <f>T211</f>
        <v>7</v>
      </c>
      <c r="U212" s="48">
        <v>1</v>
      </c>
      <c r="V212" s="48" t="s">
        <v>299</v>
      </c>
      <c r="W212" s="3">
        <v>8</v>
      </c>
      <c r="X212" s="3">
        <v>6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0</v>
      </c>
      <c r="AJ212" s="3">
        <v>5016</v>
      </c>
      <c r="AK212" s="41">
        <f>AK211</f>
        <v>0.7</v>
      </c>
      <c r="AL212" s="41" t="str">
        <f>AL211</f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1</v>
      </c>
      <c r="AR212" s="27">
        <v>0.1</v>
      </c>
      <c r="AS212" s="27">
        <v>0.1</v>
      </c>
      <c r="AT212" s="3" t="s">
        <v>116</v>
      </c>
      <c r="AU212" s="3" t="s">
        <v>116</v>
      </c>
      <c r="AV212" s="41">
        <f>AV211</f>
        <v>0</v>
      </c>
      <c r="AW212" s="3" t="s">
        <v>119</v>
      </c>
      <c r="AX212" s="3" t="s">
        <v>126</v>
      </c>
      <c r="AY212" s="3" t="s">
        <v>39</v>
      </c>
      <c r="AZ212" s="3" t="s">
        <v>40</v>
      </c>
      <c r="BA212" s="3" t="s">
        <v>59</v>
      </c>
      <c r="BB212" s="3" t="s">
        <v>130</v>
      </c>
      <c r="BC212" s="3" t="s">
        <v>84</v>
      </c>
      <c r="BD212" s="3" t="s">
        <v>157</v>
      </c>
      <c r="BE212" s="3" t="s">
        <v>87</v>
      </c>
      <c r="BF212" s="3" t="s">
        <v>160</v>
      </c>
      <c r="BG212" s="3" t="s">
        <v>141</v>
      </c>
      <c r="BH212" s="59">
        <f t="shared" ref="BH212:BH226" si="285">BG360/$BU$196</f>
        <v>0</v>
      </c>
      <c r="BI212" s="27">
        <v>2</v>
      </c>
      <c r="BJ212" s="81" t="str">
        <f t="shared" si="248"/>
        <v>not applic.</v>
      </c>
      <c r="BK212" s="71" t="str">
        <f t="shared" ref="BK212:BP212" si="286">BK211</f>
        <v>not compact</v>
      </c>
      <c r="BL212" s="71" t="str">
        <f t="shared" si="286"/>
        <v>not compact</v>
      </c>
      <c r="BM212" s="30" t="str">
        <f t="shared" si="286"/>
        <v>Pipe Insulation, All Lines</v>
      </c>
      <c r="BN212" s="30" t="str">
        <f t="shared" si="286"/>
        <v>Pipe Insulation, All Lines</v>
      </c>
      <c r="BO212" s="41">
        <f t="shared" si="286"/>
        <v>-1</v>
      </c>
      <c r="BP212" s="41">
        <f t="shared" si="286"/>
        <v>0</v>
      </c>
      <c r="BQ212" s="41">
        <f t="shared" ref="BQ212" si="287">BQ211</f>
        <v>0</v>
      </c>
      <c r="BR212" s="41" t="s">
        <v>290</v>
      </c>
      <c r="BS212" s="41">
        <v>0</v>
      </c>
      <c r="BT212" s="31" t="s">
        <v>0</v>
      </c>
      <c r="BU212" s="61">
        <v>1.0612079999999999</v>
      </c>
      <c r="BV212" s="60" t="s">
        <v>217</v>
      </c>
      <c r="BY212" s="14"/>
      <c r="CA212" s="13"/>
      <c r="CC212" s="13"/>
      <c r="CE212" s="13"/>
    </row>
    <row r="213" spans="3:83" s="3" customFormat="1" x14ac:dyDescent="0.25">
      <c r="C213" s="3">
        <v>3</v>
      </c>
      <c r="D213" s="3">
        <v>2016</v>
      </c>
      <c r="E213" s="41" t="str">
        <f t="shared" si="251"/>
        <v>MultiFam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31137</v>
      </c>
      <c r="L213" s="3">
        <v>3.1</v>
      </c>
      <c r="M213" s="30">
        <v>0</v>
      </c>
      <c r="N213" s="30">
        <v>20</v>
      </c>
      <c r="O213" s="3">
        <v>350</v>
      </c>
      <c r="P213" s="3">
        <v>0</v>
      </c>
      <c r="Q213" s="3">
        <v>0.57999999999999996</v>
      </c>
      <c r="R213" s="3">
        <v>0.57999999999999996</v>
      </c>
      <c r="S213" s="3">
        <v>0.57999999999999996</v>
      </c>
      <c r="T213" s="30">
        <f t="shared" ref="T213:T226" si="288">T212</f>
        <v>7</v>
      </c>
      <c r="U213" s="48">
        <v>1</v>
      </c>
      <c r="V213" s="48" t="s">
        <v>299</v>
      </c>
      <c r="W213" s="3">
        <v>6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1">
        <v>0.5</v>
      </c>
      <c r="AD213" s="3">
        <v>0.55000000000000004</v>
      </c>
      <c r="AE213" s="3">
        <v>0.3</v>
      </c>
      <c r="AF213" s="3">
        <v>30</v>
      </c>
      <c r="AG213" s="3">
        <v>19</v>
      </c>
      <c r="AH213" s="3">
        <v>0</v>
      </c>
      <c r="AI213" s="3">
        <v>0</v>
      </c>
      <c r="AJ213" s="3">
        <v>5016</v>
      </c>
      <c r="AK213" s="41">
        <f t="shared" ref="AK213:AL213" si="289">AK212</f>
        <v>0.7</v>
      </c>
      <c r="AL213" s="41" t="str">
        <f t="shared" si="289"/>
        <v>Standard</v>
      </c>
      <c r="AM213" s="27">
        <v>0.32</v>
      </c>
      <c r="AN213" s="27">
        <v>0.5</v>
      </c>
      <c r="AO213" s="27">
        <v>0.2</v>
      </c>
      <c r="AP213" s="27">
        <v>0.5</v>
      </c>
      <c r="AQ213" s="27">
        <v>1</v>
      </c>
      <c r="AR213" s="27">
        <v>0.1</v>
      </c>
      <c r="AS213" s="27">
        <v>0.1</v>
      </c>
      <c r="AT213" s="3" t="s">
        <v>116</v>
      </c>
      <c r="AU213" s="3" t="s">
        <v>116</v>
      </c>
      <c r="AV213" s="41">
        <f t="shared" ref="AV213" si="290">AV212</f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60</v>
      </c>
      <c r="BB213" s="3" t="s">
        <v>130</v>
      </c>
      <c r="BC213" s="3" t="s">
        <v>84</v>
      </c>
      <c r="BD213" s="3" t="s">
        <v>158</v>
      </c>
      <c r="BE213" s="3" t="s">
        <v>87</v>
      </c>
      <c r="BF213" s="3" t="s">
        <v>161</v>
      </c>
      <c r="BG213" s="3" t="s">
        <v>141</v>
      </c>
      <c r="BH213" s="59">
        <f t="shared" si="285"/>
        <v>0</v>
      </c>
      <c r="BI213" s="27">
        <v>1</v>
      </c>
      <c r="BJ213" s="81" t="str">
        <f t="shared" si="248"/>
        <v>not applic.</v>
      </c>
      <c r="BK213" s="71" t="str">
        <f t="shared" ref="BK213:BK226" si="291">BK212</f>
        <v>not compact</v>
      </c>
      <c r="BL213" s="71" t="str">
        <f t="shared" ref="BL213:BL226" si="292">BL212</f>
        <v>not compact</v>
      </c>
      <c r="BM213" s="30" t="str">
        <f t="shared" ref="BM213:BN226" si="293">BM212</f>
        <v>Pipe Insulation, All Lines</v>
      </c>
      <c r="BN213" s="30" t="str">
        <f t="shared" si="293"/>
        <v>Pipe Insulation, All Lines</v>
      </c>
      <c r="BO213" s="41">
        <f t="shared" ref="BO213:BP213" si="294">BO212</f>
        <v>-1</v>
      </c>
      <c r="BP213" s="41">
        <f t="shared" si="294"/>
        <v>0</v>
      </c>
      <c r="BQ213" s="41">
        <f t="shared" ref="BQ213" si="295">BQ212</f>
        <v>0</v>
      </c>
      <c r="BR213" s="41" t="s">
        <v>290</v>
      </c>
      <c r="BS213" s="41">
        <v>0</v>
      </c>
      <c r="BT213" s="31" t="s">
        <v>0</v>
      </c>
      <c r="BY213" s="14"/>
      <c r="CA213" s="13"/>
      <c r="CC213" s="13"/>
      <c r="CE213" s="13"/>
    </row>
    <row r="214" spans="3:83" s="3" customFormat="1" x14ac:dyDescent="0.25">
      <c r="C214" s="3">
        <v>4</v>
      </c>
      <c r="D214" s="3">
        <v>2016</v>
      </c>
      <c r="E214" s="41" t="str">
        <f t="shared" si="251"/>
        <v>MultiFam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30935</v>
      </c>
      <c r="L214" s="3">
        <v>11.4</v>
      </c>
      <c r="M214" s="30">
        <v>0</v>
      </c>
      <c r="N214" s="30">
        <v>19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0">
        <f t="shared" si="288"/>
        <v>7</v>
      </c>
      <c r="U214" s="48">
        <v>1</v>
      </c>
      <c r="V214" s="48" t="s">
        <v>299</v>
      </c>
      <c r="W214" s="3">
        <v>8</v>
      </c>
      <c r="X214" s="3">
        <v>6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0</v>
      </c>
      <c r="AI214" s="3">
        <v>0</v>
      </c>
      <c r="AJ214" s="3">
        <v>5016</v>
      </c>
      <c r="AK214" s="41">
        <f t="shared" ref="AK214:AL214" si="296">AK213</f>
        <v>0.7</v>
      </c>
      <c r="AL214" s="41" t="str">
        <f t="shared" si="296"/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0</v>
      </c>
      <c r="AR214" s="27">
        <v>0.1</v>
      </c>
      <c r="AS214" s="27">
        <v>0.1</v>
      </c>
      <c r="AT214" s="3" t="s">
        <v>116</v>
      </c>
      <c r="AU214" s="3" t="s">
        <v>118</v>
      </c>
      <c r="AV214" s="41">
        <f t="shared" ref="AV214" si="297">AV213</f>
        <v>0</v>
      </c>
      <c r="AW214" s="3" t="s">
        <v>119</v>
      </c>
      <c r="AX214" s="3" t="s">
        <v>126</v>
      </c>
      <c r="AY214" s="3" t="s">
        <v>39</v>
      </c>
      <c r="AZ214" s="3" t="s">
        <v>40</v>
      </c>
      <c r="BA214" s="3" t="s">
        <v>59</v>
      </c>
      <c r="BB214" s="3" t="s">
        <v>129</v>
      </c>
      <c r="BC214" s="3" t="s">
        <v>84</v>
      </c>
      <c r="BD214" s="3" t="s">
        <v>158</v>
      </c>
      <c r="BE214" s="3" t="s">
        <v>87</v>
      </c>
      <c r="BF214" s="3" t="s">
        <v>161</v>
      </c>
      <c r="BG214" s="3" t="s">
        <v>141</v>
      </c>
      <c r="BH214" s="59">
        <f t="shared" si="285"/>
        <v>0</v>
      </c>
      <c r="BI214" s="27">
        <v>2</v>
      </c>
      <c r="BJ214" s="81" t="str">
        <f t="shared" si="248"/>
        <v>not applic.</v>
      </c>
      <c r="BK214" s="71" t="str">
        <f t="shared" si="291"/>
        <v>not compact</v>
      </c>
      <c r="BL214" s="71" t="str">
        <f t="shared" si="292"/>
        <v>not compact</v>
      </c>
      <c r="BM214" s="30" t="str">
        <f t="shared" si="293"/>
        <v>Pipe Insulation, All Lines</v>
      </c>
      <c r="BN214" s="30" t="str">
        <f t="shared" si="293"/>
        <v>Pipe Insulation, All Lines</v>
      </c>
      <c r="BO214" s="41">
        <f t="shared" ref="BO214:BP214" si="298">BO213</f>
        <v>-1</v>
      </c>
      <c r="BP214" s="41">
        <f t="shared" si="298"/>
        <v>0</v>
      </c>
      <c r="BQ214" s="41">
        <f t="shared" ref="BQ214" si="299">BQ213</f>
        <v>0</v>
      </c>
      <c r="BR214" s="41" t="s">
        <v>290</v>
      </c>
      <c r="BS214" s="41">
        <v>0</v>
      </c>
      <c r="BT214" s="31" t="s">
        <v>0</v>
      </c>
      <c r="BY214" s="14"/>
      <c r="CA214" s="13"/>
      <c r="CC214" s="13"/>
      <c r="CE214" s="13"/>
    </row>
    <row r="215" spans="3:83" s="3" customFormat="1" x14ac:dyDescent="0.25">
      <c r="C215" s="3">
        <v>5</v>
      </c>
      <c r="D215" s="3">
        <v>2016</v>
      </c>
      <c r="E215" s="41" t="str">
        <f t="shared" si="251"/>
        <v>MultiFam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33490</v>
      </c>
      <c r="L215" s="3">
        <v>2.2999999999999998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0">
        <f t="shared" si="288"/>
        <v>7</v>
      </c>
      <c r="U215" s="48">
        <v>1</v>
      </c>
      <c r="V215" s="48" t="s">
        <v>299</v>
      </c>
      <c r="W215" s="3">
        <v>6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1">
        <v>0.5</v>
      </c>
      <c r="AD215" s="3">
        <v>0.55000000000000004</v>
      </c>
      <c r="AE215" s="3">
        <v>0.3</v>
      </c>
      <c r="AF215" s="3">
        <v>30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ref="AK215:AL215" si="300">AK214</f>
        <v>0.7</v>
      </c>
      <c r="AL215" s="41" t="str">
        <f t="shared" si="300"/>
        <v>Standard</v>
      </c>
      <c r="AM215" s="27">
        <v>0.32</v>
      </c>
      <c r="AN215" s="27">
        <v>0.5</v>
      </c>
      <c r="AO215" s="27">
        <v>0.2</v>
      </c>
      <c r="AP215" s="27">
        <v>0.5</v>
      </c>
      <c r="AQ215" s="27">
        <v>1</v>
      </c>
      <c r="AR215" s="27">
        <v>0.1</v>
      </c>
      <c r="AS215" s="27">
        <v>0.1</v>
      </c>
      <c r="AT215" s="3" t="s">
        <v>116</v>
      </c>
      <c r="AU215" s="3" t="s">
        <v>116</v>
      </c>
      <c r="AV215" s="41">
        <f t="shared" ref="AV215" si="301">AV214</f>
        <v>0</v>
      </c>
      <c r="AW215" s="3" t="s">
        <v>119</v>
      </c>
      <c r="AX215" s="3" t="s">
        <v>126</v>
      </c>
      <c r="AY215" s="3" t="s">
        <v>39</v>
      </c>
      <c r="AZ215" s="3" t="s">
        <v>40</v>
      </c>
      <c r="BA215" s="3" t="s">
        <v>60</v>
      </c>
      <c r="BB215" s="3" t="s">
        <v>130</v>
      </c>
      <c r="BC215" s="3" t="s">
        <v>84</v>
      </c>
      <c r="BD215" s="3" t="s">
        <v>158</v>
      </c>
      <c r="BE215" s="3" t="s">
        <v>87</v>
      </c>
      <c r="BF215" s="3" t="s">
        <v>161</v>
      </c>
      <c r="BG215" s="3" t="s">
        <v>141</v>
      </c>
      <c r="BH215" s="59">
        <f t="shared" si="285"/>
        <v>0</v>
      </c>
      <c r="BI215" s="27">
        <v>1</v>
      </c>
      <c r="BJ215" s="81" t="str">
        <f t="shared" si="248"/>
        <v>not applic.</v>
      </c>
      <c r="BK215" s="71" t="str">
        <f t="shared" si="291"/>
        <v>not compact</v>
      </c>
      <c r="BL215" s="71" t="str">
        <f t="shared" si="292"/>
        <v>not compact</v>
      </c>
      <c r="BM215" s="30" t="str">
        <f t="shared" si="293"/>
        <v>Pipe Insulation, All Lines</v>
      </c>
      <c r="BN215" s="30" t="str">
        <f t="shared" si="293"/>
        <v>Pipe Insulation, All Lines</v>
      </c>
      <c r="BO215" s="41">
        <f t="shared" ref="BO215:BP215" si="302">BO214</f>
        <v>-1</v>
      </c>
      <c r="BP215" s="41">
        <f t="shared" si="302"/>
        <v>0</v>
      </c>
      <c r="BQ215" s="41">
        <f t="shared" ref="BQ215" si="303">BQ214</f>
        <v>0</v>
      </c>
      <c r="BR215" s="41" t="s">
        <v>290</v>
      </c>
      <c r="BS215" s="41">
        <v>0</v>
      </c>
      <c r="BT215" s="31" t="s">
        <v>0</v>
      </c>
      <c r="BY215" s="14"/>
      <c r="CA215" s="13"/>
      <c r="CC215" s="13"/>
      <c r="CE215" s="13"/>
    </row>
    <row r="216" spans="3:83" s="3" customFormat="1" x14ac:dyDescent="0.25">
      <c r="C216" s="3">
        <v>6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30081</v>
      </c>
      <c r="L216" s="3">
        <v>0</v>
      </c>
      <c r="M216" s="30">
        <v>0</v>
      </c>
      <c r="N216" s="30">
        <v>20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0">
        <f t="shared" si="288"/>
        <v>7</v>
      </c>
      <c r="U216" s="48">
        <v>1</v>
      </c>
      <c r="V216" s="48" t="s">
        <v>299</v>
      </c>
      <c r="W216" s="3">
        <v>6</v>
      </c>
      <c r="X216" s="3">
        <v>6</v>
      </c>
      <c r="Y216" s="3">
        <v>7</v>
      </c>
      <c r="Z216" s="3">
        <v>15</v>
      </c>
      <c r="AA216" s="3">
        <v>6.5000000000000002E-2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30</v>
      </c>
      <c r="AG216" s="3">
        <v>19</v>
      </c>
      <c r="AH216" s="3">
        <v>0</v>
      </c>
      <c r="AI216" s="3">
        <v>0</v>
      </c>
      <c r="AJ216" s="3">
        <v>5016</v>
      </c>
      <c r="AK216" s="41">
        <f t="shared" ref="AK216:AL216" si="304">AK215</f>
        <v>0.7</v>
      </c>
      <c r="AL216" s="41" t="str">
        <f t="shared" si="304"/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1</v>
      </c>
      <c r="AR216" s="27">
        <v>0.1</v>
      </c>
      <c r="AS216" s="27">
        <v>0.1</v>
      </c>
      <c r="AT216" s="3" t="s">
        <v>116</v>
      </c>
      <c r="AU216" s="3" t="s">
        <v>116</v>
      </c>
      <c r="AV216" s="41">
        <f t="shared" ref="AV216" si="305">AV215</f>
        <v>0</v>
      </c>
      <c r="AW216" s="3" t="s">
        <v>127</v>
      </c>
      <c r="AX216" s="3" t="s">
        <v>128</v>
      </c>
      <c r="AY216" s="3" t="s">
        <v>39</v>
      </c>
      <c r="AZ216" s="3" t="s">
        <v>40</v>
      </c>
      <c r="BA216" s="3" t="s">
        <v>60</v>
      </c>
      <c r="BB216" s="3" t="s">
        <v>130</v>
      </c>
      <c r="BC216" s="3" t="s">
        <v>84</v>
      </c>
      <c r="BD216" s="3" t="s">
        <v>158</v>
      </c>
      <c r="BE216" s="3" t="s">
        <v>87</v>
      </c>
      <c r="BF216" s="3" t="s">
        <v>161</v>
      </c>
      <c r="BG216" s="3" t="s">
        <v>141</v>
      </c>
      <c r="BH216" s="59">
        <f t="shared" si="285"/>
        <v>0</v>
      </c>
      <c r="BI216" s="27">
        <v>1</v>
      </c>
      <c r="BJ216" s="81" t="str">
        <f t="shared" si="248"/>
        <v>not applic.</v>
      </c>
      <c r="BK216" s="71" t="str">
        <f t="shared" si="291"/>
        <v>not compact</v>
      </c>
      <c r="BL216" s="71" t="str">
        <f t="shared" si="292"/>
        <v>not compact</v>
      </c>
      <c r="BM216" s="30" t="str">
        <f t="shared" si="293"/>
        <v>Pipe Insulation, All Lines</v>
      </c>
      <c r="BN216" s="30" t="str">
        <f t="shared" si="293"/>
        <v>Pipe Insulation, All Lines</v>
      </c>
      <c r="BO216" s="41">
        <f t="shared" ref="BO216:BP216" si="306">BO215</f>
        <v>-1</v>
      </c>
      <c r="BP216" s="41">
        <f t="shared" si="306"/>
        <v>0</v>
      </c>
      <c r="BQ216" s="41">
        <f t="shared" ref="BQ216" si="307">BQ215</f>
        <v>0</v>
      </c>
      <c r="BR216" s="41" t="s">
        <v>290</v>
      </c>
      <c r="BS216" s="41">
        <v>0</v>
      </c>
      <c r="BT216" s="31" t="s">
        <v>0</v>
      </c>
      <c r="BY216" s="14"/>
      <c r="CA216" s="13"/>
      <c r="CC216" s="13"/>
      <c r="CE216" s="13"/>
    </row>
    <row r="217" spans="3:83" s="3" customFormat="1" x14ac:dyDescent="0.25">
      <c r="C217" s="3">
        <v>7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30701</v>
      </c>
      <c r="L217" s="3">
        <v>0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si="288"/>
        <v>7</v>
      </c>
      <c r="U217" s="48">
        <v>1</v>
      </c>
      <c r="V217" s="48" t="s">
        <v>299</v>
      </c>
      <c r="W217" s="3">
        <v>6</v>
      </c>
      <c r="X217" s="3">
        <v>6</v>
      </c>
      <c r="Y217" s="3">
        <v>7</v>
      </c>
      <c r="Z217" s="3">
        <v>15</v>
      </c>
      <c r="AA217" s="3">
        <v>6.5000000000000002E-2</v>
      </c>
      <c r="AB217" s="3">
        <v>0.4</v>
      </c>
      <c r="AC217" s="3">
        <v>0.35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308">AK216</f>
        <v>0.7</v>
      </c>
      <c r="AL217" s="41" t="str">
        <f t="shared" si="308"/>
        <v>Standard</v>
      </c>
      <c r="AM217" s="27">
        <v>0.32</v>
      </c>
      <c r="AN217" s="27">
        <v>0.25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41">
        <f t="shared" ref="AV217" si="309">AV216</f>
        <v>0</v>
      </c>
      <c r="AW217" s="3" t="s">
        <v>127</v>
      </c>
      <c r="AX217" s="3" t="s">
        <v>128</v>
      </c>
      <c r="AY217" s="3" t="s">
        <v>39</v>
      </c>
      <c r="AZ217" s="3" t="s">
        <v>40</v>
      </c>
      <c r="BA217" s="3" t="s">
        <v>60</v>
      </c>
      <c r="BB217" s="3" t="s">
        <v>130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59">
        <f t="shared" si="285"/>
        <v>0</v>
      </c>
      <c r="BI217" s="27">
        <v>1</v>
      </c>
      <c r="BJ217" s="81" t="str">
        <f t="shared" si="248"/>
        <v>not applic.</v>
      </c>
      <c r="BK217" s="71" t="str">
        <f t="shared" si="291"/>
        <v>not compact</v>
      </c>
      <c r="BL217" s="71" t="str">
        <f t="shared" si="292"/>
        <v>not compact</v>
      </c>
      <c r="BM217" s="30" t="str">
        <f t="shared" si="293"/>
        <v>Pipe Insulation, All Lines</v>
      </c>
      <c r="BN217" s="30" t="str">
        <f t="shared" si="293"/>
        <v>Pipe Insulation, All Lines</v>
      </c>
      <c r="BO217" s="41">
        <f t="shared" ref="BO217:BP217" si="310">BO216</f>
        <v>-1</v>
      </c>
      <c r="BP217" s="41">
        <f t="shared" si="310"/>
        <v>0</v>
      </c>
      <c r="BQ217" s="41">
        <f t="shared" ref="BQ217" si="311">BQ216</f>
        <v>0</v>
      </c>
      <c r="BR217" s="41" t="s">
        <v>290</v>
      </c>
      <c r="BS217" s="41">
        <v>0</v>
      </c>
      <c r="BT217" s="31" t="s">
        <v>0</v>
      </c>
      <c r="BY217" s="14"/>
      <c r="CA217" s="13"/>
      <c r="CC217" s="13"/>
      <c r="CE217" s="13"/>
    </row>
    <row r="218" spans="3:83" s="3" customFormat="1" x14ac:dyDescent="0.25">
      <c r="C218" s="3">
        <v>8</v>
      </c>
      <c r="D218" s="3">
        <v>2016</v>
      </c>
      <c r="E218" s="41" t="str">
        <f t="shared" si="251"/>
        <v>MultiFam</v>
      </c>
      <c r="F218" s="3">
        <v>1</v>
      </c>
      <c r="G218" s="3">
        <v>1.5</v>
      </c>
      <c r="H218" s="3">
        <v>0.1</v>
      </c>
      <c r="I218" s="3">
        <v>750</v>
      </c>
      <c r="J218" s="3">
        <v>3</v>
      </c>
      <c r="K218" s="3">
        <v>29254</v>
      </c>
      <c r="L218" s="3">
        <v>9.1</v>
      </c>
      <c r="M218" s="30">
        <v>0</v>
      </c>
      <c r="N218" s="30">
        <v>19</v>
      </c>
      <c r="O218" s="3">
        <v>350</v>
      </c>
      <c r="P218" s="3">
        <v>1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299</v>
      </c>
      <c r="W218" s="3">
        <v>8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38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312">AK217</f>
        <v>0.7</v>
      </c>
      <c r="AL218" s="41" t="str">
        <f t="shared" si="312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0</v>
      </c>
      <c r="AR218" s="27">
        <v>0.1</v>
      </c>
      <c r="AS218" s="27">
        <v>0.1</v>
      </c>
      <c r="AT218" s="3" t="s">
        <v>116</v>
      </c>
      <c r="AU218" s="3" t="s">
        <v>118</v>
      </c>
      <c r="AV218" s="41">
        <f t="shared" ref="AV218" si="313">AV217</f>
        <v>0</v>
      </c>
      <c r="AW218" s="3" t="s">
        <v>119</v>
      </c>
      <c r="AX218" s="3" t="s">
        <v>126</v>
      </c>
      <c r="AY218" s="3" t="s">
        <v>39</v>
      </c>
      <c r="AZ218" s="3" t="s">
        <v>40</v>
      </c>
      <c r="BA218" s="3" t="s">
        <v>59</v>
      </c>
      <c r="BB218" s="3" t="s">
        <v>129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59">
        <f t="shared" si="285"/>
        <v>0</v>
      </c>
      <c r="BI218" s="27">
        <v>2</v>
      </c>
      <c r="BJ218" s="81" t="str">
        <f t="shared" si="248"/>
        <v>not applic.</v>
      </c>
      <c r="BK218" s="71" t="str">
        <f t="shared" si="291"/>
        <v>not compact</v>
      </c>
      <c r="BL218" s="71" t="str">
        <f t="shared" si="292"/>
        <v>not compact</v>
      </c>
      <c r="BM218" s="30" t="str">
        <f t="shared" si="293"/>
        <v>Pipe Insulation, All Lines</v>
      </c>
      <c r="BN218" s="30" t="str">
        <f t="shared" si="293"/>
        <v>Pipe Insulation, All Lines</v>
      </c>
      <c r="BO218" s="41">
        <f t="shared" ref="BO218:BP218" si="314">BO217</f>
        <v>-1</v>
      </c>
      <c r="BP218" s="41">
        <f t="shared" si="314"/>
        <v>0</v>
      </c>
      <c r="BQ218" s="41">
        <f t="shared" ref="BQ218" si="315">BQ217</f>
        <v>0</v>
      </c>
      <c r="BR218" s="41" t="s">
        <v>290</v>
      </c>
      <c r="BS218" s="41">
        <v>0</v>
      </c>
      <c r="BT218" s="31" t="s">
        <v>0</v>
      </c>
      <c r="BY218" s="14"/>
      <c r="CA218" s="13"/>
      <c r="CC218" s="13"/>
      <c r="CE218" s="13"/>
    </row>
    <row r="219" spans="3:83" s="3" customFormat="1" x14ac:dyDescent="0.25">
      <c r="C219" s="3">
        <v>9</v>
      </c>
      <c r="D219" s="3">
        <v>2016</v>
      </c>
      <c r="E219" s="41" t="str">
        <f t="shared" si="251"/>
        <v>MultiFam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29889</v>
      </c>
      <c r="L219" s="3">
        <v>11</v>
      </c>
      <c r="M219" s="30">
        <v>0</v>
      </c>
      <c r="N219" s="30">
        <v>19</v>
      </c>
      <c r="O219" s="3">
        <v>350</v>
      </c>
      <c r="P219" s="3">
        <v>1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299</v>
      </c>
      <c r="W219" s="3">
        <v>8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38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16">AK218</f>
        <v>0.7</v>
      </c>
      <c r="AL219" s="41" t="str">
        <f t="shared" si="316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0</v>
      </c>
      <c r="AR219" s="27">
        <v>0.1</v>
      </c>
      <c r="AS219" s="27">
        <v>0.1</v>
      </c>
      <c r="AT219" s="3" t="s">
        <v>116</v>
      </c>
      <c r="AU219" s="3" t="s">
        <v>118</v>
      </c>
      <c r="AV219" s="41">
        <f t="shared" ref="AV219" si="317">AV218</f>
        <v>0</v>
      </c>
      <c r="AW219" s="3" t="s">
        <v>119</v>
      </c>
      <c r="AX219" s="3" t="s">
        <v>126</v>
      </c>
      <c r="AY219" s="3" t="s">
        <v>39</v>
      </c>
      <c r="AZ219" s="3" t="s">
        <v>40</v>
      </c>
      <c r="BA219" s="3" t="s">
        <v>59</v>
      </c>
      <c r="BB219" s="3" t="s">
        <v>129</v>
      </c>
      <c r="BC219" s="3" t="s">
        <v>84</v>
      </c>
      <c r="BD219" s="3" t="s">
        <v>158</v>
      </c>
      <c r="BE219" s="3" t="s">
        <v>87</v>
      </c>
      <c r="BF219" s="3" t="s">
        <v>161</v>
      </c>
      <c r="BG219" s="3" t="s">
        <v>141</v>
      </c>
      <c r="BH219" s="59">
        <f t="shared" si="285"/>
        <v>0</v>
      </c>
      <c r="BI219" s="27">
        <v>2</v>
      </c>
      <c r="BJ219" s="81" t="str">
        <f t="shared" si="248"/>
        <v>not applic.</v>
      </c>
      <c r="BK219" s="71" t="str">
        <f t="shared" si="291"/>
        <v>not compact</v>
      </c>
      <c r="BL219" s="71" t="str">
        <f t="shared" si="292"/>
        <v>not compact</v>
      </c>
      <c r="BM219" s="30" t="str">
        <f t="shared" si="293"/>
        <v>Pipe Insulation, All Lines</v>
      </c>
      <c r="BN219" s="30" t="str">
        <f t="shared" si="293"/>
        <v>Pipe Insulation, All Lines</v>
      </c>
      <c r="BO219" s="41">
        <f t="shared" ref="BO219:BP219" si="318">BO218</f>
        <v>-1</v>
      </c>
      <c r="BP219" s="41">
        <f t="shared" si="318"/>
        <v>0</v>
      </c>
      <c r="BQ219" s="41">
        <f t="shared" ref="BQ219" si="319">BQ218</f>
        <v>0</v>
      </c>
      <c r="BR219" s="41" t="s">
        <v>290</v>
      </c>
      <c r="BS219" s="41">
        <v>0</v>
      </c>
      <c r="BT219" s="31" t="s">
        <v>0</v>
      </c>
      <c r="BY219" s="14"/>
      <c r="CA219" s="13"/>
      <c r="CC219" s="13"/>
      <c r="CE219" s="13"/>
    </row>
    <row r="220" spans="3:83" s="3" customFormat="1" x14ac:dyDescent="0.25">
      <c r="C220" s="3">
        <v>10</v>
      </c>
      <c r="D220" s="3">
        <v>2016</v>
      </c>
      <c r="E220" s="41" t="str">
        <f t="shared" si="251"/>
        <v>MultiFam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30200</v>
      </c>
      <c r="L220" s="3">
        <v>10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299</v>
      </c>
      <c r="W220" s="3">
        <v>8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20">AK219</f>
        <v>0.7</v>
      </c>
      <c r="AL220" s="41" t="str">
        <f t="shared" si="320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0.2</v>
      </c>
      <c r="AS220" s="27">
        <v>0.1</v>
      </c>
      <c r="AT220" s="3" t="s">
        <v>116</v>
      </c>
      <c r="AU220" s="3" t="s">
        <v>118</v>
      </c>
      <c r="AV220" s="41">
        <f t="shared" ref="AV220" si="321">AV219</f>
        <v>0</v>
      </c>
      <c r="AW220" s="3" t="s">
        <v>119</v>
      </c>
      <c r="AX220" s="3" t="s">
        <v>126</v>
      </c>
      <c r="AY220" s="3" t="s">
        <v>39</v>
      </c>
      <c r="AZ220" s="3" t="s">
        <v>40</v>
      </c>
      <c r="BA220" s="3" t="s">
        <v>59</v>
      </c>
      <c r="BB220" s="3" t="s">
        <v>129</v>
      </c>
      <c r="BC220" s="3" t="s">
        <v>84</v>
      </c>
      <c r="BD220" s="3" t="s">
        <v>158</v>
      </c>
      <c r="BE220" s="3" t="s">
        <v>87</v>
      </c>
      <c r="BF220" s="3" t="s">
        <v>161</v>
      </c>
      <c r="BG220" s="3" t="s">
        <v>141</v>
      </c>
      <c r="BH220" s="59">
        <f t="shared" si="285"/>
        <v>0</v>
      </c>
      <c r="BI220" s="27">
        <v>2</v>
      </c>
      <c r="BJ220" s="81" t="str">
        <f t="shared" si="248"/>
        <v>not applic.</v>
      </c>
      <c r="BK220" s="71" t="str">
        <f t="shared" si="291"/>
        <v>not compact</v>
      </c>
      <c r="BL220" s="71" t="str">
        <f t="shared" si="292"/>
        <v>not compact</v>
      </c>
      <c r="BM220" s="30" t="str">
        <f t="shared" si="293"/>
        <v>Pipe Insulation, All Lines</v>
      </c>
      <c r="BN220" s="30" t="str">
        <f t="shared" si="293"/>
        <v>Pipe Insulation, All Lines</v>
      </c>
      <c r="BO220" s="41">
        <f t="shared" ref="BO220:BP220" si="322">BO219</f>
        <v>-1</v>
      </c>
      <c r="BP220" s="41">
        <f t="shared" si="322"/>
        <v>0</v>
      </c>
      <c r="BQ220" s="41">
        <f t="shared" ref="BQ220" si="323">BQ219</f>
        <v>0</v>
      </c>
      <c r="BR220" s="41" t="s">
        <v>290</v>
      </c>
      <c r="BS220" s="41">
        <v>0</v>
      </c>
      <c r="BT220" s="31" t="s">
        <v>0</v>
      </c>
      <c r="BY220" s="14"/>
      <c r="CA220" s="13"/>
      <c r="CC220" s="13"/>
      <c r="CE220" s="13"/>
    </row>
    <row r="221" spans="3:83" s="3" customFormat="1" x14ac:dyDescent="0.25">
      <c r="C221" s="3">
        <v>11</v>
      </c>
      <c r="D221" s="3">
        <v>2016</v>
      </c>
      <c r="E221" s="41" t="str">
        <f t="shared" si="251"/>
        <v>MultiFam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29693</v>
      </c>
      <c r="L221" s="3">
        <v>8.6999999999999993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299</v>
      </c>
      <c r="W221" s="3">
        <v>8</v>
      </c>
      <c r="X221" s="3">
        <v>8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8</v>
      </c>
      <c r="AI221" s="3">
        <v>0</v>
      </c>
      <c r="AJ221" s="3">
        <v>5016</v>
      </c>
      <c r="AK221" s="41">
        <f t="shared" ref="AK221:AL221" si="324">AK220</f>
        <v>0.7</v>
      </c>
      <c r="AL221" s="41" t="str">
        <f t="shared" si="324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0</v>
      </c>
      <c r="AR221" s="27">
        <v>0.2</v>
      </c>
      <c r="AS221" s="27">
        <v>0.1</v>
      </c>
      <c r="AT221" s="3" t="s">
        <v>116</v>
      </c>
      <c r="AU221" s="3" t="s">
        <v>118</v>
      </c>
      <c r="AV221" s="41">
        <f t="shared" ref="AV221" si="325">AV220</f>
        <v>0</v>
      </c>
      <c r="AW221" s="3" t="s">
        <v>119</v>
      </c>
      <c r="AX221" s="3" t="s">
        <v>126</v>
      </c>
      <c r="AY221" s="3" t="s">
        <v>39</v>
      </c>
      <c r="AZ221" s="3" t="s">
        <v>40</v>
      </c>
      <c r="BA221" s="3" t="s">
        <v>59</v>
      </c>
      <c r="BB221" s="3" t="s">
        <v>129</v>
      </c>
      <c r="BC221" s="3" t="s">
        <v>84</v>
      </c>
      <c r="BD221" s="3" t="s">
        <v>157</v>
      </c>
      <c r="BE221" s="3" t="s">
        <v>87</v>
      </c>
      <c r="BF221" s="3" t="s">
        <v>160</v>
      </c>
      <c r="BG221" s="3" t="s">
        <v>141</v>
      </c>
      <c r="BH221" s="59">
        <f t="shared" si="285"/>
        <v>0</v>
      </c>
      <c r="BI221" s="27">
        <v>2</v>
      </c>
      <c r="BJ221" s="81" t="str">
        <f t="shared" si="248"/>
        <v>not applic.</v>
      </c>
      <c r="BK221" s="71" t="str">
        <f t="shared" si="291"/>
        <v>not compact</v>
      </c>
      <c r="BL221" s="71" t="str">
        <f t="shared" si="292"/>
        <v>not compact</v>
      </c>
      <c r="BM221" s="30" t="str">
        <f t="shared" si="293"/>
        <v>Pipe Insulation, All Lines</v>
      </c>
      <c r="BN221" s="30" t="str">
        <f t="shared" si="293"/>
        <v>Pipe Insulation, All Lines</v>
      </c>
      <c r="BO221" s="41">
        <f t="shared" ref="BO221:BP221" si="326">BO220</f>
        <v>-1</v>
      </c>
      <c r="BP221" s="41">
        <f t="shared" si="326"/>
        <v>0</v>
      </c>
      <c r="BQ221" s="41">
        <f t="shared" ref="BQ221" si="327">BQ220</f>
        <v>0</v>
      </c>
      <c r="BR221" s="41" t="s">
        <v>290</v>
      </c>
      <c r="BS221" s="41">
        <v>0</v>
      </c>
      <c r="BT221" s="31" t="s">
        <v>0</v>
      </c>
      <c r="BY221" s="14"/>
      <c r="CA221" s="13"/>
      <c r="CC221" s="13"/>
      <c r="CE221" s="13"/>
    </row>
    <row r="222" spans="3:83" s="3" customFormat="1" x14ac:dyDescent="0.25">
      <c r="C222" s="3">
        <v>12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29328</v>
      </c>
      <c r="L222" s="3">
        <v>9.5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299</v>
      </c>
      <c r="W222" s="3">
        <v>8</v>
      </c>
      <c r="X222" s="3">
        <v>6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4</v>
      </c>
      <c r="AI222" s="3">
        <v>0</v>
      </c>
      <c r="AJ222" s="3">
        <v>5016</v>
      </c>
      <c r="AK222" s="41">
        <f t="shared" ref="AK222:AL222" si="328">AK221</f>
        <v>0.7</v>
      </c>
      <c r="AL222" s="41" t="str">
        <f t="shared" si="328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0.2</v>
      </c>
      <c r="AS222" s="27">
        <v>0.1</v>
      </c>
      <c r="AT222" s="3" t="s">
        <v>116</v>
      </c>
      <c r="AU222" s="3" t="s">
        <v>118</v>
      </c>
      <c r="AV222" s="41">
        <f t="shared" ref="AV222" si="329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159</v>
      </c>
      <c r="BE222" s="3" t="s">
        <v>87</v>
      </c>
      <c r="BF222" s="3" t="s">
        <v>162</v>
      </c>
      <c r="BG222" s="3" t="s">
        <v>141</v>
      </c>
      <c r="BH222" s="59">
        <f t="shared" si="285"/>
        <v>0</v>
      </c>
      <c r="BI222" s="27">
        <v>2</v>
      </c>
      <c r="BJ222" s="81" t="str">
        <f t="shared" si="248"/>
        <v>not applic.</v>
      </c>
      <c r="BK222" s="71" t="str">
        <f t="shared" si="291"/>
        <v>not compact</v>
      </c>
      <c r="BL222" s="71" t="str">
        <f t="shared" si="292"/>
        <v>not compact</v>
      </c>
      <c r="BM222" s="30" t="str">
        <f t="shared" si="293"/>
        <v>Pipe Insulation, All Lines</v>
      </c>
      <c r="BN222" s="30" t="str">
        <f t="shared" si="293"/>
        <v>Pipe Insulation, All Lines</v>
      </c>
      <c r="BO222" s="41">
        <f t="shared" ref="BO222:BP222" si="330">BO221</f>
        <v>-1</v>
      </c>
      <c r="BP222" s="41">
        <f t="shared" si="330"/>
        <v>0</v>
      </c>
      <c r="BQ222" s="41">
        <f t="shared" ref="BQ222" si="331">BQ221</f>
        <v>0</v>
      </c>
      <c r="BR222" s="41" t="s">
        <v>290</v>
      </c>
      <c r="BS222" s="41">
        <v>0</v>
      </c>
      <c r="BT222" s="31" t="s">
        <v>0</v>
      </c>
      <c r="BY222" s="14"/>
      <c r="CA222" s="13"/>
      <c r="CC222" s="13"/>
      <c r="CE222" s="13"/>
    </row>
    <row r="223" spans="3:83" s="3" customFormat="1" x14ac:dyDescent="0.25">
      <c r="C223" s="3">
        <v>13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29553</v>
      </c>
      <c r="L223" s="3">
        <v>9.1999999999999993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299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8</v>
      </c>
      <c r="AI223" s="3">
        <v>0</v>
      </c>
      <c r="AJ223" s="3">
        <v>5016</v>
      </c>
      <c r="AK223" s="41">
        <f t="shared" ref="AK223:AL223" si="332">AK222</f>
        <v>0.7</v>
      </c>
      <c r="AL223" s="41" t="str">
        <f t="shared" si="332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0.2</v>
      </c>
      <c r="AS223" s="27">
        <v>0.1</v>
      </c>
      <c r="AT223" s="3" t="s">
        <v>116</v>
      </c>
      <c r="AU223" s="3" t="s">
        <v>118</v>
      </c>
      <c r="AV223" s="41">
        <f t="shared" ref="AV223" si="333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157</v>
      </c>
      <c r="BE223" s="3" t="s">
        <v>87</v>
      </c>
      <c r="BF223" s="3" t="s">
        <v>160</v>
      </c>
      <c r="BG223" s="3" t="s">
        <v>141</v>
      </c>
      <c r="BH223" s="59">
        <f t="shared" si="285"/>
        <v>0</v>
      </c>
      <c r="BI223" s="27">
        <v>2</v>
      </c>
      <c r="BJ223" s="81" t="str">
        <f t="shared" si="248"/>
        <v>not applic.</v>
      </c>
      <c r="BK223" s="71" t="str">
        <f t="shared" si="291"/>
        <v>not compact</v>
      </c>
      <c r="BL223" s="71" t="str">
        <f t="shared" si="292"/>
        <v>not compact</v>
      </c>
      <c r="BM223" s="30" t="str">
        <f t="shared" si="293"/>
        <v>Pipe Insulation, All Lines</v>
      </c>
      <c r="BN223" s="30" t="str">
        <f t="shared" si="293"/>
        <v>Pipe Insulation, All Lines</v>
      </c>
      <c r="BO223" s="41">
        <f t="shared" ref="BO223:BP223" si="334">BO222</f>
        <v>-1</v>
      </c>
      <c r="BP223" s="41">
        <f t="shared" si="334"/>
        <v>0</v>
      </c>
      <c r="BQ223" s="41">
        <f t="shared" ref="BQ223" si="335">BQ222</f>
        <v>0</v>
      </c>
      <c r="BR223" s="41" t="s">
        <v>290</v>
      </c>
      <c r="BS223" s="41">
        <v>0</v>
      </c>
      <c r="BT223" s="31" t="s">
        <v>0</v>
      </c>
      <c r="BY223" s="14"/>
      <c r="CA223" s="13"/>
      <c r="CC223" s="13"/>
      <c r="CE223" s="13"/>
    </row>
    <row r="224" spans="3:83" s="3" customFormat="1" x14ac:dyDescent="0.25">
      <c r="C224" s="3">
        <v>14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31651</v>
      </c>
      <c r="L224" s="3">
        <v>8.1999999999999993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299</v>
      </c>
      <c r="W224" s="3">
        <v>8</v>
      </c>
      <c r="X224" s="3">
        <v>8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8</v>
      </c>
      <c r="AI224" s="3">
        <v>0</v>
      </c>
      <c r="AJ224" s="3">
        <v>5016</v>
      </c>
      <c r="AK224" s="41">
        <f t="shared" ref="AK224:AL224" si="336">AK223</f>
        <v>0.7</v>
      </c>
      <c r="AL224" s="41" t="str">
        <f t="shared" si="336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0.63</v>
      </c>
      <c r="AT224" s="3" t="s">
        <v>116</v>
      </c>
      <c r="AU224" s="3" t="s">
        <v>118</v>
      </c>
      <c r="AV224" s="41">
        <f t="shared" ref="AV224" si="337">AV223</f>
        <v>0</v>
      </c>
      <c r="AW224" s="3" t="s">
        <v>119</v>
      </c>
      <c r="AX224" s="3" t="s">
        <v>126</v>
      </c>
      <c r="AY224" s="3" t="s">
        <v>39</v>
      </c>
      <c r="AZ224" s="3" t="s">
        <v>40</v>
      </c>
      <c r="BA224" s="3" t="s">
        <v>59</v>
      </c>
      <c r="BB224" s="3" t="s">
        <v>129</v>
      </c>
      <c r="BC224" s="3" t="s">
        <v>84</v>
      </c>
      <c r="BD224" s="3" t="s">
        <v>157</v>
      </c>
      <c r="BE224" s="3" t="s">
        <v>87</v>
      </c>
      <c r="BF224" s="3" t="s">
        <v>160</v>
      </c>
      <c r="BG224" s="3" t="s">
        <v>141</v>
      </c>
      <c r="BH224" s="59">
        <f t="shared" si="285"/>
        <v>0</v>
      </c>
      <c r="BI224" s="27">
        <v>2</v>
      </c>
      <c r="BJ224" s="81" t="str">
        <f t="shared" si="248"/>
        <v>not applic.</v>
      </c>
      <c r="BK224" s="71" t="str">
        <f t="shared" si="291"/>
        <v>not compact</v>
      </c>
      <c r="BL224" s="71" t="str">
        <f t="shared" si="292"/>
        <v>not compact</v>
      </c>
      <c r="BM224" s="30" t="str">
        <f t="shared" si="293"/>
        <v>Pipe Insulation, All Lines</v>
      </c>
      <c r="BN224" s="30" t="str">
        <f t="shared" si="293"/>
        <v>Pipe Insulation, All Lines</v>
      </c>
      <c r="BO224" s="41">
        <f t="shared" ref="BO224:BP224" si="338">BO223</f>
        <v>-1</v>
      </c>
      <c r="BP224" s="41">
        <f t="shared" si="338"/>
        <v>0</v>
      </c>
      <c r="BQ224" s="41">
        <f t="shared" ref="BQ224" si="339">BQ223</f>
        <v>0</v>
      </c>
      <c r="BR224" s="41" t="s">
        <v>290</v>
      </c>
      <c r="BS224" s="41">
        <v>0</v>
      </c>
      <c r="BT224" s="31" t="s">
        <v>0</v>
      </c>
      <c r="BY224" s="14"/>
      <c r="CA224" s="13"/>
      <c r="CC224" s="13"/>
      <c r="CE224" s="13"/>
    </row>
    <row r="225" spans="1:83" s="3" customFormat="1" x14ac:dyDescent="0.25">
      <c r="C225" s="3">
        <v>15</v>
      </c>
      <c r="D225" s="3">
        <v>2016</v>
      </c>
      <c r="E225" s="41" t="str">
        <f t="shared" si="251"/>
        <v>MultiFam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29177</v>
      </c>
      <c r="L225" s="3">
        <v>7.3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299</v>
      </c>
      <c r="W225" s="3">
        <v>8</v>
      </c>
      <c r="X225" s="3">
        <v>8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4</v>
      </c>
      <c r="AI225" s="3">
        <v>0</v>
      </c>
      <c r="AJ225" s="3">
        <v>5016</v>
      </c>
      <c r="AK225" s="41">
        <f t="shared" ref="AK225:AL225" si="340">AK224</f>
        <v>0.7</v>
      </c>
      <c r="AL225" s="41" t="str">
        <f t="shared" si="340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0.1</v>
      </c>
      <c r="AT225" s="3" t="s">
        <v>116</v>
      </c>
      <c r="AU225" s="3" t="s">
        <v>118</v>
      </c>
      <c r="AV225" s="41">
        <f t="shared" ref="AV225" si="341">AV224</f>
        <v>0</v>
      </c>
      <c r="AW225" s="3" t="s">
        <v>119</v>
      </c>
      <c r="AX225" s="3" t="s">
        <v>126</v>
      </c>
      <c r="AY225" s="3" t="s">
        <v>39</v>
      </c>
      <c r="AZ225" s="3" t="s">
        <v>40</v>
      </c>
      <c r="BA225" s="3" t="s">
        <v>59</v>
      </c>
      <c r="BB225" s="3" t="s">
        <v>129</v>
      </c>
      <c r="BC225" s="3" t="s">
        <v>84</v>
      </c>
      <c r="BD225" s="3" t="s">
        <v>159</v>
      </c>
      <c r="BE225" s="3" t="s">
        <v>87</v>
      </c>
      <c r="BF225" s="3" t="s">
        <v>162</v>
      </c>
      <c r="BG225" s="3" t="s">
        <v>141</v>
      </c>
      <c r="BH225" s="59">
        <f t="shared" si="285"/>
        <v>0</v>
      </c>
      <c r="BI225" s="27">
        <v>2</v>
      </c>
      <c r="BJ225" s="81" t="str">
        <f t="shared" si="248"/>
        <v>not applic.</v>
      </c>
      <c r="BK225" s="71" t="str">
        <f t="shared" si="291"/>
        <v>not compact</v>
      </c>
      <c r="BL225" s="71" t="str">
        <f t="shared" si="292"/>
        <v>not compact</v>
      </c>
      <c r="BM225" s="30" t="str">
        <f t="shared" si="293"/>
        <v>Pipe Insulation, All Lines</v>
      </c>
      <c r="BN225" s="30" t="str">
        <f t="shared" si="293"/>
        <v>Pipe Insulation, All Lines</v>
      </c>
      <c r="BO225" s="41">
        <f t="shared" ref="BO225:BP225" si="342">BO224</f>
        <v>-1</v>
      </c>
      <c r="BP225" s="41">
        <f t="shared" si="342"/>
        <v>0</v>
      </c>
      <c r="BQ225" s="41">
        <f t="shared" ref="BQ225" si="343">BQ224</f>
        <v>0</v>
      </c>
      <c r="BR225" s="41" t="s">
        <v>290</v>
      </c>
      <c r="BS225" s="41">
        <v>0</v>
      </c>
      <c r="BT225" s="31" t="s">
        <v>0</v>
      </c>
      <c r="BY225" s="14"/>
      <c r="CA225" s="13"/>
      <c r="CC225" s="13"/>
      <c r="CE225" s="13"/>
    </row>
    <row r="226" spans="1:83" s="3" customFormat="1" x14ac:dyDescent="0.25">
      <c r="C226" s="3">
        <v>16</v>
      </c>
      <c r="D226" s="3">
        <v>2016</v>
      </c>
      <c r="E226" s="41" t="str">
        <f t="shared" si="251"/>
        <v>MultiFam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30930</v>
      </c>
      <c r="L226" s="3">
        <v>8.6</v>
      </c>
      <c r="M226" s="30">
        <v>0</v>
      </c>
      <c r="N226" s="30">
        <v>20</v>
      </c>
      <c r="O226" s="3">
        <v>350</v>
      </c>
      <c r="P226" s="3">
        <v>0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299</v>
      </c>
      <c r="W226" s="3">
        <v>8</v>
      </c>
      <c r="X226" s="3">
        <v>8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8</v>
      </c>
      <c r="AI226" s="3">
        <v>7016</v>
      </c>
      <c r="AJ226" s="3">
        <v>10016</v>
      </c>
      <c r="AK226" s="41">
        <f t="shared" ref="AK226:AL226" si="344">AK225</f>
        <v>0.7</v>
      </c>
      <c r="AL226" s="41" t="str">
        <f t="shared" si="344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0.1</v>
      </c>
      <c r="AS226" s="27">
        <v>0.63</v>
      </c>
      <c r="AT226" s="3" t="s">
        <v>116</v>
      </c>
      <c r="AU226" s="3" t="s">
        <v>118</v>
      </c>
      <c r="AV226" s="41">
        <f t="shared" ref="AV226" si="345">AV225</f>
        <v>0</v>
      </c>
      <c r="AW226" s="3" t="s">
        <v>119</v>
      </c>
      <c r="AX226" s="3" t="s">
        <v>126</v>
      </c>
      <c r="AY226" s="3" t="s">
        <v>41</v>
      </c>
      <c r="AZ226" s="3" t="s">
        <v>42</v>
      </c>
      <c r="BA226" s="3" t="s">
        <v>59</v>
      </c>
      <c r="BB226" s="3" t="s">
        <v>129</v>
      </c>
      <c r="BC226" s="3" t="s">
        <v>84</v>
      </c>
      <c r="BD226" s="3" t="s">
        <v>157</v>
      </c>
      <c r="BE226" s="3" t="s">
        <v>87</v>
      </c>
      <c r="BF226" s="3" t="s">
        <v>160</v>
      </c>
      <c r="BG226" s="3" t="s">
        <v>141</v>
      </c>
      <c r="BH226" s="59">
        <f t="shared" si="285"/>
        <v>0</v>
      </c>
      <c r="BI226" s="27">
        <v>2</v>
      </c>
      <c r="BJ226" s="81" t="str">
        <f t="shared" si="248"/>
        <v>not applic.</v>
      </c>
      <c r="BK226" s="71" t="str">
        <f t="shared" si="291"/>
        <v>not compact</v>
      </c>
      <c r="BL226" s="71" t="str">
        <f t="shared" si="292"/>
        <v>not compact</v>
      </c>
      <c r="BM226" s="30" t="str">
        <f t="shared" si="293"/>
        <v>Pipe Insulation, All Lines</v>
      </c>
      <c r="BN226" s="30" t="str">
        <f t="shared" si="293"/>
        <v>Pipe Insulation, All Lines</v>
      </c>
      <c r="BO226" s="41">
        <f t="shared" ref="BO226:BP226" si="346">BO225</f>
        <v>-1</v>
      </c>
      <c r="BP226" s="41">
        <f t="shared" si="346"/>
        <v>0</v>
      </c>
      <c r="BQ226" s="41">
        <f t="shared" ref="BQ226" si="347">BQ225</f>
        <v>0</v>
      </c>
      <c r="BR226" s="41" t="s">
        <v>290</v>
      </c>
      <c r="BS226" s="41">
        <v>0</v>
      </c>
      <c r="BT226" s="31" t="s">
        <v>0</v>
      </c>
      <c r="BY226" s="14"/>
      <c r="CA226" s="13"/>
      <c r="CC226" s="13"/>
      <c r="CE226" s="13"/>
    </row>
    <row r="227" spans="1:83" s="4" customFormat="1" x14ac:dyDescent="0.25">
      <c r="A227" s="4" t="s">
        <v>105</v>
      </c>
      <c r="C227" s="4" t="s">
        <v>27</v>
      </c>
      <c r="D227" s="4" t="s">
        <v>51</v>
      </c>
      <c r="E227" s="4" t="str">
        <f>E194</f>
        <v>BldgType</v>
      </c>
      <c r="F227" s="4" t="s">
        <v>28</v>
      </c>
      <c r="G227" s="4" t="s">
        <v>92</v>
      </c>
      <c r="H227" s="4" t="s">
        <v>252</v>
      </c>
      <c r="I227" s="4" t="s">
        <v>151</v>
      </c>
      <c r="J227" s="4" t="s">
        <v>152</v>
      </c>
      <c r="K227" s="4" t="s">
        <v>29</v>
      </c>
      <c r="L227" s="4" t="str">
        <f>L194</f>
        <v>PVMax</v>
      </c>
      <c r="M227" s="4" t="s">
        <v>242</v>
      </c>
      <c r="N227" s="4" t="s">
        <v>240</v>
      </c>
      <c r="O227" s="4" t="s">
        <v>108</v>
      </c>
      <c r="P227" s="4" t="s">
        <v>110</v>
      </c>
      <c r="Q227" s="4" t="s">
        <v>109</v>
      </c>
      <c r="R227" s="4" t="s">
        <v>251</v>
      </c>
      <c r="S227" s="4" t="s">
        <v>314</v>
      </c>
      <c r="T227" s="4" t="str">
        <f>T194</f>
        <v>ACH50</v>
      </c>
      <c r="U227" s="47" t="s">
        <v>193</v>
      </c>
      <c r="V227" s="47" t="str">
        <f>V194</f>
        <v>wsfStationName</v>
      </c>
      <c r="W227" s="4" t="s">
        <v>90</v>
      </c>
      <c r="X227" s="4" t="str">
        <f>X194</f>
        <v>AltDuctRval</v>
      </c>
      <c r="Y227" s="4" t="s">
        <v>106</v>
      </c>
      <c r="Z227" s="4" t="s">
        <v>107</v>
      </c>
      <c r="AA227" s="4" t="s">
        <v>91</v>
      </c>
      <c r="AB227" s="4" t="s">
        <v>30</v>
      </c>
      <c r="AC227" s="4" t="s">
        <v>31</v>
      </c>
      <c r="AD227" s="4" t="s">
        <v>32</v>
      </c>
      <c r="AE227" s="4" t="s">
        <v>33</v>
      </c>
      <c r="AF227" s="4" t="s">
        <v>34</v>
      </c>
      <c r="AG227" s="4" t="s">
        <v>35</v>
      </c>
      <c r="AH227" s="4" t="s">
        <v>36</v>
      </c>
      <c r="AI227" s="4" t="s">
        <v>55</v>
      </c>
      <c r="AJ227" s="4" t="s">
        <v>97</v>
      </c>
      <c r="AK227" s="4" t="s">
        <v>189</v>
      </c>
      <c r="AL227" s="47" t="s">
        <v>198</v>
      </c>
      <c r="AM227" s="4" t="s">
        <v>72</v>
      </c>
      <c r="AN227" s="4" t="s">
        <v>73</v>
      </c>
      <c r="AO227" s="4" t="s">
        <v>154</v>
      </c>
      <c r="AP227" s="4" t="s">
        <v>180</v>
      </c>
      <c r="AQ227" s="4" t="s">
        <v>89</v>
      </c>
      <c r="AR227" s="4" t="s">
        <v>100</v>
      </c>
      <c r="AS227" s="4" t="s">
        <v>101</v>
      </c>
      <c r="AT227" s="4" t="s">
        <v>115</v>
      </c>
      <c r="AU227" s="4" t="str">
        <f>AU194</f>
        <v>RoofBelowDeckIns</v>
      </c>
      <c r="AV227" s="47" t="str">
        <f>AV194</f>
        <v>RoofCavInsOverFrm</v>
      </c>
      <c r="AW227" s="4" t="s">
        <v>52</v>
      </c>
      <c r="AX227" s="4" t="s">
        <v>120</v>
      </c>
      <c r="AY227" s="4" t="s">
        <v>37</v>
      </c>
      <c r="AZ227" s="4" t="s">
        <v>38</v>
      </c>
      <c r="BA227" s="4" t="s">
        <v>53</v>
      </c>
      <c r="BB227" s="4" t="s">
        <v>54</v>
      </c>
      <c r="BC227" s="4" t="s">
        <v>83</v>
      </c>
      <c r="BD227" s="4" t="s">
        <v>155</v>
      </c>
      <c r="BE227" s="4" t="s">
        <v>86</v>
      </c>
      <c r="BF227" s="4" t="s">
        <v>156</v>
      </c>
      <c r="BG227" s="4" t="s">
        <v>142</v>
      </c>
      <c r="BH227" s="17" t="s">
        <v>211</v>
      </c>
      <c r="BI227" s="17" t="str">
        <f>BI128</f>
        <v>MinZNETier</v>
      </c>
      <c r="BJ227" s="80" t="s">
        <v>274</v>
      </c>
      <c r="BK227" s="72" t="str">
        <f>BK194</f>
        <v>DHWCompactDistrib</v>
      </c>
      <c r="BL227" s="72" t="str">
        <f>BL194</f>
        <v>ElecDHWCompactDistrib</v>
      </c>
      <c r="BM227" s="4" t="s">
        <v>182</v>
      </c>
      <c r="BN227" s="4" t="s">
        <v>255</v>
      </c>
      <c r="BO227" s="4" t="s">
        <v>258</v>
      </c>
      <c r="BP227" s="4" t="s">
        <v>260</v>
      </c>
      <c r="BQ227" s="4" t="s">
        <v>286</v>
      </c>
      <c r="BR227" s="4" t="s">
        <v>287</v>
      </c>
      <c r="BS227" s="4" t="s">
        <v>288</v>
      </c>
      <c r="BT227" s="31" t="s">
        <v>0</v>
      </c>
      <c r="BU227" s="4" t="s">
        <v>132</v>
      </c>
    </row>
    <row r="228" spans="1:83" s="1" customFormat="1" x14ac:dyDescent="0.25">
      <c r="C228" s="1">
        <v>1</v>
      </c>
      <c r="D228" s="1">
        <v>2006</v>
      </c>
      <c r="E228" s="47" t="s">
        <v>221</v>
      </c>
      <c r="F228" s="1">
        <v>0</v>
      </c>
      <c r="G228" s="1">
        <v>0</v>
      </c>
      <c r="H228" s="1">
        <v>0.1</v>
      </c>
      <c r="I228" s="1">
        <v>375</v>
      </c>
      <c r="J228" s="1">
        <v>4</v>
      </c>
      <c r="K228" s="1">
        <v>0</v>
      </c>
      <c r="L228" s="1">
        <v>0</v>
      </c>
      <c r="M228" s="36">
        <v>0</v>
      </c>
      <c r="N228" s="36">
        <v>20</v>
      </c>
      <c r="O228" s="1">
        <v>300</v>
      </c>
      <c r="P228" s="1">
        <v>0</v>
      </c>
      <c r="Q228" s="1">
        <v>0.8</v>
      </c>
      <c r="R228" s="1">
        <v>0.8</v>
      </c>
      <c r="S228" s="1">
        <v>0.8</v>
      </c>
      <c r="T228" s="1">
        <v>7.2</v>
      </c>
      <c r="U228" s="26">
        <v>1</v>
      </c>
      <c r="V228" s="26" t="s">
        <v>299</v>
      </c>
      <c r="W228" s="1">
        <v>8</v>
      </c>
      <c r="X228" s="1">
        <v>8</v>
      </c>
      <c r="Y228" s="1">
        <v>22</v>
      </c>
      <c r="Z228" s="1">
        <v>22</v>
      </c>
      <c r="AA228" s="1">
        <v>7.1999999999999995E-2</v>
      </c>
      <c r="AB228" s="1">
        <v>0.4</v>
      </c>
      <c r="AC228" s="1">
        <v>0.35</v>
      </c>
      <c r="AD228" s="1">
        <v>0.55000000000000004</v>
      </c>
      <c r="AE228" s="1">
        <v>0.3</v>
      </c>
      <c r="AF228" s="1">
        <v>38</v>
      </c>
      <c r="AG228" s="1">
        <v>30</v>
      </c>
      <c r="AH228" s="1">
        <v>0</v>
      </c>
      <c r="AI228" s="1">
        <v>10024</v>
      </c>
      <c r="AJ228" s="1">
        <v>15024</v>
      </c>
      <c r="AK228" s="39">
        <v>0.7</v>
      </c>
      <c r="AL228" s="39" t="s">
        <v>184</v>
      </c>
      <c r="AM228" s="39">
        <v>0.35</v>
      </c>
      <c r="AN228" s="39">
        <v>0.4</v>
      </c>
      <c r="AO228" s="39">
        <v>0.18</v>
      </c>
      <c r="AP228" s="39">
        <v>0.5</v>
      </c>
      <c r="AQ228" s="39">
        <v>0</v>
      </c>
      <c r="AR228" s="39">
        <v>0.1</v>
      </c>
      <c r="AS228" s="39">
        <v>0.1</v>
      </c>
      <c r="AT228" s="1" t="s">
        <v>116</v>
      </c>
      <c r="AU228" s="1" t="s">
        <v>116</v>
      </c>
      <c r="AV228" s="39">
        <v>1</v>
      </c>
      <c r="AW228" s="1" t="s">
        <v>70</v>
      </c>
      <c r="AX228" s="1" t="s">
        <v>137</v>
      </c>
      <c r="AY228" s="1" t="s">
        <v>39</v>
      </c>
      <c r="AZ228" s="1" t="s">
        <v>40</v>
      </c>
      <c r="BA228" s="1" t="s">
        <v>62</v>
      </c>
      <c r="BB228" s="1" t="s">
        <v>81</v>
      </c>
      <c r="BC228" s="1" t="s">
        <v>148</v>
      </c>
      <c r="BD228" s="15" t="s">
        <v>148</v>
      </c>
      <c r="BE228" s="1" t="s">
        <v>147</v>
      </c>
      <c r="BF228" s="15" t="s">
        <v>147</v>
      </c>
      <c r="BG228" s="1" t="s">
        <v>146</v>
      </c>
      <c r="BH228" s="20">
        <v>0</v>
      </c>
      <c r="BI228" s="26">
        <v>3</v>
      </c>
      <c r="BJ228" s="74" t="s">
        <v>279</v>
      </c>
      <c r="BK228" s="73" t="s">
        <v>268</v>
      </c>
      <c r="BL228" s="73" t="s">
        <v>268</v>
      </c>
      <c r="BM228" s="1" t="s">
        <v>184</v>
      </c>
      <c r="BN228" s="1" t="s">
        <v>184</v>
      </c>
      <c r="BO228" s="39">
        <v>-1</v>
      </c>
      <c r="BP228" s="39">
        <v>0</v>
      </c>
      <c r="BQ228" s="39">
        <v>0</v>
      </c>
      <c r="BR228" s="39" t="s">
        <v>290</v>
      </c>
      <c r="BS228" s="39">
        <v>0</v>
      </c>
      <c r="BT228" s="31" t="s">
        <v>0</v>
      </c>
      <c r="BU228" s="1" t="s">
        <v>133</v>
      </c>
    </row>
    <row r="229" spans="1:83" s="1" customFormat="1" x14ac:dyDescent="0.25">
      <c r="C229" s="1">
        <v>2</v>
      </c>
      <c r="D229" s="1">
        <v>2006</v>
      </c>
      <c r="E229" s="42" t="str">
        <f>E228</f>
        <v>SingleFam</v>
      </c>
      <c r="F229" s="1">
        <v>0</v>
      </c>
      <c r="G229" s="1">
        <v>0</v>
      </c>
      <c r="H229" s="1">
        <v>0.1</v>
      </c>
      <c r="I229" s="1">
        <v>375</v>
      </c>
      <c r="J229" s="1">
        <v>4</v>
      </c>
      <c r="K229" s="1">
        <v>0</v>
      </c>
      <c r="L229" s="1">
        <v>0</v>
      </c>
      <c r="M229" s="36">
        <v>0</v>
      </c>
      <c r="N229" s="36">
        <v>19</v>
      </c>
      <c r="O229" s="1">
        <v>300</v>
      </c>
      <c r="P229" s="1">
        <v>0</v>
      </c>
      <c r="Q229" s="1">
        <v>0.8</v>
      </c>
      <c r="R229" s="1">
        <v>0.8</v>
      </c>
      <c r="S229" s="1">
        <v>0.8</v>
      </c>
      <c r="T229" s="1">
        <v>7.2</v>
      </c>
      <c r="U229" s="26">
        <v>1</v>
      </c>
      <c r="V229" s="26" t="s">
        <v>299</v>
      </c>
      <c r="W229" s="1">
        <v>8</v>
      </c>
      <c r="X229" s="1">
        <v>8</v>
      </c>
      <c r="Y229" s="1">
        <v>22</v>
      </c>
      <c r="Z229" s="1">
        <v>22</v>
      </c>
      <c r="AA229" s="1">
        <v>0.10100000000000001</v>
      </c>
      <c r="AB229" s="1">
        <v>0.4</v>
      </c>
      <c r="AC229" s="1">
        <v>0.35</v>
      </c>
      <c r="AD229" s="1">
        <v>0.55000000000000004</v>
      </c>
      <c r="AE229" s="1">
        <v>0.3</v>
      </c>
      <c r="AF229" s="1">
        <v>30</v>
      </c>
      <c r="AG229" s="1">
        <v>19</v>
      </c>
      <c r="AH229" s="1">
        <v>0</v>
      </c>
      <c r="AI229" s="1">
        <v>0</v>
      </c>
      <c r="AJ229" s="1">
        <v>5016</v>
      </c>
      <c r="AK229" s="42">
        <f>AK228</f>
        <v>0.7</v>
      </c>
      <c r="AL229" s="42" t="str">
        <f>AL228</f>
        <v>Standard</v>
      </c>
      <c r="AM229" s="39">
        <v>0.65</v>
      </c>
      <c r="AN229" s="39">
        <v>0.4</v>
      </c>
      <c r="AO229" s="39">
        <v>0.18</v>
      </c>
      <c r="AP229" s="39">
        <v>0.5</v>
      </c>
      <c r="AQ229" s="39">
        <v>0</v>
      </c>
      <c r="AR229" s="39">
        <v>0.1</v>
      </c>
      <c r="AS229" s="39">
        <v>0.1</v>
      </c>
      <c r="AT229" s="1" t="s">
        <v>116</v>
      </c>
      <c r="AU229" s="1" t="s">
        <v>116</v>
      </c>
      <c r="AV229" s="42">
        <f>AV228</f>
        <v>1</v>
      </c>
      <c r="AW229" s="1" t="s">
        <v>71</v>
      </c>
      <c r="AX229" s="1" t="s">
        <v>138</v>
      </c>
      <c r="AY229" s="1" t="s">
        <v>39</v>
      </c>
      <c r="AZ229" s="1" t="s">
        <v>40</v>
      </c>
      <c r="BA229" s="1" t="s">
        <v>61</v>
      </c>
      <c r="BB229" s="1" t="s">
        <v>81</v>
      </c>
      <c r="BC229" s="1" t="s">
        <v>136</v>
      </c>
      <c r="BD229" s="15" t="s">
        <v>136</v>
      </c>
      <c r="BE229" s="1" t="s">
        <v>144</v>
      </c>
      <c r="BF229" s="15" t="s">
        <v>144</v>
      </c>
      <c r="BG229" s="1" t="s">
        <v>145</v>
      </c>
      <c r="BH229" s="20">
        <v>0</v>
      </c>
      <c r="BI229" s="26">
        <v>3</v>
      </c>
      <c r="BJ229" s="74" t="str">
        <f t="shared" ref="BJ229:BJ259" si="348">BJ228</f>
        <v>not applic.</v>
      </c>
      <c r="BK229" s="74" t="str">
        <f t="shared" ref="BK229:BP229" si="349">BK228</f>
        <v>not compact</v>
      </c>
      <c r="BL229" s="74" t="str">
        <f t="shared" si="349"/>
        <v>not compact</v>
      </c>
      <c r="BM229" s="36" t="str">
        <f t="shared" si="349"/>
        <v>Standard</v>
      </c>
      <c r="BN229" s="36" t="str">
        <f t="shared" si="349"/>
        <v>Standard</v>
      </c>
      <c r="BO229" s="42">
        <f t="shared" si="349"/>
        <v>-1</v>
      </c>
      <c r="BP229" s="42">
        <f t="shared" si="349"/>
        <v>0</v>
      </c>
      <c r="BQ229" s="42">
        <f t="shared" ref="BQ229" si="350">BQ228</f>
        <v>0</v>
      </c>
      <c r="BR229" s="42" t="s">
        <v>290</v>
      </c>
      <c r="BS229" s="42">
        <v>0</v>
      </c>
      <c r="BT229" s="31" t="s">
        <v>0</v>
      </c>
      <c r="BU229" s="1" t="s">
        <v>134</v>
      </c>
    </row>
    <row r="230" spans="1:83" s="1" customFormat="1" x14ac:dyDescent="0.25">
      <c r="C230" s="1">
        <v>3</v>
      </c>
      <c r="D230" s="1">
        <v>2006</v>
      </c>
      <c r="E230" s="42" t="str">
        <f t="shared" ref="E230:E259" si="351">E229</f>
        <v>SingleFam</v>
      </c>
      <c r="F230" s="1">
        <v>0</v>
      </c>
      <c r="G230" s="1">
        <v>0</v>
      </c>
      <c r="H230" s="1">
        <v>0.1</v>
      </c>
      <c r="I230" s="1">
        <v>375</v>
      </c>
      <c r="J230" s="1">
        <v>4</v>
      </c>
      <c r="K230" s="1">
        <v>0</v>
      </c>
      <c r="L230" s="1">
        <v>0</v>
      </c>
      <c r="M230" s="36">
        <v>0</v>
      </c>
      <c r="N230" s="36">
        <v>20</v>
      </c>
      <c r="O230" s="1">
        <v>300</v>
      </c>
      <c r="P230" s="1">
        <v>0</v>
      </c>
      <c r="Q230" s="1">
        <v>0.8</v>
      </c>
      <c r="R230" s="1">
        <v>0.8</v>
      </c>
      <c r="S230" s="1">
        <v>0.8</v>
      </c>
      <c r="T230" s="1">
        <v>7.2</v>
      </c>
      <c r="U230" s="26">
        <v>1</v>
      </c>
      <c r="V230" s="26" t="s">
        <v>299</v>
      </c>
      <c r="W230" s="1">
        <v>8</v>
      </c>
      <c r="X230" s="1">
        <v>8</v>
      </c>
      <c r="Y230" s="1">
        <v>22</v>
      </c>
      <c r="Z230" s="1">
        <v>22</v>
      </c>
      <c r="AA230" s="1">
        <v>0.10100000000000001</v>
      </c>
      <c r="AB230" s="1">
        <v>0.4</v>
      </c>
      <c r="AC230" s="1">
        <v>0.35</v>
      </c>
      <c r="AD230" s="1">
        <v>0.55000000000000004</v>
      </c>
      <c r="AE230" s="1">
        <v>0.3</v>
      </c>
      <c r="AF230" s="1">
        <v>30</v>
      </c>
      <c r="AG230" s="1">
        <v>19</v>
      </c>
      <c r="AH230" s="1">
        <v>0</v>
      </c>
      <c r="AI230" s="1">
        <v>0</v>
      </c>
      <c r="AJ230" s="1">
        <v>5016</v>
      </c>
      <c r="AK230" s="42">
        <f t="shared" ref="AK230:AL243" si="352">AK229</f>
        <v>0.7</v>
      </c>
      <c r="AL230" s="42" t="str">
        <f t="shared" si="352"/>
        <v>Standard</v>
      </c>
      <c r="AM230" s="39">
        <v>0.65</v>
      </c>
      <c r="AN230" s="39">
        <v>0.4</v>
      </c>
      <c r="AO230" s="39">
        <v>0.18</v>
      </c>
      <c r="AP230" s="39">
        <v>0.5</v>
      </c>
      <c r="AQ230" s="39">
        <v>0</v>
      </c>
      <c r="AR230" s="39">
        <v>0.1</v>
      </c>
      <c r="AS230" s="39">
        <v>0.1</v>
      </c>
      <c r="AT230" s="1" t="s">
        <v>116</v>
      </c>
      <c r="AU230" s="1" t="s">
        <v>116</v>
      </c>
      <c r="AV230" s="42">
        <f t="shared" ref="AV230:AV243" si="353">AV229</f>
        <v>1</v>
      </c>
      <c r="AW230" s="1" t="s">
        <v>71</v>
      </c>
      <c r="AX230" s="1" t="s">
        <v>138</v>
      </c>
      <c r="AY230" s="1" t="s">
        <v>39</v>
      </c>
      <c r="AZ230" s="1" t="s">
        <v>40</v>
      </c>
      <c r="BA230" s="1" t="s">
        <v>61</v>
      </c>
      <c r="BB230" s="1" t="s">
        <v>81</v>
      </c>
      <c r="BC230" s="1" t="s">
        <v>136</v>
      </c>
      <c r="BD230" s="15" t="s">
        <v>136</v>
      </c>
      <c r="BE230" s="1" t="s">
        <v>144</v>
      </c>
      <c r="BF230" s="15" t="s">
        <v>144</v>
      </c>
      <c r="BG230" s="1" t="s">
        <v>145</v>
      </c>
      <c r="BH230" s="20">
        <v>0</v>
      </c>
      <c r="BI230" s="26">
        <v>3</v>
      </c>
      <c r="BJ230" s="74" t="str">
        <f t="shared" si="348"/>
        <v>not applic.</v>
      </c>
      <c r="BK230" s="74" t="str">
        <f t="shared" ref="BK230:BK243" si="354">BK229</f>
        <v>not compact</v>
      </c>
      <c r="BL230" s="74" t="str">
        <f t="shared" ref="BL230:BL243" si="355">BL229</f>
        <v>not compact</v>
      </c>
      <c r="BM230" s="36" t="str">
        <f t="shared" ref="BM230:BN243" si="356">BM229</f>
        <v>Standard</v>
      </c>
      <c r="BN230" s="36" t="str">
        <f t="shared" si="356"/>
        <v>Standard</v>
      </c>
      <c r="BO230" s="42">
        <f t="shared" ref="BO230:BP230" si="357">BO229</f>
        <v>-1</v>
      </c>
      <c r="BP230" s="42">
        <f t="shared" si="357"/>
        <v>0</v>
      </c>
      <c r="BQ230" s="42">
        <f t="shared" ref="BQ230" si="358">BQ229</f>
        <v>0</v>
      </c>
      <c r="BR230" s="42" t="s">
        <v>290</v>
      </c>
      <c r="BS230" s="42">
        <v>0</v>
      </c>
      <c r="BT230" s="31" t="s">
        <v>0</v>
      </c>
      <c r="BU230" s="1" t="s">
        <v>135</v>
      </c>
    </row>
    <row r="231" spans="1:83" s="1" customFormat="1" x14ac:dyDescent="0.25">
      <c r="C231" s="1">
        <v>4</v>
      </c>
      <c r="D231" s="1">
        <v>2006</v>
      </c>
      <c r="E231" s="42" t="str">
        <f t="shared" si="351"/>
        <v>SingleFam</v>
      </c>
      <c r="F231" s="1">
        <v>0</v>
      </c>
      <c r="G231" s="1">
        <v>0</v>
      </c>
      <c r="H231" s="1">
        <v>0.1</v>
      </c>
      <c r="I231" s="1">
        <v>375</v>
      </c>
      <c r="J231" s="1">
        <v>4</v>
      </c>
      <c r="K231" s="1">
        <v>0</v>
      </c>
      <c r="L231" s="1">
        <v>0</v>
      </c>
      <c r="M231" s="36">
        <v>0</v>
      </c>
      <c r="N231" s="36">
        <v>19</v>
      </c>
      <c r="O231" s="1">
        <v>300</v>
      </c>
      <c r="P231" s="1">
        <v>0</v>
      </c>
      <c r="Q231" s="1">
        <v>0.8</v>
      </c>
      <c r="R231" s="1">
        <v>0.8</v>
      </c>
      <c r="S231" s="1">
        <v>0.8</v>
      </c>
      <c r="T231" s="1">
        <v>7.2</v>
      </c>
      <c r="U231" s="26">
        <v>1</v>
      </c>
      <c r="V231" s="26" t="s">
        <v>299</v>
      </c>
      <c r="W231" s="1">
        <v>8</v>
      </c>
      <c r="X231" s="1">
        <v>8</v>
      </c>
      <c r="Y231" s="1">
        <v>22</v>
      </c>
      <c r="Z231" s="1">
        <v>22</v>
      </c>
      <c r="AA231" s="1">
        <v>0.10100000000000001</v>
      </c>
      <c r="AB231" s="1">
        <v>0.4</v>
      </c>
      <c r="AC231" s="1">
        <v>0.35</v>
      </c>
      <c r="AD231" s="1">
        <v>0.55000000000000004</v>
      </c>
      <c r="AE231" s="1">
        <v>0.3</v>
      </c>
      <c r="AF231" s="1">
        <v>30</v>
      </c>
      <c r="AG231" s="1">
        <v>19</v>
      </c>
      <c r="AH231" s="1">
        <v>0</v>
      </c>
      <c r="AI231" s="1">
        <v>0</v>
      </c>
      <c r="AJ231" s="1">
        <v>5016</v>
      </c>
      <c r="AK231" s="42">
        <f t="shared" si="352"/>
        <v>0.7</v>
      </c>
      <c r="AL231" s="42" t="str">
        <f t="shared" si="352"/>
        <v>Standard</v>
      </c>
      <c r="AM231" s="39">
        <v>0.65</v>
      </c>
      <c r="AN231" s="39">
        <v>0.4</v>
      </c>
      <c r="AO231" s="39">
        <v>0.18</v>
      </c>
      <c r="AP231" s="39">
        <v>0.5</v>
      </c>
      <c r="AQ231" s="39">
        <v>0</v>
      </c>
      <c r="AR231" s="39">
        <v>0.1</v>
      </c>
      <c r="AS231" s="39">
        <v>0.1</v>
      </c>
      <c r="AT231" s="1" t="s">
        <v>116</v>
      </c>
      <c r="AU231" s="1" t="s">
        <v>116</v>
      </c>
      <c r="AV231" s="42">
        <f t="shared" si="353"/>
        <v>1</v>
      </c>
      <c r="AW231" s="1" t="s">
        <v>71</v>
      </c>
      <c r="AX231" s="1" t="s">
        <v>138</v>
      </c>
      <c r="AY231" s="1" t="s">
        <v>39</v>
      </c>
      <c r="AZ231" s="1" t="s">
        <v>40</v>
      </c>
      <c r="BA231" s="1" t="s">
        <v>61</v>
      </c>
      <c r="BB231" s="1" t="s">
        <v>81</v>
      </c>
      <c r="BC231" s="1" t="s">
        <v>136</v>
      </c>
      <c r="BD231" s="15" t="s">
        <v>136</v>
      </c>
      <c r="BE231" s="1" t="s">
        <v>144</v>
      </c>
      <c r="BF231" s="15" t="s">
        <v>144</v>
      </c>
      <c r="BG231" s="1" t="s">
        <v>145</v>
      </c>
      <c r="BH231" s="20">
        <v>0</v>
      </c>
      <c r="BI231" s="26">
        <v>3</v>
      </c>
      <c r="BJ231" s="74" t="str">
        <f t="shared" si="348"/>
        <v>not applic.</v>
      </c>
      <c r="BK231" s="74" t="str">
        <f t="shared" si="354"/>
        <v>not compact</v>
      </c>
      <c r="BL231" s="74" t="str">
        <f t="shared" si="355"/>
        <v>not compact</v>
      </c>
      <c r="BM231" s="36" t="str">
        <f t="shared" si="356"/>
        <v>Standard</v>
      </c>
      <c r="BN231" s="36" t="str">
        <f t="shared" si="356"/>
        <v>Standard</v>
      </c>
      <c r="BO231" s="42">
        <f t="shared" ref="BO231:BP231" si="359">BO230</f>
        <v>-1</v>
      </c>
      <c r="BP231" s="42">
        <f t="shared" si="359"/>
        <v>0</v>
      </c>
      <c r="BQ231" s="42">
        <f t="shared" ref="BQ231" si="360">BQ230</f>
        <v>0</v>
      </c>
      <c r="BR231" s="42" t="s">
        <v>290</v>
      </c>
      <c r="BS231" s="42">
        <v>0</v>
      </c>
      <c r="BT231" s="31" t="s">
        <v>0</v>
      </c>
    </row>
    <row r="232" spans="1:83" s="1" customFormat="1" x14ac:dyDescent="0.25">
      <c r="C232" s="1">
        <v>5</v>
      </c>
      <c r="D232" s="1">
        <v>2006</v>
      </c>
      <c r="E232" s="42" t="str">
        <f t="shared" si="351"/>
        <v>SingleFam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20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299</v>
      </c>
      <c r="W232" s="1">
        <v>8</v>
      </c>
      <c r="X232" s="1">
        <v>8</v>
      </c>
      <c r="Y232" s="1">
        <v>22</v>
      </c>
      <c r="Z232" s="1">
        <v>22</v>
      </c>
      <c r="AA232" s="1">
        <v>0.10100000000000001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30</v>
      </c>
      <c r="AG232" s="1">
        <v>19</v>
      </c>
      <c r="AH232" s="1">
        <v>0</v>
      </c>
      <c r="AI232" s="1">
        <v>0</v>
      </c>
      <c r="AJ232" s="1">
        <v>5016</v>
      </c>
      <c r="AK232" s="42">
        <f t="shared" si="352"/>
        <v>0.7</v>
      </c>
      <c r="AL232" s="42" t="str">
        <f t="shared" si="352"/>
        <v>Standard</v>
      </c>
      <c r="AM232" s="39">
        <v>0.65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42">
        <f t="shared" si="353"/>
        <v>1</v>
      </c>
      <c r="AW232" s="1" t="s">
        <v>71</v>
      </c>
      <c r="AX232" s="1" t="s">
        <v>138</v>
      </c>
      <c r="AY232" s="1" t="s">
        <v>39</v>
      </c>
      <c r="AZ232" s="1" t="s">
        <v>40</v>
      </c>
      <c r="BA232" s="1" t="s">
        <v>61</v>
      </c>
      <c r="BB232" s="1" t="s">
        <v>81</v>
      </c>
      <c r="BC232" s="1" t="s">
        <v>136</v>
      </c>
      <c r="BD232" s="15" t="s">
        <v>136</v>
      </c>
      <c r="BE232" s="1" t="s">
        <v>144</v>
      </c>
      <c r="BF232" s="15" t="s">
        <v>144</v>
      </c>
      <c r="BG232" s="1" t="s">
        <v>145</v>
      </c>
      <c r="BH232" s="20">
        <v>0</v>
      </c>
      <c r="BI232" s="26">
        <v>3</v>
      </c>
      <c r="BJ232" s="74" t="str">
        <f t="shared" si="348"/>
        <v>not applic.</v>
      </c>
      <c r="BK232" s="74" t="str">
        <f t="shared" si="354"/>
        <v>not compact</v>
      </c>
      <c r="BL232" s="74" t="str">
        <f t="shared" si="355"/>
        <v>not compact</v>
      </c>
      <c r="BM232" s="36" t="str">
        <f t="shared" si="356"/>
        <v>Standard</v>
      </c>
      <c r="BN232" s="36" t="str">
        <f t="shared" si="356"/>
        <v>Standard</v>
      </c>
      <c r="BO232" s="42">
        <f t="shared" ref="BO232:BP232" si="361">BO231</f>
        <v>-1</v>
      </c>
      <c r="BP232" s="42">
        <f t="shared" si="361"/>
        <v>0</v>
      </c>
      <c r="BQ232" s="42">
        <f t="shared" ref="BQ232" si="362">BQ231</f>
        <v>0</v>
      </c>
      <c r="BR232" s="42" t="s">
        <v>290</v>
      </c>
      <c r="BS232" s="42">
        <v>0</v>
      </c>
      <c r="BT232" s="31" t="s">
        <v>0</v>
      </c>
    </row>
    <row r="233" spans="1:83" s="1" customFormat="1" x14ac:dyDescent="0.25">
      <c r="C233" s="1">
        <v>6</v>
      </c>
      <c r="D233" s="1">
        <v>2006</v>
      </c>
      <c r="E233" s="42" t="str">
        <f t="shared" si="351"/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20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299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 t="shared" si="352"/>
        <v>0.7</v>
      </c>
      <c r="AL233" s="42" t="str">
        <f t="shared" si="352"/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 t="shared" si="353"/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20">
        <v>0</v>
      </c>
      <c r="BI233" s="26">
        <v>3</v>
      </c>
      <c r="BJ233" s="74" t="str">
        <f t="shared" si="348"/>
        <v>not applic.</v>
      </c>
      <c r="BK233" s="74" t="str">
        <f t="shared" si="354"/>
        <v>not compact</v>
      </c>
      <c r="BL233" s="74" t="str">
        <f t="shared" si="355"/>
        <v>not compact</v>
      </c>
      <c r="BM233" s="36" t="str">
        <f t="shared" si="356"/>
        <v>Standard</v>
      </c>
      <c r="BN233" s="36" t="str">
        <f t="shared" si="356"/>
        <v>Standard</v>
      </c>
      <c r="BO233" s="42">
        <f t="shared" ref="BO233:BP233" si="363">BO232</f>
        <v>-1</v>
      </c>
      <c r="BP233" s="42">
        <f t="shared" si="363"/>
        <v>0</v>
      </c>
      <c r="BQ233" s="42">
        <f t="shared" ref="BQ233" si="364">BQ232</f>
        <v>0</v>
      </c>
      <c r="BR233" s="42" t="s">
        <v>290</v>
      </c>
      <c r="BS233" s="42">
        <v>0</v>
      </c>
      <c r="BT233" s="31" t="s">
        <v>0</v>
      </c>
    </row>
    <row r="234" spans="1:83" s="1" customFormat="1" x14ac:dyDescent="0.25">
      <c r="C234" s="1">
        <v>7</v>
      </c>
      <c r="D234" s="1">
        <v>2006</v>
      </c>
      <c r="E234" s="42" t="str">
        <f t="shared" si="351"/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299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si="352"/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si="353"/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20">
        <v>0</v>
      </c>
      <c r="BI234" s="26">
        <v>3</v>
      </c>
      <c r="BJ234" s="74" t="str">
        <f t="shared" si="348"/>
        <v>not applic.</v>
      </c>
      <c r="BK234" s="74" t="str">
        <f t="shared" si="354"/>
        <v>not compact</v>
      </c>
      <c r="BL234" s="74" t="str">
        <f t="shared" si="355"/>
        <v>not compact</v>
      </c>
      <c r="BM234" s="36" t="str">
        <f t="shared" si="356"/>
        <v>Standard</v>
      </c>
      <c r="BN234" s="36" t="str">
        <f t="shared" si="356"/>
        <v>Standard</v>
      </c>
      <c r="BO234" s="42">
        <f t="shared" ref="BO234:BP234" si="365">BO233</f>
        <v>-1</v>
      </c>
      <c r="BP234" s="42">
        <f t="shared" si="365"/>
        <v>0</v>
      </c>
      <c r="BQ234" s="42">
        <f t="shared" ref="BQ234" si="366">BQ233</f>
        <v>0</v>
      </c>
      <c r="BR234" s="42" t="s">
        <v>290</v>
      </c>
      <c r="BS234" s="42">
        <v>0</v>
      </c>
      <c r="BT234" s="31" t="s">
        <v>0</v>
      </c>
    </row>
    <row r="235" spans="1:83" s="1" customFormat="1" x14ac:dyDescent="0.25">
      <c r="C235" s="1">
        <v>8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19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299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3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20">
        <v>0</v>
      </c>
      <c r="BI235" s="26">
        <v>3</v>
      </c>
      <c r="BJ235" s="74" t="str">
        <f t="shared" si="348"/>
        <v>not applic.</v>
      </c>
      <c r="BK235" s="74" t="str">
        <f t="shared" si="354"/>
        <v>not compact</v>
      </c>
      <c r="BL235" s="74" t="str">
        <f t="shared" si="355"/>
        <v>not compact</v>
      </c>
      <c r="BM235" s="36" t="str">
        <f t="shared" si="356"/>
        <v>Standard</v>
      </c>
      <c r="BN235" s="36" t="str">
        <f t="shared" si="356"/>
        <v>Standard</v>
      </c>
      <c r="BO235" s="42">
        <f t="shared" ref="BO235:BP235" si="367">BO234</f>
        <v>-1</v>
      </c>
      <c r="BP235" s="42">
        <f t="shared" si="367"/>
        <v>0</v>
      </c>
      <c r="BQ235" s="42">
        <f t="shared" ref="BQ235" si="368">BQ234</f>
        <v>0</v>
      </c>
      <c r="BR235" s="42" t="s">
        <v>290</v>
      </c>
      <c r="BS235" s="42">
        <v>0</v>
      </c>
      <c r="BT235" s="31" t="s">
        <v>0</v>
      </c>
    </row>
    <row r="236" spans="1:83" s="1" customFormat="1" x14ac:dyDescent="0.25">
      <c r="C236" s="1">
        <v>9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19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299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3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20">
        <v>0</v>
      </c>
      <c r="BI236" s="26">
        <v>3</v>
      </c>
      <c r="BJ236" s="74" t="str">
        <f t="shared" si="348"/>
        <v>not applic.</v>
      </c>
      <c r="BK236" s="74" t="str">
        <f t="shared" si="354"/>
        <v>not compact</v>
      </c>
      <c r="BL236" s="74" t="str">
        <f t="shared" si="355"/>
        <v>not compact</v>
      </c>
      <c r="BM236" s="36" t="str">
        <f t="shared" si="356"/>
        <v>Standard</v>
      </c>
      <c r="BN236" s="36" t="str">
        <f t="shared" si="356"/>
        <v>Standard</v>
      </c>
      <c r="BO236" s="42">
        <f t="shared" ref="BO236:BP236" si="369">BO235</f>
        <v>-1</v>
      </c>
      <c r="BP236" s="42">
        <f t="shared" si="369"/>
        <v>0</v>
      </c>
      <c r="BQ236" s="42">
        <f t="shared" ref="BQ236" si="370">BQ235</f>
        <v>0</v>
      </c>
      <c r="BR236" s="42" t="s">
        <v>290</v>
      </c>
      <c r="BS236" s="42">
        <v>0</v>
      </c>
      <c r="BT236" s="31" t="s">
        <v>0</v>
      </c>
    </row>
    <row r="237" spans="1:83" s="1" customFormat="1" x14ac:dyDescent="0.25">
      <c r="C237" s="1">
        <v>10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299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3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20">
        <v>0</v>
      </c>
      <c r="BI237" s="26">
        <v>3</v>
      </c>
      <c r="BJ237" s="74" t="str">
        <f t="shared" si="348"/>
        <v>not applic.</v>
      </c>
      <c r="BK237" s="74" t="str">
        <f t="shared" si="354"/>
        <v>not compact</v>
      </c>
      <c r="BL237" s="74" t="str">
        <f t="shared" si="355"/>
        <v>not compact</v>
      </c>
      <c r="BM237" s="36" t="str">
        <f t="shared" si="356"/>
        <v>Standard</v>
      </c>
      <c r="BN237" s="36" t="str">
        <f t="shared" si="356"/>
        <v>Standard</v>
      </c>
      <c r="BO237" s="42">
        <f t="shared" ref="BO237:BP237" si="371">BO236</f>
        <v>-1</v>
      </c>
      <c r="BP237" s="42">
        <f t="shared" si="371"/>
        <v>0</v>
      </c>
      <c r="BQ237" s="42">
        <f t="shared" ref="BQ237" si="372">BQ236</f>
        <v>0</v>
      </c>
      <c r="BR237" s="42" t="s">
        <v>290</v>
      </c>
      <c r="BS237" s="42">
        <v>0</v>
      </c>
      <c r="BT237" s="31" t="s">
        <v>0</v>
      </c>
    </row>
    <row r="238" spans="1:83" s="1" customFormat="1" x14ac:dyDescent="0.25">
      <c r="C238" s="1">
        <v>11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19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299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3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20">
        <v>0</v>
      </c>
      <c r="BI238" s="26">
        <v>3</v>
      </c>
      <c r="BJ238" s="74" t="str">
        <f t="shared" si="348"/>
        <v>not applic.</v>
      </c>
      <c r="BK238" s="74" t="str">
        <f t="shared" si="354"/>
        <v>not compact</v>
      </c>
      <c r="BL238" s="74" t="str">
        <f t="shared" si="355"/>
        <v>not compact</v>
      </c>
      <c r="BM238" s="36" t="str">
        <f t="shared" si="356"/>
        <v>Standard</v>
      </c>
      <c r="BN238" s="36" t="str">
        <f t="shared" si="356"/>
        <v>Standard</v>
      </c>
      <c r="BO238" s="42">
        <f t="shared" ref="BO238:BP238" si="373">BO237</f>
        <v>-1</v>
      </c>
      <c r="BP238" s="42">
        <f t="shared" si="373"/>
        <v>0</v>
      </c>
      <c r="BQ238" s="42">
        <f t="shared" ref="BQ238" si="374">BQ237</f>
        <v>0</v>
      </c>
      <c r="BR238" s="42" t="s">
        <v>290</v>
      </c>
      <c r="BS238" s="42">
        <v>0</v>
      </c>
      <c r="BT238" s="31" t="s">
        <v>0</v>
      </c>
    </row>
    <row r="239" spans="1:83" s="1" customFormat="1" x14ac:dyDescent="0.25">
      <c r="C239" s="1">
        <v>12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299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3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20">
        <v>0</v>
      </c>
      <c r="BI239" s="26">
        <v>3</v>
      </c>
      <c r="BJ239" s="74" t="str">
        <f t="shared" si="348"/>
        <v>not applic.</v>
      </c>
      <c r="BK239" s="74" t="str">
        <f t="shared" si="354"/>
        <v>not compact</v>
      </c>
      <c r="BL239" s="74" t="str">
        <f t="shared" si="355"/>
        <v>not compact</v>
      </c>
      <c r="BM239" s="36" t="str">
        <f t="shared" si="356"/>
        <v>Standard</v>
      </c>
      <c r="BN239" s="36" t="str">
        <f t="shared" si="356"/>
        <v>Standard</v>
      </c>
      <c r="BO239" s="42">
        <f t="shared" ref="BO239:BP239" si="375">BO238</f>
        <v>-1</v>
      </c>
      <c r="BP239" s="42">
        <f t="shared" si="375"/>
        <v>0</v>
      </c>
      <c r="BQ239" s="42">
        <f t="shared" ref="BQ239" si="376">BQ238</f>
        <v>0</v>
      </c>
      <c r="BR239" s="42" t="s">
        <v>290</v>
      </c>
      <c r="BS239" s="42">
        <v>0</v>
      </c>
      <c r="BT239" s="31" t="s">
        <v>0</v>
      </c>
    </row>
    <row r="240" spans="1:83" s="1" customFormat="1" x14ac:dyDescent="0.25">
      <c r="C240" s="1">
        <v>13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299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3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20">
        <v>0</v>
      </c>
      <c r="BI240" s="26">
        <v>3</v>
      </c>
      <c r="BJ240" s="74" t="str">
        <f t="shared" si="348"/>
        <v>not applic.</v>
      </c>
      <c r="BK240" s="74" t="str">
        <f t="shared" si="354"/>
        <v>not compact</v>
      </c>
      <c r="BL240" s="74" t="str">
        <f t="shared" si="355"/>
        <v>not compact</v>
      </c>
      <c r="BM240" s="36" t="str">
        <f t="shared" si="356"/>
        <v>Standard</v>
      </c>
      <c r="BN240" s="36" t="str">
        <f t="shared" si="356"/>
        <v>Standard</v>
      </c>
      <c r="BO240" s="42">
        <f t="shared" ref="BO240:BP240" si="377">BO239</f>
        <v>-1</v>
      </c>
      <c r="BP240" s="42">
        <f t="shared" si="377"/>
        <v>0</v>
      </c>
      <c r="BQ240" s="42">
        <f t="shared" ref="BQ240" si="378">BQ239</f>
        <v>0</v>
      </c>
      <c r="BR240" s="42" t="s">
        <v>290</v>
      </c>
      <c r="BS240" s="42">
        <v>0</v>
      </c>
      <c r="BT240" s="31" t="s">
        <v>0</v>
      </c>
    </row>
    <row r="241" spans="3:73" s="1" customFormat="1" x14ac:dyDescent="0.25">
      <c r="C241" s="1">
        <v>14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299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3"/>
        <v>1</v>
      </c>
      <c r="AW241" s="1" t="s">
        <v>71</v>
      </c>
      <c r="AX241" s="1" t="s">
        <v>138</v>
      </c>
      <c r="AY241" s="1" t="s">
        <v>39</v>
      </c>
      <c r="AZ241" s="1" t="s">
        <v>40</v>
      </c>
      <c r="BA241" s="1" t="s">
        <v>61</v>
      </c>
      <c r="BB241" s="1" t="s">
        <v>81</v>
      </c>
      <c r="BC241" s="1" t="s">
        <v>136</v>
      </c>
      <c r="BD241" s="15" t="s">
        <v>136</v>
      </c>
      <c r="BE241" s="1" t="s">
        <v>144</v>
      </c>
      <c r="BF241" s="15" t="s">
        <v>144</v>
      </c>
      <c r="BG241" s="1" t="s">
        <v>145</v>
      </c>
      <c r="BH241" s="20">
        <v>0</v>
      </c>
      <c r="BI241" s="26">
        <v>3</v>
      </c>
      <c r="BJ241" s="74" t="str">
        <f t="shared" si="348"/>
        <v>not applic.</v>
      </c>
      <c r="BK241" s="74" t="str">
        <f t="shared" si="354"/>
        <v>not compact</v>
      </c>
      <c r="BL241" s="74" t="str">
        <f t="shared" si="355"/>
        <v>not compact</v>
      </c>
      <c r="BM241" s="36" t="str">
        <f t="shared" si="356"/>
        <v>Standard</v>
      </c>
      <c r="BN241" s="36" t="str">
        <f t="shared" si="356"/>
        <v>Standard</v>
      </c>
      <c r="BO241" s="42">
        <f t="shared" ref="BO241:BP241" si="379">BO240</f>
        <v>-1</v>
      </c>
      <c r="BP241" s="42">
        <f t="shared" si="379"/>
        <v>0</v>
      </c>
      <c r="BQ241" s="42">
        <f t="shared" ref="BQ241" si="380">BQ240</f>
        <v>0</v>
      </c>
      <c r="BR241" s="42" t="s">
        <v>290</v>
      </c>
      <c r="BS241" s="42">
        <v>0</v>
      </c>
      <c r="BT241" s="31" t="s">
        <v>0</v>
      </c>
    </row>
    <row r="242" spans="3:73" s="1" customFormat="1" x14ac:dyDescent="0.25">
      <c r="C242" s="1">
        <v>15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299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42">
        <f t="shared" si="353"/>
        <v>1</v>
      </c>
      <c r="AW242" s="1" t="s">
        <v>71</v>
      </c>
      <c r="AX242" s="1" t="s">
        <v>138</v>
      </c>
      <c r="AY242" s="1" t="s">
        <v>39</v>
      </c>
      <c r="AZ242" s="1" t="s">
        <v>40</v>
      </c>
      <c r="BA242" s="1" t="s">
        <v>61</v>
      </c>
      <c r="BB242" s="1" t="s">
        <v>81</v>
      </c>
      <c r="BC242" s="1" t="s">
        <v>136</v>
      </c>
      <c r="BD242" s="15" t="s">
        <v>136</v>
      </c>
      <c r="BE242" s="1" t="s">
        <v>144</v>
      </c>
      <c r="BF242" s="15" t="s">
        <v>144</v>
      </c>
      <c r="BG242" s="1" t="s">
        <v>145</v>
      </c>
      <c r="BH242" s="20">
        <v>0</v>
      </c>
      <c r="BI242" s="26">
        <v>3</v>
      </c>
      <c r="BJ242" s="74" t="str">
        <f t="shared" si="348"/>
        <v>not applic.</v>
      </c>
      <c r="BK242" s="74" t="str">
        <f t="shared" si="354"/>
        <v>not compact</v>
      </c>
      <c r="BL242" s="74" t="str">
        <f t="shared" si="355"/>
        <v>not compact</v>
      </c>
      <c r="BM242" s="36" t="str">
        <f t="shared" si="356"/>
        <v>Standard</v>
      </c>
      <c r="BN242" s="36" t="str">
        <f t="shared" si="356"/>
        <v>Standard</v>
      </c>
      <c r="BO242" s="42">
        <f t="shared" ref="BO242:BP242" si="381">BO241</f>
        <v>-1</v>
      </c>
      <c r="BP242" s="42">
        <f t="shared" si="381"/>
        <v>0</v>
      </c>
      <c r="BQ242" s="42">
        <f t="shared" ref="BQ242" si="382">BQ241</f>
        <v>0</v>
      </c>
      <c r="BR242" s="42" t="s">
        <v>290</v>
      </c>
      <c r="BS242" s="42">
        <v>0</v>
      </c>
      <c r="BT242" s="31" t="s">
        <v>0</v>
      </c>
    </row>
    <row r="243" spans="3:73" s="1" customFormat="1" x14ac:dyDescent="0.25">
      <c r="C243" s="1">
        <v>16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20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299</v>
      </c>
      <c r="W243" s="1">
        <v>8</v>
      </c>
      <c r="X243" s="1">
        <v>8</v>
      </c>
      <c r="Y243" s="1">
        <v>22</v>
      </c>
      <c r="Z243" s="1">
        <v>22</v>
      </c>
      <c r="AA243" s="1">
        <v>7.1999999999999995E-2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38</v>
      </c>
      <c r="AG243" s="1">
        <v>30</v>
      </c>
      <c r="AH243" s="1">
        <v>0</v>
      </c>
      <c r="AI243" s="1">
        <v>10048</v>
      </c>
      <c r="AJ243" s="1">
        <v>15048</v>
      </c>
      <c r="AK243" s="42">
        <f t="shared" si="352"/>
        <v>0.7</v>
      </c>
      <c r="AL243" s="42" t="str">
        <f t="shared" si="352"/>
        <v>Standard</v>
      </c>
      <c r="AM243" s="39">
        <v>0.35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42">
        <f t="shared" si="353"/>
        <v>1</v>
      </c>
      <c r="AW243" s="1" t="s">
        <v>70</v>
      </c>
      <c r="AX243" s="1" t="s">
        <v>137</v>
      </c>
      <c r="AY243" s="1" t="s">
        <v>41</v>
      </c>
      <c r="AZ243" s="1" t="s">
        <v>42</v>
      </c>
      <c r="BA243" s="1" t="s">
        <v>62</v>
      </c>
      <c r="BB243" s="1" t="s">
        <v>81</v>
      </c>
      <c r="BC243" s="1" t="s">
        <v>148</v>
      </c>
      <c r="BD243" s="15" t="s">
        <v>148</v>
      </c>
      <c r="BE243" s="1" t="s">
        <v>147</v>
      </c>
      <c r="BF243" s="15" t="s">
        <v>147</v>
      </c>
      <c r="BG243" s="1" t="s">
        <v>146</v>
      </c>
      <c r="BH243" s="20">
        <v>0</v>
      </c>
      <c r="BI243" s="26">
        <v>3</v>
      </c>
      <c r="BJ243" s="74" t="str">
        <f t="shared" si="348"/>
        <v>not applic.</v>
      </c>
      <c r="BK243" s="74" t="str">
        <f t="shared" si="354"/>
        <v>not compact</v>
      </c>
      <c r="BL243" s="74" t="str">
        <f t="shared" si="355"/>
        <v>not compact</v>
      </c>
      <c r="BM243" s="36" t="str">
        <f t="shared" si="356"/>
        <v>Standard</v>
      </c>
      <c r="BN243" s="36" t="str">
        <f t="shared" si="356"/>
        <v>Standard</v>
      </c>
      <c r="BO243" s="42">
        <f t="shared" ref="BO243:BP243" si="383">BO242</f>
        <v>-1</v>
      </c>
      <c r="BP243" s="42">
        <f t="shared" si="383"/>
        <v>0</v>
      </c>
      <c r="BQ243" s="42">
        <f t="shared" ref="BQ243" si="384">BQ242</f>
        <v>0</v>
      </c>
      <c r="BR243" s="42" t="s">
        <v>290</v>
      </c>
      <c r="BS243" s="42">
        <v>0</v>
      </c>
      <c r="BT243" s="31" t="s">
        <v>0</v>
      </c>
    </row>
    <row r="244" spans="3:73" s="1" customFormat="1" x14ac:dyDescent="0.25">
      <c r="C244" s="1">
        <v>1</v>
      </c>
      <c r="D244" s="1">
        <v>2006</v>
      </c>
      <c r="E244" s="63" t="s">
        <v>219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20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299</v>
      </c>
      <c r="W244" s="1">
        <v>8</v>
      </c>
      <c r="X244" s="1">
        <v>8</v>
      </c>
      <c r="Y244" s="1">
        <v>22</v>
      </c>
      <c r="Z244" s="1">
        <v>22</v>
      </c>
      <c r="AA244" s="1">
        <v>7.1999999999999995E-2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38</v>
      </c>
      <c r="AG244" s="1">
        <v>30</v>
      </c>
      <c r="AH244" s="1">
        <v>0</v>
      </c>
      <c r="AI244" s="1">
        <v>10024</v>
      </c>
      <c r="AJ244" s="1">
        <v>15024</v>
      </c>
      <c r="AK244" s="39">
        <v>0.7</v>
      </c>
      <c r="AL244" s="39" t="s">
        <v>184</v>
      </c>
      <c r="AM244" s="39">
        <v>0.35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39">
        <v>1</v>
      </c>
      <c r="AW244" s="1" t="s">
        <v>70</v>
      </c>
      <c r="AX244" s="1" t="s">
        <v>137</v>
      </c>
      <c r="AY244" s="1" t="s">
        <v>39</v>
      </c>
      <c r="AZ244" s="1" t="s">
        <v>40</v>
      </c>
      <c r="BA244" s="1" t="s">
        <v>62</v>
      </c>
      <c r="BB244" s="1" t="s">
        <v>81</v>
      </c>
      <c r="BC244" s="1" t="s">
        <v>148</v>
      </c>
      <c r="BD244" s="15" t="s">
        <v>148</v>
      </c>
      <c r="BE244" s="1" t="s">
        <v>147</v>
      </c>
      <c r="BF244" s="15" t="s">
        <v>147</v>
      </c>
      <c r="BG244" s="1" t="s">
        <v>146</v>
      </c>
      <c r="BH244" s="20">
        <v>0</v>
      </c>
      <c r="BI244" s="26">
        <v>3</v>
      </c>
      <c r="BJ244" s="74" t="str">
        <f t="shared" si="348"/>
        <v>not applic.</v>
      </c>
      <c r="BK244" s="73" t="s">
        <v>268</v>
      </c>
      <c r="BL244" s="73" t="s">
        <v>268</v>
      </c>
      <c r="BM244" s="1" t="s">
        <v>184</v>
      </c>
      <c r="BN244" s="1" t="s">
        <v>184</v>
      </c>
      <c r="BO244" s="39">
        <v>-1</v>
      </c>
      <c r="BP244" s="39">
        <v>0</v>
      </c>
      <c r="BQ244" s="39">
        <v>0</v>
      </c>
      <c r="BR244" s="39" t="s">
        <v>290</v>
      </c>
      <c r="BS244" s="39">
        <v>0</v>
      </c>
      <c r="BT244" s="31" t="s">
        <v>0</v>
      </c>
      <c r="BU244" s="1" t="s">
        <v>133</v>
      </c>
    </row>
    <row r="245" spans="3:73" s="1" customFormat="1" x14ac:dyDescent="0.25">
      <c r="C245" s="1">
        <v>2</v>
      </c>
      <c r="D245" s="1">
        <v>2006</v>
      </c>
      <c r="E245" s="42" t="str">
        <f t="shared" si="351"/>
        <v>MultiFam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19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299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>AK244</f>
        <v>0.7</v>
      </c>
      <c r="AL245" s="42" t="str">
        <f>AL244</f>
        <v>Standard</v>
      </c>
      <c r="AM245" s="39">
        <v>0.65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42">
        <f>AV244</f>
        <v>1</v>
      </c>
      <c r="AW245" s="1" t="s">
        <v>71</v>
      </c>
      <c r="AX245" s="1" t="s">
        <v>138</v>
      </c>
      <c r="AY245" s="1" t="s">
        <v>39</v>
      </c>
      <c r="AZ245" s="1" t="s">
        <v>40</v>
      </c>
      <c r="BA245" s="1" t="s">
        <v>61</v>
      </c>
      <c r="BB245" s="1" t="s">
        <v>81</v>
      </c>
      <c r="BC245" s="1" t="s">
        <v>136</v>
      </c>
      <c r="BD245" s="15" t="s">
        <v>136</v>
      </c>
      <c r="BE245" s="1" t="s">
        <v>144</v>
      </c>
      <c r="BF245" s="15" t="s">
        <v>144</v>
      </c>
      <c r="BG245" s="1" t="s">
        <v>145</v>
      </c>
      <c r="BH245" s="20">
        <v>0</v>
      </c>
      <c r="BI245" s="26">
        <v>3</v>
      </c>
      <c r="BJ245" s="74" t="str">
        <f t="shared" si="348"/>
        <v>not applic.</v>
      </c>
      <c r="BK245" s="74" t="str">
        <f t="shared" ref="BK245:BP245" si="385">BK244</f>
        <v>not compact</v>
      </c>
      <c r="BL245" s="74" t="str">
        <f t="shared" si="385"/>
        <v>not compact</v>
      </c>
      <c r="BM245" s="36" t="str">
        <f t="shared" si="385"/>
        <v>Standard</v>
      </c>
      <c r="BN245" s="36" t="str">
        <f t="shared" si="385"/>
        <v>Standard</v>
      </c>
      <c r="BO245" s="42">
        <f t="shared" si="385"/>
        <v>-1</v>
      </c>
      <c r="BP245" s="42">
        <f t="shared" si="385"/>
        <v>0</v>
      </c>
      <c r="BQ245" s="42">
        <f t="shared" ref="BQ245" si="386">BQ244</f>
        <v>0</v>
      </c>
      <c r="BR245" s="42" t="s">
        <v>290</v>
      </c>
      <c r="BS245" s="42">
        <v>0</v>
      </c>
      <c r="BT245" s="31" t="s">
        <v>0</v>
      </c>
      <c r="BU245" s="1" t="s">
        <v>134</v>
      </c>
    </row>
    <row r="246" spans="3:73" s="1" customFormat="1" x14ac:dyDescent="0.25">
      <c r="C246" s="1">
        <v>3</v>
      </c>
      <c r="D246" s="1">
        <v>2006</v>
      </c>
      <c r="E246" s="42" t="str">
        <f t="shared" si="351"/>
        <v>MultiFam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20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299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ref="AK246:AL246" si="387">AK245</f>
        <v>0.7</v>
      </c>
      <c r="AL246" s="42" t="str">
        <f t="shared" si="387"/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42">
        <f t="shared" ref="AV246" si="388">AV245</f>
        <v>1</v>
      </c>
      <c r="AW246" s="1" t="s">
        <v>71</v>
      </c>
      <c r="AX246" s="1" t="s">
        <v>138</v>
      </c>
      <c r="AY246" s="1" t="s">
        <v>39</v>
      </c>
      <c r="AZ246" s="1" t="s">
        <v>40</v>
      </c>
      <c r="BA246" s="1" t="s">
        <v>61</v>
      </c>
      <c r="BB246" s="1" t="s">
        <v>81</v>
      </c>
      <c r="BC246" s="1" t="s">
        <v>136</v>
      </c>
      <c r="BD246" s="15" t="s">
        <v>136</v>
      </c>
      <c r="BE246" s="1" t="s">
        <v>144</v>
      </c>
      <c r="BF246" s="15" t="s">
        <v>144</v>
      </c>
      <c r="BG246" s="1" t="s">
        <v>145</v>
      </c>
      <c r="BH246" s="20">
        <v>0</v>
      </c>
      <c r="BI246" s="26">
        <v>3</v>
      </c>
      <c r="BJ246" s="74" t="str">
        <f t="shared" si="348"/>
        <v>not applic.</v>
      </c>
      <c r="BK246" s="74" t="str">
        <f t="shared" ref="BK246:BK259" si="389">BK245</f>
        <v>not compact</v>
      </c>
      <c r="BL246" s="74" t="str">
        <f t="shared" ref="BL246:BL259" si="390">BL245</f>
        <v>not compact</v>
      </c>
      <c r="BM246" s="36" t="str">
        <f t="shared" ref="BM246:BN259" si="391">BM245</f>
        <v>Standard</v>
      </c>
      <c r="BN246" s="36" t="str">
        <f t="shared" si="391"/>
        <v>Standard</v>
      </c>
      <c r="BO246" s="42">
        <f t="shared" ref="BO246:BP246" si="392">BO245</f>
        <v>-1</v>
      </c>
      <c r="BP246" s="42">
        <f t="shared" si="392"/>
        <v>0</v>
      </c>
      <c r="BQ246" s="42">
        <f t="shared" ref="BQ246" si="393">BQ245</f>
        <v>0</v>
      </c>
      <c r="BR246" s="42" t="s">
        <v>290</v>
      </c>
      <c r="BS246" s="42">
        <v>0</v>
      </c>
      <c r="BT246" s="31" t="s">
        <v>0</v>
      </c>
      <c r="BU246" s="1" t="s">
        <v>135</v>
      </c>
    </row>
    <row r="247" spans="3:73" s="1" customFormat="1" x14ac:dyDescent="0.25">
      <c r="C247" s="1">
        <v>4</v>
      </c>
      <c r="D247" s="1">
        <v>2006</v>
      </c>
      <c r="E247" s="42" t="str">
        <f t="shared" si="351"/>
        <v>MultiFam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19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299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ref="AK247:AL247" si="394">AK246</f>
        <v>0.7</v>
      </c>
      <c r="AL247" s="42" t="str">
        <f t="shared" si="394"/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 t="shared" ref="AV247" si="395">AV246</f>
        <v>1</v>
      </c>
      <c r="AW247" s="1" t="s">
        <v>71</v>
      </c>
      <c r="AX247" s="1" t="s">
        <v>138</v>
      </c>
      <c r="AY247" s="1" t="s">
        <v>39</v>
      </c>
      <c r="AZ247" s="1" t="s">
        <v>40</v>
      </c>
      <c r="BA247" s="1" t="s">
        <v>61</v>
      </c>
      <c r="BB247" s="1" t="s">
        <v>81</v>
      </c>
      <c r="BC247" s="1" t="s">
        <v>136</v>
      </c>
      <c r="BD247" s="15" t="s">
        <v>136</v>
      </c>
      <c r="BE247" s="1" t="s">
        <v>144</v>
      </c>
      <c r="BF247" s="15" t="s">
        <v>144</v>
      </c>
      <c r="BG247" s="1" t="s">
        <v>145</v>
      </c>
      <c r="BH247" s="20">
        <v>0</v>
      </c>
      <c r="BI247" s="26">
        <v>3</v>
      </c>
      <c r="BJ247" s="74" t="str">
        <f t="shared" si="348"/>
        <v>not applic.</v>
      </c>
      <c r="BK247" s="74" t="str">
        <f t="shared" si="389"/>
        <v>not compact</v>
      </c>
      <c r="BL247" s="74" t="str">
        <f t="shared" si="390"/>
        <v>not compact</v>
      </c>
      <c r="BM247" s="36" t="str">
        <f t="shared" si="391"/>
        <v>Standard</v>
      </c>
      <c r="BN247" s="36" t="str">
        <f t="shared" si="391"/>
        <v>Standard</v>
      </c>
      <c r="BO247" s="42">
        <f t="shared" ref="BO247:BP247" si="396">BO246</f>
        <v>-1</v>
      </c>
      <c r="BP247" s="42">
        <f t="shared" si="396"/>
        <v>0</v>
      </c>
      <c r="BQ247" s="42">
        <f t="shared" ref="BQ247" si="397">BQ246</f>
        <v>0</v>
      </c>
      <c r="BR247" s="42" t="s">
        <v>290</v>
      </c>
      <c r="BS247" s="42">
        <v>0</v>
      </c>
      <c r="BT247" s="31" t="s">
        <v>0</v>
      </c>
    </row>
    <row r="248" spans="3:73" s="1" customFormat="1" x14ac:dyDescent="0.25">
      <c r="C248" s="1">
        <v>5</v>
      </c>
      <c r="D248" s="1">
        <v>2006</v>
      </c>
      <c r="E248" s="42" t="str">
        <f t="shared" si="351"/>
        <v>MultiFam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299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ref="AK248:AL248" si="398">AK247</f>
        <v>0.7</v>
      </c>
      <c r="AL248" s="42" t="str">
        <f t="shared" si="398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42">
        <f t="shared" ref="AV248" si="399">AV247</f>
        <v>1</v>
      </c>
      <c r="AW248" s="1" t="s">
        <v>71</v>
      </c>
      <c r="AX248" s="1" t="s">
        <v>138</v>
      </c>
      <c r="AY248" s="1" t="s">
        <v>39</v>
      </c>
      <c r="AZ248" s="1" t="s">
        <v>40</v>
      </c>
      <c r="BA248" s="1" t="s">
        <v>61</v>
      </c>
      <c r="BB248" s="1" t="s">
        <v>81</v>
      </c>
      <c r="BC248" s="1" t="s">
        <v>136</v>
      </c>
      <c r="BD248" s="15" t="s">
        <v>136</v>
      </c>
      <c r="BE248" s="1" t="s">
        <v>144</v>
      </c>
      <c r="BF248" s="15" t="s">
        <v>144</v>
      </c>
      <c r="BG248" s="1" t="s">
        <v>145</v>
      </c>
      <c r="BH248" s="20">
        <v>0</v>
      </c>
      <c r="BI248" s="26">
        <v>3</v>
      </c>
      <c r="BJ248" s="74" t="str">
        <f t="shared" si="348"/>
        <v>not applic.</v>
      </c>
      <c r="BK248" s="74" t="str">
        <f t="shared" si="389"/>
        <v>not compact</v>
      </c>
      <c r="BL248" s="74" t="str">
        <f t="shared" si="390"/>
        <v>not compact</v>
      </c>
      <c r="BM248" s="36" t="str">
        <f t="shared" si="391"/>
        <v>Standard</v>
      </c>
      <c r="BN248" s="36" t="str">
        <f t="shared" si="391"/>
        <v>Standard</v>
      </c>
      <c r="BO248" s="42">
        <f t="shared" ref="BO248:BP248" si="400">BO247</f>
        <v>-1</v>
      </c>
      <c r="BP248" s="42">
        <f t="shared" si="400"/>
        <v>0</v>
      </c>
      <c r="BQ248" s="42">
        <f t="shared" ref="BQ248" si="401">BQ247</f>
        <v>0</v>
      </c>
      <c r="BR248" s="42" t="s">
        <v>290</v>
      </c>
      <c r="BS248" s="42">
        <v>0</v>
      </c>
      <c r="BT248" s="31" t="s">
        <v>0</v>
      </c>
    </row>
    <row r="249" spans="3:73" s="1" customFormat="1" x14ac:dyDescent="0.25">
      <c r="C249" s="1">
        <v>6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20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299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ref="AK249:AL249" si="402">AK248</f>
        <v>0.7</v>
      </c>
      <c r="AL249" s="42" t="str">
        <f t="shared" si="402"/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 t="shared" ref="AV249" si="403"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20">
        <v>0</v>
      </c>
      <c r="BI249" s="26">
        <v>3</v>
      </c>
      <c r="BJ249" s="74" t="str">
        <f t="shared" si="348"/>
        <v>not applic.</v>
      </c>
      <c r="BK249" s="74" t="str">
        <f t="shared" si="389"/>
        <v>not compact</v>
      </c>
      <c r="BL249" s="74" t="str">
        <f t="shared" si="390"/>
        <v>not compact</v>
      </c>
      <c r="BM249" s="36" t="str">
        <f t="shared" si="391"/>
        <v>Standard</v>
      </c>
      <c r="BN249" s="36" t="str">
        <f t="shared" si="391"/>
        <v>Standard</v>
      </c>
      <c r="BO249" s="42">
        <f t="shared" ref="BO249:BP249" si="404">BO248</f>
        <v>-1</v>
      </c>
      <c r="BP249" s="42">
        <f t="shared" si="404"/>
        <v>0</v>
      </c>
      <c r="BQ249" s="42">
        <f t="shared" ref="BQ249" si="405">BQ248</f>
        <v>0</v>
      </c>
      <c r="BR249" s="42" t="s">
        <v>290</v>
      </c>
      <c r="BS249" s="42">
        <v>0</v>
      </c>
      <c r="BT249" s="31" t="s">
        <v>0</v>
      </c>
    </row>
    <row r="250" spans="3:73" s="1" customFormat="1" x14ac:dyDescent="0.25">
      <c r="C250" s="1">
        <v>7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299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406">AK249</f>
        <v>0.7</v>
      </c>
      <c r="AL250" s="42" t="str">
        <f t="shared" si="406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407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20">
        <v>0</v>
      </c>
      <c r="BI250" s="26">
        <v>3</v>
      </c>
      <c r="BJ250" s="74" t="str">
        <f t="shared" si="348"/>
        <v>not applic.</v>
      </c>
      <c r="BK250" s="74" t="str">
        <f t="shared" si="389"/>
        <v>not compact</v>
      </c>
      <c r="BL250" s="74" t="str">
        <f t="shared" si="390"/>
        <v>not compact</v>
      </c>
      <c r="BM250" s="36" t="str">
        <f t="shared" si="391"/>
        <v>Standard</v>
      </c>
      <c r="BN250" s="36" t="str">
        <f t="shared" si="391"/>
        <v>Standard</v>
      </c>
      <c r="BO250" s="42">
        <f t="shared" ref="BO250:BP250" si="408">BO249</f>
        <v>-1</v>
      </c>
      <c r="BP250" s="42">
        <f t="shared" si="408"/>
        <v>0</v>
      </c>
      <c r="BQ250" s="42">
        <f t="shared" ref="BQ250" si="409">BQ249</f>
        <v>0</v>
      </c>
      <c r="BR250" s="42" t="s">
        <v>290</v>
      </c>
      <c r="BS250" s="42">
        <v>0</v>
      </c>
      <c r="BT250" s="31" t="s">
        <v>0</v>
      </c>
    </row>
    <row r="251" spans="3:73" s="1" customFormat="1" x14ac:dyDescent="0.25">
      <c r="C251" s="1">
        <v>8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299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410">AK250</f>
        <v>0.7</v>
      </c>
      <c r="AL251" s="42" t="str">
        <f t="shared" si="410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411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20">
        <v>0</v>
      </c>
      <c r="BI251" s="26">
        <v>3</v>
      </c>
      <c r="BJ251" s="74" t="str">
        <f t="shared" si="348"/>
        <v>not applic.</v>
      </c>
      <c r="BK251" s="74" t="str">
        <f t="shared" si="389"/>
        <v>not compact</v>
      </c>
      <c r="BL251" s="74" t="str">
        <f t="shared" si="390"/>
        <v>not compact</v>
      </c>
      <c r="BM251" s="36" t="str">
        <f t="shared" si="391"/>
        <v>Standard</v>
      </c>
      <c r="BN251" s="36" t="str">
        <f t="shared" si="391"/>
        <v>Standard</v>
      </c>
      <c r="BO251" s="42">
        <f t="shared" ref="BO251:BP251" si="412">BO250</f>
        <v>-1</v>
      </c>
      <c r="BP251" s="42">
        <f t="shared" si="412"/>
        <v>0</v>
      </c>
      <c r="BQ251" s="42">
        <f t="shared" ref="BQ251" si="413">BQ250</f>
        <v>0</v>
      </c>
      <c r="BR251" s="42" t="s">
        <v>290</v>
      </c>
      <c r="BS251" s="42">
        <v>0</v>
      </c>
      <c r="BT251" s="31" t="s">
        <v>0</v>
      </c>
    </row>
    <row r="252" spans="3:73" s="1" customFormat="1" x14ac:dyDescent="0.25">
      <c r="C252" s="1">
        <v>9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19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299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14">AK251</f>
        <v>0.7</v>
      </c>
      <c r="AL252" s="42" t="str">
        <f t="shared" si="414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15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20">
        <v>0</v>
      </c>
      <c r="BI252" s="26">
        <v>3</v>
      </c>
      <c r="BJ252" s="74" t="str">
        <f t="shared" si="348"/>
        <v>not applic.</v>
      </c>
      <c r="BK252" s="74" t="str">
        <f t="shared" si="389"/>
        <v>not compact</v>
      </c>
      <c r="BL252" s="74" t="str">
        <f t="shared" si="390"/>
        <v>not compact</v>
      </c>
      <c r="BM252" s="36" t="str">
        <f t="shared" si="391"/>
        <v>Standard</v>
      </c>
      <c r="BN252" s="36" t="str">
        <f t="shared" si="391"/>
        <v>Standard</v>
      </c>
      <c r="BO252" s="42">
        <f t="shared" ref="BO252:BP252" si="416">BO251</f>
        <v>-1</v>
      </c>
      <c r="BP252" s="42">
        <f t="shared" si="416"/>
        <v>0</v>
      </c>
      <c r="BQ252" s="42">
        <f t="shared" ref="BQ252" si="417">BQ251</f>
        <v>0</v>
      </c>
      <c r="BR252" s="42" t="s">
        <v>290</v>
      </c>
      <c r="BS252" s="42">
        <v>0</v>
      </c>
      <c r="BT252" s="31" t="s">
        <v>0</v>
      </c>
    </row>
    <row r="253" spans="3:73" s="1" customFormat="1" x14ac:dyDescent="0.25">
      <c r="C253" s="1">
        <v>10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299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18">AK252</f>
        <v>0.7</v>
      </c>
      <c r="AL253" s="42" t="str">
        <f t="shared" si="418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19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20">
        <v>0</v>
      </c>
      <c r="BI253" s="26">
        <v>3</v>
      </c>
      <c r="BJ253" s="74" t="str">
        <f t="shared" si="348"/>
        <v>not applic.</v>
      </c>
      <c r="BK253" s="74" t="str">
        <f t="shared" si="389"/>
        <v>not compact</v>
      </c>
      <c r="BL253" s="74" t="str">
        <f t="shared" si="390"/>
        <v>not compact</v>
      </c>
      <c r="BM253" s="36" t="str">
        <f t="shared" si="391"/>
        <v>Standard</v>
      </c>
      <c r="BN253" s="36" t="str">
        <f t="shared" si="391"/>
        <v>Standard</v>
      </c>
      <c r="BO253" s="42">
        <f t="shared" ref="BO253:BP253" si="420">BO252</f>
        <v>-1</v>
      </c>
      <c r="BP253" s="42">
        <f t="shared" si="420"/>
        <v>0</v>
      </c>
      <c r="BQ253" s="42">
        <f t="shared" ref="BQ253" si="421">BQ252</f>
        <v>0</v>
      </c>
      <c r="BR253" s="42" t="s">
        <v>290</v>
      </c>
      <c r="BS253" s="42">
        <v>0</v>
      </c>
      <c r="BT253" s="31" t="s">
        <v>0</v>
      </c>
    </row>
    <row r="254" spans="3:73" s="1" customFormat="1" x14ac:dyDescent="0.25">
      <c r="C254" s="1">
        <v>11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299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22">AK253</f>
        <v>0.7</v>
      </c>
      <c r="AL254" s="42" t="str">
        <f t="shared" si="422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23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20">
        <v>0</v>
      </c>
      <c r="BI254" s="26">
        <v>3</v>
      </c>
      <c r="BJ254" s="74" t="str">
        <f t="shared" si="348"/>
        <v>not applic.</v>
      </c>
      <c r="BK254" s="74" t="str">
        <f t="shared" si="389"/>
        <v>not compact</v>
      </c>
      <c r="BL254" s="74" t="str">
        <f t="shared" si="390"/>
        <v>not compact</v>
      </c>
      <c r="BM254" s="36" t="str">
        <f t="shared" si="391"/>
        <v>Standard</v>
      </c>
      <c r="BN254" s="36" t="str">
        <f t="shared" si="391"/>
        <v>Standard</v>
      </c>
      <c r="BO254" s="42">
        <f t="shared" ref="BO254:BP254" si="424">BO253</f>
        <v>-1</v>
      </c>
      <c r="BP254" s="42">
        <f t="shared" si="424"/>
        <v>0</v>
      </c>
      <c r="BQ254" s="42">
        <f t="shared" ref="BQ254" si="425">BQ253</f>
        <v>0</v>
      </c>
      <c r="BR254" s="42" t="s">
        <v>290</v>
      </c>
      <c r="BS254" s="42">
        <v>0</v>
      </c>
      <c r="BT254" s="31" t="s">
        <v>0</v>
      </c>
    </row>
    <row r="255" spans="3:73" s="1" customFormat="1" x14ac:dyDescent="0.25">
      <c r="C255" s="1">
        <v>12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299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26">AK254</f>
        <v>0.7</v>
      </c>
      <c r="AL255" s="42" t="str">
        <f t="shared" si="426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27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20">
        <v>0</v>
      </c>
      <c r="BI255" s="26">
        <v>3</v>
      </c>
      <c r="BJ255" s="74" t="str">
        <f t="shared" si="348"/>
        <v>not applic.</v>
      </c>
      <c r="BK255" s="74" t="str">
        <f t="shared" si="389"/>
        <v>not compact</v>
      </c>
      <c r="BL255" s="74" t="str">
        <f t="shared" si="390"/>
        <v>not compact</v>
      </c>
      <c r="BM255" s="36" t="str">
        <f t="shared" si="391"/>
        <v>Standard</v>
      </c>
      <c r="BN255" s="36" t="str">
        <f t="shared" si="391"/>
        <v>Standard</v>
      </c>
      <c r="BO255" s="42">
        <f t="shared" ref="BO255:BP255" si="428">BO254</f>
        <v>-1</v>
      </c>
      <c r="BP255" s="42">
        <f t="shared" si="428"/>
        <v>0</v>
      </c>
      <c r="BQ255" s="42">
        <f t="shared" ref="BQ255" si="429">BQ254</f>
        <v>0</v>
      </c>
      <c r="BR255" s="42" t="s">
        <v>290</v>
      </c>
      <c r="BS255" s="42">
        <v>0</v>
      </c>
      <c r="BT255" s="31" t="s">
        <v>0</v>
      </c>
    </row>
    <row r="256" spans="3:73" s="1" customFormat="1" x14ac:dyDescent="0.25">
      <c r="C256" s="1">
        <v>13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299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30">AK255</f>
        <v>0.7</v>
      </c>
      <c r="AL256" s="42" t="str">
        <f t="shared" si="430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31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20">
        <v>0</v>
      </c>
      <c r="BI256" s="26">
        <v>3</v>
      </c>
      <c r="BJ256" s="74" t="str">
        <f t="shared" si="348"/>
        <v>not applic.</v>
      </c>
      <c r="BK256" s="74" t="str">
        <f t="shared" si="389"/>
        <v>not compact</v>
      </c>
      <c r="BL256" s="74" t="str">
        <f t="shared" si="390"/>
        <v>not compact</v>
      </c>
      <c r="BM256" s="36" t="str">
        <f t="shared" si="391"/>
        <v>Standard</v>
      </c>
      <c r="BN256" s="36" t="str">
        <f t="shared" si="391"/>
        <v>Standard</v>
      </c>
      <c r="BO256" s="42">
        <f t="shared" ref="BO256:BP256" si="432">BO255</f>
        <v>-1</v>
      </c>
      <c r="BP256" s="42">
        <f t="shared" si="432"/>
        <v>0</v>
      </c>
      <c r="BQ256" s="42">
        <f t="shared" ref="BQ256" si="433">BQ255</f>
        <v>0</v>
      </c>
      <c r="BR256" s="42" t="s">
        <v>290</v>
      </c>
      <c r="BS256" s="42">
        <v>0</v>
      </c>
      <c r="BT256" s="31" t="s">
        <v>0</v>
      </c>
    </row>
    <row r="257" spans="1:73" s="1" customFormat="1" x14ac:dyDescent="0.25">
      <c r="C257" s="1">
        <v>14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299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34">AK256</f>
        <v>0.7</v>
      </c>
      <c r="AL257" s="42" t="str">
        <f t="shared" si="434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35">AV256</f>
        <v>1</v>
      </c>
      <c r="AW257" s="1" t="s">
        <v>71</v>
      </c>
      <c r="AX257" s="1" t="s">
        <v>138</v>
      </c>
      <c r="AY257" s="1" t="s">
        <v>39</v>
      </c>
      <c r="AZ257" s="1" t="s">
        <v>40</v>
      </c>
      <c r="BA257" s="1" t="s">
        <v>61</v>
      </c>
      <c r="BB257" s="1" t="s">
        <v>81</v>
      </c>
      <c r="BC257" s="1" t="s">
        <v>136</v>
      </c>
      <c r="BD257" s="15" t="s">
        <v>136</v>
      </c>
      <c r="BE257" s="1" t="s">
        <v>144</v>
      </c>
      <c r="BF257" s="15" t="s">
        <v>144</v>
      </c>
      <c r="BG257" s="1" t="s">
        <v>145</v>
      </c>
      <c r="BH257" s="20">
        <v>0</v>
      </c>
      <c r="BI257" s="26">
        <v>3</v>
      </c>
      <c r="BJ257" s="74" t="str">
        <f t="shared" si="348"/>
        <v>not applic.</v>
      </c>
      <c r="BK257" s="74" t="str">
        <f t="shared" si="389"/>
        <v>not compact</v>
      </c>
      <c r="BL257" s="74" t="str">
        <f t="shared" si="390"/>
        <v>not compact</v>
      </c>
      <c r="BM257" s="36" t="str">
        <f t="shared" si="391"/>
        <v>Standard</v>
      </c>
      <c r="BN257" s="36" t="str">
        <f t="shared" si="391"/>
        <v>Standard</v>
      </c>
      <c r="BO257" s="42">
        <f t="shared" ref="BO257:BP257" si="436">BO256</f>
        <v>-1</v>
      </c>
      <c r="BP257" s="42">
        <f t="shared" si="436"/>
        <v>0</v>
      </c>
      <c r="BQ257" s="42">
        <f t="shared" ref="BQ257" si="437">BQ256</f>
        <v>0</v>
      </c>
      <c r="BR257" s="42" t="s">
        <v>290</v>
      </c>
      <c r="BS257" s="42">
        <v>0</v>
      </c>
      <c r="BT257" s="31" t="s">
        <v>0</v>
      </c>
    </row>
    <row r="258" spans="1:73" s="1" customFormat="1" x14ac:dyDescent="0.25">
      <c r="C258" s="1">
        <v>15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299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38">AK257</f>
        <v>0.7</v>
      </c>
      <c r="AL258" s="42" t="str">
        <f t="shared" si="438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42">
        <f t="shared" ref="AV258" si="439">AV257</f>
        <v>1</v>
      </c>
      <c r="AW258" s="1" t="s">
        <v>71</v>
      </c>
      <c r="AX258" s="1" t="s">
        <v>138</v>
      </c>
      <c r="AY258" s="1" t="s">
        <v>39</v>
      </c>
      <c r="AZ258" s="1" t="s">
        <v>40</v>
      </c>
      <c r="BA258" s="1" t="s">
        <v>61</v>
      </c>
      <c r="BB258" s="1" t="s">
        <v>81</v>
      </c>
      <c r="BC258" s="1" t="s">
        <v>136</v>
      </c>
      <c r="BD258" s="15" t="s">
        <v>136</v>
      </c>
      <c r="BE258" s="1" t="s">
        <v>144</v>
      </c>
      <c r="BF258" s="15" t="s">
        <v>144</v>
      </c>
      <c r="BG258" s="1" t="s">
        <v>145</v>
      </c>
      <c r="BH258" s="20">
        <v>0</v>
      </c>
      <c r="BI258" s="26">
        <v>3</v>
      </c>
      <c r="BJ258" s="74" t="str">
        <f t="shared" si="348"/>
        <v>not applic.</v>
      </c>
      <c r="BK258" s="74" t="str">
        <f t="shared" si="389"/>
        <v>not compact</v>
      </c>
      <c r="BL258" s="74" t="str">
        <f t="shared" si="390"/>
        <v>not compact</v>
      </c>
      <c r="BM258" s="36" t="str">
        <f t="shared" si="391"/>
        <v>Standard</v>
      </c>
      <c r="BN258" s="36" t="str">
        <f t="shared" si="391"/>
        <v>Standard</v>
      </c>
      <c r="BO258" s="42">
        <f t="shared" ref="BO258:BP258" si="440">BO257</f>
        <v>-1</v>
      </c>
      <c r="BP258" s="42">
        <f t="shared" si="440"/>
        <v>0</v>
      </c>
      <c r="BQ258" s="42">
        <f t="shared" ref="BQ258" si="441">BQ257</f>
        <v>0</v>
      </c>
      <c r="BR258" s="42" t="s">
        <v>290</v>
      </c>
      <c r="BS258" s="42">
        <v>0</v>
      </c>
      <c r="BT258" s="31" t="s">
        <v>0</v>
      </c>
    </row>
    <row r="259" spans="1:73" s="1" customFormat="1" x14ac:dyDescent="0.25">
      <c r="C259" s="1">
        <v>16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20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299</v>
      </c>
      <c r="W259" s="1">
        <v>8</v>
      </c>
      <c r="X259" s="1">
        <v>8</v>
      </c>
      <c r="Y259" s="1">
        <v>22</v>
      </c>
      <c r="Z259" s="1">
        <v>22</v>
      </c>
      <c r="AA259" s="1">
        <v>7.1999999999999995E-2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38</v>
      </c>
      <c r="AG259" s="1">
        <v>30</v>
      </c>
      <c r="AH259" s="1">
        <v>0</v>
      </c>
      <c r="AI259" s="1">
        <v>10048</v>
      </c>
      <c r="AJ259" s="1">
        <v>15048</v>
      </c>
      <c r="AK259" s="42">
        <f t="shared" ref="AK259:AL259" si="442">AK258</f>
        <v>0.7</v>
      </c>
      <c r="AL259" s="42" t="str">
        <f t="shared" si="442"/>
        <v>Standard</v>
      </c>
      <c r="AM259" s="39">
        <v>0.35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42">
        <f t="shared" ref="AV259" si="443">AV258</f>
        <v>1</v>
      </c>
      <c r="AW259" s="1" t="s">
        <v>70</v>
      </c>
      <c r="AX259" s="1" t="s">
        <v>137</v>
      </c>
      <c r="AY259" s="1" t="s">
        <v>41</v>
      </c>
      <c r="AZ259" s="1" t="s">
        <v>42</v>
      </c>
      <c r="BA259" s="1" t="s">
        <v>62</v>
      </c>
      <c r="BB259" s="1" t="s">
        <v>81</v>
      </c>
      <c r="BC259" s="1" t="s">
        <v>148</v>
      </c>
      <c r="BD259" s="15" t="s">
        <v>148</v>
      </c>
      <c r="BE259" s="1" t="s">
        <v>147</v>
      </c>
      <c r="BF259" s="15" t="s">
        <v>147</v>
      </c>
      <c r="BG259" s="1" t="s">
        <v>146</v>
      </c>
      <c r="BH259" s="20">
        <v>0</v>
      </c>
      <c r="BI259" s="26">
        <v>3</v>
      </c>
      <c r="BJ259" s="74" t="str">
        <f t="shared" si="348"/>
        <v>not applic.</v>
      </c>
      <c r="BK259" s="74" t="str">
        <f t="shared" si="389"/>
        <v>not compact</v>
      </c>
      <c r="BL259" s="74" t="str">
        <f t="shared" si="390"/>
        <v>not compact</v>
      </c>
      <c r="BM259" s="36" t="str">
        <f t="shared" si="391"/>
        <v>Standard</v>
      </c>
      <c r="BN259" s="36" t="str">
        <f t="shared" si="391"/>
        <v>Standard</v>
      </c>
      <c r="BO259" s="42">
        <f t="shared" ref="BO259:BP259" si="444">BO258</f>
        <v>-1</v>
      </c>
      <c r="BP259" s="42">
        <f t="shared" si="444"/>
        <v>0</v>
      </c>
      <c r="BQ259" s="42">
        <f t="shared" ref="BQ259" si="445">BQ258</f>
        <v>0</v>
      </c>
      <c r="BR259" s="42" t="s">
        <v>290</v>
      </c>
      <c r="BS259" s="42">
        <v>0</v>
      </c>
      <c r="BT259" s="31" t="s">
        <v>0</v>
      </c>
    </row>
    <row r="260" spans="1:73" s="2" customFormat="1" x14ac:dyDescent="0.25">
      <c r="A260" s="10" t="s">
        <v>104</v>
      </c>
      <c r="C260" s="10" t="s">
        <v>27</v>
      </c>
      <c r="D260" s="10" t="s">
        <v>51</v>
      </c>
      <c r="E260" s="10" t="str">
        <f>E227</f>
        <v>BldgType</v>
      </c>
      <c r="F260" s="10" t="s">
        <v>28</v>
      </c>
      <c r="G260" s="10" t="s">
        <v>92</v>
      </c>
      <c r="H260" s="10" t="s">
        <v>252</v>
      </c>
      <c r="I260" s="10" t="s">
        <v>151</v>
      </c>
      <c r="J260" s="10" t="s">
        <v>152</v>
      </c>
      <c r="K260" s="10" t="s">
        <v>29</v>
      </c>
      <c r="L260" s="10" t="str">
        <f>L227</f>
        <v>PVMax</v>
      </c>
      <c r="M260" s="10" t="s">
        <v>242</v>
      </c>
      <c r="N260" s="10" t="s">
        <v>240</v>
      </c>
      <c r="O260" s="10" t="s">
        <v>108</v>
      </c>
      <c r="P260" s="10" t="s">
        <v>110</v>
      </c>
      <c r="Q260" s="10" t="s">
        <v>109</v>
      </c>
      <c r="R260" s="10" t="s">
        <v>251</v>
      </c>
      <c r="S260" s="10" t="s">
        <v>314</v>
      </c>
      <c r="T260" s="10" t="s">
        <v>227</v>
      </c>
      <c r="U260" s="45" t="s">
        <v>193</v>
      </c>
      <c r="V260" s="45" t="str">
        <f>V227</f>
        <v>wsfStationName</v>
      </c>
      <c r="W260" s="10" t="s">
        <v>90</v>
      </c>
      <c r="X260" s="10" t="str">
        <f>X227</f>
        <v>AltDuctRval</v>
      </c>
      <c r="Y260" s="10" t="s">
        <v>106</v>
      </c>
      <c r="Z260" s="10" t="s">
        <v>107</v>
      </c>
      <c r="AA260" s="10" t="s">
        <v>91</v>
      </c>
      <c r="AB260" s="10" t="s">
        <v>30</v>
      </c>
      <c r="AC260" s="10" t="s">
        <v>31</v>
      </c>
      <c r="AD260" s="10" t="s">
        <v>32</v>
      </c>
      <c r="AE260" s="10" t="s">
        <v>33</v>
      </c>
      <c r="AF260" s="10" t="s">
        <v>34</v>
      </c>
      <c r="AG260" s="10" t="s">
        <v>35</v>
      </c>
      <c r="AH260" s="10" t="s">
        <v>36</v>
      </c>
      <c r="AI260" s="10" t="s">
        <v>55</v>
      </c>
      <c r="AJ260" s="10" t="s">
        <v>97</v>
      </c>
      <c r="AK260" s="10" t="s">
        <v>189</v>
      </c>
      <c r="AL260" s="45" t="s">
        <v>198</v>
      </c>
      <c r="AM260" s="10" t="s">
        <v>72</v>
      </c>
      <c r="AN260" s="10" t="s">
        <v>73</v>
      </c>
      <c r="AO260" s="10" t="s">
        <v>154</v>
      </c>
      <c r="AP260" s="10" t="s">
        <v>180</v>
      </c>
      <c r="AQ260" s="10" t="s">
        <v>89</v>
      </c>
      <c r="AR260" s="10" t="s">
        <v>100</v>
      </c>
      <c r="AS260" s="10" t="s">
        <v>101</v>
      </c>
      <c r="AT260" s="10" t="s">
        <v>115</v>
      </c>
      <c r="AU260" s="10" t="str">
        <f>AU227</f>
        <v>RoofBelowDeckIns</v>
      </c>
      <c r="AV260" s="45" t="str">
        <f>AV227</f>
        <v>RoofCavInsOverFrm</v>
      </c>
      <c r="AW260" s="10" t="s">
        <v>52</v>
      </c>
      <c r="AX260" s="10" t="s">
        <v>120</v>
      </c>
      <c r="AY260" s="10" t="s">
        <v>37</v>
      </c>
      <c r="AZ260" s="10" t="s">
        <v>38</v>
      </c>
      <c r="BA260" s="10" t="s">
        <v>53</v>
      </c>
      <c r="BB260" s="10" t="s">
        <v>54</v>
      </c>
      <c r="BC260" s="10" t="s">
        <v>83</v>
      </c>
      <c r="BD260" s="10" t="s">
        <v>155</v>
      </c>
      <c r="BE260" s="10" t="s">
        <v>86</v>
      </c>
      <c r="BF260" s="10" t="s">
        <v>156</v>
      </c>
      <c r="BG260" s="10" t="s">
        <v>142</v>
      </c>
      <c r="BH260" s="10" t="s">
        <v>211</v>
      </c>
      <c r="BI260" s="18" t="str">
        <f>BI128</f>
        <v>MinZNETier</v>
      </c>
      <c r="BJ260" s="78" t="s">
        <v>274</v>
      </c>
      <c r="BK260" s="67" t="str">
        <f>BK227</f>
        <v>DHWCompactDistrib</v>
      </c>
      <c r="BL260" s="67" t="str">
        <f>BL227</f>
        <v>ElecDHWCompactDistrib</v>
      </c>
      <c r="BM260" s="10" t="s">
        <v>182</v>
      </c>
      <c r="BN260" s="10" t="s">
        <v>255</v>
      </c>
      <c r="BO260" s="10" t="s">
        <v>258</v>
      </c>
      <c r="BP260" s="10" t="s">
        <v>260</v>
      </c>
      <c r="BQ260" s="10" t="s">
        <v>286</v>
      </c>
      <c r="BR260" s="10" t="s">
        <v>287</v>
      </c>
      <c r="BS260" s="10" t="s">
        <v>288</v>
      </c>
      <c r="BT260" s="31" t="s">
        <v>0</v>
      </c>
    </row>
    <row r="261" spans="1:73" s="2" customFormat="1" x14ac:dyDescent="0.25">
      <c r="C261" s="2">
        <v>1</v>
      </c>
      <c r="D261" s="2">
        <v>2014</v>
      </c>
      <c r="E261" s="45" t="s">
        <v>221</v>
      </c>
      <c r="F261" s="2">
        <v>0</v>
      </c>
      <c r="G261" s="2">
        <v>0</v>
      </c>
      <c r="H261" s="2">
        <v>0.1</v>
      </c>
      <c r="I261" s="3">
        <v>750</v>
      </c>
      <c r="J261" s="3">
        <v>3</v>
      </c>
      <c r="K261" s="2">
        <v>0</v>
      </c>
      <c r="L261" s="2">
        <v>0</v>
      </c>
      <c r="M261" s="35">
        <v>0</v>
      </c>
      <c r="N261" s="35">
        <v>20</v>
      </c>
      <c r="O261" s="3">
        <v>300</v>
      </c>
      <c r="P261" s="3">
        <v>0</v>
      </c>
      <c r="Q261" s="3">
        <v>0.8</v>
      </c>
      <c r="R261" s="3">
        <v>0.8</v>
      </c>
      <c r="S261" s="3">
        <v>0.8</v>
      </c>
      <c r="T261" s="3">
        <v>7.2</v>
      </c>
      <c r="U261" s="25">
        <v>1</v>
      </c>
      <c r="V261" s="25" t="s">
        <v>299</v>
      </c>
      <c r="W261" s="2">
        <v>8</v>
      </c>
      <c r="X261" s="2">
        <v>8</v>
      </c>
      <c r="Y261" s="3">
        <v>20</v>
      </c>
      <c r="Z261" s="3">
        <v>20</v>
      </c>
      <c r="AA261" s="2">
        <v>7.1999999999999995E-2</v>
      </c>
      <c r="AB261" s="2">
        <v>0.4</v>
      </c>
      <c r="AC261" s="2">
        <v>0.35</v>
      </c>
      <c r="AD261" s="2">
        <v>0.55000000000000004</v>
      </c>
      <c r="AE261" s="2">
        <v>0.3</v>
      </c>
      <c r="AF261" s="2">
        <v>38</v>
      </c>
      <c r="AG261" s="2">
        <v>30</v>
      </c>
      <c r="AH261" s="2">
        <v>0</v>
      </c>
      <c r="AI261" s="2">
        <v>10024</v>
      </c>
      <c r="AJ261" s="2">
        <v>15024</v>
      </c>
      <c r="AK261" s="38">
        <v>0.7</v>
      </c>
      <c r="AL261" s="38" t="s">
        <v>184</v>
      </c>
      <c r="AM261" s="38">
        <v>0.35</v>
      </c>
      <c r="AN261" s="38">
        <v>0.4</v>
      </c>
      <c r="AO261" s="38">
        <v>0.18</v>
      </c>
      <c r="AP261" s="38">
        <v>0.5</v>
      </c>
      <c r="AQ261" s="38">
        <v>0</v>
      </c>
      <c r="AR261" s="27">
        <v>0.25</v>
      </c>
      <c r="AS261" s="27">
        <v>0.25</v>
      </c>
      <c r="AT261" s="2" t="s">
        <v>116</v>
      </c>
      <c r="AU261" s="2" t="s">
        <v>116</v>
      </c>
      <c r="AV261" s="38">
        <v>1</v>
      </c>
      <c r="AW261" s="2" t="s">
        <v>70</v>
      </c>
      <c r="AX261" s="2" t="s">
        <v>137</v>
      </c>
      <c r="AY261" s="2" t="s">
        <v>39</v>
      </c>
      <c r="AZ261" s="2" t="s">
        <v>40</v>
      </c>
      <c r="BA261" s="2" t="s">
        <v>62</v>
      </c>
      <c r="BB261" s="2" t="s">
        <v>81</v>
      </c>
      <c r="BC261" s="2" t="s">
        <v>148</v>
      </c>
      <c r="BD261" s="16" t="s">
        <v>148</v>
      </c>
      <c r="BE261" s="2" t="s">
        <v>147</v>
      </c>
      <c r="BF261" s="16" t="s">
        <v>147</v>
      </c>
      <c r="BG261" s="2" t="s">
        <v>146</v>
      </c>
      <c r="BH261" s="19">
        <v>0</v>
      </c>
      <c r="BI261" s="25">
        <v>3</v>
      </c>
      <c r="BJ261" s="69" t="s">
        <v>279</v>
      </c>
      <c r="BK261" s="68" t="s">
        <v>268</v>
      </c>
      <c r="BL261" s="68" t="s">
        <v>268</v>
      </c>
      <c r="BM261" s="2" t="s">
        <v>184</v>
      </c>
      <c r="BN261" s="2" t="s">
        <v>184</v>
      </c>
      <c r="BO261" s="38">
        <v>-1</v>
      </c>
      <c r="BP261" s="38">
        <v>0</v>
      </c>
      <c r="BQ261" s="38">
        <v>0</v>
      </c>
      <c r="BR261" s="38" t="s">
        <v>290</v>
      </c>
      <c r="BS261" s="38">
        <v>0</v>
      </c>
      <c r="BT261" s="31" t="s">
        <v>0</v>
      </c>
      <c r="BU261" s="16" t="s">
        <v>170</v>
      </c>
    </row>
    <row r="262" spans="1:73" s="2" customFormat="1" x14ac:dyDescent="0.25">
      <c r="C262" s="2">
        <v>2</v>
      </c>
      <c r="D262" s="2">
        <v>2014</v>
      </c>
      <c r="E262" s="40" t="str">
        <f>E261</f>
        <v>SingleFam</v>
      </c>
      <c r="F262" s="2">
        <v>0</v>
      </c>
      <c r="G262" s="2">
        <v>0</v>
      </c>
      <c r="H262" s="2">
        <v>0.1</v>
      </c>
      <c r="I262" s="3">
        <v>750</v>
      </c>
      <c r="J262" s="3">
        <v>3</v>
      </c>
      <c r="K262" s="2">
        <v>0</v>
      </c>
      <c r="L262" s="2">
        <v>0</v>
      </c>
      <c r="M262" s="35">
        <v>0</v>
      </c>
      <c r="N262" s="35">
        <v>19</v>
      </c>
      <c r="O262" s="3">
        <v>300</v>
      </c>
      <c r="P262" s="3">
        <v>0</v>
      </c>
      <c r="Q262" s="3">
        <v>0.8</v>
      </c>
      <c r="R262" s="3">
        <v>0.8</v>
      </c>
      <c r="S262" s="3">
        <v>0.8</v>
      </c>
      <c r="T262" s="3">
        <v>7.2</v>
      </c>
      <c r="U262" s="25">
        <v>1</v>
      </c>
      <c r="V262" s="25" t="s">
        <v>299</v>
      </c>
      <c r="W262" s="2">
        <v>8</v>
      </c>
      <c r="X262" s="2">
        <v>8</v>
      </c>
      <c r="Y262" s="3">
        <v>20</v>
      </c>
      <c r="Z262" s="3">
        <v>20</v>
      </c>
      <c r="AA262" s="2">
        <v>0.10100000000000001</v>
      </c>
      <c r="AB262" s="2">
        <v>0.4</v>
      </c>
      <c r="AC262" s="2">
        <v>0.35</v>
      </c>
      <c r="AD262" s="2">
        <v>0.55000000000000004</v>
      </c>
      <c r="AE262" s="2">
        <v>0.3</v>
      </c>
      <c r="AF262" s="2">
        <v>30</v>
      </c>
      <c r="AG262" s="2">
        <v>19</v>
      </c>
      <c r="AH262" s="2">
        <v>0</v>
      </c>
      <c r="AI262" s="2">
        <v>0</v>
      </c>
      <c r="AJ262" s="2">
        <v>5016</v>
      </c>
      <c r="AK262" s="40">
        <f>AK261</f>
        <v>0.7</v>
      </c>
      <c r="AL262" s="40" t="str">
        <f>AL261</f>
        <v>Standard</v>
      </c>
      <c r="AM262" s="38">
        <v>0.65</v>
      </c>
      <c r="AN262" s="38">
        <v>0.4</v>
      </c>
      <c r="AO262" s="38">
        <v>0.18</v>
      </c>
      <c r="AP262" s="38">
        <v>0.5</v>
      </c>
      <c r="AQ262" s="38">
        <v>0</v>
      </c>
      <c r="AR262" s="27">
        <v>0.25</v>
      </c>
      <c r="AS262" s="27">
        <v>0.25</v>
      </c>
      <c r="AT262" s="2" t="s">
        <v>116</v>
      </c>
      <c r="AU262" s="2" t="s">
        <v>116</v>
      </c>
      <c r="AV262" s="40">
        <f>AV261</f>
        <v>1</v>
      </c>
      <c r="AW262" s="2" t="s">
        <v>71</v>
      </c>
      <c r="AX262" s="2" t="s">
        <v>138</v>
      </c>
      <c r="AY262" s="2" t="s">
        <v>39</v>
      </c>
      <c r="AZ262" s="2" t="s">
        <v>40</v>
      </c>
      <c r="BA262" s="2" t="s">
        <v>61</v>
      </c>
      <c r="BB262" s="2" t="s">
        <v>81</v>
      </c>
      <c r="BC262" s="2" t="s">
        <v>136</v>
      </c>
      <c r="BD262" s="16" t="s">
        <v>136</v>
      </c>
      <c r="BE262" s="2" t="s">
        <v>144</v>
      </c>
      <c r="BF262" s="16" t="s">
        <v>144</v>
      </c>
      <c r="BG262" s="2" t="s">
        <v>145</v>
      </c>
      <c r="BH262" s="19">
        <v>0</v>
      </c>
      <c r="BI262" s="25">
        <v>3</v>
      </c>
      <c r="BJ262" s="69" t="str">
        <f t="shared" ref="BJ262:BJ292" si="446">BJ261</f>
        <v>not applic.</v>
      </c>
      <c r="BK262" s="69" t="str">
        <f t="shared" ref="BK262:BP262" si="447">BK261</f>
        <v>not compact</v>
      </c>
      <c r="BL262" s="69" t="str">
        <f t="shared" si="447"/>
        <v>not compact</v>
      </c>
      <c r="BM262" s="35" t="str">
        <f t="shared" si="447"/>
        <v>Standard</v>
      </c>
      <c r="BN262" s="35" t="str">
        <f t="shared" si="447"/>
        <v>Standard</v>
      </c>
      <c r="BO262" s="40">
        <f t="shared" si="447"/>
        <v>-1</v>
      </c>
      <c r="BP262" s="40">
        <f t="shared" si="447"/>
        <v>0</v>
      </c>
      <c r="BQ262" s="40">
        <f t="shared" ref="BQ262" si="448">BQ261</f>
        <v>0</v>
      </c>
      <c r="BR262" s="40" t="s">
        <v>290</v>
      </c>
      <c r="BS262" s="40">
        <v>0</v>
      </c>
      <c r="BT262" s="31" t="s">
        <v>0</v>
      </c>
      <c r="BU262" s="16" t="s">
        <v>169</v>
      </c>
    </row>
    <row r="263" spans="1:73" s="2" customFormat="1" x14ac:dyDescent="0.25">
      <c r="C263" s="2">
        <v>3</v>
      </c>
      <c r="D263" s="2">
        <v>2014</v>
      </c>
      <c r="E263" s="40" t="str">
        <f t="shared" ref="E263:E292" si="449">E262</f>
        <v>SingleFam</v>
      </c>
      <c r="F263" s="2">
        <v>0</v>
      </c>
      <c r="G263" s="2">
        <v>0</v>
      </c>
      <c r="H263" s="2">
        <v>0.1</v>
      </c>
      <c r="I263" s="3">
        <v>750</v>
      </c>
      <c r="J263" s="3">
        <v>3</v>
      </c>
      <c r="K263" s="2">
        <v>0</v>
      </c>
      <c r="L263" s="2">
        <v>0</v>
      </c>
      <c r="M263" s="35">
        <v>0</v>
      </c>
      <c r="N263" s="35">
        <v>20</v>
      </c>
      <c r="O263" s="3">
        <v>300</v>
      </c>
      <c r="P263" s="3">
        <v>0</v>
      </c>
      <c r="Q263" s="3">
        <v>0.8</v>
      </c>
      <c r="R263" s="3">
        <v>0.8</v>
      </c>
      <c r="S263" s="3">
        <v>0.8</v>
      </c>
      <c r="T263" s="3">
        <v>7.2</v>
      </c>
      <c r="U263" s="25">
        <v>1</v>
      </c>
      <c r="V263" s="25" t="s">
        <v>299</v>
      </c>
      <c r="W263" s="2">
        <v>8</v>
      </c>
      <c r="X263" s="2">
        <v>8</v>
      </c>
      <c r="Y263" s="3">
        <v>20</v>
      </c>
      <c r="Z263" s="3">
        <v>20</v>
      </c>
      <c r="AA263" s="2">
        <v>0.10100000000000001</v>
      </c>
      <c r="AB263" s="2">
        <v>0.4</v>
      </c>
      <c r="AC263" s="2">
        <v>0.35</v>
      </c>
      <c r="AD263" s="2">
        <v>0.55000000000000004</v>
      </c>
      <c r="AE263" s="2">
        <v>0.3</v>
      </c>
      <c r="AF263" s="2">
        <v>30</v>
      </c>
      <c r="AG263" s="2">
        <v>19</v>
      </c>
      <c r="AH263" s="2">
        <v>0</v>
      </c>
      <c r="AI263" s="2">
        <v>0</v>
      </c>
      <c r="AJ263" s="2">
        <v>5016</v>
      </c>
      <c r="AK263" s="40">
        <f t="shared" ref="AK263:AL276" si="450">AK262</f>
        <v>0.7</v>
      </c>
      <c r="AL263" s="40" t="str">
        <f t="shared" si="450"/>
        <v>Standard</v>
      </c>
      <c r="AM263" s="38">
        <v>0.65</v>
      </c>
      <c r="AN263" s="38">
        <v>0.4</v>
      </c>
      <c r="AO263" s="38">
        <v>0.18</v>
      </c>
      <c r="AP263" s="38">
        <v>0.5</v>
      </c>
      <c r="AQ263" s="38">
        <v>0</v>
      </c>
      <c r="AR263" s="27">
        <v>0.25</v>
      </c>
      <c r="AS263" s="27">
        <v>0.25</v>
      </c>
      <c r="AT263" s="2" t="s">
        <v>116</v>
      </c>
      <c r="AU263" s="2" t="s">
        <v>116</v>
      </c>
      <c r="AV263" s="40">
        <f t="shared" ref="AV263:AV276" si="451">AV262</f>
        <v>1</v>
      </c>
      <c r="AW263" s="2" t="s">
        <v>71</v>
      </c>
      <c r="AX263" s="2" t="s">
        <v>138</v>
      </c>
      <c r="AY263" s="2" t="s">
        <v>39</v>
      </c>
      <c r="AZ263" s="2" t="s">
        <v>40</v>
      </c>
      <c r="BA263" s="2" t="s">
        <v>61</v>
      </c>
      <c r="BB263" s="2" t="s">
        <v>81</v>
      </c>
      <c r="BC263" s="2" t="s">
        <v>136</v>
      </c>
      <c r="BD263" s="16" t="s">
        <v>136</v>
      </c>
      <c r="BE263" s="2" t="s">
        <v>144</v>
      </c>
      <c r="BF263" s="16" t="s">
        <v>144</v>
      </c>
      <c r="BG263" s="2" t="s">
        <v>145</v>
      </c>
      <c r="BH263" s="19">
        <v>0</v>
      </c>
      <c r="BI263" s="25">
        <v>3</v>
      </c>
      <c r="BJ263" s="69" t="str">
        <f t="shared" si="446"/>
        <v>not applic.</v>
      </c>
      <c r="BK263" s="69" t="str">
        <f t="shared" ref="BK263:BK276" si="452">BK262</f>
        <v>not compact</v>
      </c>
      <c r="BL263" s="69" t="str">
        <f t="shared" ref="BL263:BL276" si="453">BL262</f>
        <v>not compact</v>
      </c>
      <c r="BM263" s="35" t="str">
        <f t="shared" ref="BM263:BN276" si="454">BM262</f>
        <v>Standard</v>
      </c>
      <c r="BN263" s="35" t="str">
        <f t="shared" si="454"/>
        <v>Standard</v>
      </c>
      <c r="BO263" s="40">
        <f t="shared" ref="BO263:BP263" si="455">BO262</f>
        <v>-1</v>
      </c>
      <c r="BP263" s="40">
        <f t="shared" si="455"/>
        <v>0</v>
      </c>
      <c r="BQ263" s="40">
        <f t="shared" ref="BQ263" si="456">BQ262</f>
        <v>0</v>
      </c>
      <c r="BR263" s="40" t="s">
        <v>290</v>
      </c>
      <c r="BS263" s="40">
        <v>0</v>
      </c>
      <c r="BT263" s="31" t="s">
        <v>0</v>
      </c>
      <c r="BU263" s="16" t="s">
        <v>171</v>
      </c>
    </row>
    <row r="264" spans="1:73" s="2" customFormat="1" x14ac:dyDescent="0.25">
      <c r="C264" s="2">
        <v>4</v>
      </c>
      <c r="D264" s="2">
        <v>2014</v>
      </c>
      <c r="E264" s="40" t="str">
        <f t="shared" si="449"/>
        <v>SingleFam</v>
      </c>
      <c r="F264" s="2">
        <v>0</v>
      </c>
      <c r="G264" s="2">
        <v>0</v>
      </c>
      <c r="H264" s="2">
        <v>0.1</v>
      </c>
      <c r="I264" s="3">
        <v>750</v>
      </c>
      <c r="J264" s="3">
        <v>3</v>
      </c>
      <c r="K264" s="2">
        <v>0</v>
      </c>
      <c r="L264" s="2">
        <v>0</v>
      </c>
      <c r="M264" s="35">
        <v>0</v>
      </c>
      <c r="N264" s="35">
        <v>19</v>
      </c>
      <c r="O264" s="3">
        <v>300</v>
      </c>
      <c r="P264" s="3">
        <v>0</v>
      </c>
      <c r="Q264" s="3">
        <v>0.8</v>
      </c>
      <c r="R264" s="3">
        <v>0.8</v>
      </c>
      <c r="S264" s="3">
        <v>0.8</v>
      </c>
      <c r="T264" s="3">
        <v>7.2</v>
      </c>
      <c r="U264" s="25">
        <v>1</v>
      </c>
      <c r="V264" s="25" t="s">
        <v>299</v>
      </c>
      <c r="W264" s="2">
        <v>8</v>
      </c>
      <c r="X264" s="2">
        <v>8</v>
      </c>
      <c r="Y264" s="3">
        <v>20</v>
      </c>
      <c r="Z264" s="3">
        <v>20</v>
      </c>
      <c r="AA264" s="2">
        <v>0.10100000000000001</v>
      </c>
      <c r="AB264" s="2">
        <v>0.4</v>
      </c>
      <c r="AC264" s="2">
        <v>0.35</v>
      </c>
      <c r="AD264" s="2">
        <v>0.55000000000000004</v>
      </c>
      <c r="AE264" s="2">
        <v>0.3</v>
      </c>
      <c r="AF264" s="2">
        <v>30</v>
      </c>
      <c r="AG264" s="2">
        <v>19</v>
      </c>
      <c r="AH264" s="2">
        <v>0</v>
      </c>
      <c r="AI264" s="2">
        <v>0</v>
      </c>
      <c r="AJ264" s="2">
        <v>5016</v>
      </c>
      <c r="AK264" s="40">
        <f t="shared" si="450"/>
        <v>0.7</v>
      </c>
      <c r="AL264" s="40" t="str">
        <f t="shared" si="450"/>
        <v>Standard</v>
      </c>
      <c r="AM264" s="38">
        <v>0.65</v>
      </c>
      <c r="AN264" s="38">
        <v>0.4</v>
      </c>
      <c r="AO264" s="38">
        <v>0.18</v>
      </c>
      <c r="AP264" s="38">
        <v>0.5</v>
      </c>
      <c r="AQ264" s="38">
        <v>0</v>
      </c>
      <c r="AR264" s="27">
        <v>0.25</v>
      </c>
      <c r="AS264" s="27">
        <v>0.25</v>
      </c>
      <c r="AT264" s="2" t="s">
        <v>116</v>
      </c>
      <c r="AU264" s="2" t="s">
        <v>116</v>
      </c>
      <c r="AV264" s="40">
        <f t="shared" si="451"/>
        <v>1</v>
      </c>
      <c r="AW264" s="2" t="s">
        <v>71</v>
      </c>
      <c r="AX264" s="2" t="s">
        <v>138</v>
      </c>
      <c r="AY264" s="2" t="s">
        <v>39</v>
      </c>
      <c r="AZ264" s="2" t="s">
        <v>40</v>
      </c>
      <c r="BA264" s="2" t="s">
        <v>61</v>
      </c>
      <c r="BB264" s="2" t="s">
        <v>81</v>
      </c>
      <c r="BC264" s="2" t="s">
        <v>136</v>
      </c>
      <c r="BD264" s="16" t="s">
        <v>136</v>
      </c>
      <c r="BE264" s="2" t="s">
        <v>144</v>
      </c>
      <c r="BF264" s="16" t="s">
        <v>144</v>
      </c>
      <c r="BG264" s="2" t="s">
        <v>145</v>
      </c>
      <c r="BH264" s="19">
        <v>0</v>
      </c>
      <c r="BI264" s="25">
        <v>3</v>
      </c>
      <c r="BJ264" s="69" t="str">
        <f t="shared" si="446"/>
        <v>not applic.</v>
      </c>
      <c r="BK264" s="69" t="str">
        <f t="shared" si="452"/>
        <v>not compact</v>
      </c>
      <c r="BL264" s="69" t="str">
        <f t="shared" si="453"/>
        <v>not compact</v>
      </c>
      <c r="BM264" s="35" t="str">
        <f t="shared" si="454"/>
        <v>Standard</v>
      </c>
      <c r="BN264" s="35" t="str">
        <f t="shared" si="454"/>
        <v>Standard</v>
      </c>
      <c r="BO264" s="40">
        <f t="shared" ref="BO264:BP264" si="457">BO263</f>
        <v>-1</v>
      </c>
      <c r="BP264" s="40">
        <f t="shared" si="457"/>
        <v>0</v>
      </c>
      <c r="BQ264" s="40">
        <f t="shared" ref="BQ264" si="458">BQ263</f>
        <v>0</v>
      </c>
      <c r="BR264" s="40" t="s">
        <v>290</v>
      </c>
      <c r="BS264" s="40">
        <v>0</v>
      </c>
      <c r="BT264" s="31" t="s">
        <v>0</v>
      </c>
      <c r="BU264" s="2" t="s">
        <v>177</v>
      </c>
    </row>
    <row r="265" spans="1:73" s="2" customFormat="1" x14ac:dyDescent="0.25">
      <c r="C265" s="2">
        <v>5</v>
      </c>
      <c r="D265" s="2">
        <v>2014</v>
      </c>
      <c r="E265" s="40" t="str">
        <f t="shared" si="449"/>
        <v>SingleFam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20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299</v>
      </c>
      <c r="W265" s="2">
        <v>8</v>
      </c>
      <c r="X265" s="2">
        <v>8</v>
      </c>
      <c r="Y265" s="3">
        <v>20</v>
      </c>
      <c r="Z265" s="3">
        <v>20</v>
      </c>
      <c r="AA265" s="2">
        <v>0.10100000000000001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30</v>
      </c>
      <c r="AG265" s="2">
        <v>19</v>
      </c>
      <c r="AH265" s="2">
        <v>0</v>
      </c>
      <c r="AI265" s="2">
        <v>0</v>
      </c>
      <c r="AJ265" s="2">
        <v>5016</v>
      </c>
      <c r="AK265" s="40">
        <f t="shared" si="450"/>
        <v>0.7</v>
      </c>
      <c r="AL265" s="40" t="str">
        <f t="shared" si="450"/>
        <v>Standard</v>
      </c>
      <c r="AM265" s="38">
        <v>0.65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40">
        <f t="shared" si="451"/>
        <v>1</v>
      </c>
      <c r="AW265" s="2" t="s">
        <v>71</v>
      </c>
      <c r="AX265" s="2" t="s">
        <v>138</v>
      </c>
      <c r="AY265" s="2" t="s">
        <v>39</v>
      </c>
      <c r="AZ265" s="2" t="s">
        <v>40</v>
      </c>
      <c r="BA265" s="2" t="s">
        <v>61</v>
      </c>
      <c r="BB265" s="2" t="s">
        <v>81</v>
      </c>
      <c r="BC265" s="2" t="s">
        <v>136</v>
      </c>
      <c r="BD265" s="16" t="s">
        <v>136</v>
      </c>
      <c r="BE265" s="2" t="s">
        <v>144</v>
      </c>
      <c r="BF265" s="16" t="s">
        <v>144</v>
      </c>
      <c r="BG265" s="2" t="s">
        <v>145</v>
      </c>
      <c r="BH265" s="19">
        <v>0</v>
      </c>
      <c r="BI265" s="25">
        <v>3</v>
      </c>
      <c r="BJ265" s="69" t="str">
        <f t="shared" si="446"/>
        <v>not applic.</v>
      </c>
      <c r="BK265" s="69" t="str">
        <f t="shared" si="452"/>
        <v>not compact</v>
      </c>
      <c r="BL265" s="69" t="str">
        <f t="shared" si="453"/>
        <v>not compact</v>
      </c>
      <c r="BM265" s="35" t="str">
        <f t="shared" si="454"/>
        <v>Standard</v>
      </c>
      <c r="BN265" s="35" t="str">
        <f t="shared" si="454"/>
        <v>Standard</v>
      </c>
      <c r="BO265" s="40">
        <f t="shared" ref="BO265:BP265" si="459">BO264</f>
        <v>-1</v>
      </c>
      <c r="BP265" s="40">
        <f t="shared" si="459"/>
        <v>0</v>
      </c>
      <c r="BQ265" s="40">
        <f t="shared" ref="BQ265" si="460">BQ264</f>
        <v>0</v>
      </c>
      <c r="BR265" s="40" t="s">
        <v>290</v>
      </c>
      <c r="BS265" s="40">
        <v>0</v>
      </c>
      <c r="BT265" s="31" t="s">
        <v>0</v>
      </c>
    </row>
    <row r="266" spans="1:73" s="2" customFormat="1" x14ac:dyDescent="0.25">
      <c r="C266" s="2">
        <v>6</v>
      </c>
      <c r="D266" s="2">
        <v>2014</v>
      </c>
      <c r="E266" s="40" t="str">
        <f t="shared" si="449"/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20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299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 t="shared" si="450"/>
        <v>0.7</v>
      </c>
      <c r="AL266" s="40" t="str">
        <f t="shared" si="450"/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 t="shared" si="451"/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19">
        <v>0</v>
      </c>
      <c r="BI266" s="25">
        <v>3</v>
      </c>
      <c r="BJ266" s="69" t="str">
        <f t="shared" si="446"/>
        <v>not applic.</v>
      </c>
      <c r="BK266" s="69" t="str">
        <f t="shared" si="452"/>
        <v>not compact</v>
      </c>
      <c r="BL266" s="69" t="str">
        <f t="shared" si="453"/>
        <v>not compact</v>
      </c>
      <c r="BM266" s="35" t="str">
        <f t="shared" si="454"/>
        <v>Standard</v>
      </c>
      <c r="BN266" s="35" t="str">
        <f t="shared" si="454"/>
        <v>Standard</v>
      </c>
      <c r="BO266" s="40">
        <f t="shared" ref="BO266:BP266" si="461">BO265</f>
        <v>-1</v>
      </c>
      <c r="BP266" s="40">
        <f t="shared" si="461"/>
        <v>0</v>
      </c>
      <c r="BQ266" s="40">
        <f t="shared" ref="BQ266" si="462">BQ265</f>
        <v>0</v>
      </c>
      <c r="BR266" s="40" t="s">
        <v>290</v>
      </c>
      <c r="BS266" s="40">
        <v>0</v>
      </c>
      <c r="BT266" s="31" t="s">
        <v>0</v>
      </c>
    </row>
    <row r="267" spans="1:73" s="2" customFormat="1" x14ac:dyDescent="0.25">
      <c r="C267" s="2">
        <v>7</v>
      </c>
      <c r="D267" s="2">
        <v>2014</v>
      </c>
      <c r="E267" s="40" t="str">
        <f t="shared" si="449"/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299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si="450"/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si="451"/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19">
        <v>0</v>
      </c>
      <c r="BI267" s="25">
        <v>3</v>
      </c>
      <c r="BJ267" s="69" t="str">
        <f t="shared" si="446"/>
        <v>not applic.</v>
      </c>
      <c r="BK267" s="69" t="str">
        <f t="shared" si="452"/>
        <v>not compact</v>
      </c>
      <c r="BL267" s="69" t="str">
        <f t="shared" si="453"/>
        <v>not compact</v>
      </c>
      <c r="BM267" s="35" t="str">
        <f t="shared" si="454"/>
        <v>Standard</v>
      </c>
      <c r="BN267" s="35" t="str">
        <f t="shared" si="454"/>
        <v>Standard</v>
      </c>
      <c r="BO267" s="40">
        <f t="shared" ref="BO267:BP267" si="463">BO266</f>
        <v>-1</v>
      </c>
      <c r="BP267" s="40">
        <f t="shared" si="463"/>
        <v>0</v>
      </c>
      <c r="BQ267" s="40">
        <f t="shared" ref="BQ267" si="464">BQ266</f>
        <v>0</v>
      </c>
      <c r="BR267" s="40" t="s">
        <v>290</v>
      </c>
      <c r="BS267" s="40">
        <v>0</v>
      </c>
      <c r="BT267" s="31" t="s">
        <v>0</v>
      </c>
    </row>
    <row r="268" spans="1:73" s="2" customFormat="1" x14ac:dyDescent="0.25">
      <c r="C268" s="2">
        <v>8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19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299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1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19">
        <v>0</v>
      </c>
      <c r="BI268" s="25">
        <v>3</v>
      </c>
      <c r="BJ268" s="69" t="str">
        <f t="shared" si="446"/>
        <v>not applic.</v>
      </c>
      <c r="BK268" s="69" t="str">
        <f t="shared" si="452"/>
        <v>not compact</v>
      </c>
      <c r="BL268" s="69" t="str">
        <f t="shared" si="453"/>
        <v>not compact</v>
      </c>
      <c r="BM268" s="35" t="str">
        <f t="shared" si="454"/>
        <v>Standard</v>
      </c>
      <c r="BN268" s="35" t="str">
        <f t="shared" si="454"/>
        <v>Standard</v>
      </c>
      <c r="BO268" s="40">
        <f t="shared" ref="BO268:BP268" si="465">BO267</f>
        <v>-1</v>
      </c>
      <c r="BP268" s="40">
        <f t="shared" si="465"/>
        <v>0</v>
      </c>
      <c r="BQ268" s="40">
        <f t="shared" ref="BQ268" si="466">BQ267</f>
        <v>0</v>
      </c>
      <c r="BR268" s="40" t="s">
        <v>290</v>
      </c>
      <c r="BS268" s="40">
        <v>0</v>
      </c>
      <c r="BT268" s="31" t="s">
        <v>0</v>
      </c>
    </row>
    <row r="269" spans="1:73" s="2" customFormat="1" x14ac:dyDescent="0.25">
      <c r="C269" s="2">
        <v>9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19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299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1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19">
        <v>0</v>
      </c>
      <c r="BI269" s="25">
        <v>3</v>
      </c>
      <c r="BJ269" s="69" t="str">
        <f t="shared" si="446"/>
        <v>not applic.</v>
      </c>
      <c r="BK269" s="69" t="str">
        <f t="shared" si="452"/>
        <v>not compact</v>
      </c>
      <c r="BL269" s="69" t="str">
        <f t="shared" si="453"/>
        <v>not compact</v>
      </c>
      <c r="BM269" s="35" t="str">
        <f t="shared" si="454"/>
        <v>Standard</v>
      </c>
      <c r="BN269" s="35" t="str">
        <f t="shared" si="454"/>
        <v>Standard</v>
      </c>
      <c r="BO269" s="40">
        <f t="shared" ref="BO269:BP269" si="467">BO268</f>
        <v>-1</v>
      </c>
      <c r="BP269" s="40">
        <f t="shared" si="467"/>
        <v>0</v>
      </c>
      <c r="BQ269" s="40">
        <f t="shared" ref="BQ269" si="468">BQ268</f>
        <v>0</v>
      </c>
      <c r="BR269" s="40" t="s">
        <v>290</v>
      </c>
      <c r="BS269" s="40">
        <v>0</v>
      </c>
      <c r="BT269" s="31" t="s">
        <v>0</v>
      </c>
    </row>
    <row r="270" spans="1:73" s="2" customFormat="1" x14ac:dyDescent="0.25">
      <c r="C270" s="2">
        <v>10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299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1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19">
        <v>0</v>
      </c>
      <c r="BI270" s="25">
        <v>3</v>
      </c>
      <c r="BJ270" s="69" t="str">
        <f t="shared" si="446"/>
        <v>not applic.</v>
      </c>
      <c r="BK270" s="69" t="str">
        <f t="shared" si="452"/>
        <v>not compact</v>
      </c>
      <c r="BL270" s="69" t="str">
        <f t="shared" si="453"/>
        <v>not compact</v>
      </c>
      <c r="BM270" s="35" t="str">
        <f t="shared" si="454"/>
        <v>Standard</v>
      </c>
      <c r="BN270" s="35" t="str">
        <f t="shared" si="454"/>
        <v>Standard</v>
      </c>
      <c r="BO270" s="40">
        <f t="shared" ref="BO270:BP270" si="469">BO269</f>
        <v>-1</v>
      </c>
      <c r="BP270" s="40">
        <f t="shared" si="469"/>
        <v>0</v>
      </c>
      <c r="BQ270" s="40">
        <f t="shared" ref="BQ270" si="470">BQ269</f>
        <v>0</v>
      </c>
      <c r="BR270" s="40" t="s">
        <v>290</v>
      </c>
      <c r="BS270" s="40">
        <v>0</v>
      </c>
      <c r="BT270" s="31" t="s">
        <v>0</v>
      </c>
    </row>
    <row r="271" spans="1:73" s="2" customFormat="1" x14ac:dyDescent="0.25">
      <c r="C271" s="2">
        <v>11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19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299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1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19">
        <v>0</v>
      </c>
      <c r="BI271" s="25">
        <v>3</v>
      </c>
      <c r="BJ271" s="69" t="str">
        <f t="shared" si="446"/>
        <v>not applic.</v>
      </c>
      <c r="BK271" s="69" t="str">
        <f t="shared" si="452"/>
        <v>not compact</v>
      </c>
      <c r="BL271" s="69" t="str">
        <f t="shared" si="453"/>
        <v>not compact</v>
      </c>
      <c r="BM271" s="35" t="str">
        <f t="shared" si="454"/>
        <v>Standard</v>
      </c>
      <c r="BN271" s="35" t="str">
        <f t="shared" si="454"/>
        <v>Standard</v>
      </c>
      <c r="BO271" s="40">
        <f t="shared" ref="BO271:BP271" si="471">BO270</f>
        <v>-1</v>
      </c>
      <c r="BP271" s="40">
        <f t="shared" si="471"/>
        <v>0</v>
      </c>
      <c r="BQ271" s="40">
        <f t="shared" ref="BQ271" si="472">BQ270</f>
        <v>0</v>
      </c>
      <c r="BR271" s="40" t="s">
        <v>290</v>
      </c>
      <c r="BS271" s="40">
        <v>0</v>
      </c>
      <c r="BT271" s="31" t="s">
        <v>0</v>
      </c>
    </row>
    <row r="272" spans="1:73" s="2" customFormat="1" x14ac:dyDescent="0.25">
      <c r="C272" s="2">
        <v>12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299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1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19">
        <v>0</v>
      </c>
      <c r="BI272" s="25">
        <v>3</v>
      </c>
      <c r="BJ272" s="69" t="str">
        <f t="shared" si="446"/>
        <v>not applic.</v>
      </c>
      <c r="BK272" s="69" t="str">
        <f t="shared" si="452"/>
        <v>not compact</v>
      </c>
      <c r="BL272" s="69" t="str">
        <f t="shared" si="453"/>
        <v>not compact</v>
      </c>
      <c r="BM272" s="35" t="str">
        <f t="shared" si="454"/>
        <v>Standard</v>
      </c>
      <c r="BN272" s="35" t="str">
        <f t="shared" si="454"/>
        <v>Standard</v>
      </c>
      <c r="BO272" s="40">
        <f t="shared" ref="BO272:BP272" si="473">BO271</f>
        <v>-1</v>
      </c>
      <c r="BP272" s="40">
        <f t="shared" si="473"/>
        <v>0</v>
      </c>
      <c r="BQ272" s="40">
        <f t="shared" ref="BQ272" si="474">BQ271</f>
        <v>0</v>
      </c>
      <c r="BR272" s="40" t="s">
        <v>290</v>
      </c>
      <c r="BS272" s="40">
        <v>0</v>
      </c>
      <c r="BT272" s="31" t="s">
        <v>0</v>
      </c>
    </row>
    <row r="273" spans="3:73" s="2" customFormat="1" x14ac:dyDescent="0.25">
      <c r="C273" s="2">
        <v>13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299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1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19">
        <v>0</v>
      </c>
      <c r="BI273" s="25">
        <v>3</v>
      </c>
      <c r="BJ273" s="69" t="str">
        <f t="shared" si="446"/>
        <v>not applic.</v>
      </c>
      <c r="BK273" s="69" t="str">
        <f t="shared" si="452"/>
        <v>not compact</v>
      </c>
      <c r="BL273" s="69" t="str">
        <f t="shared" si="453"/>
        <v>not compact</v>
      </c>
      <c r="BM273" s="35" t="str">
        <f t="shared" si="454"/>
        <v>Standard</v>
      </c>
      <c r="BN273" s="35" t="str">
        <f t="shared" si="454"/>
        <v>Standard</v>
      </c>
      <c r="BO273" s="40">
        <f t="shared" ref="BO273:BP273" si="475">BO272</f>
        <v>-1</v>
      </c>
      <c r="BP273" s="40">
        <f t="shared" si="475"/>
        <v>0</v>
      </c>
      <c r="BQ273" s="40">
        <f t="shared" ref="BQ273" si="476">BQ272</f>
        <v>0</v>
      </c>
      <c r="BR273" s="40" t="s">
        <v>290</v>
      </c>
      <c r="BS273" s="40">
        <v>0</v>
      </c>
      <c r="BT273" s="31" t="s">
        <v>0</v>
      </c>
    </row>
    <row r="274" spans="3:73" s="2" customFormat="1" x14ac:dyDescent="0.25">
      <c r="C274" s="2">
        <v>14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299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1"/>
        <v>1</v>
      </c>
      <c r="AW274" s="2" t="s">
        <v>71</v>
      </c>
      <c r="AX274" s="2" t="s">
        <v>138</v>
      </c>
      <c r="AY274" s="2" t="s">
        <v>39</v>
      </c>
      <c r="AZ274" s="2" t="s">
        <v>40</v>
      </c>
      <c r="BA274" s="2" t="s">
        <v>61</v>
      </c>
      <c r="BB274" s="2" t="s">
        <v>81</v>
      </c>
      <c r="BC274" s="2" t="s">
        <v>136</v>
      </c>
      <c r="BD274" s="16" t="s">
        <v>136</v>
      </c>
      <c r="BE274" s="2" t="s">
        <v>144</v>
      </c>
      <c r="BF274" s="16" t="s">
        <v>144</v>
      </c>
      <c r="BG274" s="2" t="s">
        <v>145</v>
      </c>
      <c r="BH274" s="19">
        <v>0</v>
      </c>
      <c r="BI274" s="25">
        <v>3</v>
      </c>
      <c r="BJ274" s="69" t="str">
        <f t="shared" si="446"/>
        <v>not applic.</v>
      </c>
      <c r="BK274" s="69" t="str">
        <f t="shared" si="452"/>
        <v>not compact</v>
      </c>
      <c r="BL274" s="69" t="str">
        <f t="shared" si="453"/>
        <v>not compact</v>
      </c>
      <c r="BM274" s="35" t="str">
        <f t="shared" si="454"/>
        <v>Standard</v>
      </c>
      <c r="BN274" s="35" t="str">
        <f t="shared" si="454"/>
        <v>Standard</v>
      </c>
      <c r="BO274" s="40">
        <f t="shared" ref="BO274:BP274" si="477">BO273</f>
        <v>-1</v>
      </c>
      <c r="BP274" s="40">
        <f t="shared" si="477"/>
        <v>0</v>
      </c>
      <c r="BQ274" s="40">
        <f t="shared" ref="BQ274" si="478">BQ273</f>
        <v>0</v>
      </c>
      <c r="BR274" s="40" t="s">
        <v>290</v>
      </c>
      <c r="BS274" s="40">
        <v>0</v>
      </c>
      <c r="BT274" s="31" t="s">
        <v>0</v>
      </c>
    </row>
    <row r="275" spans="3:73" s="2" customFormat="1" x14ac:dyDescent="0.25">
      <c r="C275" s="2">
        <v>15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299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40">
        <f t="shared" si="451"/>
        <v>1</v>
      </c>
      <c r="AW275" s="2" t="s">
        <v>71</v>
      </c>
      <c r="AX275" s="2" t="s">
        <v>138</v>
      </c>
      <c r="AY275" s="2" t="s">
        <v>39</v>
      </c>
      <c r="AZ275" s="2" t="s">
        <v>40</v>
      </c>
      <c r="BA275" s="2" t="s">
        <v>61</v>
      </c>
      <c r="BB275" s="2" t="s">
        <v>81</v>
      </c>
      <c r="BC275" s="2" t="s">
        <v>136</v>
      </c>
      <c r="BD275" s="16" t="s">
        <v>136</v>
      </c>
      <c r="BE275" s="2" t="s">
        <v>144</v>
      </c>
      <c r="BF275" s="16" t="s">
        <v>144</v>
      </c>
      <c r="BG275" s="2" t="s">
        <v>145</v>
      </c>
      <c r="BH275" s="19">
        <v>0</v>
      </c>
      <c r="BI275" s="25">
        <v>3</v>
      </c>
      <c r="BJ275" s="69" t="str">
        <f t="shared" si="446"/>
        <v>not applic.</v>
      </c>
      <c r="BK275" s="69" t="str">
        <f t="shared" si="452"/>
        <v>not compact</v>
      </c>
      <c r="BL275" s="69" t="str">
        <f t="shared" si="453"/>
        <v>not compact</v>
      </c>
      <c r="BM275" s="35" t="str">
        <f t="shared" si="454"/>
        <v>Standard</v>
      </c>
      <c r="BN275" s="35" t="str">
        <f t="shared" si="454"/>
        <v>Standard</v>
      </c>
      <c r="BO275" s="40">
        <f t="shared" ref="BO275:BP275" si="479">BO274</f>
        <v>-1</v>
      </c>
      <c r="BP275" s="40">
        <f t="shared" si="479"/>
        <v>0</v>
      </c>
      <c r="BQ275" s="40">
        <f t="shared" ref="BQ275" si="480">BQ274</f>
        <v>0</v>
      </c>
      <c r="BR275" s="40" t="s">
        <v>290</v>
      </c>
      <c r="BS275" s="40">
        <v>0</v>
      </c>
      <c r="BT275" s="31" t="s">
        <v>0</v>
      </c>
    </row>
    <row r="276" spans="3:73" s="2" customFormat="1" x14ac:dyDescent="0.25">
      <c r="C276" s="2">
        <v>16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20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299</v>
      </c>
      <c r="W276" s="2">
        <v>8</v>
      </c>
      <c r="X276" s="2">
        <v>8</v>
      </c>
      <c r="Y276" s="3">
        <v>20</v>
      </c>
      <c r="Z276" s="3">
        <v>20</v>
      </c>
      <c r="AA276" s="2">
        <v>7.1999999999999995E-2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38</v>
      </c>
      <c r="AG276" s="2">
        <v>30</v>
      </c>
      <c r="AH276" s="2">
        <v>0</v>
      </c>
      <c r="AI276" s="2">
        <v>10048</v>
      </c>
      <c r="AJ276" s="2">
        <v>15048</v>
      </c>
      <c r="AK276" s="40">
        <f t="shared" si="450"/>
        <v>0.7</v>
      </c>
      <c r="AL276" s="40" t="str">
        <f t="shared" si="450"/>
        <v>Standard</v>
      </c>
      <c r="AM276" s="38">
        <v>0.35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40">
        <f t="shared" si="451"/>
        <v>1</v>
      </c>
      <c r="AW276" s="2" t="s">
        <v>70</v>
      </c>
      <c r="AX276" s="2" t="s">
        <v>137</v>
      </c>
      <c r="AY276" s="2" t="s">
        <v>41</v>
      </c>
      <c r="AZ276" s="2" t="s">
        <v>42</v>
      </c>
      <c r="BA276" s="2" t="s">
        <v>62</v>
      </c>
      <c r="BB276" s="2" t="s">
        <v>81</v>
      </c>
      <c r="BC276" s="2" t="s">
        <v>148</v>
      </c>
      <c r="BD276" s="16" t="s">
        <v>148</v>
      </c>
      <c r="BE276" s="2" t="s">
        <v>147</v>
      </c>
      <c r="BF276" s="16" t="s">
        <v>147</v>
      </c>
      <c r="BG276" s="2" t="s">
        <v>146</v>
      </c>
      <c r="BH276" s="19">
        <v>0</v>
      </c>
      <c r="BI276" s="25">
        <v>3</v>
      </c>
      <c r="BJ276" s="69" t="str">
        <f t="shared" si="446"/>
        <v>not applic.</v>
      </c>
      <c r="BK276" s="69" t="str">
        <f t="shared" si="452"/>
        <v>not compact</v>
      </c>
      <c r="BL276" s="69" t="str">
        <f t="shared" si="453"/>
        <v>not compact</v>
      </c>
      <c r="BM276" s="35" t="str">
        <f t="shared" si="454"/>
        <v>Standard</v>
      </c>
      <c r="BN276" s="35" t="str">
        <f t="shared" si="454"/>
        <v>Standard</v>
      </c>
      <c r="BO276" s="40">
        <f t="shared" ref="BO276:BP276" si="481">BO275</f>
        <v>-1</v>
      </c>
      <c r="BP276" s="40">
        <f t="shared" si="481"/>
        <v>0</v>
      </c>
      <c r="BQ276" s="40">
        <f t="shared" ref="BQ276" si="482">BQ275</f>
        <v>0</v>
      </c>
      <c r="BR276" s="40" t="s">
        <v>290</v>
      </c>
      <c r="BS276" s="40">
        <v>0</v>
      </c>
      <c r="BT276" s="31" t="s">
        <v>0</v>
      </c>
    </row>
    <row r="277" spans="3:73" s="2" customFormat="1" x14ac:dyDescent="0.25">
      <c r="C277" s="2">
        <v>1</v>
      </c>
      <c r="D277" s="2">
        <v>2014</v>
      </c>
      <c r="E277" s="64" t="s">
        <v>219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20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299</v>
      </c>
      <c r="W277" s="2">
        <v>8</v>
      </c>
      <c r="X277" s="2">
        <v>8</v>
      </c>
      <c r="Y277" s="3">
        <v>20</v>
      </c>
      <c r="Z277" s="3">
        <v>20</v>
      </c>
      <c r="AA277" s="2">
        <v>7.1999999999999995E-2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38</v>
      </c>
      <c r="AG277" s="2">
        <v>30</v>
      </c>
      <c r="AH277" s="2">
        <v>0</v>
      </c>
      <c r="AI277" s="2">
        <v>10024</v>
      </c>
      <c r="AJ277" s="2">
        <v>15024</v>
      </c>
      <c r="AK277" s="38">
        <v>0.7</v>
      </c>
      <c r="AL277" s="38" t="s">
        <v>184</v>
      </c>
      <c r="AM277" s="38">
        <v>0.35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38">
        <v>1</v>
      </c>
      <c r="AW277" s="2" t="s">
        <v>70</v>
      </c>
      <c r="AX277" s="2" t="s">
        <v>137</v>
      </c>
      <c r="AY277" s="2" t="s">
        <v>39</v>
      </c>
      <c r="AZ277" s="2" t="s">
        <v>40</v>
      </c>
      <c r="BA277" s="2" t="s">
        <v>62</v>
      </c>
      <c r="BB277" s="2" t="s">
        <v>81</v>
      </c>
      <c r="BC277" s="2" t="s">
        <v>148</v>
      </c>
      <c r="BD277" s="16" t="s">
        <v>148</v>
      </c>
      <c r="BE277" s="2" t="s">
        <v>147</v>
      </c>
      <c r="BF277" s="16" t="s">
        <v>147</v>
      </c>
      <c r="BG277" s="2" t="s">
        <v>146</v>
      </c>
      <c r="BH277" s="19">
        <v>0</v>
      </c>
      <c r="BI277" s="25">
        <v>3</v>
      </c>
      <c r="BJ277" s="69" t="str">
        <f t="shared" si="446"/>
        <v>not applic.</v>
      </c>
      <c r="BK277" s="68" t="s">
        <v>268</v>
      </c>
      <c r="BL277" s="68" t="s">
        <v>268</v>
      </c>
      <c r="BM277" s="2" t="s">
        <v>184</v>
      </c>
      <c r="BN277" s="2" t="s">
        <v>184</v>
      </c>
      <c r="BO277" s="38">
        <v>-1</v>
      </c>
      <c r="BP277" s="38">
        <v>0</v>
      </c>
      <c r="BQ277" s="38">
        <v>0</v>
      </c>
      <c r="BR277" s="38" t="s">
        <v>290</v>
      </c>
      <c r="BS277" s="38">
        <v>0</v>
      </c>
      <c r="BT277" s="31" t="s">
        <v>0</v>
      </c>
      <c r="BU277" s="16" t="s">
        <v>170</v>
      </c>
    </row>
    <row r="278" spans="3:73" s="2" customFormat="1" x14ac:dyDescent="0.25">
      <c r="C278" s="2">
        <v>2</v>
      </c>
      <c r="D278" s="2">
        <v>2014</v>
      </c>
      <c r="E278" s="40" t="str">
        <f t="shared" si="449"/>
        <v>MultiFam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19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299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>AK277</f>
        <v>0.7</v>
      </c>
      <c r="AL278" s="40" t="str">
        <f>AL277</f>
        <v>Standard</v>
      </c>
      <c r="AM278" s="38">
        <v>0.65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40">
        <f>AV277</f>
        <v>1</v>
      </c>
      <c r="AW278" s="2" t="s">
        <v>71</v>
      </c>
      <c r="AX278" s="2" t="s">
        <v>138</v>
      </c>
      <c r="AY278" s="2" t="s">
        <v>39</v>
      </c>
      <c r="AZ278" s="2" t="s">
        <v>40</v>
      </c>
      <c r="BA278" s="2" t="s">
        <v>61</v>
      </c>
      <c r="BB278" s="2" t="s">
        <v>81</v>
      </c>
      <c r="BC278" s="2" t="s">
        <v>136</v>
      </c>
      <c r="BD278" s="16" t="s">
        <v>136</v>
      </c>
      <c r="BE278" s="2" t="s">
        <v>144</v>
      </c>
      <c r="BF278" s="16" t="s">
        <v>144</v>
      </c>
      <c r="BG278" s="2" t="s">
        <v>145</v>
      </c>
      <c r="BH278" s="19">
        <v>0</v>
      </c>
      <c r="BI278" s="25">
        <v>3</v>
      </c>
      <c r="BJ278" s="69" t="str">
        <f t="shared" si="446"/>
        <v>not applic.</v>
      </c>
      <c r="BK278" s="69" t="str">
        <f t="shared" ref="BK278:BP278" si="483">BK277</f>
        <v>not compact</v>
      </c>
      <c r="BL278" s="69" t="str">
        <f t="shared" si="483"/>
        <v>not compact</v>
      </c>
      <c r="BM278" s="35" t="str">
        <f t="shared" si="483"/>
        <v>Standard</v>
      </c>
      <c r="BN278" s="35" t="str">
        <f t="shared" si="483"/>
        <v>Standard</v>
      </c>
      <c r="BO278" s="40">
        <f t="shared" si="483"/>
        <v>-1</v>
      </c>
      <c r="BP278" s="40">
        <f t="shared" si="483"/>
        <v>0</v>
      </c>
      <c r="BQ278" s="40">
        <f t="shared" ref="BQ278" si="484">BQ277</f>
        <v>0</v>
      </c>
      <c r="BR278" s="40" t="s">
        <v>290</v>
      </c>
      <c r="BS278" s="40">
        <v>0</v>
      </c>
      <c r="BT278" s="31" t="s">
        <v>0</v>
      </c>
      <c r="BU278" s="16" t="s">
        <v>169</v>
      </c>
    </row>
    <row r="279" spans="3:73" s="2" customFormat="1" x14ac:dyDescent="0.25">
      <c r="C279" s="2">
        <v>3</v>
      </c>
      <c r="D279" s="2">
        <v>2014</v>
      </c>
      <c r="E279" s="40" t="str">
        <f t="shared" si="449"/>
        <v>MultiFam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20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299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ref="AK279:AL279" si="485">AK278</f>
        <v>0.7</v>
      </c>
      <c r="AL279" s="40" t="str">
        <f t="shared" si="485"/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40">
        <f t="shared" ref="AV279" si="486">AV278</f>
        <v>1</v>
      </c>
      <c r="AW279" s="2" t="s">
        <v>71</v>
      </c>
      <c r="AX279" s="2" t="s">
        <v>138</v>
      </c>
      <c r="AY279" s="2" t="s">
        <v>39</v>
      </c>
      <c r="AZ279" s="2" t="s">
        <v>40</v>
      </c>
      <c r="BA279" s="2" t="s">
        <v>61</v>
      </c>
      <c r="BB279" s="2" t="s">
        <v>81</v>
      </c>
      <c r="BC279" s="2" t="s">
        <v>136</v>
      </c>
      <c r="BD279" s="16" t="s">
        <v>136</v>
      </c>
      <c r="BE279" s="2" t="s">
        <v>144</v>
      </c>
      <c r="BF279" s="16" t="s">
        <v>144</v>
      </c>
      <c r="BG279" s="2" t="s">
        <v>145</v>
      </c>
      <c r="BH279" s="19">
        <v>0</v>
      </c>
      <c r="BI279" s="25">
        <v>3</v>
      </c>
      <c r="BJ279" s="69" t="str">
        <f t="shared" si="446"/>
        <v>not applic.</v>
      </c>
      <c r="BK279" s="69" t="str">
        <f t="shared" ref="BK279:BK292" si="487">BK278</f>
        <v>not compact</v>
      </c>
      <c r="BL279" s="69" t="str">
        <f t="shared" ref="BL279:BL292" si="488">BL278</f>
        <v>not compact</v>
      </c>
      <c r="BM279" s="35" t="str">
        <f t="shared" ref="BM279:BN292" si="489">BM278</f>
        <v>Standard</v>
      </c>
      <c r="BN279" s="35" t="str">
        <f t="shared" si="489"/>
        <v>Standard</v>
      </c>
      <c r="BO279" s="40">
        <f t="shared" ref="BO279:BP279" si="490">BO278</f>
        <v>-1</v>
      </c>
      <c r="BP279" s="40">
        <f t="shared" si="490"/>
        <v>0</v>
      </c>
      <c r="BQ279" s="40">
        <f t="shared" ref="BQ279" si="491">BQ278</f>
        <v>0</v>
      </c>
      <c r="BR279" s="40" t="s">
        <v>290</v>
      </c>
      <c r="BS279" s="40">
        <v>0</v>
      </c>
      <c r="BT279" s="31" t="s">
        <v>0</v>
      </c>
      <c r="BU279" s="16" t="s">
        <v>171</v>
      </c>
    </row>
    <row r="280" spans="3:73" s="2" customFormat="1" x14ac:dyDescent="0.25">
      <c r="C280" s="2">
        <v>4</v>
      </c>
      <c r="D280" s="2">
        <v>2014</v>
      </c>
      <c r="E280" s="40" t="str">
        <f t="shared" si="449"/>
        <v>MultiFam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19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299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ref="AK280:AL280" si="492">AK279</f>
        <v>0.7</v>
      </c>
      <c r="AL280" s="40" t="str">
        <f t="shared" si="492"/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 t="shared" ref="AV280" si="493">AV279</f>
        <v>1</v>
      </c>
      <c r="AW280" s="2" t="s">
        <v>71</v>
      </c>
      <c r="AX280" s="2" t="s">
        <v>138</v>
      </c>
      <c r="AY280" s="2" t="s">
        <v>39</v>
      </c>
      <c r="AZ280" s="2" t="s">
        <v>40</v>
      </c>
      <c r="BA280" s="2" t="s">
        <v>61</v>
      </c>
      <c r="BB280" s="2" t="s">
        <v>81</v>
      </c>
      <c r="BC280" s="2" t="s">
        <v>136</v>
      </c>
      <c r="BD280" s="16" t="s">
        <v>136</v>
      </c>
      <c r="BE280" s="2" t="s">
        <v>144</v>
      </c>
      <c r="BF280" s="16" t="s">
        <v>144</v>
      </c>
      <c r="BG280" s="2" t="s">
        <v>145</v>
      </c>
      <c r="BH280" s="19">
        <v>0</v>
      </c>
      <c r="BI280" s="25">
        <v>3</v>
      </c>
      <c r="BJ280" s="69" t="str">
        <f t="shared" si="446"/>
        <v>not applic.</v>
      </c>
      <c r="BK280" s="69" t="str">
        <f t="shared" si="487"/>
        <v>not compact</v>
      </c>
      <c r="BL280" s="69" t="str">
        <f t="shared" si="488"/>
        <v>not compact</v>
      </c>
      <c r="BM280" s="35" t="str">
        <f t="shared" si="489"/>
        <v>Standard</v>
      </c>
      <c r="BN280" s="35" t="str">
        <f t="shared" si="489"/>
        <v>Standard</v>
      </c>
      <c r="BO280" s="40">
        <f t="shared" ref="BO280:BP280" si="494">BO279</f>
        <v>-1</v>
      </c>
      <c r="BP280" s="40">
        <f t="shared" si="494"/>
        <v>0</v>
      </c>
      <c r="BQ280" s="40">
        <f t="shared" ref="BQ280" si="495">BQ279</f>
        <v>0</v>
      </c>
      <c r="BR280" s="40" t="s">
        <v>290</v>
      </c>
      <c r="BS280" s="40">
        <v>0</v>
      </c>
      <c r="BT280" s="31" t="s">
        <v>0</v>
      </c>
      <c r="BU280" s="2" t="s">
        <v>177</v>
      </c>
    </row>
    <row r="281" spans="3:73" s="2" customFormat="1" x14ac:dyDescent="0.25">
      <c r="C281" s="2">
        <v>5</v>
      </c>
      <c r="D281" s="2">
        <v>2014</v>
      </c>
      <c r="E281" s="40" t="str">
        <f t="shared" si="449"/>
        <v>MultiFam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299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ref="AK281:AL281" si="496">AK280</f>
        <v>0.7</v>
      </c>
      <c r="AL281" s="40" t="str">
        <f t="shared" si="496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40">
        <f t="shared" ref="AV281" si="497">AV280</f>
        <v>1</v>
      </c>
      <c r="AW281" s="2" t="s">
        <v>71</v>
      </c>
      <c r="AX281" s="2" t="s">
        <v>138</v>
      </c>
      <c r="AY281" s="2" t="s">
        <v>39</v>
      </c>
      <c r="AZ281" s="2" t="s">
        <v>40</v>
      </c>
      <c r="BA281" s="2" t="s">
        <v>61</v>
      </c>
      <c r="BB281" s="2" t="s">
        <v>81</v>
      </c>
      <c r="BC281" s="2" t="s">
        <v>136</v>
      </c>
      <c r="BD281" s="16" t="s">
        <v>136</v>
      </c>
      <c r="BE281" s="2" t="s">
        <v>144</v>
      </c>
      <c r="BF281" s="16" t="s">
        <v>144</v>
      </c>
      <c r="BG281" s="2" t="s">
        <v>145</v>
      </c>
      <c r="BH281" s="19">
        <v>0</v>
      </c>
      <c r="BI281" s="25">
        <v>3</v>
      </c>
      <c r="BJ281" s="69" t="str">
        <f t="shared" si="446"/>
        <v>not applic.</v>
      </c>
      <c r="BK281" s="69" t="str">
        <f t="shared" si="487"/>
        <v>not compact</v>
      </c>
      <c r="BL281" s="69" t="str">
        <f t="shared" si="488"/>
        <v>not compact</v>
      </c>
      <c r="BM281" s="35" t="str">
        <f t="shared" si="489"/>
        <v>Standard</v>
      </c>
      <c r="BN281" s="35" t="str">
        <f t="shared" si="489"/>
        <v>Standard</v>
      </c>
      <c r="BO281" s="40">
        <f t="shared" ref="BO281:BP281" si="498">BO280</f>
        <v>-1</v>
      </c>
      <c r="BP281" s="40">
        <f t="shared" si="498"/>
        <v>0</v>
      </c>
      <c r="BQ281" s="40">
        <f t="shared" ref="BQ281" si="499">BQ280</f>
        <v>0</v>
      </c>
      <c r="BR281" s="40" t="s">
        <v>290</v>
      </c>
      <c r="BS281" s="40">
        <v>0</v>
      </c>
      <c r="BT281" s="31" t="s">
        <v>0</v>
      </c>
    </row>
    <row r="282" spans="3:73" s="2" customFormat="1" x14ac:dyDescent="0.25">
      <c r="C282" s="2">
        <v>6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20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299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ref="AK282:AL282" si="500">AK281</f>
        <v>0.7</v>
      </c>
      <c r="AL282" s="40" t="str">
        <f t="shared" si="500"/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 t="shared" ref="AV282" si="501"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19">
        <v>0</v>
      </c>
      <c r="BI282" s="25">
        <v>3</v>
      </c>
      <c r="BJ282" s="69" t="str">
        <f t="shared" si="446"/>
        <v>not applic.</v>
      </c>
      <c r="BK282" s="69" t="str">
        <f t="shared" si="487"/>
        <v>not compact</v>
      </c>
      <c r="BL282" s="69" t="str">
        <f t="shared" si="488"/>
        <v>not compact</v>
      </c>
      <c r="BM282" s="35" t="str">
        <f t="shared" si="489"/>
        <v>Standard</v>
      </c>
      <c r="BN282" s="35" t="str">
        <f t="shared" si="489"/>
        <v>Standard</v>
      </c>
      <c r="BO282" s="40">
        <f t="shared" ref="BO282:BP282" si="502">BO281</f>
        <v>-1</v>
      </c>
      <c r="BP282" s="40">
        <f t="shared" si="502"/>
        <v>0</v>
      </c>
      <c r="BQ282" s="40">
        <f t="shared" ref="BQ282" si="503">BQ281</f>
        <v>0</v>
      </c>
      <c r="BR282" s="40" t="s">
        <v>290</v>
      </c>
      <c r="BS282" s="40">
        <v>0</v>
      </c>
      <c r="BT282" s="31" t="s">
        <v>0</v>
      </c>
    </row>
    <row r="283" spans="3:73" s="2" customFormat="1" x14ac:dyDescent="0.25">
      <c r="C283" s="2">
        <v>7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299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504">AK282</f>
        <v>0.7</v>
      </c>
      <c r="AL283" s="40" t="str">
        <f t="shared" si="504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505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19">
        <v>0</v>
      </c>
      <c r="BI283" s="25">
        <v>3</v>
      </c>
      <c r="BJ283" s="69" t="str">
        <f t="shared" si="446"/>
        <v>not applic.</v>
      </c>
      <c r="BK283" s="69" t="str">
        <f t="shared" si="487"/>
        <v>not compact</v>
      </c>
      <c r="BL283" s="69" t="str">
        <f t="shared" si="488"/>
        <v>not compact</v>
      </c>
      <c r="BM283" s="35" t="str">
        <f t="shared" si="489"/>
        <v>Standard</v>
      </c>
      <c r="BN283" s="35" t="str">
        <f t="shared" si="489"/>
        <v>Standard</v>
      </c>
      <c r="BO283" s="40">
        <f t="shared" ref="BO283:BP283" si="506">BO282</f>
        <v>-1</v>
      </c>
      <c r="BP283" s="40">
        <f t="shared" si="506"/>
        <v>0</v>
      </c>
      <c r="BQ283" s="40">
        <f t="shared" ref="BQ283" si="507">BQ282</f>
        <v>0</v>
      </c>
      <c r="BR283" s="40" t="s">
        <v>290</v>
      </c>
      <c r="BS283" s="40">
        <v>0</v>
      </c>
      <c r="BT283" s="31" t="s">
        <v>0</v>
      </c>
    </row>
    <row r="284" spans="3:73" s="2" customFormat="1" x14ac:dyDescent="0.25">
      <c r="C284" s="2">
        <v>8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299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508">AK283</f>
        <v>0.7</v>
      </c>
      <c r="AL284" s="40" t="str">
        <f t="shared" si="508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509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19">
        <v>0</v>
      </c>
      <c r="BI284" s="25">
        <v>3</v>
      </c>
      <c r="BJ284" s="69" t="str">
        <f t="shared" si="446"/>
        <v>not applic.</v>
      </c>
      <c r="BK284" s="69" t="str">
        <f t="shared" si="487"/>
        <v>not compact</v>
      </c>
      <c r="BL284" s="69" t="str">
        <f t="shared" si="488"/>
        <v>not compact</v>
      </c>
      <c r="BM284" s="35" t="str">
        <f t="shared" si="489"/>
        <v>Standard</v>
      </c>
      <c r="BN284" s="35" t="str">
        <f t="shared" si="489"/>
        <v>Standard</v>
      </c>
      <c r="BO284" s="40">
        <f t="shared" ref="BO284:BP284" si="510">BO283</f>
        <v>-1</v>
      </c>
      <c r="BP284" s="40">
        <f t="shared" si="510"/>
        <v>0</v>
      </c>
      <c r="BQ284" s="40">
        <f t="shared" ref="BQ284" si="511">BQ283</f>
        <v>0</v>
      </c>
      <c r="BR284" s="40" t="s">
        <v>290</v>
      </c>
      <c r="BS284" s="40">
        <v>0</v>
      </c>
      <c r="BT284" s="31" t="s">
        <v>0</v>
      </c>
    </row>
    <row r="285" spans="3:73" s="2" customFormat="1" x14ac:dyDescent="0.25">
      <c r="C285" s="2">
        <v>9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19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299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512">AK284</f>
        <v>0.7</v>
      </c>
      <c r="AL285" s="40" t="str">
        <f t="shared" si="512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513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19">
        <v>0</v>
      </c>
      <c r="BI285" s="25">
        <v>3</v>
      </c>
      <c r="BJ285" s="69" t="str">
        <f t="shared" si="446"/>
        <v>not applic.</v>
      </c>
      <c r="BK285" s="69" t="str">
        <f t="shared" si="487"/>
        <v>not compact</v>
      </c>
      <c r="BL285" s="69" t="str">
        <f t="shared" si="488"/>
        <v>not compact</v>
      </c>
      <c r="BM285" s="35" t="str">
        <f t="shared" si="489"/>
        <v>Standard</v>
      </c>
      <c r="BN285" s="35" t="str">
        <f t="shared" si="489"/>
        <v>Standard</v>
      </c>
      <c r="BO285" s="40">
        <f t="shared" ref="BO285:BP285" si="514">BO284</f>
        <v>-1</v>
      </c>
      <c r="BP285" s="40">
        <f t="shared" si="514"/>
        <v>0</v>
      </c>
      <c r="BQ285" s="40">
        <f t="shared" ref="BQ285" si="515">BQ284</f>
        <v>0</v>
      </c>
      <c r="BR285" s="40" t="s">
        <v>290</v>
      </c>
      <c r="BS285" s="40">
        <v>0</v>
      </c>
      <c r="BT285" s="31" t="s">
        <v>0</v>
      </c>
    </row>
    <row r="286" spans="3:73" s="2" customFormat="1" x14ac:dyDescent="0.25">
      <c r="C286" s="2">
        <v>10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299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16">AK285</f>
        <v>0.7</v>
      </c>
      <c r="AL286" s="40" t="str">
        <f t="shared" si="516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17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19">
        <v>0</v>
      </c>
      <c r="BI286" s="25">
        <v>3</v>
      </c>
      <c r="BJ286" s="69" t="str">
        <f t="shared" si="446"/>
        <v>not applic.</v>
      </c>
      <c r="BK286" s="69" t="str">
        <f t="shared" si="487"/>
        <v>not compact</v>
      </c>
      <c r="BL286" s="69" t="str">
        <f t="shared" si="488"/>
        <v>not compact</v>
      </c>
      <c r="BM286" s="35" t="str">
        <f t="shared" si="489"/>
        <v>Standard</v>
      </c>
      <c r="BN286" s="35" t="str">
        <f t="shared" si="489"/>
        <v>Standard</v>
      </c>
      <c r="BO286" s="40">
        <f t="shared" ref="BO286:BP286" si="518">BO285</f>
        <v>-1</v>
      </c>
      <c r="BP286" s="40">
        <f t="shared" si="518"/>
        <v>0</v>
      </c>
      <c r="BQ286" s="40">
        <f t="shared" ref="BQ286" si="519">BQ285</f>
        <v>0</v>
      </c>
      <c r="BR286" s="40" t="s">
        <v>290</v>
      </c>
      <c r="BS286" s="40">
        <v>0</v>
      </c>
      <c r="BT286" s="31" t="s">
        <v>0</v>
      </c>
    </row>
    <row r="287" spans="3:73" s="2" customFormat="1" x14ac:dyDescent="0.25">
      <c r="C287" s="2">
        <v>11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299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20">AK286</f>
        <v>0.7</v>
      </c>
      <c r="AL287" s="40" t="str">
        <f t="shared" si="520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21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19">
        <v>0</v>
      </c>
      <c r="BI287" s="25">
        <v>3</v>
      </c>
      <c r="BJ287" s="69" t="str">
        <f t="shared" si="446"/>
        <v>not applic.</v>
      </c>
      <c r="BK287" s="69" t="str">
        <f t="shared" si="487"/>
        <v>not compact</v>
      </c>
      <c r="BL287" s="69" t="str">
        <f t="shared" si="488"/>
        <v>not compact</v>
      </c>
      <c r="BM287" s="35" t="str">
        <f t="shared" si="489"/>
        <v>Standard</v>
      </c>
      <c r="BN287" s="35" t="str">
        <f t="shared" si="489"/>
        <v>Standard</v>
      </c>
      <c r="BO287" s="40">
        <f t="shared" ref="BO287:BP287" si="522">BO286</f>
        <v>-1</v>
      </c>
      <c r="BP287" s="40">
        <f t="shared" si="522"/>
        <v>0</v>
      </c>
      <c r="BQ287" s="40">
        <f t="shared" ref="BQ287" si="523">BQ286</f>
        <v>0</v>
      </c>
      <c r="BR287" s="40" t="s">
        <v>290</v>
      </c>
      <c r="BS287" s="40">
        <v>0</v>
      </c>
      <c r="BT287" s="31" t="s">
        <v>0</v>
      </c>
    </row>
    <row r="288" spans="3:73" s="2" customFormat="1" x14ac:dyDescent="0.25">
      <c r="C288" s="2">
        <v>12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299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24">AK287</f>
        <v>0.7</v>
      </c>
      <c r="AL288" s="40" t="str">
        <f t="shared" si="524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25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19">
        <v>0</v>
      </c>
      <c r="BI288" s="25">
        <v>3</v>
      </c>
      <c r="BJ288" s="69" t="str">
        <f t="shared" si="446"/>
        <v>not applic.</v>
      </c>
      <c r="BK288" s="69" t="str">
        <f t="shared" si="487"/>
        <v>not compact</v>
      </c>
      <c r="BL288" s="69" t="str">
        <f t="shared" si="488"/>
        <v>not compact</v>
      </c>
      <c r="BM288" s="35" t="str">
        <f t="shared" si="489"/>
        <v>Standard</v>
      </c>
      <c r="BN288" s="35" t="str">
        <f t="shared" si="489"/>
        <v>Standard</v>
      </c>
      <c r="BO288" s="40">
        <f t="shared" ref="BO288:BP288" si="526">BO287</f>
        <v>-1</v>
      </c>
      <c r="BP288" s="40">
        <f t="shared" si="526"/>
        <v>0</v>
      </c>
      <c r="BQ288" s="40">
        <f t="shared" ref="BQ288" si="527">BQ287</f>
        <v>0</v>
      </c>
      <c r="BR288" s="40" t="s">
        <v>290</v>
      </c>
      <c r="BS288" s="40">
        <v>0</v>
      </c>
      <c r="BT288" s="31" t="s">
        <v>0</v>
      </c>
    </row>
    <row r="289" spans="1:154" s="2" customFormat="1" x14ac:dyDescent="0.25">
      <c r="C289" s="2">
        <v>13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299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28">AK288</f>
        <v>0.7</v>
      </c>
      <c r="AL289" s="40" t="str">
        <f t="shared" si="528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29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19">
        <v>0</v>
      </c>
      <c r="BI289" s="25">
        <v>3</v>
      </c>
      <c r="BJ289" s="69" t="str">
        <f t="shared" si="446"/>
        <v>not applic.</v>
      </c>
      <c r="BK289" s="69" t="str">
        <f t="shared" si="487"/>
        <v>not compact</v>
      </c>
      <c r="BL289" s="69" t="str">
        <f t="shared" si="488"/>
        <v>not compact</v>
      </c>
      <c r="BM289" s="35" t="str">
        <f t="shared" si="489"/>
        <v>Standard</v>
      </c>
      <c r="BN289" s="35" t="str">
        <f t="shared" si="489"/>
        <v>Standard</v>
      </c>
      <c r="BO289" s="40">
        <f t="shared" ref="BO289:BP289" si="530">BO288</f>
        <v>-1</v>
      </c>
      <c r="BP289" s="40">
        <f t="shared" si="530"/>
        <v>0</v>
      </c>
      <c r="BQ289" s="40">
        <f t="shared" ref="BQ289" si="531">BQ288</f>
        <v>0</v>
      </c>
      <c r="BR289" s="40" t="s">
        <v>290</v>
      </c>
      <c r="BS289" s="40">
        <v>0</v>
      </c>
      <c r="BT289" s="31" t="s">
        <v>0</v>
      </c>
    </row>
    <row r="290" spans="1:154" s="2" customFormat="1" x14ac:dyDescent="0.25">
      <c r="C290" s="2">
        <v>14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299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32">AK289</f>
        <v>0.7</v>
      </c>
      <c r="AL290" s="40" t="str">
        <f t="shared" si="532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33">AV289</f>
        <v>1</v>
      </c>
      <c r="AW290" s="2" t="s">
        <v>71</v>
      </c>
      <c r="AX290" s="2" t="s">
        <v>138</v>
      </c>
      <c r="AY290" s="2" t="s">
        <v>39</v>
      </c>
      <c r="AZ290" s="2" t="s">
        <v>40</v>
      </c>
      <c r="BA290" s="2" t="s">
        <v>61</v>
      </c>
      <c r="BB290" s="2" t="s">
        <v>81</v>
      </c>
      <c r="BC290" s="2" t="s">
        <v>136</v>
      </c>
      <c r="BD290" s="16" t="s">
        <v>136</v>
      </c>
      <c r="BE290" s="2" t="s">
        <v>144</v>
      </c>
      <c r="BF290" s="16" t="s">
        <v>144</v>
      </c>
      <c r="BG290" s="2" t="s">
        <v>145</v>
      </c>
      <c r="BH290" s="19">
        <v>0</v>
      </c>
      <c r="BI290" s="25">
        <v>3</v>
      </c>
      <c r="BJ290" s="69" t="str">
        <f t="shared" si="446"/>
        <v>not applic.</v>
      </c>
      <c r="BK290" s="69" t="str">
        <f t="shared" si="487"/>
        <v>not compact</v>
      </c>
      <c r="BL290" s="69" t="str">
        <f t="shared" si="488"/>
        <v>not compact</v>
      </c>
      <c r="BM290" s="35" t="str">
        <f t="shared" si="489"/>
        <v>Standard</v>
      </c>
      <c r="BN290" s="35" t="str">
        <f t="shared" si="489"/>
        <v>Standard</v>
      </c>
      <c r="BO290" s="40">
        <f t="shared" ref="BO290:BP290" si="534">BO289</f>
        <v>-1</v>
      </c>
      <c r="BP290" s="40">
        <f t="shared" si="534"/>
        <v>0</v>
      </c>
      <c r="BQ290" s="40">
        <f t="shared" ref="BQ290" si="535">BQ289</f>
        <v>0</v>
      </c>
      <c r="BR290" s="40" t="s">
        <v>290</v>
      </c>
      <c r="BS290" s="40">
        <v>0</v>
      </c>
      <c r="BT290" s="31" t="s">
        <v>0</v>
      </c>
    </row>
    <row r="291" spans="1:154" s="2" customFormat="1" x14ac:dyDescent="0.25">
      <c r="C291" s="2">
        <v>15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299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36">AK290</f>
        <v>0.7</v>
      </c>
      <c r="AL291" s="40" t="str">
        <f t="shared" si="536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40">
        <f t="shared" ref="AV291" si="537">AV290</f>
        <v>1</v>
      </c>
      <c r="AW291" s="2" t="s">
        <v>71</v>
      </c>
      <c r="AX291" s="2" t="s">
        <v>138</v>
      </c>
      <c r="AY291" s="2" t="s">
        <v>39</v>
      </c>
      <c r="AZ291" s="2" t="s">
        <v>40</v>
      </c>
      <c r="BA291" s="2" t="s">
        <v>61</v>
      </c>
      <c r="BB291" s="2" t="s">
        <v>81</v>
      </c>
      <c r="BC291" s="2" t="s">
        <v>136</v>
      </c>
      <c r="BD291" s="16" t="s">
        <v>136</v>
      </c>
      <c r="BE291" s="2" t="s">
        <v>144</v>
      </c>
      <c r="BF291" s="16" t="s">
        <v>144</v>
      </c>
      <c r="BG291" s="2" t="s">
        <v>145</v>
      </c>
      <c r="BH291" s="19">
        <v>0</v>
      </c>
      <c r="BI291" s="25">
        <v>3</v>
      </c>
      <c r="BJ291" s="69" t="str">
        <f t="shared" si="446"/>
        <v>not applic.</v>
      </c>
      <c r="BK291" s="69" t="str">
        <f t="shared" si="487"/>
        <v>not compact</v>
      </c>
      <c r="BL291" s="69" t="str">
        <f t="shared" si="488"/>
        <v>not compact</v>
      </c>
      <c r="BM291" s="35" t="str">
        <f t="shared" si="489"/>
        <v>Standard</v>
      </c>
      <c r="BN291" s="35" t="str">
        <f t="shared" si="489"/>
        <v>Standard</v>
      </c>
      <c r="BO291" s="40">
        <f t="shared" ref="BO291:BP291" si="538">BO290</f>
        <v>-1</v>
      </c>
      <c r="BP291" s="40">
        <f t="shared" si="538"/>
        <v>0</v>
      </c>
      <c r="BQ291" s="40">
        <f t="shared" ref="BQ291" si="539">BQ290</f>
        <v>0</v>
      </c>
      <c r="BR291" s="40" t="s">
        <v>290</v>
      </c>
      <c r="BS291" s="40">
        <v>0</v>
      </c>
      <c r="BT291" s="31" t="s">
        <v>0</v>
      </c>
    </row>
    <row r="292" spans="1:154" s="2" customFormat="1" x14ac:dyDescent="0.25">
      <c r="C292" s="2">
        <v>16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20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299</v>
      </c>
      <c r="W292" s="2">
        <v>8</v>
      </c>
      <c r="X292" s="2">
        <v>8</v>
      </c>
      <c r="Y292" s="3">
        <v>20</v>
      </c>
      <c r="Z292" s="3">
        <v>20</v>
      </c>
      <c r="AA292" s="2">
        <v>7.1999999999999995E-2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38</v>
      </c>
      <c r="AG292" s="2">
        <v>30</v>
      </c>
      <c r="AH292" s="2">
        <v>0</v>
      </c>
      <c r="AI292" s="2">
        <v>10048</v>
      </c>
      <c r="AJ292" s="2">
        <v>15048</v>
      </c>
      <c r="AK292" s="40">
        <f t="shared" ref="AK292:AL292" si="540">AK291</f>
        <v>0.7</v>
      </c>
      <c r="AL292" s="40" t="str">
        <f t="shared" si="540"/>
        <v>Standard</v>
      </c>
      <c r="AM292" s="38">
        <v>0.35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40">
        <f t="shared" ref="AV292" si="541">AV291</f>
        <v>1</v>
      </c>
      <c r="AW292" s="2" t="s">
        <v>70</v>
      </c>
      <c r="AX292" s="2" t="s">
        <v>137</v>
      </c>
      <c r="AY292" s="2" t="s">
        <v>41</v>
      </c>
      <c r="AZ292" s="2" t="s">
        <v>42</v>
      </c>
      <c r="BA292" s="2" t="s">
        <v>62</v>
      </c>
      <c r="BB292" s="2" t="s">
        <v>81</v>
      </c>
      <c r="BC292" s="2" t="s">
        <v>148</v>
      </c>
      <c r="BD292" s="16" t="s">
        <v>148</v>
      </c>
      <c r="BE292" s="2" t="s">
        <v>147</v>
      </c>
      <c r="BF292" s="16" t="s">
        <v>147</v>
      </c>
      <c r="BG292" s="2" t="s">
        <v>146</v>
      </c>
      <c r="BH292" s="19">
        <v>0</v>
      </c>
      <c r="BI292" s="25">
        <v>3</v>
      </c>
      <c r="BJ292" s="69" t="str">
        <f t="shared" si="446"/>
        <v>not applic.</v>
      </c>
      <c r="BK292" s="69" t="str">
        <f t="shared" si="487"/>
        <v>not compact</v>
      </c>
      <c r="BL292" s="69" t="str">
        <f t="shared" si="488"/>
        <v>not compact</v>
      </c>
      <c r="BM292" s="35" t="str">
        <f t="shared" si="489"/>
        <v>Standard</v>
      </c>
      <c r="BN292" s="35" t="str">
        <f t="shared" si="489"/>
        <v>Standard</v>
      </c>
      <c r="BO292" s="40">
        <f t="shared" ref="BO292:BP292" si="542">BO291</f>
        <v>-1</v>
      </c>
      <c r="BP292" s="40">
        <f t="shared" si="542"/>
        <v>0</v>
      </c>
      <c r="BQ292" s="40">
        <f t="shared" ref="BQ292" si="543">BQ291</f>
        <v>0</v>
      </c>
      <c r="BR292" s="40" t="s">
        <v>290</v>
      </c>
      <c r="BS292" s="40">
        <v>0</v>
      </c>
      <c r="BT292" s="31" t="s">
        <v>0</v>
      </c>
    </row>
    <row r="293" spans="1:154" s="2" customFormat="1" x14ac:dyDescent="0.25">
      <c r="A293" s="8" t="s">
        <v>179</v>
      </c>
      <c r="B293" s="8"/>
      <c r="C293" s="8" t="s">
        <v>27</v>
      </c>
      <c r="D293" s="8" t="s">
        <v>51</v>
      </c>
      <c r="E293" s="8" t="str">
        <f>E260</f>
        <v>BldgType</v>
      </c>
      <c r="F293" s="8" t="s">
        <v>28</v>
      </c>
      <c r="G293" s="8" t="s">
        <v>92</v>
      </c>
      <c r="H293" s="8" t="s">
        <v>252</v>
      </c>
      <c r="I293" s="8" t="s">
        <v>151</v>
      </c>
      <c r="J293" s="8" t="s">
        <v>152</v>
      </c>
      <c r="K293" s="8" t="s">
        <v>29</v>
      </c>
      <c r="L293" s="8" t="str">
        <f>L260</f>
        <v>PVMax</v>
      </c>
      <c r="M293" s="8" t="s">
        <v>242</v>
      </c>
      <c r="N293" s="8" t="s">
        <v>240</v>
      </c>
      <c r="O293" s="8" t="s">
        <v>108</v>
      </c>
      <c r="P293" s="8" t="s">
        <v>110</v>
      </c>
      <c r="Q293" s="8" t="s">
        <v>109</v>
      </c>
      <c r="R293" s="8" t="s">
        <v>251</v>
      </c>
      <c r="S293" s="8" t="s">
        <v>314</v>
      </c>
      <c r="T293" s="8" t="str">
        <f>T260</f>
        <v>ACH50</v>
      </c>
      <c r="U293" s="46" t="s">
        <v>193</v>
      </c>
      <c r="V293" s="46" t="str">
        <f>V260</f>
        <v>wsfStationName</v>
      </c>
      <c r="W293" s="8" t="s">
        <v>90</v>
      </c>
      <c r="X293" s="8" t="str">
        <f>X260</f>
        <v>AltDuctRval</v>
      </c>
      <c r="Y293" s="8" t="s">
        <v>106</v>
      </c>
      <c r="Z293" s="8" t="s">
        <v>107</v>
      </c>
      <c r="AA293" s="8" t="s">
        <v>91</v>
      </c>
      <c r="AB293" s="8" t="s">
        <v>30</v>
      </c>
      <c r="AC293" s="8" t="s">
        <v>31</v>
      </c>
      <c r="AD293" s="8" t="s">
        <v>32</v>
      </c>
      <c r="AE293" s="8" t="s">
        <v>33</v>
      </c>
      <c r="AF293" s="8" t="s">
        <v>34</v>
      </c>
      <c r="AG293" s="8" t="s">
        <v>35</v>
      </c>
      <c r="AH293" s="8" t="s">
        <v>36</v>
      </c>
      <c r="AI293" s="8" t="s">
        <v>55</v>
      </c>
      <c r="AJ293" s="8" t="s">
        <v>97</v>
      </c>
      <c r="AK293" s="8" t="s">
        <v>189</v>
      </c>
      <c r="AL293" s="46" t="s">
        <v>198</v>
      </c>
      <c r="AM293" s="8" t="s">
        <v>72</v>
      </c>
      <c r="AN293" s="8" t="s">
        <v>73</v>
      </c>
      <c r="AO293" s="8" t="s">
        <v>154</v>
      </c>
      <c r="AP293" s="8" t="s">
        <v>180</v>
      </c>
      <c r="AQ293" s="8" t="s">
        <v>89</v>
      </c>
      <c r="AR293" s="8" t="s">
        <v>100</v>
      </c>
      <c r="AS293" s="8" t="s">
        <v>101</v>
      </c>
      <c r="AT293" s="9" t="s">
        <v>115</v>
      </c>
      <c r="AU293" s="9" t="str">
        <f>AU260</f>
        <v>RoofBelowDeckIns</v>
      </c>
      <c r="AV293" s="54" t="str">
        <f>AV260</f>
        <v>RoofCavInsOverFrm</v>
      </c>
      <c r="AW293" s="8" t="s">
        <v>52</v>
      </c>
      <c r="AX293" s="8" t="s">
        <v>120</v>
      </c>
      <c r="AY293" s="8" t="s">
        <v>37</v>
      </c>
      <c r="AZ293" s="8" t="s">
        <v>38</v>
      </c>
      <c r="BA293" s="8" t="s">
        <v>53</v>
      </c>
      <c r="BB293" s="8" t="s">
        <v>54</v>
      </c>
      <c r="BC293" s="8" t="s">
        <v>83</v>
      </c>
      <c r="BD293" s="8" t="s">
        <v>155</v>
      </c>
      <c r="BE293" s="8" t="s">
        <v>86</v>
      </c>
      <c r="BF293" s="8" t="s">
        <v>156</v>
      </c>
      <c r="BG293" s="8" t="s">
        <v>142</v>
      </c>
      <c r="BH293" s="8" t="s">
        <v>211</v>
      </c>
      <c r="BI293" s="8" t="str">
        <f>BI227</f>
        <v>MinZNETier</v>
      </c>
      <c r="BJ293" s="79" t="s">
        <v>274</v>
      </c>
      <c r="BK293" s="8" t="str">
        <f>BK260</f>
        <v>DHWCompactDistrib</v>
      </c>
      <c r="BL293" s="8" t="str">
        <f>BL260</f>
        <v>ElecDHWCompactDistrib</v>
      </c>
      <c r="BM293" s="8" t="s">
        <v>182</v>
      </c>
      <c r="BN293" s="8" t="s">
        <v>255</v>
      </c>
      <c r="BO293" s="8" t="s">
        <v>258</v>
      </c>
      <c r="BP293" s="8" t="s">
        <v>260</v>
      </c>
      <c r="BQ293" s="8" t="s">
        <v>286</v>
      </c>
      <c r="BR293" s="8" t="s">
        <v>287</v>
      </c>
      <c r="BS293" s="8" t="s">
        <v>288</v>
      </c>
      <c r="BT293" s="31" t="s">
        <v>0</v>
      </c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</row>
    <row r="294" spans="1:154" s="3" customFormat="1" x14ac:dyDescent="0.25">
      <c r="C294" s="3">
        <v>1</v>
      </c>
      <c r="D294" s="8">
        <v>2019</v>
      </c>
      <c r="E294" s="46" t="s">
        <v>221</v>
      </c>
      <c r="F294" s="3">
        <v>0</v>
      </c>
      <c r="G294" s="3">
        <v>0</v>
      </c>
      <c r="H294" s="3">
        <v>0.14000000000000001</v>
      </c>
      <c r="I294" s="3">
        <v>750</v>
      </c>
      <c r="J294" s="3">
        <v>3</v>
      </c>
      <c r="K294" s="3">
        <v>26762</v>
      </c>
      <c r="L294" s="3">
        <v>8.9</v>
      </c>
      <c r="M294" s="3">
        <v>0.13</v>
      </c>
      <c r="N294" s="3">
        <v>20</v>
      </c>
      <c r="O294" s="3">
        <v>350</v>
      </c>
      <c r="P294" s="3">
        <v>0</v>
      </c>
      <c r="Q294" s="3">
        <v>0.57999999999999996</v>
      </c>
      <c r="R294" s="3">
        <v>0.45</v>
      </c>
      <c r="S294" s="3">
        <v>0.62</v>
      </c>
      <c r="T294" s="3">
        <v>5</v>
      </c>
      <c r="U294" s="27">
        <v>0.56000000000000005</v>
      </c>
      <c r="V294" s="96" t="s">
        <v>303</v>
      </c>
      <c r="W294" s="3">
        <v>8</v>
      </c>
      <c r="X294" s="3">
        <v>6</v>
      </c>
      <c r="Y294" s="3">
        <v>7</v>
      </c>
      <c r="Z294" s="3">
        <v>15</v>
      </c>
      <c r="AA294" s="57">
        <v>4.8000000000000001E-2</v>
      </c>
      <c r="AB294" s="3">
        <v>0.4</v>
      </c>
      <c r="AC294" s="1">
        <v>0.5</v>
      </c>
      <c r="AD294" s="3">
        <v>0.55000000000000004</v>
      </c>
      <c r="AE294" s="3">
        <v>0.3</v>
      </c>
      <c r="AF294" s="3">
        <v>38</v>
      </c>
      <c r="AG294" s="3">
        <v>19</v>
      </c>
      <c r="AH294" s="3">
        <v>8</v>
      </c>
      <c r="AI294" s="3">
        <v>0</v>
      </c>
      <c r="AJ294" s="3">
        <v>5016</v>
      </c>
      <c r="AK294" s="27">
        <v>0.7</v>
      </c>
      <c r="AL294" s="27" t="s">
        <v>292</v>
      </c>
      <c r="AM294" s="27">
        <v>0.3</v>
      </c>
      <c r="AN294" s="61">
        <v>0.35</v>
      </c>
      <c r="AO294" s="27">
        <v>0.2</v>
      </c>
      <c r="AP294" s="27">
        <v>0.2</v>
      </c>
      <c r="AQ294" s="27">
        <v>0</v>
      </c>
      <c r="AR294" s="27">
        <v>0.1</v>
      </c>
      <c r="AS294" s="27">
        <v>0.1</v>
      </c>
      <c r="AT294" s="3" t="s">
        <v>116</v>
      </c>
      <c r="AU294" s="3" t="s">
        <v>116</v>
      </c>
      <c r="AV294" s="27">
        <v>0</v>
      </c>
      <c r="AW294" s="3" t="s">
        <v>236</v>
      </c>
      <c r="AX294" s="3" t="s">
        <v>205</v>
      </c>
      <c r="AY294" s="3" t="s">
        <v>39</v>
      </c>
      <c r="AZ294" s="3" t="s">
        <v>40</v>
      </c>
      <c r="BA294" s="3" t="s">
        <v>59</v>
      </c>
      <c r="BB294" s="3" t="s">
        <v>130</v>
      </c>
      <c r="BC294" s="3" t="s">
        <v>84</v>
      </c>
      <c r="BD294" s="3" t="s">
        <v>157</v>
      </c>
      <c r="BE294" s="3" t="s">
        <v>87</v>
      </c>
      <c r="BF294" s="3" t="s">
        <v>160</v>
      </c>
      <c r="BG294" s="3" t="s">
        <v>141</v>
      </c>
      <c r="BH294" s="59">
        <v>3.5707316174882502</v>
      </c>
      <c r="BI294" s="27">
        <v>2</v>
      </c>
      <c r="BJ294" s="70" t="s">
        <v>275</v>
      </c>
      <c r="BK294" s="70" t="s">
        <v>268</v>
      </c>
      <c r="BL294" s="70" t="s">
        <v>269</v>
      </c>
      <c r="BM294" s="3" t="s">
        <v>185</v>
      </c>
      <c r="BN294" s="3" t="s">
        <v>184</v>
      </c>
      <c r="BO294" s="27">
        <v>-1</v>
      </c>
      <c r="BP294" s="61">
        <v>42</v>
      </c>
      <c r="BQ294" s="61">
        <v>100</v>
      </c>
      <c r="BR294" s="61" t="s">
        <v>289</v>
      </c>
      <c r="BS294" s="61">
        <v>0.6</v>
      </c>
      <c r="BT294" s="31" t="s">
        <v>0</v>
      </c>
      <c r="BU294" s="3" t="s">
        <v>176</v>
      </c>
      <c r="BY294" s="14"/>
      <c r="CA294" s="13"/>
      <c r="CC294" s="13"/>
      <c r="CE294" s="13"/>
    </row>
    <row r="295" spans="1:154" s="3" customFormat="1" x14ac:dyDescent="0.25">
      <c r="C295" s="3">
        <v>2</v>
      </c>
      <c r="D295" s="30">
        <f>D294</f>
        <v>2019</v>
      </c>
      <c r="E295" s="41" t="str">
        <f>E294</f>
        <v>SingleFam</v>
      </c>
      <c r="F295" s="3">
        <v>0</v>
      </c>
      <c r="G295" s="3">
        <v>0</v>
      </c>
      <c r="H295" s="3">
        <v>0.14000000000000001</v>
      </c>
      <c r="I295" s="3">
        <v>750</v>
      </c>
      <c r="J295" s="3">
        <v>3</v>
      </c>
      <c r="K295" s="3">
        <v>30021</v>
      </c>
      <c r="L295" s="3">
        <v>11.4</v>
      </c>
      <c r="M295" s="3">
        <v>0.11</v>
      </c>
      <c r="N295" s="3">
        <v>19</v>
      </c>
      <c r="O295" s="3">
        <v>350</v>
      </c>
      <c r="P295" s="3">
        <v>1</v>
      </c>
      <c r="Q295" s="3">
        <v>0.57999999999999996</v>
      </c>
      <c r="R295" s="3">
        <v>0.45</v>
      </c>
      <c r="S295" s="3">
        <v>0.62</v>
      </c>
      <c r="T295" s="3">
        <v>5</v>
      </c>
      <c r="U295" s="27">
        <v>0.47</v>
      </c>
      <c r="V295" s="96" t="s">
        <v>315</v>
      </c>
      <c r="W295" s="3">
        <v>8</v>
      </c>
      <c r="X295" s="3">
        <v>6</v>
      </c>
      <c r="Y295" s="3">
        <v>7</v>
      </c>
      <c r="Z295" s="3">
        <v>15</v>
      </c>
      <c r="AA295" s="57">
        <v>4.8000000000000001E-2</v>
      </c>
      <c r="AB295" s="3">
        <v>0.4</v>
      </c>
      <c r="AC295" s="3">
        <v>0.35</v>
      </c>
      <c r="AD295" s="3">
        <v>0.55000000000000004</v>
      </c>
      <c r="AE295" s="3">
        <v>0.3</v>
      </c>
      <c r="AF295" s="3">
        <v>38</v>
      </c>
      <c r="AG295" s="3">
        <v>19</v>
      </c>
      <c r="AH295" s="3">
        <v>8</v>
      </c>
      <c r="AI295" s="3">
        <v>0</v>
      </c>
      <c r="AJ295" s="3">
        <v>5016</v>
      </c>
      <c r="AK295" s="41">
        <f>AK294</f>
        <v>0.7</v>
      </c>
      <c r="AL295" s="41" t="str">
        <f>AL294</f>
        <v>Yes</v>
      </c>
      <c r="AM295" s="27">
        <v>0.3</v>
      </c>
      <c r="AN295" s="27">
        <v>0.23</v>
      </c>
      <c r="AO295" s="27">
        <v>0.2</v>
      </c>
      <c r="AP295" s="27">
        <v>0.2</v>
      </c>
      <c r="AQ295" s="27">
        <v>1</v>
      </c>
      <c r="AR295" s="27">
        <v>0.1</v>
      </c>
      <c r="AS295" s="27">
        <v>0.1</v>
      </c>
      <c r="AT295" s="3" t="s">
        <v>116</v>
      </c>
      <c r="AU295" s="3" t="s">
        <v>116</v>
      </c>
      <c r="AV295" s="41">
        <f>AV294</f>
        <v>0</v>
      </c>
      <c r="AW295" s="57" t="s">
        <v>236</v>
      </c>
      <c r="AX295" s="30" t="str">
        <f>AX294</f>
        <v>T24-2019 IntWall 2x6 16oc R21</v>
      </c>
      <c r="AY295" s="3" t="s">
        <v>39</v>
      </c>
      <c r="AZ295" s="3" t="s">
        <v>40</v>
      </c>
      <c r="BA295" s="3" t="s">
        <v>59</v>
      </c>
      <c r="BB295" s="3" t="s">
        <v>130</v>
      </c>
      <c r="BC295" s="3" t="s">
        <v>84</v>
      </c>
      <c r="BD295" s="3" t="s">
        <v>157</v>
      </c>
      <c r="BE295" s="3" t="s">
        <v>87</v>
      </c>
      <c r="BF295" s="3" t="s">
        <v>160</v>
      </c>
      <c r="BG295" s="3" t="s">
        <v>141</v>
      </c>
      <c r="BH295" s="59">
        <v>3.5707316174882533</v>
      </c>
      <c r="BI295" s="27">
        <v>2</v>
      </c>
      <c r="BJ295" s="70" t="s">
        <v>276</v>
      </c>
      <c r="BK295" s="71" t="str">
        <f>BK294</f>
        <v>not compact</v>
      </c>
      <c r="BL295" s="71" t="str">
        <f>BL294</f>
        <v>Basic Credit</v>
      </c>
      <c r="BM295" s="30" t="str">
        <f>BM294</f>
        <v>Pipe Insulation, All Lines</v>
      </c>
      <c r="BN295" s="30" t="str">
        <f>BN294</f>
        <v>Standard</v>
      </c>
      <c r="BO295" s="41">
        <f>BO294</f>
        <v>-1</v>
      </c>
      <c r="BP295" s="41">
        <v>0</v>
      </c>
      <c r="BQ295" s="41">
        <v>0</v>
      </c>
      <c r="BR295" s="94" t="s">
        <v>290</v>
      </c>
      <c r="BS295" s="61">
        <v>0.6</v>
      </c>
      <c r="BT295" s="31" t="s">
        <v>0</v>
      </c>
      <c r="BY295" s="14"/>
      <c r="CA295" s="13"/>
      <c r="CC295" s="13"/>
      <c r="CE295" s="13"/>
    </row>
    <row r="296" spans="1:154" s="3" customFormat="1" x14ac:dyDescent="0.25">
      <c r="C296" s="3">
        <v>3</v>
      </c>
      <c r="D296" s="30">
        <f t="shared" ref="D296:E311" si="544">D295</f>
        <v>2019</v>
      </c>
      <c r="E296" s="41" t="str">
        <f t="shared" si="544"/>
        <v>SingleFam</v>
      </c>
      <c r="F296" s="3">
        <v>0</v>
      </c>
      <c r="G296" s="3">
        <v>0</v>
      </c>
      <c r="H296" s="3">
        <v>0.14000000000000001</v>
      </c>
      <c r="I296" s="3">
        <v>750</v>
      </c>
      <c r="J296" s="3">
        <v>3</v>
      </c>
      <c r="K296" s="3">
        <v>31137</v>
      </c>
      <c r="L296" s="3">
        <v>7.9</v>
      </c>
      <c r="M296" s="3">
        <v>0.11</v>
      </c>
      <c r="N296" s="3">
        <v>20</v>
      </c>
      <c r="O296" s="3">
        <v>350</v>
      </c>
      <c r="P296" s="3">
        <v>0</v>
      </c>
      <c r="Q296" s="3">
        <v>0.57999999999999996</v>
      </c>
      <c r="R296" s="3">
        <v>0.45</v>
      </c>
      <c r="S296" s="3">
        <v>0.62</v>
      </c>
      <c r="T296" s="3">
        <v>5</v>
      </c>
      <c r="U296" s="27">
        <v>0.47</v>
      </c>
      <c r="V296" s="96" t="s">
        <v>304</v>
      </c>
      <c r="W296" s="3">
        <v>6</v>
      </c>
      <c r="X296" s="3">
        <v>6</v>
      </c>
      <c r="Y296" s="3">
        <v>7</v>
      </c>
      <c r="Z296" s="3">
        <v>15</v>
      </c>
      <c r="AA296" s="57">
        <v>4.8000000000000001E-2</v>
      </c>
      <c r="AB296" s="3">
        <v>0.4</v>
      </c>
      <c r="AC296" s="1">
        <v>0.5</v>
      </c>
      <c r="AD296" s="3">
        <v>0.55000000000000004</v>
      </c>
      <c r="AE296" s="3">
        <v>0.3</v>
      </c>
      <c r="AF296" s="3">
        <v>30</v>
      </c>
      <c r="AG296" s="3">
        <v>19</v>
      </c>
      <c r="AH296" s="3">
        <v>0</v>
      </c>
      <c r="AI296" s="3">
        <v>0</v>
      </c>
      <c r="AJ296" s="3">
        <v>5016</v>
      </c>
      <c r="AK296" s="41">
        <f t="shared" ref="AK296:AL309" si="545">AK295</f>
        <v>0.7</v>
      </c>
      <c r="AL296" s="41" t="str">
        <f t="shared" si="545"/>
        <v>Yes</v>
      </c>
      <c r="AM296" s="27">
        <v>0.3</v>
      </c>
      <c r="AN296" s="61">
        <v>0.35</v>
      </c>
      <c r="AO296" s="27">
        <v>0.2</v>
      </c>
      <c r="AP296" s="27">
        <v>0.2</v>
      </c>
      <c r="AQ296" s="27">
        <v>1</v>
      </c>
      <c r="AR296" s="27">
        <v>0.1</v>
      </c>
      <c r="AS296" s="27">
        <v>0.1</v>
      </c>
      <c r="AT296" s="3" t="s">
        <v>116</v>
      </c>
      <c r="AU296" s="3" t="s">
        <v>116</v>
      </c>
      <c r="AV296" s="41">
        <f t="shared" ref="AV296" si="546">AV295</f>
        <v>0</v>
      </c>
      <c r="AW296" s="57" t="s">
        <v>236</v>
      </c>
      <c r="AX296" s="30" t="str">
        <f t="shared" ref="AX296:AX309" si="547">AX295</f>
        <v>T24-2019 IntWall 2x6 16oc R21</v>
      </c>
      <c r="AY296" s="3" t="s">
        <v>39</v>
      </c>
      <c r="AZ296" s="3" t="s">
        <v>40</v>
      </c>
      <c r="BA296" s="3" t="s">
        <v>60</v>
      </c>
      <c r="BB296" s="3" t="s">
        <v>130</v>
      </c>
      <c r="BC296" s="3" t="s">
        <v>84</v>
      </c>
      <c r="BD296" s="3" t="s">
        <v>158</v>
      </c>
      <c r="BE296" s="3" t="s">
        <v>87</v>
      </c>
      <c r="BF296" s="3" t="s">
        <v>161</v>
      </c>
      <c r="BG296" s="3" t="s">
        <v>141</v>
      </c>
      <c r="BH296" s="59">
        <v>3.5707316174882533</v>
      </c>
      <c r="BI296" s="27">
        <v>2</v>
      </c>
      <c r="BJ296" s="70" t="s">
        <v>275</v>
      </c>
      <c r="BK296" s="71" t="str">
        <f t="shared" ref="BK296:BK309" si="548">BK295</f>
        <v>not compact</v>
      </c>
      <c r="BL296" s="71" t="str">
        <f t="shared" ref="BL296:BL309" si="549">BL295</f>
        <v>Basic Credit</v>
      </c>
      <c r="BM296" s="30" t="str">
        <f t="shared" ref="BM296:BN309" si="550">BM295</f>
        <v>Pipe Insulation, All Lines</v>
      </c>
      <c r="BN296" s="30" t="str">
        <f t="shared" si="550"/>
        <v>Standard</v>
      </c>
      <c r="BO296" s="41">
        <f t="shared" ref="BO296" si="551">BO295</f>
        <v>-1</v>
      </c>
      <c r="BP296" s="41">
        <v>0</v>
      </c>
      <c r="BQ296" s="41">
        <v>0</v>
      </c>
      <c r="BR296" s="94" t="s">
        <v>290</v>
      </c>
      <c r="BS296" s="61">
        <v>0.6</v>
      </c>
      <c r="BT296" s="31" t="s">
        <v>0</v>
      </c>
      <c r="BY296" s="14"/>
      <c r="CA296" s="13"/>
      <c r="CC296" s="13"/>
      <c r="CE296" s="13"/>
    </row>
    <row r="297" spans="1:154" s="3" customFormat="1" x14ac:dyDescent="0.25">
      <c r="C297" s="3">
        <v>4</v>
      </c>
      <c r="D297" s="30">
        <f t="shared" si="544"/>
        <v>2019</v>
      </c>
      <c r="E297" s="41" t="str">
        <f t="shared" si="544"/>
        <v>SingleFam</v>
      </c>
      <c r="F297" s="3">
        <v>0</v>
      </c>
      <c r="G297" s="3">
        <v>0</v>
      </c>
      <c r="H297" s="3">
        <v>0.14000000000000001</v>
      </c>
      <c r="I297" s="3">
        <v>750</v>
      </c>
      <c r="J297" s="3">
        <v>3</v>
      </c>
      <c r="K297" s="3">
        <v>30935</v>
      </c>
      <c r="L297" s="3">
        <v>23.2</v>
      </c>
      <c r="M297" s="3">
        <v>0.11</v>
      </c>
      <c r="N297" s="3">
        <v>19</v>
      </c>
      <c r="O297" s="3">
        <v>350</v>
      </c>
      <c r="P297" s="3">
        <v>0</v>
      </c>
      <c r="Q297" s="3">
        <v>0.57999999999999996</v>
      </c>
      <c r="R297" s="3">
        <v>0.45</v>
      </c>
      <c r="S297" s="3">
        <v>0.62</v>
      </c>
      <c r="T297" s="3">
        <v>5</v>
      </c>
      <c r="U297" s="27">
        <v>0.45</v>
      </c>
      <c r="V297" s="96" t="s">
        <v>316</v>
      </c>
      <c r="W297" s="3">
        <v>8</v>
      </c>
      <c r="X297" s="3">
        <v>6</v>
      </c>
      <c r="Y297" s="3">
        <v>7</v>
      </c>
      <c r="Z297" s="3">
        <v>15</v>
      </c>
      <c r="AA297" s="57">
        <v>4.8000000000000001E-2</v>
      </c>
      <c r="AB297" s="3">
        <v>0.4</v>
      </c>
      <c r="AC297" s="3">
        <v>0.35</v>
      </c>
      <c r="AD297" s="3">
        <v>0.55000000000000004</v>
      </c>
      <c r="AE297" s="3">
        <v>0.3</v>
      </c>
      <c r="AF297" s="3">
        <v>38</v>
      </c>
      <c r="AG297" s="3">
        <v>19</v>
      </c>
      <c r="AH297" s="3">
        <v>0</v>
      </c>
      <c r="AI297" s="3">
        <v>0</v>
      </c>
      <c r="AJ297" s="3">
        <v>5016</v>
      </c>
      <c r="AK297" s="41">
        <f t="shared" si="545"/>
        <v>0.7</v>
      </c>
      <c r="AL297" s="41" t="str">
        <f t="shared" si="545"/>
        <v>Yes</v>
      </c>
      <c r="AM297" s="27">
        <v>0.3</v>
      </c>
      <c r="AN297" s="27">
        <v>0.23</v>
      </c>
      <c r="AO297" s="27">
        <v>0.2</v>
      </c>
      <c r="AP297" s="27">
        <v>0.2</v>
      </c>
      <c r="AQ297" s="27">
        <v>0</v>
      </c>
      <c r="AR297" s="27">
        <v>0.1</v>
      </c>
      <c r="AS297" s="27">
        <v>0.1</v>
      </c>
      <c r="AT297" s="3" t="s">
        <v>116</v>
      </c>
      <c r="AU297" s="3" t="s">
        <v>204</v>
      </c>
      <c r="AV297" s="41">
        <f t="shared" ref="AV297" si="552">AV296</f>
        <v>0</v>
      </c>
      <c r="AW297" s="57" t="s">
        <v>236</v>
      </c>
      <c r="AX297" s="30" t="str">
        <f t="shared" si="547"/>
        <v>T24-2019 IntWall 2x6 16oc R21</v>
      </c>
      <c r="AY297" s="3" t="s">
        <v>39</v>
      </c>
      <c r="AZ297" s="3" t="s">
        <v>40</v>
      </c>
      <c r="BA297" s="3" t="s">
        <v>59</v>
      </c>
      <c r="BB297" s="3" t="s">
        <v>129</v>
      </c>
      <c r="BC297" s="3" t="s">
        <v>84</v>
      </c>
      <c r="BD297" s="3" t="s">
        <v>158</v>
      </c>
      <c r="BE297" s="3" t="s">
        <v>87</v>
      </c>
      <c r="BF297" s="3" t="s">
        <v>161</v>
      </c>
      <c r="BG297" s="3" t="s">
        <v>141</v>
      </c>
      <c r="BH297" s="59">
        <v>3.5707316174882533</v>
      </c>
      <c r="BI297" s="27">
        <v>2</v>
      </c>
      <c r="BJ297" s="70" t="s">
        <v>276</v>
      </c>
      <c r="BK297" s="71" t="str">
        <f t="shared" si="548"/>
        <v>not compact</v>
      </c>
      <c r="BL297" s="71" t="str">
        <f t="shared" si="549"/>
        <v>Basic Credit</v>
      </c>
      <c r="BM297" s="30" t="str">
        <f t="shared" si="550"/>
        <v>Pipe Insulation, All Lines</v>
      </c>
      <c r="BN297" s="30" t="str">
        <f t="shared" si="550"/>
        <v>Standard</v>
      </c>
      <c r="BO297" s="41">
        <f t="shared" ref="BO297" si="553">BO296</f>
        <v>-1</v>
      </c>
      <c r="BP297" s="41">
        <v>0</v>
      </c>
      <c r="BQ297" s="41">
        <v>0</v>
      </c>
      <c r="BR297" s="94" t="s">
        <v>290</v>
      </c>
      <c r="BS297" s="61">
        <v>0.6</v>
      </c>
      <c r="BT297" s="31" t="s">
        <v>0</v>
      </c>
      <c r="BY297" s="14"/>
      <c r="CA297" s="13"/>
      <c r="CC297" s="13"/>
      <c r="CE297" s="13"/>
    </row>
    <row r="298" spans="1:154" s="3" customFormat="1" x14ac:dyDescent="0.25">
      <c r="C298" s="3">
        <v>5</v>
      </c>
      <c r="D298" s="30">
        <f t="shared" si="544"/>
        <v>2019</v>
      </c>
      <c r="E298" s="41" t="str">
        <f t="shared" si="544"/>
        <v>SingleFam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33490</v>
      </c>
      <c r="L298" s="3">
        <v>8.6</v>
      </c>
      <c r="M298" s="3">
        <v>0.13</v>
      </c>
      <c r="N298" s="3">
        <v>20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0.51</v>
      </c>
      <c r="V298" s="96" t="s">
        <v>317</v>
      </c>
      <c r="W298" s="3">
        <v>6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1">
        <v>0.5</v>
      </c>
      <c r="AD298" s="3">
        <v>0.55000000000000004</v>
      </c>
      <c r="AE298" s="3">
        <v>0.3</v>
      </c>
      <c r="AF298" s="3">
        <v>30</v>
      </c>
      <c r="AG298" s="3">
        <v>19</v>
      </c>
      <c r="AH298" s="3">
        <v>0</v>
      </c>
      <c r="AI298" s="3">
        <v>0</v>
      </c>
      <c r="AJ298" s="3">
        <v>5016</v>
      </c>
      <c r="AK298" s="41">
        <f t="shared" si="545"/>
        <v>0.7</v>
      </c>
      <c r="AL298" s="41" t="str">
        <f t="shared" si="545"/>
        <v>Yes</v>
      </c>
      <c r="AM298" s="27">
        <v>0.3</v>
      </c>
      <c r="AN298" s="61">
        <v>0.35</v>
      </c>
      <c r="AO298" s="27">
        <v>0.2</v>
      </c>
      <c r="AP298" s="27">
        <v>0.2</v>
      </c>
      <c r="AQ298" s="27">
        <v>1</v>
      </c>
      <c r="AR298" s="27">
        <v>0.1</v>
      </c>
      <c r="AS298" s="27">
        <v>0.1</v>
      </c>
      <c r="AT298" s="3" t="s">
        <v>116</v>
      </c>
      <c r="AU298" s="3" t="s">
        <v>116</v>
      </c>
      <c r="AV298" s="41">
        <f t="shared" ref="AV298" si="554">AV297</f>
        <v>0</v>
      </c>
      <c r="AW298" s="57" t="s">
        <v>236</v>
      </c>
      <c r="AX298" s="30" t="str">
        <f t="shared" si="547"/>
        <v>T24-2019 IntWall 2x6 16oc R21</v>
      </c>
      <c r="AY298" s="3" t="s">
        <v>39</v>
      </c>
      <c r="AZ298" s="3" t="s">
        <v>40</v>
      </c>
      <c r="BA298" s="3" t="s">
        <v>60</v>
      </c>
      <c r="BB298" s="3" t="s">
        <v>130</v>
      </c>
      <c r="BC298" s="3" t="s">
        <v>84</v>
      </c>
      <c r="BD298" s="3" t="s">
        <v>158</v>
      </c>
      <c r="BE298" s="3" t="s">
        <v>87</v>
      </c>
      <c r="BF298" s="3" t="s">
        <v>161</v>
      </c>
      <c r="BG298" s="3" t="s">
        <v>141</v>
      </c>
      <c r="BH298" s="59">
        <v>3.5707316174882533</v>
      </c>
      <c r="BI298" s="27">
        <v>2</v>
      </c>
      <c r="BJ298" s="70" t="s">
        <v>275</v>
      </c>
      <c r="BK298" s="71" t="str">
        <f t="shared" si="548"/>
        <v>not compact</v>
      </c>
      <c r="BL298" s="71" t="str">
        <f t="shared" si="549"/>
        <v>Basic Credit</v>
      </c>
      <c r="BM298" s="30" t="str">
        <f t="shared" si="550"/>
        <v>Pipe Insulation, All Lines</v>
      </c>
      <c r="BN298" s="30" t="str">
        <f t="shared" si="550"/>
        <v>Standard</v>
      </c>
      <c r="BO298" s="41">
        <f t="shared" ref="BO298" si="555">BO297</f>
        <v>-1</v>
      </c>
      <c r="BP298" s="41">
        <v>0</v>
      </c>
      <c r="BQ298" s="41">
        <v>0</v>
      </c>
      <c r="BR298" s="94" t="s">
        <v>290</v>
      </c>
      <c r="BS298" s="61">
        <v>0.6</v>
      </c>
      <c r="BT298" s="31" t="s">
        <v>0</v>
      </c>
      <c r="BY298" s="14"/>
      <c r="CA298" s="13"/>
      <c r="CC298" s="13"/>
      <c r="CE298" s="13"/>
    </row>
    <row r="299" spans="1:154" s="3" customFormat="1" x14ac:dyDescent="0.25">
      <c r="C299" s="3">
        <v>6</v>
      </c>
      <c r="D299" s="30">
        <f t="shared" si="544"/>
        <v>2019</v>
      </c>
      <c r="E299" s="41" t="str">
        <f t="shared" si="544"/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30081</v>
      </c>
      <c r="L299" s="3">
        <v>0</v>
      </c>
      <c r="M299" s="3">
        <v>0.08</v>
      </c>
      <c r="N299" s="3">
        <v>20</v>
      </c>
      <c r="O299" s="3">
        <v>350</v>
      </c>
      <c r="P299" s="3">
        <v>0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0.36</v>
      </c>
      <c r="V299" s="96" t="s">
        <v>318</v>
      </c>
      <c r="W299" s="3">
        <v>6</v>
      </c>
      <c r="X299" s="3">
        <v>6</v>
      </c>
      <c r="Y299" s="3">
        <v>7</v>
      </c>
      <c r="Z299" s="3">
        <v>15</v>
      </c>
      <c r="AA299" s="3">
        <v>6.5000000000000002E-2</v>
      </c>
      <c r="AB299" s="3">
        <v>0.4</v>
      </c>
      <c r="AC299" s="3">
        <v>0.35</v>
      </c>
      <c r="AD299" s="3">
        <v>0.55000000000000004</v>
      </c>
      <c r="AE299" s="3">
        <v>0.3</v>
      </c>
      <c r="AF299" s="3">
        <v>30</v>
      </c>
      <c r="AG299" s="3">
        <v>19</v>
      </c>
      <c r="AH299" s="3">
        <v>0</v>
      </c>
      <c r="AI299" s="3">
        <v>0</v>
      </c>
      <c r="AJ299" s="3">
        <v>5016</v>
      </c>
      <c r="AK299" s="41">
        <f t="shared" si="545"/>
        <v>0.7</v>
      </c>
      <c r="AL299" s="41" t="str">
        <f t="shared" si="545"/>
        <v>Yes</v>
      </c>
      <c r="AM299" s="27">
        <v>0.3</v>
      </c>
      <c r="AN299" s="27">
        <v>0.23</v>
      </c>
      <c r="AO299" s="27">
        <v>0.2</v>
      </c>
      <c r="AP299" s="27">
        <v>0.2</v>
      </c>
      <c r="AQ299" s="27">
        <v>1</v>
      </c>
      <c r="AR299" s="27">
        <v>0.1</v>
      </c>
      <c r="AS299" s="27">
        <v>0.1</v>
      </c>
      <c r="AT299" s="3" t="s">
        <v>116</v>
      </c>
      <c r="AU299" s="3" t="s">
        <v>116</v>
      </c>
      <c r="AV299" s="41">
        <f t="shared" ref="AV299" si="556">AV298</f>
        <v>0</v>
      </c>
      <c r="AW299" s="3" t="s">
        <v>127</v>
      </c>
      <c r="AX299" s="58" t="s">
        <v>128</v>
      </c>
      <c r="AY299" s="3" t="s">
        <v>39</v>
      </c>
      <c r="AZ299" s="3" t="s">
        <v>40</v>
      </c>
      <c r="BA299" s="3" t="s">
        <v>60</v>
      </c>
      <c r="BB299" s="3" t="s">
        <v>130</v>
      </c>
      <c r="BC299" s="3" t="s">
        <v>84</v>
      </c>
      <c r="BD299" s="3" t="s">
        <v>158</v>
      </c>
      <c r="BE299" s="3" t="s">
        <v>87</v>
      </c>
      <c r="BF299" s="3" t="s">
        <v>161</v>
      </c>
      <c r="BG299" s="3" t="s">
        <v>141</v>
      </c>
      <c r="BH299" s="59">
        <v>3.3342140315042537</v>
      </c>
      <c r="BI299" s="27">
        <v>1</v>
      </c>
      <c r="BJ299" s="70" t="s">
        <v>275</v>
      </c>
      <c r="BK299" s="71" t="str">
        <f t="shared" si="548"/>
        <v>not compact</v>
      </c>
      <c r="BL299" s="71" t="str">
        <f t="shared" si="549"/>
        <v>Basic Credit</v>
      </c>
      <c r="BM299" s="30" t="str">
        <f t="shared" si="550"/>
        <v>Pipe Insulation, All Lines</v>
      </c>
      <c r="BN299" s="30" t="str">
        <f t="shared" si="550"/>
        <v>Standard</v>
      </c>
      <c r="BO299" s="41">
        <f t="shared" ref="BO299" si="557">BO298</f>
        <v>-1</v>
      </c>
      <c r="BP299" s="41">
        <v>0</v>
      </c>
      <c r="BQ299" s="41">
        <v>0</v>
      </c>
      <c r="BR299" s="94" t="s">
        <v>290</v>
      </c>
      <c r="BS299" s="61">
        <v>0.7</v>
      </c>
      <c r="BT299" s="31" t="s">
        <v>0</v>
      </c>
      <c r="BY299" s="14"/>
      <c r="CA299" s="13"/>
      <c r="CC299" s="13"/>
      <c r="CE299" s="13"/>
    </row>
    <row r="300" spans="1:154" s="3" customFormat="1" x14ac:dyDescent="0.25">
      <c r="C300" s="3">
        <v>7</v>
      </c>
      <c r="D300" s="30">
        <f t="shared" si="544"/>
        <v>2019</v>
      </c>
      <c r="E300" s="41" t="str">
        <f t="shared" si="544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30701</v>
      </c>
      <c r="L300" s="3">
        <v>0</v>
      </c>
      <c r="M300" s="3">
        <v>0.06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0.38</v>
      </c>
      <c r="V300" s="96" t="s">
        <v>305</v>
      </c>
      <c r="W300" s="3">
        <v>6</v>
      </c>
      <c r="X300" s="3">
        <v>6</v>
      </c>
      <c r="Y300" s="3">
        <v>7</v>
      </c>
      <c r="Z300" s="3">
        <v>15</v>
      </c>
      <c r="AA300" s="3">
        <v>6.5000000000000002E-2</v>
      </c>
      <c r="AB300" s="3">
        <v>0.4</v>
      </c>
      <c r="AC300" s="3">
        <v>0.35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si="545"/>
        <v>0.7</v>
      </c>
      <c r="AL300" s="41" t="str">
        <f t="shared" si="545"/>
        <v>Yes</v>
      </c>
      <c r="AM300" s="27">
        <v>0.3</v>
      </c>
      <c r="AN300" s="27">
        <v>0.23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41">
        <f t="shared" ref="AV300" si="558">AV299</f>
        <v>0</v>
      </c>
      <c r="AW300" s="3" t="s">
        <v>127</v>
      </c>
      <c r="AX300" s="58" t="s">
        <v>128</v>
      </c>
      <c r="AY300" s="3" t="s">
        <v>39</v>
      </c>
      <c r="AZ300" s="3" t="s">
        <v>40</v>
      </c>
      <c r="BA300" s="3" t="s">
        <v>60</v>
      </c>
      <c r="BB300" s="3" t="s">
        <v>130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59">
        <v>3.5000927873195309</v>
      </c>
      <c r="BI300" s="27">
        <v>1</v>
      </c>
      <c r="BJ300" s="70" t="s">
        <v>275</v>
      </c>
      <c r="BK300" s="71" t="str">
        <f t="shared" si="548"/>
        <v>not compact</v>
      </c>
      <c r="BL300" s="71" t="str">
        <f t="shared" si="549"/>
        <v>Basic Credit</v>
      </c>
      <c r="BM300" s="30" t="str">
        <f t="shared" si="550"/>
        <v>Pipe Insulation, All Lines</v>
      </c>
      <c r="BN300" s="30" t="str">
        <f t="shared" si="550"/>
        <v>Standard</v>
      </c>
      <c r="BO300" s="41">
        <f t="shared" ref="BO300" si="559">BO299</f>
        <v>-1</v>
      </c>
      <c r="BP300" s="41">
        <v>0</v>
      </c>
      <c r="BQ300" s="41">
        <v>0</v>
      </c>
      <c r="BR300" s="94" t="s">
        <v>290</v>
      </c>
      <c r="BS300" s="61">
        <v>0.7</v>
      </c>
      <c r="BT300" s="31" t="s">
        <v>0</v>
      </c>
      <c r="BY300" s="14"/>
      <c r="CA300" s="13"/>
      <c r="CC300" s="13"/>
      <c r="CE300" s="13"/>
    </row>
    <row r="301" spans="1:154" s="3" customFormat="1" x14ac:dyDescent="0.25">
      <c r="C301" s="3">
        <v>8</v>
      </c>
      <c r="D301" s="30">
        <f t="shared" si="544"/>
        <v>2019</v>
      </c>
      <c r="E301" s="41" t="str">
        <f t="shared" si="544"/>
        <v>SingleFam</v>
      </c>
      <c r="F301" s="3">
        <v>1</v>
      </c>
      <c r="G301" s="3">
        <v>1.5</v>
      </c>
      <c r="H301" s="3">
        <v>0.14000000000000001</v>
      </c>
      <c r="I301" s="3">
        <v>750</v>
      </c>
      <c r="J301" s="3">
        <v>3</v>
      </c>
      <c r="K301" s="3">
        <v>29254</v>
      </c>
      <c r="L301" s="3">
        <v>31.2</v>
      </c>
      <c r="M301" s="3">
        <v>0.16</v>
      </c>
      <c r="N301" s="3">
        <v>19</v>
      </c>
      <c r="O301" s="3">
        <v>350</v>
      </c>
      <c r="P301" s="3">
        <v>1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0.34</v>
      </c>
      <c r="V301" s="96" t="s">
        <v>319</v>
      </c>
      <c r="W301" s="3">
        <v>8</v>
      </c>
      <c r="X301" s="3">
        <v>6</v>
      </c>
      <c r="Y301" s="3">
        <v>7</v>
      </c>
      <c r="Z301" s="3">
        <v>15</v>
      </c>
      <c r="AA301" s="57">
        <v>4.8000000000000001E-2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38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0</v>
      </c>
      <c r="AR301" s="27">
        <v>0.1</v>
      </c>
      <c r="AS301" s="27">
        <v>0.1</v>
      </c>
      <c r="AT301" s="3" t="s">
        <v>116</v>
      </c>
      <c r="AU301" s="3" t="s">
        <v>204</v>
      </c>
      <c r="AV301" s="41">
        <f t="shared" ref="AV301" si="560">AV300</f>
        <v>0</v>
      </c>
      <c r="AW301" s="57" t="s">
        <v>236</v>
      </c>
      <c r="AX301" s="3" t="s">
        <v>205</v>
      </c>
      <c r="AY301" s="3" t="s">
        <v>39</v>
      </c>
      <c r="AZ301" s="3" t="s">
        <v>40</v>
      </c>
      <c r="BA301" s="3" t="s">
        <v>59</v>
      </c>
      <c r="BB301" s="3" t="s">
        <v>129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59">
        <v>3.3342140315042537</v>
      </c>
      <c r="BI301" s="27">
        <v>2</v>
      </c>
      <c r="BJ301" s="70" t="s">
        <v>276</v>
      </c>
      <c r="BK301" s="71" t="str">
        <f t="shared" si="548"/>
        <v>not compact</v>
      </c>
      <c r="BL301" s="71" t="str">
        <f t="shared" si="549"/>
        <v>Basic Credit</v>
      </c>
      <c r="BM301" s="30" t="str">
        <f t="shared" si="550"/>
        <v>Pipe Insulation, All Lines</v>
      </c>
      <c r="BN301" s="30" t="str">
        <f t="shared" si="550"/>
        <v>Standard</v>
      </c>
      <c r="BO301" s="41">
        <f t="shared" ref="BO301" si="561">BO300</f>
        <v>-1</v>
      </c>
      <c r="BP301" s="41">
        <v>0</v>
      </c>
      <c r="BQ301" s="41">
        <v>0</v>
      </c>
      <c r="BR301" s="94" t="s">
        <v>290</v>
      </c>
      <c r="BS301" s="61">
        <v>0.7</v>
      </c>
      <c r="BT301" s="31" t="s">
        <v>0</v>
      </c>
      <c r="BY301" s="14"/>
      <c r="CA301" s="13"/>
      <c r="CC301" s="13"/>
      <c r="CE301" s="13"/>
    </row>
    <row r="302" spans="1:154" s="3" customFormat="1" x14ac:dyDescent="0.25">
      <c r="C302" s="3">
        <v>9</v>
      </c>
      <c r="D302" s="30">
        <f t="shared" si="544"/>
        <v>2019</v>
      </c>
      <c r="E302" s="41" t="str">
        <f t="shared" si="544"/>
        <v>SingleFam</v>
      </c>
      <c r="F302" s="3">
        <v>1</v>
      </c>
      <c r="G302" s="3">
        <v>1.5</v>
      </c>
      <c r="H302" s="3">
        <v>0.14000000000000001</v>
      </c>
      <c r="I302" s="3">
        <v>750</v>
      </c>
      <c r="J302" s="3">
        <v>3</v>
      </c>
      <c r="K302" s="3">
        <v>29889</v>
      </c>
      <c r="L302" s="3">
        <v>25.2</v>
      </c>
      <c r="M302" s="3">
        <v>0.13</v>
      </c>
      <c r="N302" s="3">
        <v>19</v>
      </c>
      <c r="O302" s="3">
        <v>350</v>
      </c>
      <c r="P302" s="3">
        <v>1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0.39</v>
      </c>
      <c r="V302" s="96" t="s">
        <v>307</v>
      </c>
      <c r="W302" s="3">
        <v>8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38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0</v>
      </c>
      <c r="AR302" s="27">
        <v>0.1</v>
      </c>
      <c r="AS302" s="27">
        <v>0.1</v>
      </c>
      <c r="AT302" s="3" t="s">
        <v>116</v>
      </c>
      <c r="AU302" s="3" t="s">
        <v>204</v>
      </c>
      <c r="AV302" s="41">
        <f t="shared" ref="AV302" si="562">AV301</f>
        <v>0</v>
      </c>
      <c r="AW302" s="57" t="s">
        <v>236</v>
      </c>
      <c r="AX302" s="30" t="str">
        <f t="shared" si="547"/>
        <v>T24-2019 IntWall 2x6 16oc R21</v>
      </c>
      <c r="AY302" s="3" t="s">
        <v>39</v>
      </c>
      <c r="AZ302" s="3" t="s">
        <v>40</v>
      </c>
      <c r="BA302" s="3" t="s">
        <v>59</v>
      </c>
      <c r="BB302" s="3" t="s">
        <v>129</v>
      </c>
      <c r="BC302" s="3" t="s">
        <v>84</v>
      </c>
      <c r="BD302" s="3" t="s">
        <v>158</v>
      </c>
      <c r="BE302" s="3" t="s">
        <v>87</v>
      </c>
      <c r="BF302" s="3" t="s">
        <v>161</v>
      </c>
      <c r="BG302" s="3" t="s">
        <v>141</v>
      </c>
      <c r="BH302" s="59">
        <v>3.3342140315042537</v>
      </c>
      <c r="BI302" s="27">
        <v>2</v>
      </c>
      <c r="BJ302" s="70" t="s">
        <v>276</v>
      </c>
      <c r="BK302" s="71" t="str">
        <f t="shared" si="548"/>
        <v>not compact</v>
      </c>
      <c r="BL302" s="71" t="str">
        <f t="shared" si="549"/>
        <v>Basic Credit</v>
      </c>
      <c r="BM302" s="30" t="str">
        <f t="shared" si="550"/>
        <v>Pipe Insulation, All Lines</v>
      </c>
      <c r="BN302" s="30" t="str">
        <f t="shared" si="550"/>
        <v>Standard</v>
      </c>
      <c r="BO302" s="41">
        <f t="shared" ref="BO302" si="563">BO301</f>
        <v>-1</v>
      </c>
      <c r="BP302" s="41">
        <v>0</v>
      </c>
      <c r="BQ302" s="41">
        <v>0</v>
      </c>
      <c r="BR302" s="94" t="s">
        <v>290</v>
      </c>
      <c r="BS302" s="61">
        <v>0.6</v>
      </c>
      <c r="BT302" s="31" t="s">
        <v>0</v>
      </c>
      <c r="BY302" s="14"/>
      <c r="CA302" s="13"/>
      <c r="CC302" s="13"/>
      <c r="CE302" s="13"/>
    </row>
    <row r="303" spans="1:154" s="3" customFormat="1" x14ac:dyDescent="0.25">
      <c r="C303" s="3">
        <v>10</v>
      </c>
      <c r="D303" s="30">
        <f t="shared" si="544"/>
        <v>2019</v>
      </c>
      <c r="E303" s="41" t="str">
        <f t="shared" si="544"/>
        <v>SingleFam</v>
      </c>
      <c r="F303" s="3">
        <v>1</v>
      </c>
      <c r="G303" s="3">
        <v>1.5</v>
      </c>
      <c r="H303" s="3">
        <v>0.14000000000000001</v>
      </c>
      <c r="I303" s="3">
        <v>750</v>
      </c>
      <c r="J303" s="3">
        <v>3</v>
      </c>
      <c r="K303" s="3">
        <v>30200</v>
      </c>
      <c r="L303" s="3">
        <v>22.4</v>
      </c>
      <c r="M303" s="3">
        <v>0.13</v>
      </c>
      <c r="N303" s="3">
        <v>19</v>
      </c>
      <c r="O303" s="3">
        <v>350</v>
      </c>
      <c r="P303" s="3">
        <v>1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0.42</v>
      </c>
      <c r="V303" s="96" t="s">
        <v>320</v>
      </c>
      <c r="W303" s="3">
        <v>8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0.2</v>
      </c>
      <c r="AS303" s="27">
        <v>0.1</v>
      </c>
      <c r="AT303" s="3" t="s">
        <v>116</v>
      </c>
      <c r="AU303" s="3" t="s">
        <v>204</v>
      </c>
      <c r="AV303" s="41">
        <f t="shared" ref="AV303" si="564">AV302</f>
        <v>0</v>
      </c>
      <c r="AW303" s="57" t="s">
        <v>236</v>
      </c>
      <c r="AX303" s="30" t="str">
        <f t="shared" si="547"/>
        <v>T24-2019 IntWall 2x6 16oc R21</v>
      </c>
      <c r="AY303" s="3" t="s">
        <v>39</v>
      </c>
      <c r="AZ303" s="3" t="s">
        <v>40</v>
      </c>
      <c r="BA303" s="3" t="s">
        <v>59</v>
      </c>
      <c r="BB303" s="3" t="s">
        <v>129</v>
      </c>
      <c r="BC303" s="3" t="s">
        <v>84</v>
      </c>
      <c r="BD303" s="3" t="s">
        <v>158</v>
      </c>
      <c r="BE303" s="3" t="s">
        <v>87</v>
      </c>
      <c r="BF303" s="3" t="s">
        <v>161</v>
      </c>
      <c r="BG303" s="3" t="s">
        <v>141</v>
      </c>
      <c r="BH303" s="59">
        <v>3.3342140315042537</v>
      </c>
      <c r="BI303" s="27">
        <v>2</v>
      </c>
      <c r="BJ303" s="70" t="s">
        <v>276</v>
      </c>
      <c r="BK303" s="71" t="str">
        <f t="shared" si="548"/>
        <v>not compact</v>
      </c>
      <c r="BL303" s="71" t="str">
        <f t="shared" si="549"/>
        <v>Basic Credit</v>
      </c>
      <c r="BM303" s="30" t="str">
        <f t="shared" si="550"/>
        <v>Pipe Insulation, All Lines</v>
      </c>
      <c r="BN303" s="30" t="str">
        <f t="shared" si="550"/>
        <v>Standard</v>
      </c>
      <c r="BO303" s="41">
        <f t="shared" ref="BO303" si="565">BO302</f>
        <v>-1</v>
      </c>
      <c r="BP303" s="41">
        <v>0</v>
      </c>
      <c r="BQ303" s="41">
        <v>0</v>
      </c>
      <c r="BR303" s="94" t="s">
        <v>290</v>
      </c>
      <c r="BS303" s="61">
        <v>0.6</v>
      </c>
      <c r="BT303" s="31" t="s">
        <v>0</v>
      </c>
      <c r="BY303" s="14"/>
      <c r="CA303" s="13"/>
      <c r="CC303" s="13"/>
      <c r="CE303" s="13"/>
    </row>
    <row r="304" spans="1:154" s="3" customFormat="1" x14ac:dyDescent="0.25">
      <c r="C304" s="3">
        <v>11</v>
      </c>
      <c r="D304" s="30">
        <f t="shared" si="544"/>
        <v>2019</v>
      </c>
      <c r="E304" s="41" t="str">
        <f t="shared" si="544"/>
        <v>SingleFam</v>
      </c>
      <c r="F304" s="3">
        <v>1</v>
      </c>
      <c r="G304" s="3">
        <v>1.5</v>
      </c>
      <c r="H304" s="3">
        <v>0.14000000000000001</v>
      </c>
      <c r="I304" s="3">
        <v>750</v>
      </c>
      <c r="J304" s="3">
        <v>3</v>
      </c>
      <c r="K304" s="3">
        <v>29693</v>
      </c>
      <c r="L304" s="3">
        <v>17.8</v>
      </c>
      <c r="M304" s="3">
        <v>0.13</v>
      </c>
      <c r="N304" s="3">
        <v>19</v>
      </c>
      <c r="O304" s="3">
        <v>350</v>
      </c>
      <c r="P304" s="3">
        <v>1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0.45</v>
      </c>
      <c r="V304" s="96" t="s">
        <v>321</v>
      </c>
      <c r="W304" s="3">
        <v>8</v>
      </c>
      <c r="X304" s="3">
        <v>8</v>
      </c>
      <c r="Y304" s="3">
        <v>7</v>
      </c>
      <c r="Z304" s="3">
        <v>15</v>
      </c>
      <c r="AA304" s="57">
        <v>4.8000000000000001E-2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38</v>
      </c>
      <c r="AG304" s="3">
        <v>19</v>
      </c>
      <c r="AH304" s="3">
        <v>8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0</v>
      </c>
      <c r="AR304" s="27">
        <v>0.2</v>
      </c>
      <c r="AS304" s="27">
        <v>0.1</v>
      </c>
      <c r="AT304" s="3" t="s">
        <v>116</v>
      </c>
      <c r="AU304" s="3" t="s">
        <v>204</v>
      </c>
      <c r="AV304" s="41">
        <f t="shared" ref="AV304" si="566">AV303</f>
        <v>0</v>
      </c>
      <c r="AW304" s="3" t="s">
        <v>236</v>
      </c>
      <c r="AX304" s="30" t="str">
        <f t="shared" si="547"/>
        <v>T24-2019 IntWall 2x6 16oc R21</v>
      </c>
      <c r="AY304" s="3" t="s">
        <v>39</v>
      </c>
      <c r="AZ304" s="3" t="s">
        <v>40</v>
      </c>
      <c r="BA304" s="3" t="s">
        <v>59</v>
      </c>
      <c r="BB304" s="3" t="s">
        <v>129</v>
      </c>
      <c r="BC304" s="3" t="s">
        <v>84</v>
      </c>
      <c r="BD304" s="3" t="s">
        <v>157</v>
      </c>
      <c r="BE304" s="3" t="s">
        <v>87</v>
      </c>
      <c r="BF304" s="3" t="s">
        <v>160</v>
      </c>
      <c r="BG304" s="3" t="s">
        <v>141</v>
      </c>
      <c r="BH304" s="59">
        <v>3.5707316174882533</v>
      </c>
      <c r="BI304" s="27">
        <v>2</v>
      </c>
      <c r="BJ304" s="70" t="s">
        <v>276</v>
      </c>
      <c r="BK304" s="71" t="str">
        <f t="shared" si="548"/>
        <v>not compact</v>
      </c>
      <c r="BL304" s="71" t="str">
        <f t="shared" si="549"/>
        <v>Basic Credit</v>
      </c>
      <c r="BM304" s="30" t="str">
        <f t="shared" si="550"/>
        <v>Pipe Insulation, All Lines</v>
      </c>
      <c r="BN304" s="30" t="str">
        <f t="shared" si="550"/>
        <v>Standard</v>
      </c>
      <c r="BO304" s="41">
        <f t="shared" ref="BO304" si="567">BO303</f>
        <v>-1</v>
      </c>
      <c r="BP304" s="41">
        <v>0</v>
      </c>
      <c r="BQ304" s="41">
        <v>0</v>
      </c>
      <c r="BR304" s="94" t="s">
        <v>290</v>
      </c>
      <c r="BS304" s="61">
        <v>0.6</v>
      </c>
      <c r="BT304" s="31" t="s">
        <v>0</v>
      </c>
      <c r="BY304" s="14"/>
      <c r="CA304" s="13"/>
      <c r="CC304" s="13"/>
      <c r="CE304" s="13"/>
    </row>
    <row r="305" spans="3:83" s="3" customFormat="1" x14ac:dyDescent="0.25">
      <c r="C305" s="3">
        <v>12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29328</v>
      </c>
      <c r="L305" s="3">
        <v>20.7</v>
      </c>
      <c r="M305" s="3">
        <v>0.14000000000000001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0.46</v>
      </c>
      <c r="V305" s="96" t="s">
        <v>322</v>
      </c>
      <c r="W305" s="3">
        <v>8</v>
      </c>
      <c r="X305" s="3">
        <v>6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4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0.2</v>
      </c>
      <c r="AS305" s="27">
        <v>0.1</v>
      </c>
      <c r="AT305" s="3" t="s">
        <v>116</v>
      </c>
      <c r="AU305" s="3" t="s">
        <v>204</v>
      </c>
      <c r="AV305" s="41">
        <f t="shared" ref="AV305" si="568">AV304</f>
        <v>0</v>
      </c>
      <c r="AW305" s="3" t="s">
        <v>236</v>
      </c>
      <c r="AX305" s="30" t="str">
        <f t="shared" si="547"/>
        <v>T24-2019 IntWall 2x6 16oc R21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159</v>
      </c>
      <c r="BE305" s="3" t="s">
        <v>87</v>
      </c>
      <c r="BF305" s="3" t="s">
        <v>162</v>
      </c>
      <c r="BG305" s="3" t="s">
        <v>141</v>
      </c>
      <c r="BH305" s="59">
        <v>3.5707316174882533</v>
      </c>
      <c r="BI305" s="27">
        <v>2</v>
      </c>
      <c r="BJ305" s="70" t="s">
        <v>276</v>
      </c>
      <c r="BK305" s="71" t="str">
        <f t="shared" si="548"/>
        <v>not compact</v>
      </c>
      <c r="BL305" s="71" t="str">
        <f t="shared" si="549"/>
        <v>Basic Credit</v>
      </c>
      <c r="BM305" s="30" t="str">
        <f t="shared" si="550"/>
        <v>Pipe Insulation, All Lines</v>
      </c>
      <c r="BN305" s="30" t="str">
        <f t="shared" si="550"/>
        <v>Standard</v>
      </c>
      <c r="BO305" s="41">
        <f t="shared" ref="BO305" si="569">BO304</f>
        <v>-1</v>
      </c>
      <c r="BP305" s="41">
        <v>0</v>
      </c>
      <c r="BQ305" s="41">
        <v>0</v>
      </c>
      <c r="BR305" s="94" t="s">
        <v>290</v>
      </c>
      <c r="BS305" s="61">
        <v>0.6</v>
      </c>
      <c r="BT305" s="31" t="s">
        <v>0</v>
      </c>
      <c r="BY305" s="14"/>
      <c r="CA305" s="13"/>
      <c r="CC305" s="13"/>
      <c r="CE305" s="13"/>
    </row>
    <row r="306" spans="3:83" s="3" customFormat="1" x14ac:dyDescent="0.25">
      <c r="C306" s="3">
        <v>13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29553</v>
      </c>
      <c r="L306" s="3">
        <v>19.5</v>
      </c>
      <c r="M306" s="3">
        <v>0.12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0.42</v>
      </c>
      <c r="V306" s="96" t="s">
        <v>323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8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0.2</v>
      </c>
      <c r="AS306" s="27">
        <v>0.63</v>
      </c>
      <c r="AT306" s="3" t="s">
        <v>116</v>
      </c>
      <c r="AU306" s="3" t="s">
        <v>204</v>
      </c>
      <c r="AV306" s="41">
        <f t="shared" ref="AV306" si="570">AV305</f>
        <v>0</v>
      </c>
      <c r="AW306" s="3" t="s">
        <v>236</v>
      </c>
      <c r="AX306" s="30" t="str">
        <f t="shared" si="547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157</v>
      </c>
      <c r="BE306" s="3" t="s">
        <v>87</v>
      </c>
      <c r="BF306" s="3" t="s">
        <v>160</v>
      </c>
      <c r="BG306" s="3" t="s">
        <v>141</v>
      </c>
      <c r="BH306" s="59">
        <v>3.5707316174882533</v>
      </c>
      <c r="BI306" s="27">
        <v>2</v>
      </c>
      <c r="BJ306" s="70" t="s">
        <v>276</v>
      </c>
      <c r="BK306" s="71" t="str">
        <f t="shared" si="548"/>
        <v>not compact</v>
      </c>
      <c r="BL306" s="71" t="str">
        <f t="shared" si="549"/>
        <v>Basic Credit</v>
      </c>
      <c r="BM306" s="30" t="str">
        <f t="shared" si="550"/>
        <v>Pipe Insulation, All Lines</v>
      </c>
      <c r="BN306" s="30" t="str">
        <f t="shared" si="550"/>
        <v>Standard</v>
      </c>
      <c r="BO306" s="41">
        <f t="shared" ref="BO306" si="571">BO305</f>
        <v>-1</v>
      </c>
      <c r="BP306" s="41">
        <v>0</v>
      </c>
      <c r="BQ306" s="41">
        <v>0</v>
      </c>
      <c r="BR306" s="94" t="s">
        <v>290</v>
      </c>
      <c r="BS306" s="61">
        <v>0.6</v>
      </c>
      <c r="BT306" s="31" t="s">
        <v>0</v>
      </c>
      <c r="BY306" s="14"/>
      <c r="CA306" s="13"/>
      <c r="CC306" s="13"/>
      <c r="CE306" s="13"/>
    </row>
    <row r="307" spans="3:83" s="3" customFormat="1" x14ac:dyDescent="0.25">
      <c r="C307" s="3">
        <v>14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31651</v>
      </c>
      <c r="L307" s="3">
        <v>16.100000000000001</v>
      </c>
      <c r="M307" s="3">
        <v>0.12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0.5</v>
      </c>
      <c r="V307" s="96" t="s">
        <v>324</v>
      </c>
      <c r="W307" s="3">
        <v>8</v>
      </c>
      <c r="X307" s="3">
        <v>8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8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0.1</v>
      </c>
      <c r="AT307" s="3" t="s">
        <v>116</v>
      </c>
      <c r="AU307" s="3" t="s">
        <v>204</v>
      </c>
      <c r="AV307" s="41">
        <f t="shared" ref="AV307" si="572">AV306</f>
        <v>0</v>
      </c>
      <c r="AW307" s="3" t="s">
        <v>236</v>
      </c>
      <c r="AX307" s="30" t="str">
        <f t="shared" si="547"/>
        <v>T24-2019 IntWall 2x6 16oc R21</v>
      </c>
      <c r="AY307" s="3" t="s">
        <v>39</v>
      </c>
      <c r="AZ307" s="3" t="s">
        <v>40</v>
      </c>
      <c r="BA307" s="3" t="s">
        <v>59</v>
      </c>
      <c r="BB307" s="3" t="s">
        <v>129</v>
      </c>
      <c r="BC307" s="3" t="s">
        <v>84</v>
      </c>
      <c r="BD307" s="3" t="s">
        <v>157</v>
      </c>
      <c r="BE307" s="3" t="s">
        <v>87</v>
      </c>
      <c r="BF307" s="3" t="s">
        <v>160</v>
      </c>
      <c r="BG307" s="3" t="s">
        <v>141</v>
      </c>
      <c r="BH307" s="59">
        <v>3.3342140315042537</v>
      </c>
      <c r="BI307" s="27">
        <v>2</v>
      </c>
      <c r="BJ307" s="70" t="s">
        <v>276</v>
      </c>
      <c r="BK307" s="71" t="str">
        <f t="shared" si="548"/>
        <v>not compact</v>
      </c>
      <c r="BL307" s="71" t="str">
        <f t="shared" si="549"/>
        <v>Basic Credit</v>
      </c>
      <c r="BM307" s="30" t="str">
        <f t="shared" si="550"/>
        <v>Pipe Insulation, All Lines</v>
      </c>
      <c r="BN307" s="30" t="str">
        <f t="shared" si="550"/>
        <v>Standard</v>
      </c>
      <c r="BO307" s="41">
        <f t="shared" ref="BO307" si="573">BO306</f>
        <v>-1</v>
      </c>
      <c r="BP307" s="41">
        <v>0</v>
      </c>
      <c r="BQ307" s="41">
        <v>0</v>
      </c>
      <c r="BR307" s="94" t="s">
        <v>290</v>
      </c>
      <c r="BS307" s="61">
        <v>0.6</v>
      </c>
      <c r="BT307" s="31" t="s">
        <v>0</v>
      </c>
      <c r="BY307" s="14"/>
      <c r="CA307" s="13"/>
      <c r="CC307" s="13"/>
      <c r="CE307" s="13"/>
    </row>
    <row r="308" spans="3:83" s="3" customFormat="1" x14ac:dyDescent="0.25">
      <c r="C308" s="3">
        <v>15</v>
      </c>
      <c r="D308" s="30">
        <f t="shared" si="544"/>
        <v>2019</v>
      </c>
      <c r="E308" s="41" t="str">
        <f t="shared" si="544"/>
        <v>SingleFam</v>
      </c>
      <c r="F308" s="3">
        <v>0</v>
      </c>
      <c r="G308" s="3">
        <v>0</v>
      </c>
      <c r="H308" s="3">
        <v>0.14000000000000001</v>
      </c>
      <c r="I308" s="3">
        <v>750</v>
      </c>
      <c r="J308" s="3">
        <v>3</v>
      </c>
      <c r="K308" s="3">
        <v>29177</v>
      </c>
      <c r="L308" s="3">
        <v>16.2</v>
      </c>
      <c r="M308" s="3">
        <v>0.11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0.45</v>
      </c>
      <c r="V308" s="96" t="s">
        <v>306</v>
      </c>
      <c r="W308" s="3">
        <v>8</v>
      </c>
      <c r="X308" s="3">
        <v>8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4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0.63</v>
      </c>
      <c r="AT308" s="3" t="s">
        <v>116</v>
      </c>
      <c r="AU308" s="3" t="s">
        <v>204</v>
      </c>
      <c r="AV308" s="41">
        <f t="shared" ref="AV308" si="574">AV307</f>
        <v>0</v>
      </c>
      <c r="AW308" s="3" t="s">
        <v>236</v>
      </c>
      <c r="AX308" s="30" t="str">
        <f t="shared" si="547"/>
        <v>T24-2019 IntWall 2x6 16oc R21</v>
      </c>
      <c r="AY308" s="3" t="s">
        <v>39</v>
      </c>
      <c r="AZ308" s="3" t="s">
        <v>40</v>
      </c>
      <c r="BA308" s="3" t="s">
        <v>59</v>
      </c>
      <c r="BB308" s="3" t="s">
        <v>129</v>
      </c>
      <c r="BC308" s="3" t="s">
        <v>84</v>
      </c>
      <c r="BD308" s="3" t="s">
        <v>159</v>
      </c>
      <c r="BE308" s="3" t="s">
        <v>87</v>
      </c>
      <c r="BF308" s="3" t="s">
        <v>162</v>
      </c>
      <c r="BG308" s="3" t="s">
        <v>141</v>
      </c>
      <c r="BH308" s="59">
        <v>3.3342140315042537</v>
      </c>
      <c r="BI308" s="27">
        <v>2</v>
      </c>
      <c r="BJ308" s="70" t="s">
        <v>276</v>
      </c>
      <c r="BK308" s="71" t="str">
        <f t="shared" si="548"/>
        <v>not compact</v>
      </c>
      <c r="BL308" s="71" t="str">
        <f t="shared" si="549"/>
        <v>Basic Credit</v>
      </c>
      <c r="BM308" s="30" t="str">
        <f t="shared" si="550"/>
        <v>Pipe Insulation, All Lines</v>
      </c>
      <c r="BN308" s="30" t="str">
        <f t="shared" si="550"/>
        <v>Standard</v>
      </c>
      <c r="BO308" s="41">
        <f t="shared" ref="BO308:BO309" si="575">BO307</f>
        <v>-1</v>
      </c>
      <c r="BP308" s="41">
        <v>0</v>
      </c>
      <c r="BQ308" s="41">
        <v>0</v>
      </c>
      <c r="BR308" s="94" t="s">
        <v>290</v>
      </c>
      <c r="BS308" s="61">
        <v>0.7</v>
      </c>
      <c r="BT308" s="31" t="s">
        <v>0</v>
      </c>
      <c r="BY308" s="14"/>
      <c r="CA308" s="13"/>
      <c r="CC308" s="13"/>
      <c r="CE308" s="13"/>
    </row>
    <row r="309" spans="3:83" s="3" customFormat="1" x14ac:dyDescent="0.25">
      <c r="C309" s="84">
        <v>16</v>
      </c>
      <c r="D309" s="85">
        <f t="shared" si="544"/>
        <v>2019</v>
      </c>
      <c r="E309" s="86" t="str">
        <f t="shared" si="544"/>
        <v>SingleFam</v>
      </c>
      <c r="F309" s="84">
        <v>0</v>
      </c>
      <c r="G309" s="84">
        <v>0</v>
      </c>
      <c r="H309" s="84">
        <v>0.14000000000000001</v>
      </c>
      <c r="I309" s="84">
        <v>750</v>
      </c>
      <c r="J309" s="84">
        <v>3</v>
      </c>
      <c r="K309" s="84">
        <v>30930</v>
      </c>
      <c r="L309" s="84">
        <v>14.6</v>
      </c>
      <c r="M309" s="84">
        <v>0.12</v>
      </c>
      <c r="N309" s="84">
        <v>20</v>
      </c>
      <c r="O309" s="84">
        <v>350</v>
      </c>
      <c r="P309" s="84">
        <v>0</v>
      </c>
      <c r="Q309" s="84">
        <v>0.57999999999999996</v>
      </c>
      <c r="R309" s="84">
        <v>0.45</v>
      </c>
      <c r="S309" s="3">
        <v>0.62</v>
      </c>
      <c r="T309" s="84">
        <v>5</v>
      </c>
      <c r="U309" s="87">
        <v>0.44</v>
      </c>
      <c r="V309" s="97" t="s">
        <v>325</v>
      </c>
      <c r="W309" s="84">
        <v>8</v>
      </c>
      <c r="X309" s="84">
        <v>8</v>
      </c>
      <c r="Y309" s="84">
        <v>7</v>
      </c>
      <c r="Z309" s="84">
        <v>15</v>
      </c>
      <c r="AA309" s="88">
        <v>4.8000000000000001E-2</v>
      </c>
      <c r="AB309" s="84">
        <v>0.4</v>
      </c>
      <c r="AC309" s="84">
        <v>0.35</v>
      </c>
      <c r="AD309" s="84">
        <v>0.55000000000000004</v>
      </c>
      <c r="AE309" s="84">
        <v>0.3</v>
      </c>
      <c r="AF309" s="84">
        <v>38</v>
      </c>
      <c r="AG309" s="84">
        <v>19</v>
      </c>
      <c r="AH309" s="84">
        <v>8</v>
      </c>
      <c r="AI309" s="84">
        <v>7016</v>
      </c>
      <c r="AJ309" s="84">
        <v>10016</v>
      </c>
      <c r="AK309" s="86">
        <f t="shared" si="545"/>
        <v>0.7</v>
      </c>
      <c r="AL309" s="86" t="str">
        <f t="shared" si="545"/>
        <v>Yes</v>
      </c>
      <c r="AM309" s="87">
        <v>0.3</v>
      </c>
      <c r="AN309" s="89">
        <v>0.35</v>
      </c>
      <c r="AO309" s="87">
        <v>0.2</v>
      </c>
      <c r="AP309" s="87">
        <v>0.2</v>
      </c>
      <c r="AQ309" s="87">
        <v>0</v>
      </c>
      <c r="AR309" s="87">
        <v>0.1</v>
      </c>
      <c r="AS309" s="87">
        <v>0.1</v>
      </c>
      <c r="AT309" s="84" t="s">
        <v>116</v>
      </c>
      <c r="AU309" s="84" t="s">
        <v>204</v>
      </c>
      <c r="AV309" s="86">
        <f t="shared" ref="AV309" si="576">AV308</f>
        <v>0</v>
      </c>
      <c r="AW309" s="84" t="s">
        <v>236</v>
      </c>
      <c r="AX309" s="85" t="str">
        <f t="shared" si="547"/>
        <v>T24-2019 IntWall 2x6 16oc R21</v>
      </c>
      <c r="AY309" s="84" t="s">
        <v>41</v>
      </c>
      <c r="AZ309" s="84" t="s">
        <v>42</v>
      </c>
      <c r="BA309" s="84" t="s">
        <v>59</v>
      </c>
      <c r="BB309" s="84" t="s">
        <v>129</v>
      </c>
      <c r="BC309" s="84" t="s">
        <v>84</v>
      </c>
      <c r="BD309" s="84" t="s">
        <v>157</v>
      </c>
      <c r="BE309" s="84" t="s">
        <v>87</v>
      </c>
      <c r="BF309" s="84" t="s">
        <v>160</v>
      </c>
      <c r="BG309" s="84" t="s">
        <v>141</v>
      </c>
      <c r="BH309" s="90">
        <v>3.3342140315042537</v>
      </c>
      <c r="BI309" s="87">
        <v>2</v>
      </c>
      <c r="BJ309" s="91" t="s">
        <v>276</v>
      </c>
      <c r="BK309" s="92" t="str">
        <f t="shared" si="548"/>
        <v>not compact</v>
      </c>
      <c r="BL309" s="92" t="str">
        <f t="shared" si="549"/>
        <v>Basic Credit</v>
      </c>
      <c r="BM309" s="85" t="str">
        <f t="shared" si="550"/>
        <v>Pipe Insulation, All Lines</v>
      </c>
      <c r="BN309" s="85" t="str">
        <f t="shared" si="550"/>
        <v>Standard</v>
      </c>
      <c r="BO309" s="86">
        <f t="shared" si="575"/>
        <v>-1</v>
      </c>
      <c r="BP309" s="89">
        <v>65</v>
      </c>
      <c r="BQ309" s="89">
        <v>100</v>
      </c>
      <c r="BR309" s="89" t="s">
        <v>291</v>
      </c>
      <c r="BS309" s="89">
        <v>0.6</v>
      </c>
      <c r="BT309" s="31" t="s">
        <v>0</v>
      </c>
      <c r="BY309" s="14"/>
      <c r="CA309" s="13"/>
      <c r="CC309" s="13"/>
      <c r="CE309" s="13"/>
    </row>
    <row r="310" spans="3:83" s="3" customFormat="1" x14ac:dyDescent="0.25">
      <c r="C310" s="3">
        <v>1</v>
      </c>
      <c r="D310" s="8">
        <v>2019</v>
      </c>
      <c r="E310" s="83" t="s">
        <v>219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26762</v>
      </c>
      <c r="L310" s="3">
        <v>4.7</v>
      </c>
      <c r="M310" s="3">
        <v>0.1</v>
      </c>
      <c r="N310" s="3">
        <v>20</v>
      </c>
      <c r="O310" s="3">
        <v>350</v>
      </c>
      <c r="P310" s="3">
        <v>0</v>
      </c>
      <c r="Q310" s="3">
        <v>0.57999999999999996</v>
      </c>
      <c r="R310" s="3">
        <v>0.45</v>
      </c>
      <c r="S310" s="3">
        <v>0.62</v>
      </c>
      <c r="T310" s="3">
        <v>7</v>
      </c>
      <c r="U310" s="27">
        <v>0.56000000000000005</v>
      </c>
      <c r="V310" s="96" t="s">
        <v>303</v>
      </c>
      <c r="W310" s="3">
        <v>8</v>
      </c>
      <c r="X310" s="3">
        <v>6</v>
      </c>
      <c r="Y310" s="3">
        <v>7</v>
      </c>
      <c r="Z310" s="3">
        <v>15</v>
      </c>
      <c r="AA310" s="57">
        <v>5.0999999999999997E-2</v>
      </c>
      <c r="AB310" s="3">
        <v>0.4</v>
      </c>
      <c r="AC310" s="1">
        <v>0.5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8</v>
      </c>
      <c r="AI310" s="3">
        <v>0</v>
      </c>
      <c r="AJ310" s="3">
        <v>5016</v>
      </c>
      <c r="AK310" s="27">
        <v>0.7</v>
      </c>
      <c r="AL310" s="27" t="s">
        <v>292</v>
      </c>
      <c r="AM310" s="27">
        <v>0.3</v>
      </c>
      <c r="AN310" s="61">
        <v>0.35</v>
      </c>
      <c r="AO310" s="27">
        <v>0.2</v>
      </c>
      <c r="AP310" s="27">
        <v>0.2</v>
      </c>
      <c r="AQ310" s="27">
        <v>0</v>
      </c>
      <c r="AR310" s="27">
        <v>0.1</v>
      </c>
      <c r="AS310" s="27">
        <v>0.1</v>
      </c>
      <c r="AT310" s="3" t="s">
        <v>116</v>
      </c>
      <c r="AU310" s="3" t="s">
        <v>116</v>
      </c>
      <c r="AV310" s="27">
        <v>0</v>
      </c>
      <c r="AW310" s="66" t="s">
        <v>200</v>
      </c>
      <c r="AX310" s="3" t="s">
        <v>205</v>
      </c>
      <c r="AY310" s="3" t="s">
        <v>39</v>
      </c>
      <c r="AZ310" s="3" t="s">
        <v>40</v>
      </c>
      <c r="BA310" s="3" t="s">
        <v>59</v>
      </c>
      <c r="BB310" s="3" t="s">
        <v>130</v>
      </c>
      <c r="BC310" s="3" t="s">
        <v>84</v>
      </c>
      <c r="BD310" s="3" t="s">
        <v>157</v>
      </c>
      <c r="BE310" s="3" t="s">
        <v>87</v>
      </c>
      <c r="BF310" s="3" t="s">
        <v>160</v>
      </c>
      <c r="BG310" s="3" t="s">
        <v>141</v>
      </c>
      <c r="BH310" s="59">
        <v>3.5707316174882502</v>
      </c>
      <c r="BI310" s="27">
        <v>2</v>
      </c>
      <c r="BJ310" s="70" t="s">
        <v>275</v>
      </c>
      <c r="BK310" s="70" t="s">
        <v>268</v>
      </c>
      <c r="BL310" s="70" t="s">
        <v>269</v>
      </c>
      <c r="BM310" s="3" t="s">
        <v>185</v>
      </c>
      <c r="BN310" s="3" t="s">
        <v>184</v>
      </c>
      <c r="BO310" s="27">
        <v>-1</v>
      </c>
      <c r="BP310" s="61">
        <v>42</v>
      </c>
      <c r="BQ310" s="61">
        <v>100</v>
      </c>
      <c r="BR310" s="61" t="s">
        <v>289</v>
      </c>
      <c r="BS310" s="61">
        <v>0.6</v>
      </c>
      <c r="BT310" s="31" t="s">
        <v>0</v>
      </c>
      <c r="BU310" s="3" t="s">
        <v>280</v>
      </c>
      <c r="BY310" s="14"/>
      <c r="CA310" s="13"/>
      <c r="CC310" s="13"/>
      <c r="CE310" s="13"/>
    </row>
    <row r="311" spans="3:83" s="3" customFormat="1" x14ac:dyDescent="0.25">
      <c r="C311" s="3">
        <v>2</v>
      </c>
      <c r="D311" s="30">
        <f>D310</f>
        <v>2019</v>
      </c>
      <c r="E311" s="41" t="str">
        <f t="shared" si="544"/>
        <v>MultiFam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30021</v>
      </c>
      <c r="L311" s="3">
        <v>5.3</v>
      </c>
      <c r="M311" s="3">
        <v>7.0000000000000007E-2</v>
      </c>
      <c r="N311" s="3">
        <v>19</v>
      </c>
      <c r="O311" s="3">
        <v>350</v>
      </c>
      <c r="P311" s="3">
        <v>1</v>
      </c>
      <c r="Q311" s="3">
        <v>0.57999999999999996</v>
      </c>
      <c r="R311" s="3">
        <v>0.45</v>
      </c>
      <c r="S311" s="3">
        <v>0.62</v>
      </c>
      <c r="T311" s="30">
        <f>T310</f>
        <v>7</v>
      </c>
      <c r="U311" s="27">
        <v>0.47</v>
      </c>
      <c r="V311" s="96" t="s">
        <v>315</v>
      </c>
      <c r="W311" s="3">
        <v>8</v>
      </c>
      <c r="X311" s="3">
        <v>6</v>
      </c>
      <c r="Y311" s="3">
        <v>7</v>
      </c>
      <c r="Z311" s="3">
        <v>15</v>
      </c>
      <c r="AA311" s="57">
        <v>5.0999999999999997E-2</v>
      </c>
      <c r="AB311" s="3">
        <v>0.4</v>
      </c>
      <c r="AC311" s="3">
        <v>0.35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8</v>
      </c>
      <c r="AI311" s="3">
        <v>0</v>
      </c>
      <c r="AJ311" s="3">
        <v>5016</v>
      </c>
      <c r="AK311" s="41">
        <f>AK310</f>
        <v>0.7</v>
      </c>
      <c r="AL311" s="41" t="str">
        <f>AL310</f>
        <v>Yes</v>
      </c>
      <c r="AM311" s="27">
        <v>0.3</v>
      </c>
      <c r="AN311" s="27">
        <v>0.23</v>
      </c>
      <c r="AO311" s="27">
        <v>0.2</v>
      </c>
      <c r="AP311" s="27">
        <v>0.2</v>
      </c>
      <c r="AQ311" s="27">
        <v>1</v>
      </c>
      <c r="AR311" s="27">
        <v>0.1</v>
      </c>
      <c r="AS311" s="27">
        <v>0.1</v>
      </c>
      <c r="AT311" s="3" t="s">
        <v>116</v>
      </c>
      <c r="AU311" s="3" t="s">
        <v>116</v>
      </c>
      <c r="AV311" s="41">
        <f>AV310</f>
        <v>0</v>
      </c>
      <c r="AW311" s="3" t="s">
        <v>200</v>
      </c>
      <c r="AX311" s="30" t="str">
        <f>AX310</f>
        <v>T24-2019 IntWall 2x6 16oc R21</v>
      </c>
      <c r="AY311" s="3" t="s">
        <v>39</v>
      </c>
      <c r="AZ311" s="3" t="s">
        <v>40</v>
      </c>
      <c r="BA311" s="99" t="s">
        <v>60</v>
      </c>
      <c r="BB311" s="3" t="s">
        <v>130</v>
      </c>
      <c r="BC311" s="3" t="s">
        <v>84</v>
      </c>
      <c r="BD311" s="3" t="s">
        <v>157</v>
      </c>
      <c r="BE311" s="3" t="s">
        <v>87</v>
      </c>
      <c r="BF311" s="3" t="s">
        <v>160</v>
      </c>
      <c r="BG311" s="3" t="s">
        <v>141</v>
      </c>
      <c r="BH311" s="59">
        <v>3.5707316174882533</v>
      </c>
      <c r="BI311" s="27">
        <v>2</v>
      </c>
      <c r="BJ311" s="70" t="s">
        <v>276</v>
      </c>
      <c r="BK311" s="71" t="str">
        <f>BK310</f>
        <v>not compact</v>
      </c>
      <c r="BL311" s="71" t="str">
        <f>BL310</f>
        <v>Basic Credit</v>
      </c>
      <c r="BM311" s="30" t="str">
        <f>BM310</f>
        <v>Pipe Insulation, All Lines</v>
      </c>
      <c r="BN311" s="30" t="str">
        <f>BN310</f>
        <v>Standard</v>
      </c>
      <c r="BO311" s="41">
        <f>BO310</f>
        <v>-1</v>
      </c>
      <c r="BP311" s="41">
        <v>0</v>
      </c>
      <c r="BQ311" s="41">
        <v>0</v>
      </c>
      <c r="BR311" s="94" t="s">
        <v>290</v>
      </c>
      <c r="BS311" s="61">
        <v>0.6</v>
      </c>
      <c r="BT311" s="31" t="s">
        <v>0</v>
      </c>
      <c r="BY311" s="14"/>
      <c r="CA311" s="13"/>
      <c r="CC311" s="13"/>
      <c r="CE311" s="13"/>
    </row>
    <row r="312" spans="3:83" s="3" customFormat="1" x14ac:dyDescent="0.25">
      <c r="C312" s="3">
        <v>3</v>
      </c>
      <c r="D312" s="30">
        <f t="shared" ref="D312:E325" si="577">D311</f>
        <v>2019</v>
      </c>
      <c r="E312" s="41" t="str">
        <f t="shared" si="577"/>
        <v>MultiFam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31137</v>
      </c>
      <c r="L312" s="3">
        <v>3.4</v>
      </c>
      <c r="M312" s="3">
        <v>0.06</v>
      </c>
      <c r="N312" s="3">
        <v>20</v>
      </c>
      <c r="O312" s="3">
        <v>350</v>
      </c>
      <c r="P312" s="3">
        <v>0</v>
      </c>
      <c r="Q312" s="3">
        <v>0.57999999999999996</v>
      </c>
      <c r="R312" s="3">
        <v>0.45</v>
      </c>
      <c r="S312" s="3">
        <v>0.62</v>
      </c>
      <c r="T312" s="30">
        <f t="shared" ref="T312:T325" si="578">T311</f>
        <v>7</v>
      </c>
      <c r="U312" s="27">
        <v>0.47</v>
      </c>
      <c r="V312" s="96" t="s">
        <v>304</v>
      </c>
      <c r="W312" s="3">
        <v>6</v>
      </c>
      <c r="X312" s="3">
        <v>6</v>
      </c>
      <c r="Y312" s="3">
        <v>7</v>
      </c>
      <c r="Z312" s="3">
        <v>15</v>
      </c>
      <c r="AA312" s="57">
        <v>5.0999999999999997E-2</v>
      </c>
      <c r="AB312" s="3">
        <v>0.4</v>
      </c>
      <c r="AC312" s="1">
        <v>0.5</v>
      </c>
      <c r="AD312" s="3">
        <v>0.55000000000000004</v>
      </c>
      <c r="AE312" s="3">
        <v>0.3</v>
      </c>
      <c r="AF312" s="3">
        <v>30</v>
      </c>
      <c r="AG312" s="3">
        <v>19</v>
      </c>
      <c r="AH312" s="3">
        <v>0</v>
      </c>
      <c r="AI312" s="3">
        <v>0</v>
      </c>
      <c r="AJ312" s="3">
        <v>5016</v>
      </c>
      <c r="AK312" s="41">
        <f t="shared" ref="AK312:AL312" si="579">AK311</f>
        <v>0.7</v>
      </c>
      <c r="AL312" s="41" t="str">
        <f t="shared" si="579"/>
        <v>Yes</v>
      </c>
      <c r="AM312" s="27">
        <v>0.3</v>
      </c>
      <c r="AN312" s="61">
        <v>0.35</v>
      </c>
      <c r="AO312" s="27">
        <v>0.2</v>
      </c>
      <c r="AP312" s="27">
        <v>0.2</v>
      </c>
      <c r="AQ312" s="27">
        <v>1</v>
      </c>
      <c r="AR312" s="27">
        <v>0.1</v>
      </c>
      <c r="AS312" s="27">
        <v>0.1</v>
      </c>
      <c r="AT312" s="3" t="s">
        <v>116</v>
      </c>
      <c r="AU312" s="3" t="s">
        <v>116</v>
      </c>
      <c r="AV312" s="41">
        <f t="shared" ref="AV312" si="580">AV311</f>
        <v>0</v>
      </c>
      <c r="AW312" s="3" t="s">
        <v>200</v>
      </c>
      <c r="AX312" s="30" t="str">
        <f t="shared" ref="AX312:AX325" si="581">AX311</f>
        <v>T24-2019 IntWall 2x6 16oc R21</v>
      </c>
      <c r="AY312" s="3" t="s">
        <v>39</v>
      </c>
      <c r="AZ312" s="3" t="s">
        <v>40</v>
      </c>
      <c r="BA312" s="3" t="s">
        <v>60</v>
      </c>
      <c r="BB312" s="3" t="s">
        <v>130</v>
      </c>
      <c r="BC312" s="3" t="s">
        <v>84</v>
      </c>
      <c r="BD312" s="3" t="s">
        <v>158</v>
      </c>
      <c r="BE312" s="3" t="s">
        <v>87</v>
      </c>
      <c r="BF312" s="3" t="s">
        <v>161</v>
      </c>
      <c r="BG312" s="3" t="s">
        <v>141</v>
      </c>
      <c r="BH312" s="59">
        <v>3.5707316174882533</v>
      </c>
      <c r="BI312" s="27">
        <v>1</v>
      </c>
      <c r="BJ312" s="70" t="s">
        <v>275</v>
      </c>
      <c r="BK312" s="71" t="str">
        <f t="shared" ref="BK312:BK325" si="582">BK311</f>
        <v>not compact</v>
      </c>
      <c r="BL312" s="71" t="str">
        <f t="shared" ref="BL312:BL325" si="583">BL311</f>
        <v>Basic Credit</v>
      </c>
      <c r="BM312" s="30" t="str">
        <f t="shared" ref="BM312:BN325" si="584">BM311</f>
        <v>Pipe Insulation, All Lines</v>
      </c>
      <c r="BN312" s="30" t="str">
        <f t="shared" si="584"/>
        <v>Standard</v>
      </c>
      <c r="BO312" s="41">
        <f t="shared" ref="BO312" si="585">BO311</f>
        <v>-1</v>
      </c>
      <c r="BP312" s="41">
        <v>0</v>
      </c>
      <c r="BQ312" s="41">
        <v>0</v>
      </c>
      <c r="BR312" s="94" t="s">
        <v>290</v>
      </c>
      <c r="BS312" s="61">
        <v>0.6</v>
      </c>
      <c r="BT312" s="31" t="s">
        <v>0</v>
      </c>
      <c r="BY312" s="14"/>
      <c r="CA312" s="13"/>
      <c r="CC312" s="13"/>
      <c r="CE312" s="13"/>
    </row>
    <row r="313" spans="3:83" s="3" customFormat="1" x14ac:dyDescent="0.25">
      <c r="C313" s="3">
        <v>4</v>
      </c>
      <c r="D313" s="30">
        <f t="shared" si="577"/>
        <v>2019</v>
      </c>
      <c r="E313" s="41" t="str">
        <f t="shared" si="577"/>
        <v>MultiFam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30935</v>
      </c>
      <c r="L313" s="3">
        <v>9.9</v>
      </c>
      <c r="M313" s="3">
        <v>0.08</v>
      </c>
      <c r="N313" s="3">
        <v>19</v>
      </c>
      <c r="O313" s="3">
        <v>350</v>
      </c>
      <c r="P313" s="3">
        <v>0</v>
      </c>
      <c r="Q313" s="3">
        <v>0.57999999999999996</v>
      </c>
      <c r="R313" s="3">
        <v>0.45</v>
      </c>
      <c r="S313" s="3">
        <v>0.62</v>
      </c>
      <c r="T313" s="30">
        <f t="shared" si="578"/>
        <v>7</v>
      </c>
      <c r="U313" s="27">
        <v>0.45</v>
      </c>
      <c r="V313" s="96" t="s">
        <v>316</v>
      </c>
      <c r="W313" s="3">
        <v>8</v>
      </c>
      <c r="X313" s="3">
        <v>6</v>
      </c>
      <c r="Y313" s="3">
        <v>7</v>
      </c>
      <c r="Z313" s="3">
        <v>15</v>
      </c>
      <c r="AA313" s="57">
        <v>5.0999999999999997E-2</v>
      </c>
      <c r="AB313" s="3">
        <v>0.4</v>
      </c>
      <c r="AC313" s="3">
        <v>0.35</v>
      </c>
      <c r="AD313" s="3">
        <v>0.55000000000000004</v>
      </c>
      <c r="AE313" s="3">
        <v>0.3</v>
      </c>
      <c r="AF313" s="3">
        <v>38</v>
      </c>
      <c r="AG313" s="3">
        <v>19</v>
      </c>
      <c r="AH313" s="3">
        <v>0</v>
      </c>
      <c r="AI313" s="3">
        <v>0</v>
      </c>
      <c r="AJ313" s="3">
        <v>5016</v>
      </c>
      <c r="AK313" s="41">
        <f t="shared" ref="AK313:AL313" si="586">AK312</f>
        <v>0.7</v>
      </c>
      <c r="AL313" s="41" t="str">
        <f t="shared" si="586"/>
        <v>Yes</v>
      </c>
      <c r="AM313" s="27">
        <v>0.3</v>
      </c>
      <c r="AN313" s="27">
        <v>0.23</v>
      </c>
      <c r="AO313" s="27">
        <v>0.2</v>
      </c>
      <c r="AP313" s="27">
        <v>0.2</v>
      </c>
      <c r="AQ313" s="100">
        <v>1</v>
      </c>
      <c r="AR313" s="27">
        <v>0.1</v>
      </c>
      <c r="AS313" s="27">
        <v>0.1</v>
      </c>
      <c r="AT313" s="3" t="s">
        <v>116</v>
      </c>
      <c r="AU313" s="99" t="s">
        <v>116</v>
      </c>
      <c r="AV313" s="41">
        <f t="shared" ref="AV313" si="587">AV312</f>
        <v>0</v>
      </c>
      <c r="AW313" s="3" t="s">
        <v>200</v>
      </c>
      <c r="AX313" s="30" t="str">
        <f t="shared" si="581"/>
        <v>T24-2019 IntWall 2x6 16oc R21</v>
      </c>
      <c r="AY313" s="3" t="s">
        <v>39</v>
      </c>
      <c r="AZ313" s="3" t="s">
        <v>40</v>
      </c>
      <c r="BA313" s="99" t="s">
        <v>60</v>
      </c>
      <c r="BB313" s="3" t="s">
        <v>129</v>
      </c>
      <c r="BC313" s="3" t="s">
        <v>84</v>
      </c>
      <c r="BD313" s="3" t="s">
        <v>158</v>
      </c>
      <c r="BE313" s="3" t="s">
        <v>87</v>
      </c>
      <c r="BF313" s="3" t="s">
        <v>161</v>
      </c>
      <c r="BG313" s="3" t="s">
        <v>141</v>
      </c>
      <c r="BH313" s="59">
        <v>3.5707316174882533</v>
      </c>
      <c r="BI313" s="27">
        <v>2</v>
      </c>
      <c r="BJ313" s="70" t="s">
        <v>276</v>
      </c>
      <c r="BK313" s="71" t="str">
        <f t="shared" si="582"/>
        <v>not compact</v>
      </c>
      <c r="BL313" s="71" t="str">
        <f t="shared" si="583"/>
        <v>Basic Credit</v>
      </c>
      <c r="BM313" s="30" t="str">
        <f t="shared" si="584"/>
        <v>Pipe Insulation, All Lines</v>
      </c>
      <c r="BN313" s="30" t="str">
        <f t="shared" si="584"/>
        <v>Standard</v>
      </c>
      <c r="BO313" s="41">
        <f t="shared" ref="BO313" si="588">BO312</f>
        <v>-1</v>
      </c>
      <c r="BP313" s="41">
        <v>0</v>
      </c>
      <c r="BQ313" s="41">
        <v>0</v>
      </c>
      <c r="BR313" s="94" t="s">
        <v>290</v>
      </c>
      <c r="BS313" s="61">
        <v>0.6</v>
      </c>
      <c r="BT313" s="31" t="s">
        <v>0</v>
      </c>
      <c r="BY313" s="14"/>
      <c r="CA313" s="13"/>
      <c r="CC313" s="13"/>
      <c r="CE313" s="13"/>
    </row>
    <row r="314" spans="3:83" s="3" customFormat="1" x14ac:dyDescent="0.25">
      <c r="C314" s="3">
        <v>5</v>
      </c>
      <c r="D314" s="30">
        <f t="shared" si="577"/>
        <v>2019</v>
      </c>
      <c r="E314" s="41" t="str">
        <f t="shared" si="577"/>
        <v>MultiFam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33490</v>
      </c>
      <c r="L314" s="3">
        <v>2.7</v>
      </c>
      <c r="M314" s="3">
        <v>0.05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0">
        <f t="shared" si="578"/>
        <v>7</v>
      </c>
      <c r="U314" s="27">
        <v>0.51</v>
      </c>
      <c r="V314" s="96" t="s">
        <v>317</v>
      </c>
      <c r="W314" s="3">
        <v>6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1">
        <v>0.5</v>
      </c>
      <c r="AD314" s="3">
        <v>0.55000000000000004</v>
      </c>
      <c r="AE314" s="3">
        <v>0.3</v>
      </c>
      <c r="AF314" s="3">
        <v>30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ref="AK314:AL314" si="589">AK313</f>
        <v>0.7</v>
      </c>
      <c r="AL314" s="41" t="str">
        <f t="shared" si="589"/>
        <v>Yes</v>
      </c>
      <c r="AM314" s="27">
        <v>0.3</v>
      </c>
      <c r="AN314" s="61">
        <v>0.35</v>
      </c>
      <c r="AO314" s="27">
        <v>0.2</v>
      </c>
      <c r="AP314" s="27">
        <v>0.2</v>
      </c>
      <c r="AQ314" s="27">
        <v>1</v>
      </c>
      <c r="AR314" s="27">
        <v>0.1</v>
      </c>
      <c r="AS314" s="27">
        <v>0.1</v>
      </c>
      <c r="AT314" s="3" t="s">
        <v>116</v>
      </c>
      <c r="AU314" s="3" t="s">
        <v>116</v>
      </c>
      <c r="AV314" s="41">
        <f t="shared" ref="AV314" si="590">AV313</f>
        <v>0</v>
      </c>
      <c r="AW314" s="3" t="s">
        <v>200</v>
      </c>
      <c r="AX314" s="30" t="str">
        <f t="shared" si="581"/>
        <v>T24-2019 IntWall 2x6 16oc R21</v>
      </c>
      <c r="AY314" s="3" t="s">
        <v>39</v>
      </c>
      <c r="AZ314" s="3" t="s">
        <v>40</v>
      </c>
      <c r="BA314" s="3" t="s">
        <v>60</v>
      </c>
      <c r="BB314" s="3" t="s">
        <v>130</v>
      </c>
      <c r="BC314" s="3" t="s">
        <v>84</v>
      </c>
      <c r="BD314" s="3" t="s">
        <v>158</v>
      </c>
      <c r="BE314" s="3" t="s">
        <v>87</v>
      </c>
      <c r="BF314" s="3" t="s">
        <v>161</v>
      </c>
      <c r="BG314" s="3" t="s">
        <v>141</v>
      </c>
      <c r="BH314" s="59">
        <v>3.5707316174882533</v>
      </c>
      <c r="BI314" s="27">
        <v>1</v>
      </c>
      <c r="BJ314" s="70" t="s">
        <v>275</v>
      </c>
      <c r="BK314" s="71" t="str">
        <f t="shared" si="582"/>
        <v>not compact</v>
      </c>
      <c r="BL314" s="71" t="str">
        <f t="shared" si="583"/>
        <v>Basic Credit</v>
      </c>
      <c r="BM314" s="30" t="str">
        <f t="shared" si="584"/>
        <v>Pipe Insulation, All Lines</v>
      </c>
      <c r="BN314" s="30" t="str">
        <f t="shared" si="584"/>
        <v>Standard</v>
      </c>
      <c r="BO314" s="41">
        <f t="shared" ref="BO314" si="591">BO313</f>
        <v>-1</v>
      </c>
      <c r="BP314" s="41">
        <v>0</v>
      </c>
      <c r="BQ314" s="41">
        <v>0</v>
      </c>
      <c r="BR314" s="94" t="s">
        <v>290</v>
      </c>
      <c r="BS314" s="61">
        <v>0.6</v>
      </c>
      <c r="BT314" s="31" t="s">
        <v>0</v>
      </c>
      <c r="BY314" s="14"/>
      <c r="CA314" s="13"/>
      <c r="CC314" s="13"/>
      <c r="CE314" s="13"/>
    </row>
    <row r="315" spans="3:83" s="3" customFormat="1" x14ac:dyDescent="0.25">
      <c r="C315" s="3">
        <v>6</v>
      </c>
      <c r="D315" s="30">
        <f t="shared" si="577"/>
        <v>2019</v>
      </c>
      <c r="E315" s="41" t="str">
        <f t="shared" si="577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30081</v>
      </c>
      <c r="L315" s="3">
        <v>0</v>
      </c>
      <c r="M315" s="3">
        <v>0.03</v>
      </c>
      <c r="N315" s="3">
        <v>20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0">
        <f t="shared" si="578"/>
        <v>7</v>
      </c>
      <c r="U315" s="27">
        <v>0.36</v>
      </c>
      <c r="V315" s="96" t="s">
        <v>318</v>
      </c>
      <c r="W315" s="3">
        <v>6</v>
      </c>
      <c r="X315" s="3">
        <v>6</v>
      </c>
      <c r="Y315" s="3">
        <v>7</v>
      </c>
      <c r="Z315" s="3">
        <v>15</v>
      </c>
      <c r="AA315" s="3">
        <v>6.5000000000000002E-2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30</v>
      </c>
      <c r="AG315" s="3">
        <v>19</v>
      </c>
      <c r="AH315" s="3">
        <v>0</v>
      </c>
      <c r="AI315" s="3">
        <v>0</v>
      </c>
      <c r="AJ315" s="3">
        <v>5016</v>
      </c>
      <c r="AK315" s="41">
        <f t="shared" ref="AK315:AL315" si="592">AK314</f>
        <v>0.7</v>
      </c>
      <c r="AL315" s="41" t="str">
        <f t="shared" si="592"/>
        <v>Yes</v>
      </c>
      <c r="AM315" s="27">
        <v>0.3</v>
      </c>
      <c r="AN315" s="27">
        <v>0.23</v>
      </c>
      <c r="AO315" s="27">
        <v>0.2</v>
      </c>
      <c r="AP315" s="27">
        <v>0.2</v>
      </c>
      <c r="AQ315" s="27">
        <v>1</v>
      </c>
      <c r="AR315" s="27">
        <v>0.1</v>
      </c>
      <c r="AS315" s="27">
        <v>0.1</v>
      </c>
      <c r="AT315" s="3" t="s">
        <v>116</v>
      </c>
      <c r="AU315" s="3" t="s">
        <v>116</v>
      </c>
      <c r="AV315" s="41">
        <f t="shared" ref="AV315" si="593">AV314</f>
        <v>0</v>
      </c>
      <c r="AW315" s="3" t="s">
        <v>127</v>
      </c>
      <c r="AX315" s="58" t="s">
        <v>128</v>
      </c>
      <c r="AY315" s="3" t="s">
        <v>39</v>
      </c>
      <c r="AZ315" s="3" t="s">
        <v>40</v>
      </c>
      <c r="BA315" s="3" t="s">
        <v>60</v>
      </c>
      <c r="BB315" s="3" t="s">
        <v>130</v>
      </c>
      <c r="BC315" s="3" t="s">
        <v>84</v>
      </c>
      <c r="BD315" s="3" t="s">
        <v>158</v>
      </c>
      <c r="BE315" s="3" t="s">
        <v>87</v>
      </c>
      <c r="BF315" s="3" t="s">
        <v>161</v>
      </c>
      <c r="BG315" s="3" t="s">
        <v>141</v>
      </c>
      <c r="BH315" s="59">
        <v>3.3342140315042537</v>
      </c>
      <c r="BI315" s="27">
        <v>1</v>
      </c>
      <c r="BJ315" s="70" t="s">
        <v>276</v>
      </c>
      <c r="BK315" s="71" t="str">
        <f t="shared" si="582"/>
        <v>not compact</v>
      </c>
      <c r="BL315" s="71" t="str">
        <f t="shared" si="583"/>
        <v>Basic Credit</v>
      </c>
      <c r="BM315" s="30" t="str">
        <f t="shared" si="584"/>
        <v>Pipe Insulation, All Lines</v>
      </c>
      <c r="BN315" s="30" t="str">
        <f t="shared" si="584"/>
        <v>Standard</v>
      </c>
      <c r="BO315" s="41">
        <f t="shared" ref="BO315" si="594">BO314</f>
        <v>-1</v>
      </c>
      <c r="BP315" s="41">
        <v>0</v>
      </c>
      <c r="BQ315" s="41">
        <v>0</v>
      </c>
      <c r="BR315" s="94" t="s">
        <v>290</v>
      </c>
      <c r="BS315" s="61">
        <v>0.7</v>
      </c>
      <c r="BT315" s="31" t="s">
        <v>0</v>
      </c>
      <c r="BY315" s="14"/>
      <c r="CA315" s="13"/>
      <c r="CC315" s="13"/>
      <c r="CE315" s="13"/>
    </row>
    <row r="316" spans="3:83" s="3" customFormat="1" x14ac:dyDescent="0.25">
      <c r="C316" s="3">
        <v>7</v>
      </c>
      <c r="D316" s="30">
        <f t="shared" si="577"/>
        <v>2019</v>
      </c>
      <c r="E316" s="41" t="str">
        <f t="shared" si="577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30701</v>
      </c>
      <c r="L316" s="3">
        <v>0</v>
      </c>
      <c r="M316" s="3">
        <v>0.02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si="578"/>
        <v>7</v>
      </c>
      <c r="U316" s="27">
        <v>0.38</v>
      </c>
      <c r="V316" s="96" t="s">
        <v>305</v>
      </c>
      <c r="W316" s="3">
        <v>6</v>
      </c>
      <c r="X316" s="3">
        <v>6</v>
      </c>
      <c r="Y316" s="3">
        <v>7</v>
      </c>
      <c r="Z316" s="3">
        <v>15</v>
      </c>
      <c r="AA316" s="3">
        <v>6.5000000000000002E-2</v>
      </c>
      <c r="AB316" s="3">
        <v>0.4</v>
      </c>
      <c r="AC316" s="3">
        <v>0.35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" si="595">AK315</f>
        <v>0.7</v>
      </c>
      <c r="AL316" s="61" t="s">
        <v>293</v>
      </c>
      <c r="AM316" s="27">
        <v>0.3</v>
      </c>
      <c r="AN316" s="27">
        <v>0.23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41">
        <f t="shared" ref="AV316" si="596">AV315</f>
        <v>0</v>
      </c>
      <c r="AW316" s="3" t="s">
        <v>127</v>
      </c>
      <c r="AX316" s="58" t="s">
        <v>128</v>
      </c>
      <c r="AY316" s="3" t="s">
        <v>39</v>
      </c>
      <c r="AZ316" s="3" t="s">
        <v>40</v>
      </c>
      <c r="BA316" s="3" t="s">
        <v>60</v>
      </c>
      <c r="BB316" s="3" t="s">
        <v>130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59">
        <v>3.5000927873195309</v>
      </c>
      <c r="BI316" s="27">
        <v>1</v>
      </c>
      <c r="BJ316" s="70" t="s">
        <v>276</v>
      </c>
      <c r="BK316" s="71" t="str">
        <f t="shared" si="582"/>
        <v>not compact</v>
      </c>
      <c r="BL316" s="71" t="str">
        <f t="shared" si="583"/>
        <v>Basic Credit</v>
      </c>
      <c r="BM316" s="30" t="str">
        <f t="shared" si="584"/>
        <v>Pipe Insulation, All Lines</v>
      </c>
      <c r="BN316" s="30" t="str">
        <f t="shared" si="584"/>
        <v>Standard</v>
      </c>
      <c r="BO316" s="41">
        <f t="shared" ref="BO316" si="597">BO315</f>
        <v>-1</v>
      </c>
      <c r="BP316" s="41">
        <v>0</v>
      </c>
      <c r="BQ316" s="41">
        <v>0</v>
      </c>
      <c r="BR316" s="94" t="s">
        <v>290</v>
      </c>
      <c r="BS316" s="61">
        <v>0.7</v>
      </c>
      <c r="BT316" s="31" t="s">
        <v>0</v>
      </c>
      <c r="BY316" s="14"/>
      <c r="CA316" s="13"/>
      <c r="CC316" s="13"/>
      <c r="CE316" s="13"/>
    </row>
    <row r="317" spans="3:83" s="3" customFormat="1" x14ac:dyDescent="0.25">
      <c r="C317" s="3">
        <v>8</v>
      </c>
      <c r="D317" s="30">
        <f t="shared" si="577"/>
        <v>2019</v>
      </c>
      <c r="E317" s="41" t="str">
        <f t="shared" si="577"/>
        <v>MultiFam</v>
      </c>
      <c r="F317" s="3">
        <v>1</v>
      </c>
      <c r="G317" s="3">
        <v>1.5</v>
      </c>
      <c r="H317" s="3">
        <v>0.14000000000000001</v>
      </c>
      <c r="I317" s="3">
        <v>750</v>
      </c>
      <c r="J317" s="3">
        <v>3</v>
      </c>
      <c r="K317" s="3">
        <v>29254</v>
      </c>
      <c r="L317" s="3">
        <v>9</v>
      </c>
      <c r="M317" s="3">
        <v>0.06</v>
      </c>
      <c r="N317" s="3">
        <v>19</v>
      </c>
      <c r="O317" s="3">
        <v>350</v>
      </c>
      <c r="P317" s="3">
        <v>1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0.34</v>
      </c>
      <c r="V317" s="96" t="s">
        <v>319</v>
      </c>
      <c r="W317" s="3">
        <v>8</v>
      </c>
      <c r="X317" s="3">
        <v>6</v>
      </c>
      <c r="Y317" s="3">
        <v>7</v>
      </c>
      <c r="Z317" s="3">
        <v>15</v>
      </c>
      <c r="AA317" s="57">
        <v>5.0999999999999997E-2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38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" si="598">AK316</f>
        <v>0.7</v>
      </c>
      <c r="AL317" s="27" t="s">
        <v>292</v>
      </c>
      <c r="AM317" s="27">
        <v>0.3</v>
      </c>
      <c r="AN317" s="27">
        <v>0.23</v>
      </c>
      <c r="AO317" s="27">
        <v>0.2</v>
      </c>
      <c r="AP317" s="27">
        <v>0.2</v>
      </c>
      <c r="AQ317" s="100">
        <v>1</v>
      </c>
      <c r="AR317" s="27">
        <v>0.1</v>
      </c>
      <c r="AS317" s="27">
        <v>0.1</v>
      </c>
      <c r="AT317" s="3" t="s">
        <v>116</v>
      </c>
      <c r="AU317" s="99" t="s">
        <v>116</v>
      </c>
      <c r="AV317" s="41">
        <f t="shared" ref="AV317" si="599">AV316</f>
        <v>0</v>
      </c>
      <c r="AW317" s="3" t="s">
        <v>200</v>
      </c>
      <c r="AX317" s="3" t="s">
        <v>205</v>
      </c>
      <c r="AY317" s="3" t="s">
        <v>39</v>
      </c>
      <c r="AZ317" s="3" t="s">
        <v>40</v>
      </c>
      <c r="BA317" s="99" t="s">
        <v>60</v>
      </c>
      <c r="BB317" s="3" t="s">
        <v>129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59">
        <v>3.3342140315042537</v>
      </c>
      <c r="BI317" s="27">
        <v>2</v>
      </c>
      <c r="BJ317" s="70" t="s">
        <v>276</v>
      </c>
      <c r="BK317" s="71" t="str">
        <f t="shared" si="582"/>
        <v>not compact</v>
      </c>
      <c r="BL317" s="71" t="str">
        <f t="shared" si="583"/>
        <v>Basic Credit</v>
      </c>
      <c r="BM317" s="30" t="str">
        <f t="shared" si="584"/>
        <v>Pipe Insulation, All Lines</v>
      </c>
      <c r="BN317" s="30" t="str">
        <f t="shared" si="584"/>
        <v>Standard</v>
      </c>
      <c r="BO317" s="41">
        <f t="shared" ref="BO317" si="600">BO316</f>
        <v>-1</v>
      </c>
      <c r="BP317" s="41">
        <v>0</v>
      </c>
      <c r="BQ317" s="41">
        <v>0</v>
      </c>
      <c r="BR317" s="94" t="s">
        <v>290</v>
      </c>
      <c r="BS317" s="61">
        <v>0.7</v>
      </c>
      <c r="BT317" s="31" t="s">
        <v>0</v>
      </c>
      <c r="BY317" s="14"/>
      <c r="CA317" s="13"/>
      <c r="CC317" s="13"/>
      <c r="CE317" s="13"/>
    </row>
    <row r="318" spans="3:83" s="3" customFormat="1" x14ac:dyDescent="0.25">
      <c r="C318" s="3">
        <v>9</v>
      </c>
      <c r="D318" s="30">
        <f t="shared" si="577"/>
        <v>2019</v>
      </c>
      <c r="E318" s="41" t="str">
        <f t="shared" si="577"/>
        <v>MultiFam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29889</v>
      </c>
      <c r="L318" s="3">
        <v>9.8000000000000007</v>
      </c>
      <c r="M318" s="3">
        <v>7.0000000000000007E-2</v>
      </c>
      <c r="N318" s="3">
        <v>19</v>
      </c>
      <c r="O318" s="3">
        <v>350</v>
      </c>
      <c r="P318" s="3">
        <v>1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0.39</v>
      </c>
      <c r="V318" s="96" t="s">
        <v>307</v>
      </c>
      <c r="W318" s="3">
        <v>8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38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:AL318" si="601">AK317</f>
        <v>0.7</v>
      </c>
      <c r="AL318" s="41" t="str">
        <f t="shared" si="601"/>
        <v>Yes</v>
      </c>
      <c r="AM318" s="27">
        <v>0.3</v>
      </c>
      <c r="AN318" s="27">
        <v>0.23</v>
      </c>
      <c r="AO318" s="27">
        <v>0.2</v>
      </c>
      <c r="AP318" s="27">
        <v>0.2</v>
      </c>
      <c r="AQ318" s="100">
        <v>1</v>
      </c>
      <c r="AR318" s="27">
        <v>0.1</v>
      </c>
      <c r="AS318" s="27">
        <v>0.1</v>
      </c>
      <c r="AT318" s="3" t="s">
        <v>116</v>
      </c>
      <c r="AU318" s="99" t="s">
        <v>116</v>
      </c>
      <c r="AV318" s="41">
        <f t="shared" ref="AV318" si="602">AV317</f>
        <v>0</v>
      </c>
      <c r="AW318" s="3" t="s">
        <v>200</v>
      </c>
      <c r="AX318" s="30" t="str">
        <f t="shared" si="581"/>
        <v>T24-2019 IntWall 2x6 16oc R21</v>
      </c>
      <c r="AY318" s="3" t="s">
        <v>39</v>
      </c>
      <c r="AZ318" s="3" t="s">
        <v>40</v>
      </c>
      <c r="BA318" s="99" t="s">
        <v>60</v>
      </c>
      <c r="BB318" s="3" t="s">
        <v>129</v>
      </c>
      <c r="BC318" s="3" t="s">
        <v>84</v>
      </c>
      <c r="BD318" s="3" t="s">
        <v>158</v>
      </c>
      <c r="BE318" s="3" t="s">
        <v>87</v>
      </c>
      <c r="BF318" s="3" t="s">
        <v>161</v>
      </c>
      <c r="BG318" s="3" t="s">
        <v>141</v>
      </c>
      <c r="BH318" s="59">
        <v>3.3342140315042537</v>
      </c>
      <c r="BI318" s="27">
        <v>2</v>
      </c>
      <c r="BJ318" s="70" t="s">
        <v>276</v>
      </c>
      <c r="BK318" s="71" t="str">
        <f t="shared" si="582"/>
        <v>not compact</v>
      </c>
      <c r="BL318" s="71" t="str">
        <f t="shared" si="583"/>
        <v>Basic Credit</v>
      </c>
      <c r="BM318" s="30" t="str">
        <f t="shared" si="584"/>
        <v>Pipe Insulation, All Lines</v>
      </c>
      <c r="BN318" s="30" t="str">
        <f t="shared" si="584"/>
        <v>Standard</v>
      </c>
      <c r="BO318" s="41">
        <f t="shared" ref="BO318" si="603">BO317</f>
        <v>-1</v>
      </c>
      <c r="BP318" s="41">
        <v>0</v>
      </c>
      <c r="BQ318" s="41">
        <v>0</v>
      </c>
      <c r="BR318" s="94" t="s">
        <v>290</v>
      </c>
      <c r="BS318" s="61">
        <v>0.6</v>
      </c>
      <c r="BT318" s="31" t="s">
        <v>0</v>
      </c>
      <c r="BY318" s="14"/>
      <c r="CA318" s="13"/>
      <c r="CC318" s="13"/>
      <c r="CE318" s="13"/>
    </row>
    <row r="319" spans="3:83" s="3" customFormat="1" x14ac:dyDescent="0.25">
      <c r="C319" s="3">
        <v>10</v>
      </c>
      <c r="D319" s="30">
        <f t="shared" si="577"/>
        <v>2019</v>
      </c>
      <c r="E319" s="41" t="str">
        <f t="shared" si="577"/>
        <v>MultiFam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30200</v>
      </c>
      <c r="L319" s="3">
        <v>9.1</v>
      </c>
      <c r="M319" s="3">
        <v>0.06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0.42</v>
      </c>
      <c r="V319" s="96" t="s">
        <v>320</v>
      </c>
      <c r="W319" s="3">
        <v>8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604">AK318</f>
        <v>0.7</v>
      </c>
      <c r="AL319" s="41" t="str">
        <f t="shared" si="604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100">
        <v>1</v>
      </c>
      <c r="AR319" s="27">
        <v>0.2</v>
      </c>
      <c r="AS319" s="27">
        <v>0.1</v>
      </c>
      <c r="AT319" s="3" t="s">
        <v>116</v>
      </c>
      <c r="AU319" s="99" t="s">
        <v>116</v>
      </c>
      <c r="AV319" s="41">
        <f t="shared" ref="AV319" si="605">AV318</f>
        <v>0</v>
      </c>
      <c r="AW319" s="3" t="s">
        <v>200</v>
      </c>
      <c r="AX319" s="30" t="str">
        <f t="shared" si="581"/>
        <v>T24-2019 IntWall 2x6 16oc R21</v>
      </c>
      <c r="AY319" s="3" t="s">
        <v>39</v>
      </c>
      <c r="AZ319" s="3" t="s">
        <v>40</v>
      </c>
      <c r="BA319" s="99" t="s">
        <v>60</v>
      </c>
      <c r="BB319" s="3" t="s">
        <v>129</v>
      </c>
      <c r="BC319" s="3" t="s">
        <v>84</v>
      </c>
      <c r="BD319" s="3" t="s">
        <v>158</v>
      </c>
      <c r="BE319" s="3" t="s">
        <v>87</v>
      </c>
      <c r="BF319" s="3" t="s">
        <v>161</v>
      </c>
      <c r="BG319" s="3" t="s">
        <v>141</v>
      </c>
      <c r="BH319" s="59">
        <v>3.3342140315042537</v>
      </c>
      <c r="BI319" s="27">
        <v>2</v>
      </c>
      <c r="BJ319" s="70" t="s">
        <v>276</v>
      </c>
      <c r="BK319" s="71" t="str">
        <f t="shared" si="582"/>
        <v>not compact</v>
      </c>
      <c r="BL319" s="71" t="str">
        <f t="shared" si="583"/>
        <v>Basic Credit</v>
      </c>
      <c r="BM319" s="30" t="str">
        <f t="shared" si="584"/>
        <v>Pipe Insulation, All Lines</v>
      </c>
      <c r="BN319" s="30" t="str">
        <f t="shared" si="584"/>
        <v>Standard</v>
      </c>
      <c r="BO319" s="41">
        <f t="shared" ref="BO319" si="606">BO318</f>
        <v>-1</v>
      </c>
      <c r="BP319" s="41">
        <v>0</v>
      </c>
      <c r="BQ319" s="41">
        <v>0</v>
      </c>
      <c r="BR319" s="94" t="s">
        <v>290</v>
      </c>
      <c r="BS319" s="61">
        <v>0.6</v>
      </c>
      <c r="BT319" s="31" t="s">
        <v>0</v>
      </c>
      <c r="BY319" s="14"/>
      <c r="CA319" s="13"/>
      <c r="CC319" s="13"/>
      <c r="CE319" s="13"/>
    </row>
    <row r="320" spans="3:83" s="3" customFormat="1" x14ac:dyDescent="0.25">
      <c r="C320" s="3">
        <v>11</v>
      </c>
      <c r="D320" s="30">
        <f t="shared" si="577"/>
        <v>2019</v>
      </c>
      <c r="E320" s="41" t="str">
        <f t="shared" si="577"/>
        <v>MultiFam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29693</v>
      </c>
      <c r="L320" s="3">
        <v>8.1</v>
      </c>
      <c r="M320" s="3">
        <v>0.08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0.45</v>
      </c>
      <c r="V320" s="96" t="s">
        <v>321</v>
      </c>
      <c r="W320" s="3">
        <v>8</v>
      </c>
      <c r="X320" s="3">
        <v>8</v>
      </c>
      <c r="Y320" s="3">
        <v>7</v>
      </c>
      <c r="Z320" s="3">
        <v>15</v>
      </c>
      <c r="AA320" s="57">
        <v>5.0999999999999997E-2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38</v>
      </c>
      <c r="AG320" s="3">
        <v>19</v>
      </c>
      <c r="AH320" s="3">
        <v>8</v>
      </c>
      <c r="AI320" s="3">
        <v>0</v>
      </c>
      <c r="AJ320" s="3">
        <v>5016</v>
      </c>
      <c r="AK320" s="41">
        <f t="shared" ref="AK320:AL320" si="607">AK319</f>
        <v>0.7</v>
      </c>
      <c r="AL320" s="41" t="str">
        <f t="shared" si="607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100">
        <v>1</v>
      </c>
      <c r="AR320" s="27">
        <v>0.2</v>
      </c>
      <c r="AS320" s="27">
        <v>0.1</v>
      </c>
      <c r="AT320" s="3" t="s">
        <v>116</v>
      </c>
      <c r="AU320" s="99" t="s">
        <v>116</v>
      </c>
      <c r="AV320" s="41">
        <f t="shared" ref="AV320" si="608">AV319</f>
        <v>0</v>
      </c>
      <c r="AW320" s="57" t="s">
        <v>200</v>
      </c>
      <c r="AX320" s="30" t="str">
        <f t="shared" si="581"/>
        <v>T24-2019 IntWall 2x6 16oc R21</v>
      </c>
      <c r="AY320" s="3" t="s">
        <v>39</v>
      </c>
      <c r="AZ320" s="3" t="s">
        <v>40</v>
      </c>
      <c r="BA320" s="3" t="s">
        <v>59</v>
      </c>
      <c r="BB320" s="3" t="s">
        <v>129</v>
      </c>
      <c r="BC320" s="3" t="s">
        <v>84</v>
      </c>
      <c r="BD320" s="3" t="s">
        <v>157</v>
      </c>
      <c r="BE320" s="3" t="s">
        <v>87</v>
      </c>
      <c r="BF320" s="3" t="s">
        <v>160</v>
      </c>
      <c r="BG320" s="3" t="s">
        <v>141</v>
      </c>
      <c r="BH320" s="59">
        <v>3.5707316174882533</v>
      </c>
      <c r="BI320" s="27">
        <v>2</v>
      </c>
      <c r="BJ320" s="70" t="s">
        <v>276</v>
      </c>
      <c r="BK320" s="71" t="str">
        <f t="shared" si="582"/>
        <v>not compact</v>
      </c>
      <c r="BL320" s="71" t="str">
        <f t="shared" si="583"/>
        <v>Basic Credit</v>
      </c>
      <c r="BM320" s="30" t="str">
        <f t="shared" si="584"/>
        <v>Pipe Insulation, All Lines</v>
      </c>
      <c r="BN320" s="30" t="str">
        <f t="shared" si="584"/>
        <v>Standard</v>
      </c>
      <c r="BO320" s="41">
        <f t="shared" ref="BO320" si="609">BO319</f>
        <v>-1</v>
      </c>
      <c r="BP320" s="41">
        <v>0</v>
      </c>
      <c r="BQ320" s="41">
        <v>0</v>
      </c>
      <c r="BR320" s="94" t="s">
        <v>290</v>
      </c>
      <c r="BS320" s="61">
        <v>0.6</v>
      </c>
      <c r="BT320" s="31" t="s">
        <v>0</v>
      </c>
      <c r="BY320" s="14"/>
      <c r="CA320" s="13"/>
      <c r="CC320" s="13"/>
      <c r="CE320" s="13"/>
    </row>
    <row r="321" spans="1:154" s="3" customFormat="1" x14ac:dyDescent="0.25">
      <c r="C321" s="3">
        <v>12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29328</v>
      </c>
      <c r="L321" s="3">
        <v>9</v>
      </c>
      <c r="M321" s="3">
        <v>0.09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0.46</v>
      </c>
      <c r="V321" s="96" t="s">
        <v>322</v>
      </c>
      <c r="W321" s="3">
        <v>8</v>
      </c>
      <c r="X321" s="3">
        <v>6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4</v>
      </c>
      <c r="AI321" s="3">
        <v>0</v>
      </c>
      <c r="AJ321" s="3">
        <v>5016</v>
      </c>
      <c r="AK321" s="41">
        <f t="shared" ref="AK321:AL321" si="610">AK320</f>
        <v>0.7</v>
      </c>
      <c r="AL321" s="41" t="str">
        <f t="shared" si="610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0.2</v>
      </c>
      <c r="AS321" s="27">
        <v>0.1</v>
      </c>
      <c r="AT321" s="3" t="s">
        <v>116</v>
      </c>
      <c r="AU321" s="99" t="s">
        <v>116</v>
      </c>
      <c r="AV321" s="41">
        <f t="shared" ref="AV321" si="611">AV320</f>
        <v>0</v>
      </c>
      <c r="AW321" s="66" t="s">
        <v>200</v>
      </c>
      <c r="AX321" s="30" t="str">
        <f t="shared" si="581"/>
        <v>T24-2019 IntWall 2x6 16oc R21</v>
      </c>
      <c r="AY321" s="3" t="s">
        <v>39</v>
      </c>
      <c r="AZ321" s="3" t="s">
        <v>40</v>
      </c>
      <c r="BA321" s="3" t="s">
        <v>59</v>
      </c>
      <c r="BB321" s="3" t="s">
        <v>129</v>
      </c>
      <c r="BC321" s="3" t="s">
        <v>84</v>
      </c>
      <c r="BD321" s="3" t="s">
        <v>159</v>
      </c>
      <c r="BE321" s="3" t="s">
        <v>87</v>
      </c>
      <c r="BF321" s="3" t="s">
        <v>162</v>
      </c>
      <c r="BG321" s="3" t="s">
        <v>141</v>
      </c>
      <c r="BH321" s="59">
        <v>3.5707316174882533</v>
      </c>
      <c r="BI321" s="27">
        <v>2</v>
      </c>
      <c r="BJ321" s="70" t="s">
        <v>276</v>
      </c>
      <c r="BK321" s="71" t="str">
        <f t="shared" si="582"/>
        <v>not compact</v>
      </c>
      <c r="BL321" s="71" t="str">
        <f t="shared" si="583"/>
        <v>Basic Credit</v>
      </c>
      <c r="BM321" s="30" t="str">
        <f t="shared" si="584"/>
        <v>Pipe Insulation, All Lines</v>
      </c>
      <c r="BN321" s="30" t="str">
        <f t="shared" si="584"/>
        <v>Standard</v>
      </c>
      <c r="BO321" s="41">
        <f t="shared" ref="BO321" si="612">BO320</f>
        <v>-1</v>
      </c>
      <c r="BP321" s="41">
        <v>0</v>
      </c>
      <c r="BQ321" s="41">
        <v>0</v>
      </c>
      <c r="BR321" s="94" t="s">
        <v>290</v>
      </c>
      <c r="BS321" s="61">
        <v>0.6</v>
      </c>
      <c r="BT321" s="31" t="s">
        <v>0</v>
      </c>
      <c r="BY321" s="14"/>
      <c r="CA321" s="13"/>
      <c r="CC321" s="13"/>
      <c r="CE321" s="13"/>
    </row>
    <row r="322" spans="1:154" s="3" customFormat="1" x14ac:dyDescent="0.25">
      <c r="C322" s="3">
        <v>13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29553</v>
      </c>
      <c r="L322" s="3">
        <v>8.6</v>
      </c>
      <c r="M322" s="3">
        <v>0.08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0.42</v>
      </c>
      <c r="V322" s="96" t="s">
        <v>323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8</v>
      </c>
      <c r="AI322" s="3">
        <v>0</v>
      </c>
      <c r="AJ322" s="3">
        <v>5016</v>
      </c>
      <c r="AK322" s="41">
        <f t="shared" ref="AK322:AL322" si="613">AK321</f>
        <v>0.7</v>
      </c>
      <c r="AL322" s="41" t="str">
        <f t="shared" si="613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0.2</v>
      </c>
      <c r="AS322" s="27">
        <v>0.63</v>
      </c>
      <c r="AT322" s="3" t="s">
        <v>116</v>
      </c>
      <c r="AU322" s="99" t="s">
        <v>116</v>
      </c>
      <c r="AV322" s="41">
        <f t="shared" ref="AV322" si="614">AV321</f>
        <v>0</v>
      </c>
      <c r="AW322" s="66" t="s">
        <v>200</v>
      </c>
      <c r="AX322" s="30" t="str">
        <f t="shared" si="581"/>
        <v>T24-2019 IntWall 2x6 16oc R21</v>
      </c>
      <c r="AY322" s="3" t="s">
        <v>39</v>
      </c>
      <c r="AZ322" s="3" t="s">
        <v>40</v>
      </c>
      <c r="BA322" s="3" t="s">
        <v>59</v>
      </c>
      <c r="BB322" s="3" t="s">
        <v>129</v>
      </c>
      <c r="BC322" s="3" t="s">
        <v>84</v>
      </c>
      <c r="BD322" s="3" t="s">
        <v>157</v>
      </c>
      <c r="BE322" s="3" t="s">
        <v>87</v>
      </c>
      <c r="BF322" s="3" t="s">
        <v>160</v>
      </c>
      <c r="BG322" s="3" t="s">
        <v>141</v>
      </c>
      <c r="BH322" s="59">
        <v>3.5707316174882533</v>
      </c>
      <c r="BI322" s="27">
        <v>2</v>
      </c>
      <c r="BJ322" s="70" t="s">
        <v>276</v>
      </c>
      <c r="BK322" s="71" t="str">
        <f t="shared" si="582"/>
        <v>not compact</v>
      </c>
      <c r="BL322" s="71" t="str">
        <f t="shared" si="583"/>
        <v>Basic Credit</v>
      </c>
      <c r="BM322" s="30" t="str">
        <f t="shared" si="584"/>
        <v>Pipe Insulation, All Lines</v>
      </c>
      <c r="BN322" s="30" t="str">
        <f t="shared" si="584"/>
        <v>Standard</v>
      </c>
      <c r="BO322" s="41">
        <f t="shared" ref="BO322" si="615">BO321</f>
        <v>-1</v>
      </c>
      <c r="BP322" s="41">
        <v>0</v>
      </c>
      <c r="BQ322" s="41">
        <v>0</v>
      </c>
      <c r="BR322" s="94" t="s">
        <v>290</v>
      </c>
      <c r="BS322" s="61">
        <v>0.6</v>
      </c>
      <c r="BT322" s="31" t="s">
        <v>0</v>
      </c>
      <c r="BY322" s="14"/>
      <c r="CA322" s="13"/>
      <c r="CC322" s="13"/>
      <c r="CE322" s="13"/>
    </row>
    <row r="323" spans="1:154" s="3" customFormat="1" x14ac:dyDescent="0.25">
      <c r="C323" s="3">
        <v>14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31651</v>
      </c>
      <c r="L323" s="3">
        <v>7.7</v>
      </c>
      <c r="M323" s="3">
        <v>0.08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0.5</v>
      </c>
      <c r="V323" s="96" t="s">
        <v>324</v>
      </c>
      <c r="W323" s="3">
        <v>8</v>
      </c>
      <c r="X323" s="3">
        <v>8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8</v>
      </c>
      <c r="AI323" s="3">
        <v>0</v>
      </c>
      <c r="AJ323" s="3">
        <v>5016</v>
      </c>
      <c r="AK323" s="41">
        <f t="shared" ref="AK323:AL323" si="616">AK322</f>
        <v>0.7</v>
      </c>
      <c r="AL323" s="41" t="str">
        <f t="shared" si="616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0.1</v>
      </c>
      <c r="AT323" s="3" t="s">
        <v>116</v>
      </c>
      <c r="AU323" s="99" t="s">
        <v>116</v>
      </c>
      <c r="AV323" s="41">
        <f t="shared" ref="AV323" si="617">AV322</f>
        <v>0</v>
      </c>
      <c r="AW323" s="66" t="s">
        <v>200</v>
      </c>
      <c r="AX323" s="30" t="str">
        <f t="shared" si="581"/>
        <v>T24-2019 IntWall 2x6 16oc R21</v>
      </c>
      <c r="AY323" s="3" t="s">
        <v>39</v>
      </c>
      <c r="AZ323" s="3" t="s">
        <v>40</v>
      </c>
      <c r="BA323" s="3" t="s">
        <v>59</v>
      </c>
      <c r="BB323" s="3" t="s">
        <v>129</v>
      </c>
      <c r="BC323" s="3" t="s">
        <v>84</v>
      </c>
      <c r="BD323" s="3" t="s">
        <v>157</v>
      </c>
      <c r="BE323" s="3" t="s">
        <v>87</v>
      </c>
      <c r="BF323" s="3" t="s">
        <v>160</v>
      </c>
      <c r="BG323" s="3" t="s">
        <v>141</v>
      </c>
      <c r="BH323" s="59">
        <v>3.3342140315042537</v>
      </c>
      <c r="BI323" s="27">
        <v>2</v>
      </c>
      <c r="BJ323" s="70" t="s">
        <v>276</v>
      </c>
      <c r="BK323" s="71" t="str">
        <f t="shared" si="582"/>
        <v>not compact</v>
      </c>
      <c r="BL323" s="71" t="str">
        <f t="shared" si="583"/>
        <v>Basic Credit</v>
      </c>
      <c r="BM323" s="30" t="str">
        <f t="shared" si="584"/>
        <v>Pipe Insulation, All Lines</v>
      </c>
      <c r="BN323" s="30" t="str">
        <f t="shared" si="584"/>
        <v>Standard</v>
      </c>
      <c r="BO323" s="41">
        <f t="shared" ref="BO323" si="618">BO322</f>
        <v>-1</v>
      </c>
      <c r="BP323" s="41">
        <v>0</v>
      </c>
      <c r="BQ323" s="41">
        <v>0</v>
      </c>
      <c r="BR323" s="94" t="s">
        <v>290</v>
      </c>
      <c r="BS323" s="61">
        <v>0.6</v>
      </c>
      <c r="BT323" s="31" t="s">
        <v>0</v>
      </c>
      <c r="BY323" s="14"/>
      <c r="CA323" s="13"/>
      <c r="CC323" s="13"/>
      <c r="CE323" s="13"/>
    </row>
    <row r="324" spans="1:154" s="3" customFormat="1" x14ac:dyDescent="0.25">
      <c r="C324" s="3">
        <v>15</v>
      </c>
      <c r="D324" s="30">
        <f t="shared" si="577"/>
        <v>2019</v>
      </c>
      <c r="E324" s="41" t="str">
        <f t="shared" si="577"/>
        <v>MultiFam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29177</v>
      </c>
      <c r="L324" s="3">
        <v>7.1</v>
      </c>
      <c r="M324" s="3">
        <v>0.06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0.45</v>
      </c>
      <c r="V324" s="96" t="s">
        <v>306</v>
      </c>
      <c r="W324" s="3">
        <v>8</v>
      </c>
      <c r="X324" s="3">
        <v>8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4</v>
      </c>
      <c r="AI324" s="3">
        <v>0</v>
      </c>
      <c r="AJ324" s="3">
        <v>5016</v>
      </c>
      <c r="AK324" s="41">
        <f t="shared" ref="AK324:AL324" si="619">AK323</f>
        <v>0.7</v>
      </c>
      <c r="AL324" s="41" t="str">
        <f t="shared" si="619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0.63</v>
      </c>
      <c r="AT324" s="3" t="s">
        <v>116</v>
      </c>
      <c r="AU324" s="99" t="s">
        <v>116</v>
      </c>
      <c r="AV324" s="41">
        <f t="shared" ref="AV324" si="620">AV323</f>
        <v>0</v>
      </c>
      <c r="AW324" s="57" t="s">
        <v>200</v>
      </c>
      <c r="AX324" s="30" t="str">
        <f t="shared" si="581"/>
        <v>T24-2019 IntWall 2x6 16oc R21</v>
      </c>
      <c r="AY324" s="3" t="s">
        <v>39</v>
      </c>
      <c r="AZ324" s="3" t="s">
        <v>40</v>
      </c>
      <c r="BA324" s="3" t="s">
        <v>59</v>
      </c>
      <c r="BB324" s="3" t="s">
        <v>129</v>
      </c>
      <c r="BC324" s="3" t="s">
        <v>84</v>
      </c>
      <c r="BD324" s="3" t="s">
        <v>159</v>
      </c>
      <c r="BE324" s="3" t="s">
        <v>87</v>
      </c>
      <c r="BF324" s="3" t="s">
        <v>162</v>
      </c>
      <c r="BG324" s="3" t="s">
        <v>141</v>
      </c>
      <c r="BH324" s="59">
        <v>3.3342140315042537</v>
      </c>
      <c r="BI324" s="27">
        <v>2</v>
      </c>
      <c r="BJ324" s="70" t="s">
        <v>276</v>
      </c>
      <c r="BK324" s="71" t="str">
        <f t="shared" si="582"/>
        <v>not compact</v>
      </c>
      <c r="BL324" s="71" t="str">
        <f t="shared" si="583"/>
        <v>Basic Credit</v>
      </c>
      <c r="BM324" s="30" t="str">
        <f t="shared" si="584"/>
        <v>Pipe Insulation, All Lines</v>
      </c>
      <c r="BN324" s="30" t="str">
        <f t="shared" si="584"/>
        <v>Standard</v>
      </c>
      <c r="BO324" s="41">
        <f t="shared" ref="BO324:BO325" si="621">BO323</f>
        <v>-1</v>
      </c>
      <c r="BP324" s="41">
        <v>0</v>
      </c>
      <c r="BQ324" s="41">
        <v>0</v>
      </c>
      <c r="BR324" s="94" t="s">
        <v>290</v>
      </c>
      <c r="BS324" s="61">
        <v>0.7</v>
      </c>
      <c r="BT324" s="31" t="s">
        <v>0</v>
      </c>
      <c r="BY324" s="14"/>
      <c r="CA324" s="13"/>
      <c r="CC324" s="13"/>
      <c r="CE324" s="13"/>
    </row>
    <row r="325" spans="1:154" s="3" customFormat="1" x14ac:dyDescent="0.25">
      <c r="C325" s="3">
        <v>16</v>
      </c>
      <c r="D325" s="30">
        <f t="shared" si="577"/>
        <v>2019</v>
      </c>
      <c r="E325" s="41" t="str">
        <f t="shared" si="577"/>
        <v>MultiFam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30930</v>
      </c>
      <c r="L325" s="3">
        <v>7.4</v>
      </c>
      <c r="M325" s="3">
        <v>0.08</v>
      </c>
      <c r="N325" s="3">
        <v>20</v>
      </c>
      <c r="O325" s="3">
        <v>350</v>
      </c>
      <c r="P325" s="3">
        <v>0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0.44</v>
      </c>
      <c r="V325" s="96" t="s">
        <v>325</v>
      </c>
      <c r="W325" s="3">
        <v>8</v>
      </c>
      <c r="X325" s="3">
        <v>8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8</v>
      </c>
      <c r="AI325" s="3">
        <v>7016</v>
      </c>
      <c r="AJ325" s="3">
        <v>10016</v>
      </c>
      <c r="AK325" s="41">
        <f t="shared" ref="AK325:AL325" si="622">AK324</f>
        <v>0.7</v>
      </c>
      <c r="AL325" s="41" t="str">
        <f t="shared" si="622"/>
        <v>Yes</v>
      </c>
      <c r="AM325" s="27">
        <v>0.3</v>
      </c>
      <c r="AN325" s="61">
        <v>0.35</v>
      </c>
      <c r="AO325" s="27">
        <v>0.2</v>
      </c>
      <c r="AP325" s="27">
        <v>0.2</v>
      </c>
      <c r="AQ325" s="27">
        <v>0</v>
      </c>
      <c r="AR325" s="27">
        <v>0.1</v>
      </c>
      <c r="AS325" s="27">
        <v>0.1</v>
      </c>
      <c r="AT325" s="3" t="s">
        <v>116</v>
      </c>
      <c r="AU325" s="99" t="s">
        <v>116</v>
      </c>
      <c r="AV325" s="41">
        <f t="shared" ref="AV325" si="623">AV324</f>
        <v>0</v>
      </c>
      <c r="AW325" s="57" t="s">
        <v>200</v>
      </c>
      <c r="AX325" s="30" t="str">
        <f t="shared" si="581"/>
        <v>T24-2019 IntWall 2x6 16oc R21</v>
      </c>
      <c r="AY325" s="3" t="s">
        <v>41</v>
      </c>
      <c r="AZ325" s="3" t="s">
        <v>42</v>
      </c>
      <c r="BA325" s="3" t="s">
        <v>59</v>
      </c>
      <c r="BB325" s="3" t="s">
        <v>129</v>
      </c>
      <c r="BC325" s="3" t="s">
        <v>84</v>
      </c>
      <c r="BD325" s="3" t="s">
        <v>157</v>
      </c>
      <c r="BE325" s="3" t="s">
        <v>87</v>
      </c>
      <c r="BF325" s="3" t="s">
        <v>160</v>
      </c>
      <c r="BG325" s="3" t="s">
        <v>141</v>
      </c>
      <c r="BH325" s="59">
        <v>3.3342140315042537</v>
      </c>
      <c r="BI325" s="27">
        <v>2</v>
      </c>
      <c r="BJ325" s="70" t="s">
        <v>276</v>
      </c>
      <c r="BK325" s="71" t="str">
        <f t="shared" si="582"/>
        <v>not compact</v>
      </c>
      <c r="BL325" s="71" t="str">
        <f t="shared" si="583"/>
        <v>Basic Credit</v>
      </c>
      <c r="BM325" s="30" t="str">
        <f t="shared" si="584"/>
        <v>Pipe Insulation, All Lines</v>
      </c>
      <c r="BN325" s="30" t="str">
        <f t="shared" si="584"/>
        <v>Standard</v>
      </c>
      <c r="BO325" s="41">
        <f t="shared" si="621"/>
        <v>-1</v>
      </c>
      <c r="BP325" s="61">
        <v>65</v>
      </c>
      <c r="BQ325" s="61">
        <v>100</v>
      </c>
      <c r="BR325" s="61" t="s">
        <v>291</v>
      </c>
      <c r="BS325" s="61">
        <v>0.6</v>
      </c>
      <c r="BT325" s="31" t="s">
        <v>0</v>
      </c>
      <c r="BY325" s="14"/>
      <c r="CA325" s="13"/>
      <c r="CC325" s="13"/>
      <c r="CE325" s="13"/>
    </row>
    <row r="326" spans="1:154" s="2" customFormat="1" x14ac:dyDescent="0.25">
      <c r="A326" s="8" t="s">
        <v>309</v>
      </c>
      <c r="B326" s="8"/>
      <c r="C326" s="8" t="s">
        <v>27</v>
      </c>
      <c r="D326" s="8" t="s">
        <v>51</v>
      </c>
      <c r="E326" s="8" t="str">
        <f>E293</f>
        <v>BldgType</v>
      </c>
      <c r="F326" s="8" t="s">
        <v>28</v>
      </c>
      <c r="G326" s="8" t="s">
        <v>92</v>
      </c>
      <c r="H326" s="8" t="s">
        <v>252</v>
      </c>
      <c r="I326" s="8" t="s">
        <v>151</v>
      </c>
      <c r="J326" s="8" t="s">
        <v>152</v>
      </c>
      <c r="K326" s="8" t="s">
        <v>29</v>
      </c>
      <c r="L326" s="8" t="str">
        <f>L293</f>
        <v>PVMax</v>
      </c>
      <c r="M326" s="8" t="s">
        <v>242</v>
      </c>
      <c r="N326" s="8" t="s">
        <v>240</v>
      </c>
      <c r="O326" s="8" t="s">
        <v>108</v>
      </c>
      <c r="P326" s="8" t="s">
        <v>110</v>
      </c>
      <c r="Q326" s="8" t="s">
        <v>109</v>
      </c>
      <c r="R326" s="8" t="s">
        <v>251</v>
      </c>
      <c r="S326" s="8" t="s">
        <v>314</v>
      </c>
      <c r="T326" s="8" t="str">
        <f>T293</f>
        <v>ACH50</v>
      </c>
      <c r="U326" s="46" t="s">
        <v>193</v>
      </c>
      <c r="V326" s="46" t="str">
        <f>V293</f>
        <v>wsfStationName</v>
      </c>
      <c r="W326" s="8" t="s">
        <v>90</v>
      </c>
      <c r="X326" s="8" t="str">
        <f>X293</f>
        <v>AltDuctRval</v>
      </c>
      <c r="Y326" s="8" t="s">
        <v>106</v>
      </c>
      <c r="Z326" s="8" t="s">
        <v>107</v>
      </c>
      <c r="AA326" s="8" t="s">
        <v>91</v>
      </c>
      <c r="AB326" s="8" t="s">
        <v>30</v>
      </c>
      <c r="AC326" s="8" t="s">
        <v>31</v>
      </c>
      <c r="AD326" s="8" t="s">
        <v>32</v>
      </c>
      <c r="AE326" s="8" t="s">
        <v>33</v>
      </c>
      <c r="AF326" s="8" t="s">
        <v>34</v>
      </c>
      <c r="AG326" s="8" t="s">
        <v>35</v>
      </c>
      <c r="AH326" s="8" t="s">
        <v>36</v>
      </c>
      <c r="AI326" s="8" t="s">
        <v>55</v>
      </c>
      <c r="AJ326" s="8" t="s">
        <v>97</v>
      </c>
      <c r="AK326" s="8" t="s">
        <v>189</v>
      </c>
      <c r="AL326" s="46" t="s">
        <v>198</v>
      </c>
      <c r="AM326" s="8" t="s">
        <v>72</v>
      </c>
      <c r="AN326" s="8" t="s">
        <v>73</v>
      </c>
      <c r="AO326" s="8" t="s">
        <v>154</v>
      </c>
      <c r="AP326" s="8" t="s">
        <v>180</v>
      </c>
      <c r="AQ326" s="8" t="s">
        <v>89</v>
      </c>
      <c r="AR326" s="8" t="s">
        <v>100</v>
      </c>
      <c r="AS326" s="8" t="s">
        <v>101</v>
      </c>
      <c r="AT326" s="9" t="s">
        <v>115</v>
      </c>
      <c r="AU326" s="9" t="str">
        <f>AU293</f>
        <v>RoofBelowDeckIns</v>
      </c>
      <c r="AV326" s="54" t="str">
        <f>AV293</f>
        <v>RoofCavInsOverFrm</v>
      </c>
      <c r="AW326" s="8" t="s">
        <v>52</v>
      </c>
      <c r="AX326" s="8" t="s">
        <v>120</v>
      </c>
      <c r="AY326" s="8" t="s">
        <v>37</v>
      </c>
      <c r="AZ326" s="8" t="s">
        <v>38</v>
      </c>
      <c r="BA326" s="8" t="s">
        <v>53</v>
      </c>
      <c r="BB326" s="8" t="s">
        <v>54</v>
      </c>
      <c r="BC326" s="8" t="s">
        <v>83</v>
      </c>
      <c r="BD326" s="8" t="s">
        <v>155</v>
      </c>
      <c r="BE326" s="8" t="s">
        <v>86</v>
      </c>
      <c r="BF326" s="8" t="s">
        <v>156</v>
      </c>
      <c r="BG326" s="8" t="s">
        <v>142</v>
      </c>
      <c r="BH326" s="10" t="s">
        <v>211</v>
      </c>
      <c r="BI326" s="8" t="str">
        <f>BI260</f>
        <v>MinZNETier</v>
      </c>
      <c r="BJ326" s="79" t="s">
        <v>274</v>
      </c>
      <c r="BK326" s="8" t="str">
        <f>BK293</f>
        <v>DHWCompactDistrib</v>
      </c>
      <c r="BL326" s="106" t="str">
        <f>BL293</f>
        <v>ElecDHWCompactDistrib</v>
      </c>
      <c r="BM326" s="8" t="s">
        <v>182</v>
      </c>
      <c r="BN326" s="8" t="s">
        <v>255</v>
      </c>
      <c r="BO326" s="8" t="s">
        <v>258</v>
      </c>
      <c r="BP326" s="8" t="s">
        <v>260</v>
      </c>
      <c r="BQ326" s="8" t="s">
        <v>286</v>
      </c>
      <c r="BR326" s="8" t="s">
        <v>287</v>
      </c>
      <c r="BS326" s="8" t="s">
        <v>288</v>
      </c>
      <c r="BT326" s="31" t="s">
        <v>0</v>
      </c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</row>
    <row r="327" spans="1:154" s="3" customFormat="1" x14ac:dyDescent="0.25">
      <c r="C327" s="3">
        <v>1</v>
      </c>
      <c r="D327" s="8">
        <v>2022</v>
      </c>
      <c r="E327" s="46" t="s">
        <v>221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26762</v>
      </c>
      <c r="L327" s="3">
        <v>8.9</v>
      </c>
      <c r="M327" s="3">
        <v>0.13</v>
      </c>
      <c r="N327" s="3">
        <v>20</v>
      </c>
      <c r="O327" s="3">
        <v>350</v>
      </c>
      <c r="P327" s="3">
        <v>0</v>
      </c>
      <c r="Q327" s="3">
        <v>0.45</v>
      </c>
      <c r="R327" s="3">
        <v>0.45</v>
      </c>
      <c r="S327" s="3">
        <v>0.62</v>
      </c>
      <c r="T327" s="3">
        <v>5</v>
      </c>
      <c r="U327" s="27">
        <v>0.56000000000000005</v>
      </c>
      <c r="V327" s="96" t="s">
        <v>303</v>
      </c>
      <c r="W327" s="3">
        <v>8</v>
      </c>
      <c r="X327" s="3">
        <v>6</v>
      </c>
      <c r="Y327" s="3">
        <v>7</v>
      </c>
      <c r="Z327" s="3">
        <v>15</v>
      </c>
      <c r="AA327" s="57">
        <v>4.8000000000000001E-2</v>
      </c>
      <c r="AB327" s="3">
        <v>0.4</v>
      </c>
      <c r="AC327" s="1">
        <v>0.5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8</v>
      </c>
      <c r="AI327" s="3">
        <v>0</v>
      </c>
      <c r="AJ327" s="3">
        <v>5016</v>
      </c>
      <c r="AK327" s="27">
        <v>0.7</v>
      </c>
      <c r="AL327" s="27" t="s">
        <v>292</v>
      </c>
      <c r="AM327" s="27">
        <v>0.3</v>
      </c>
      <c r="AN327" s="61">
        <v>0.35</v>
      </c>
      <c r="AO327" s="27">
        <v>0.2</v>
      </c>
      <c r="AP327" s="27">
        <v>0.2</v>
      </c>
      <c r="AQ327" s="27">
        <v>0</v>
      </c>
      <c r="AR327" s="27">
        <v>0.1</v>
      </c>
      <c r="AS327" s="27">
        <v>0.1</v>
      </c>
      <c r="AT327" s="3" t="s">
        <v>116</v>
      </c>
      <c r="AU327" s="3" t="s">
        <v>116</v>
      </c>
      <c r="AV327" s="27">
        <v>0</v>
      </c>
      <c r="AW327" s="3" t="s">
        <v>236</v>
      </c>
      <c r="AX327" s="3" t="s">
        <v>205</v>
      </c>
      <c r="AY327" s="3" t="s">
        <v>39</v>
      </c>
      <c r="AZ327" s="3" t="s">
        <v>40</v>
      </c>
      <c r="BA327" s="3" t="s">
        <v>59</v>
      </c>
      <c r="BB327" s="3" t="s">
        <v>130</v>
      </c>
      <c r="BC327" s="3" t="s">
        <v>84</v>
      </c>
      <c r="BD327" s="3" t="s">
        <v>157</v>
      </c>
      <c r="BE327" s="3" t="s">
        <v>87</v>
      </c>
      <c r="BF327" s="3" t="s">
        <v>160</v>
      </c>
      <c r="BG327" s="3" t="s">
        <v>141</v>
      </c>
      <c r="BH327" s="19">
        <v>0</v>
      </c>
      <c r="BI327" s="27">
        <v>2</v>
      </c>
      <c r="BJ327" s="107" t="s">
        <v>276</v>
      </c>
      <c r="BK327" s="70" t="s">
        <v>268</v>
      </c>
      <c r="BL327" s="81" t="s">
        <v>268</v>
      </c>
      <c r="BM327" s="3" t="s">
        <v>185</v>
      </c>
      <c r="BN327" s="3" t="s">
        <v>184</v>
      </c>
      <c r="BO327" s="27">
        <v>-1</v>
      </c>
      <c r="BP327" s="61">
        <v>0</v>
      </c>
      <c r="BQ327" s="61">
        <v>0</v>
      </c>
      <c r="BR327" s="61" t="s">
        <v>290</v>
      </c>
      <c r="BS327" s="103">
        <v>1</v>
      </c>
      <c r="BT327" s="31" t="s">
        <v>0</v>
      </c>
      <c r="BY327" s="14"/>
      <c r="CA327" s="13"/>
      <c r="CC327" s="13"/>
      <c r="CE327" s="13"/>
    </row>
    <row r="328" spans="1:154" s="3" customFormat="1" x14ac:dyDescent="0.25">
      <c r="C328" s="3">
        <v>2</v>
      </c>
      <c r="D328" s="30">
        <f>D327</f>
        <v>2022</v>
      </c>
      <c r="E328" s="41" t="str">
        <f>E327</f>
        <v>SingleFam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30021</v>
      </c>
      <c r="L328" s="3">
        <v>11.4</v>
      </c>
      <c r="M328" s="3">
        <v>0.11</v>
      </c>
      <c r="N328" s="3">
        <v>19</v>
      </c>
      <c r="O328" s="3">
        <v>350</v>
      </c>
      <c r="P328" s="3">
        <v>1</v>
      </c>
      <c r="Q328" s="3">
        <v>0.45</v>
      </c>
      <c r="R328" s="3">
        <v>0.45</v>
      </c>
      <c r="S328" s="3">
        <v>0.62</v>
      </c>
      <c r="T328" s="3">
        <v>5</v>
      </c>
      <c r="U328" s="27">
        <v>0.47</v>
      </c>
      <c r="V328" s="96" t="s">
        <v>315</v>
      </c>
      <c r="W328" s="3">
        <v>8</v>
      </c>
      <c r="X328" s="3">
        <v>6</v>
      </c>
      <c r="Y328" s="3">
        <v>7</v>
      </c>
      <c r="Z328" s="3">
        <v>15</v>
      </c>
      <c r="AA328" s="57">
        <v>4.8000000000000001E-2</v>
      </c>
      <c r="AB328" s="3">
        <v>0.4</v>
      </c>
      <c r="AC328" s="3">
        <v>0.35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8</v>
      </c>
      <c r="AI328" s="3">
        <v>0</v>
      </c>
      <c r="AJ328" s="3">
        <v>5016</v>
      </c>
      <c r="AK328" s="41">
        <f>AK327</f>
        <v>0.7</v>
      </c>
      <c r="AL328" s="41" t="str">
        <f>AL327</f>
        <v>Yes</v>
      </c>
      <c r="AM328" s="27">
        <v>0.3</v>
      </c>
      <c r="AN328" s="27">
        <v>0.23</v>
      </c>
      <c r="AO328" s="27">
        <v>0.2</v>
      </c>
      <c r="AP328" s="27">
        <v>0.2</v>
      </c>
      <c r="AQ328" s="27">
        <v>1</v>
      </c>
      <c r="AR328" s="27">
        <v>0.1</v>
      </c>
      <c r="AS328" s="27">
        <v>0.1</v>
      </c>
      <c r="AT328" s="3" t="s">
        <v>116</v>
      </c>
      <c r="AU328" s="3" t="s">
        <v>116</v>
      </c>
      <c r="AV328" s="41">
        <f>AV327</f>
        <v>0</v>
      </c>
      <c r="AW328" s="57" t="s">
        <v>236</v>
      </c>
      <c r="AX328" s="30" t="str">
        <f>AX327</f>
        <v>T24-2019 IntWall 2x6 16oc R21</v>
      </c>
      <c r="AY328" s="3" t="s">
        <v>39</v>
      </c>
      <c r="AZ328" s="3" t="s">
        <v>40</v>
      </c>
      <c r="BA328" s="3" t="s">
        <v>59</v>
      </c>
      <c r="BB328" s="3" t="s">
        <v>130</v>
      </c>
      <c r="BC328" s="3" t="s">
        <v>84</v>
      </c>
      <c r="BD328" s="3" t="s">
        <v>157</v>
      </c>
      <c r="BE328" s="3" t="s">
        <v>87</v>
      </c>
      <c r="BF328" s="3" t="s">
        <v>160</v>
      </c>
      <c r="BG328" s="3" t="s">
        <v>141</v>
      </c>
      <c r="BH328" s="19">
        <v>0</v>
      </c>
      <c r="BI328" s="27">
        <v>2</v>
      </c>
      <c r="BJ328" s="70" t="s">
        <v>276</v>
      </c>
      <c r="BK328" s="71" t="str">
        <f>BK327</f>
        <v>not compact</v>
      </c>
      <c r="BL328" s="81" t="str">
        <f>BL327</f>
        <v>not compact</v>
      </c>
      <c r="BM328" s="30" t="str">
        <f>BM327</f>
        <v>Pipe Insulation, All Lines</v>
      </c>
      <c r="BN328" s="30" t="str">
        <f>BN327</f>
        <v>Standard</v>
      </c>
      <c r="BO328" s="41">
        <f>BO327</f>
        <v>-1</v>
      </c>
      <c r="BP328" s="41">
        <v>0</v>
      </c>
      <c r="BQ328" s="41">
        <v>0</v>
      </c>
      <c r="BR328" s="94" t="s">
        <v>290</v>
      </c>
      <c r="BS328" s="101">
        <v>1</v>
      </c>
      <c r="BT328" s="31" t="s">
        <v>0</v>
      </c>
      <c r="BY328" s="14"/>
      <c r="CA328" s="13"/>
      <c r="CC328" s="13"/>
      <c r="CE328" s="13"/>
    </row>
    <row r="329" spans="1:154" s="3" customFormat="1" x14ac:dyDescent="0.25">
      <c r="C329" s="3">
        <v>3</v>
      </c>
      <c r="D329" s="30">
        <f t="shared" ref="D329:E329" si="624">D328</f>
        <v>2022</v>
      </c>
      <c r="E329" s="41" t="str">
        <f t="shared" si="624"/>
        <v>SingleFam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31137</v>
      </c>
      <c r="L329" s="3">
        <v>7.9</v>
      </c>
      <c r="M329" s="3">
        <v>0.11</v>
      </c>
      <c r="N329" s="3">
        <v>20</v>
      </c>
      <c r="O329" s="3">
        <v>350</v>
      </c>
      <c r="P329" s="3">
        <v>0</v>
      </c>
      <c r="Q329" s="3">
        <v>0.45</v>
      </c>
      <c r="R329" s="3">
        <v>0.45</v>
      </c>
      <c r="S329" s="3">
        <v>0.62</v>
      </c>
      <c r="T329" s="3">
        <v>5</v>
      </c>
      <c r="U329" s="27">
        <v>0.47</v>
      </c>
      <c r="V329" s="96" t="s">
        <v>304</v>
      </c>
      <c r="W329" s="3">
        <v>6</v>
      </c>
      <c r="X329" s="3">
        <v>6</v>
      </c>
      <c r="Y329" s="3">
        <v>7</v>
      </c>
      <c r="Z329" s="3">
        <v>15</v>
      </c>
      <c r="AA329" s="57">
        <v>4.8000000000000001E-2</v>
      </c>
      <c r="AB329" s="3">
        <v>0.4</v>
      </c>
      <c r="AC329" s="1">
        <v>0.5</v>
      </c>
      <c r="AD329" s="3">
        <v>0.55000000000000004</v>
      </c>
      <c r="AE329" s="3">
        <v>0.3</v>
      </c>
      <c r="AF329" s="3">
        <v>30</v>
      </c>
      <c r="AG329" s="3">
        <v>19</v>
      </c>
      <c r="AH329" s="3">
        <v>0</v>
      </c>
      <c r="AI329" s="3">
        <v>0</v>
      </c>
      <c r="AJ329" s="3">
        <v>5016</v>
      </c>
      <c r="AK329" s="41">
        <f t="shared" ref="AK329:AL329" si="625">AK328</f>
        <v>0.7</v>
      </c>
      <c r="AL329" s="41" t="str">
        <f t="shared" si="625"/>
        <v>Yes</v>
      </c>
      <c r="AM329" s="27">
        <v>0.3</v>
      </c>
      <c r="AN329" s="61">
        <v>0.35</v>
      </c>
      <c r="AO329" s="27">
        <v>0.2</v>
      </c>
      <c r="AP329" s="27">
        <v>0.2</v>
      </c>
      <c r="AQ329" s="27">
        <v>1</v>
      </c>
      <c r="AR329" s="27">
        <v>0.1</v>
      </c>
      <c r="AS329" s="27">
        <v>0.1</v>
      </c>
      <c r="AT329" s="3" t="s">
        <v>116</v>
      </c>
      <c r="AU329" s="3" t="s">
        <v>116</v>
      </c>
      <c r="AV329" s="41">
        <f t="shared" ref="AV329:AV342" si="626">AV328</f>
        <v>0</v>
      </c>
      <c r="AW329" s="57" t="s">
        <v>236</v>
      </c>
      <c r="AX329" s="30" t="str">
        <f t="shared" ref="AX329:AX342" si="627">AX328</f>
        <v>T24-2019 IntWall 2x6 16oc R21</v>
      </c>
      <c r="AY329" s="3" t="s">
        <v>39</v>
      </c>
      <c r="AZ329" s="3" t="s">
        <v>40</v>
      </c>
      <c r="BA329" s="3" t="s">
        <v>60</v>
      </c>
      <c r="BB329" s="3" t="s">
        <v>130</v>
      </c>
      <c r="BC329" s="3" t="s">
        <v>84</v>
      </c>
      <c r="BD329" s="3" t="s">
        <v>158</v>
      </c>
      <c r="BE329" s="3" t="s">
        <v>87</v>
      </c>
      <c r="BF329" s="3" t="s">
        <v>161</v>
      </c>
      <c r="BG329" s="3" t="s">
        <v>141</v>
      </c>
      <c r="BH329" s="19">
        <v>0</v>
      </c>
      <c r="BI329" s="27">
        <v>2</v>
      </c>
      <c r="BJ329" s="107" t="s">
        <v>276</v>
      </c>
      <c r="BK329" s="71" t="str">
        <f t="shared" ref="BK329:BO342" si="628">BK328</f>
        <v>not compact</v>
      </c>
      <c r="BL329" s="81" t="str">
        <f t="shared" si="628"/>
        <v>not compact</v>
      </c>
      <c r="BM329" s="30" t="str">
        <f t="shared" si="628"/>
        <v>Pipe Insulation, All Lines</v>
      </c>
      <c r="BN329" s="30" t="str">
        <f t="shared" si="628"/>
        <v>Standard</v>
      </c>
      <c r="BO329" s="41">
        <f t="shared" si="628"/>
        <v>-1</v>
      </c>
      <c r="BP329" s="41">
        <v>0</v>
      </c>
      <c r="BQ329" s="41">
        <v>0</v>
      </c>
      <c r="BR329" s="94" t="s">
        <v>290</v>
      </c>
      <c r="BS329" s="101">
        <v>1</v>
      </c>
      <c r="BT329" s="31" t="s">
        <v>0</v>
      </c>
      <c r="BY329" s="14"/>
      <c r="CA329" s="13"/>
      <c r="CC329" s="13"/>
      <c r="CE329" s="13"/>
    </row>
    <row r="330" spans="1:154" s="3" customFormat="1" x14ac:dyDescent="0.25">
      <c r="C330" s="3">
        <v>4</v>
      </c>
      <c r="D330" s="30">
        <f t="shared" ref="D330:E330" si="629">D329</f>
        <v>2022</v>
      </c>
      <c r="E330" s="41" t="str">
        <f t="shared" si="629"/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30935</v>
      </c>
      <c r="L330" s="3">
        <v>23.2</v>
      </c>
      <c r="M330" s="3">
        <v>0.11</v>
      </c>
      <c r="N330" s="3">
        <v>19</v>
      </c>
      <c r="O330" s="3">
        <v>350</v>
      </c>
      <c r="P330" s="3">
        <v>0</v>
      </c>
      <c r="Q330" s="3">
        <v>0.45</v>
      </c>
      <c r="R330" s="3">
        <v>0.45</v>
      </c>
      <c r="S330" s="3">
        <v>0.62</v>
      </c>
      <c r="T330" s="3">
        <v>5</v>
      </c>
      <c r="U330" s="27">
        <v>0.45</v>
      </c>
      <c r="V330" s="96" t="s">
        <v>316</v>
      </c>
      <c r="W330" s="3">
        <v>8</v>
      </c>
      <c r="X330" s="3">
        <v>6</v>
      </c>
      <c r="Y330" s="3">
        <v>7</v>
      </c>
      <c r="Z330" s="3">
        <v>15</v>
      </c>
      <c r="AA330" s="57">
        <v>4.8000000000000001E-2</v>
      </c>
      <c r="AB330" s="3">
        <v>0.4</v>
      </c>
      <c r="AC330" s="3">
        <v>0.35</v>
      </c>
      <c r="AD330" s="3">
        <v>0.55000000000000004</v>
      </c>
      <c r="AE330" s="3">
        <v>0.3</v>
      </c>
      <c r="AF330" s="3">
        <v>38</v>
      </c>
      <c r="AG330" s="3">
        <v>19</v>
      </c>
      <c r="AH330" s="3">
        <v>0</v>
      </c>
      <c r="AI330" s="3">
        <v>0</v>
      </c>
      <c r="AJ330" s="3">
        <v>5016</v>
      </c>
      <c r="AK330" s="41">
        <f t="shared" ref="AK330:AL330" si="630">AK329</f>
        <v>0.7</v>
      </c>
      <c r="AL330" s="41" t="str">
        <f t="shared" si="630"/>
        <v>Yes</v>
      </c>
      <c r="AM330" s="27">
        <v>0.3</v>
      </c>
      <c r="AN330" s="27">
        <v>0.23</v>
      </c>
      <c r="AO330" s="27">
        <v>0.2</v>
      </c>
      <c r="AP330" s="27">
        <v>0.2</v>
      </c>
      <c r="AQ330" s="27">
        <v>0</v>
      </c>
      <c r="AR330" s="27">
        <v>0.1</v>
      </c>
      <c r="AS330" s="27">
        <v>0.1</v>
      </c>
      <c r="AT330" s="3" t="s">
        <v>116</v>
      </c>
      <c r="AU330" s="3" t="s">
        <v>204</v>
      </c>
      <c r="AV330" s="41">
        <f t="shared" si="626"/>
        <v>0</v>
      </c>
      <c r="AW330" s="57" t="s">
        <v>236</v>
      </c>
      <c r="AX330" s="30" t="str">
        <f t="shared" si="627"/>
        <v>T24-2019 IntWall 2x6 16oc R21</v>
      </c>
      <c r="AY330" s="3" t="s">
        <v>39</v>
      </c>
      <c r="AZ330" s="3" t="s">
        <v>40</v>
      </c>
      <c r="BA330" s="3" t="s">
        <v>59</v>
      </c>
      <c r="BB330" s="3" t="s">
        <v>129</v>
      </c>
      <c r="BC330" s="3" t="s">
        <v>84</v>
      </c>
      <c r="BD330" s="3" t="s">
        <v>158</v>
      </c>
      <c r="BE330" s="3" t="s">
        <v>87</v>
      </c>
      <c r="BF330" s="3" t="s">
        <v>161</v>
      </c>
      <c r="BG330" s="3" t="s">
        <v>141</v>
      </c>
      <c r="BH330" s="19">
        <v>0</v>
      </c>
      <c r="BI330" s="27">
        <v>2</v>
      </c>
      <c r="BJ330" s="70" t="s">
        <v>276</v>
      </c>
      <c r="BK330" s="71" t="str">
        <f t="shared" si="628"/>
        <v>not compact</v>
      </c>
      <c r="BL330" s="81" t="str">
        <f t="shared" si="628"/>
        <v>not compact</v>
      </c>
      <c r="BM330" s="30" t="str">
        <f t="shared" si="628"/>
        <v>Pipe Insulation, All Lines</v>
      </c>
      <c r="BN330" s="30" t="str">
        <f t="shared" si="628"/>
        <v>Standard</v>
      </c>
      <c r="BO330" s="41">
        <f t="shared" si="628"/>
        <v>-1</v>
      </c>
      <c r="BP330" s="41">
        <v>0</v>
      </c>
      <c r="BQ330" s="41">
        <v>0</v>
      </c>
      <c r="BR330" s="94" t="s">
        <v>290</v>
      </c>
      <c r="BS330" s="101">
        <v>1</v>
      </c>
      <c r="BT330" s="31" t="s">
        <v>0</v>
      </c>
      <c r="BY330" s="14"/>
      <c r="CA330" s="13"/>
      <c r="CC330" s="13"/>
      <c r="CE330" s="13"/>
    </row>
    <row r="331" spans="1:154" s="3" customFormat="1" x14ac:dyDescent="0.25">
      <c r="C331" s="3">
        <v>5</v>
      </c>
      <c r="D331" s="30">
        <f t="shared" ref="D331:E331" si="631">D330</f>
        <v>2022</v>
      </c>
      <c r="E331" s="41" t="str">
        <f t="shared" si="631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33490</v>
      </c>
      <c r="L331" s="3">
        <v>8.6</v>
      </c>
      <c r="M331" s="3">
        <v>0.13</v>
      </c>
      <c r="N331" s="3">
        <v>20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0.51</v>
      </c>
      <c r="V331" s="96" t="s">
        <v>317</v>
      </c>
      <c r="W331" s="3">
        <v>6</v>
      </c>
      <c r="X331" s="3">
        <v>6</v>
      </c>
      <c r="Y331" s="3">
        <v>7</v>
      </c>
      <c r="Z331" s="3">
        <v>15</v>
      </c>
      <c r="AA331" s="57">
        <v>4.8000000000000001E-2</v>
      </c>
      <c r="AB331" s="3">
        <v>0.4</v>
      </c>
      <c r="AC331" s="1">
        <v>0.5</v>
      </c>
      <c r="AD331" s="3">
        <v>0.55000000000000004</v>
      </c>
      <c r="AE331" s="3">
        <v>0.3</v>
      </c>
      <c r="AF331" s="3">
        <v>30</v>
      </c>
      <c r="AG331" s="3">
        <v>19</v>
      </c>
      <c r="AH331" s="3">
        <v>0</v>
      </c>
      <c r="AI331" s="3">
        <v>0</v>
      </c>
      <c r="AJ331" s="3">
        <v>5016</v>
      </c>
      <c r="AK331" s="41">
        <f t="shared" ref="AK331:AL331" si="632">AK330</f>
        <v>0.7</v>
      </c>
      <c r="AL331" s="41" t="str">
        <f t="shared" si="632"/>
        <v>Yes</v>
      </c>
      <c r="AM331" s="27">
        <v>0.3</v>
      </c>
      <c r="AN331" s="61">
        <v>0.35</v>
      </c>
      <c r="AO331" s="27">
        <v>0.2</v>
      </c>
      <c r="AP331" s="27">
        <v>0.2</v>
      </c>
      <c r="AQ331" s="27">
        <v>1</v>
      </c>
      <c r="AR331" s="27">
        <v>0.1</v>
      </c>
      <c r="AS331" s="27">
        <v>0.1</v>
      </c>
      <c r="AT331" s="3" t="s">
        <v>116</v>
      </c>
      <c r="AU331" s="3" t="s">
        <v>116</v>
      </c>
      <c r="AV331" s="41">
        <f t="shared" si="626"/>
        <v>0</v>
      </c>
      <c r="AW331" s="57" t="s">
        <v>236</v>
      </c>
      <c r="AX331" s="30" t="str">
        <f t="shared" si="627"/>
        <v>T24-2019 IntWall 2x6 16oc R21</v>
      </c>
      <c r="AY331" s="3" t="s">
        <v>39</v>
      </c>
      <c r="AZ331" s="3" t="s">
        <v>40</v>
      </c>
      <c r="BA331" s="3" t="s">
        <v>60</v>
      </c>
      <c r="BB331" s="3" t="s">
        <v>130</v>
      </c>
      <c r="BC331" s="3" t="s">
        <v>84</v>
      </c>
      <c r="BD331" s="3" t="s">
        <v>158</v>
      </c>
      <c r="BE331" s="3" t="s">
        <v>87</v>
      </c>
      <c r="BF331" s="3" t="s">
        <v>161</v>
      </c>
      <c r="BG331" s="3" t="s">
        <v>141</v>
      </c>
      <c r="BH331" s="19">
        <v>0</v>
      </c>
      <c r="BI331" s="27">
        <v>2</v>
      </c>
      <c r="BJ331" s="107" t="s">
        <v>276</v>
      </c>
      <c r="BK331" s="71" t="str">
        <f t="shared" si="628"/>
        <v>not compact</v>
      </c>
      <c r="BL331" s="81" t="str">
        <f t="shared" si="628"/>
        <v>not compact</v>
      </c>
      <c r="BM331" s="30" t="str">
        <f t="shared" si="628"/>
        <v>Pipe Insulation, All Lines</v>
      </c>
      <c r="BN331" s="30" t="str">
        <f t="shared" si="628"/>
        <v>Standard</v>
      </c>
      <c r="BO331" s="41">
        <f t="shared" si="628"/>
        <v>-1</v>
      </c>
      <c r="BP331" s="41">
        <v>0</v>
      </c>
      <c r="BQ331" s="41">
        <v>0</v>
      </c>
      <c r="BR331" s="94" t="s">
        <v>290</v>
      </c>
      <c r="BS331" s="101">
        <v>1</v>
      </c>
      <c r="BT331" s="31" t="s">
        <v>0</v>
      </c>
      <c r="BY331" s="14"/>
      <c r="CA331" s="13"/>
      <c r="CC331" s="13"/>
      <c r="CE331" s="13"/>
    </row>
    <row r="332" spans="1:154" s="3" customFormat="1" x14ac:dyDescent="0.25">
      <c r="C332" s="3">
        <v>6</v>
      </c>
      <c r="D332" s="30">
        <f t="shared" ref="D332:E332" si="633">D331</f>
        <v>2022</v>
      </c>
      <c r="E332" s="41" t="str">
        <f t="shared" si="633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30081</v>
      </c>
      <c r="L332" s="3">
        <v>0</v>
      </c>
      <c r="M332" s="3">
        <v>0.08</v>
      </c>
      <c r="N332" s="3">
        <v>19</v>
      </c>
      <c r="O332" s="3">
        <v>350</v>
      </c>
      <c r="P332" s="3">
        <v>0</v>
      </c>
      <c r="Q332" s="3">
        <v>0.45</v>
      </c>
      <c r="R332" s="3">
        <v>0.45</v>
      </c>
      <c r="S332" s="3">
        <v>0.62</v>
      </c>
      <c r="T332" s="3">
        <v>5</v>
      </c>
      <c r="U332" s="27">
        <v>0.36</v>
      </c>
      <c r="V332" s="96" t="s">
        <v>318</v>
      </c>
      <c r="W332" s="3">
        <v>6</v>
      </c>
      <c r="X332" s="3">
        <v>6</v>
      </c>
      <c r="Y332" s="3">
        <v>7</v>
      </c>
      <c r="Z332" s="3">
        <v>15</v>
      </c>
      <c r="AA332" s="3">
        <v>6.5000000000000002E-2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30</v>
      </c>
      <c r="AG332" s="3">
        <v>19</v>
      </c>
      <c r="AH332" s="3">
        <v>0</v>
      </c>
      <c r="AI332" s="3">
        <v>0</v>
      </c>
      <c r="AJ332" s="3">
        <v>5016</v>
      </c>
      <c r="AK332" s="41">
        <f t="shared" ref="AK332:AL332" si="634">AK331</f>
        <v>0.7</v>
      </c>
      <c r="AL332" s="41" t="str">
        <f t="shared" si="634"/>
        <v>Yes</v>
      </c>
      <c r="AM332" s="27">
        <v>0.3</v>
      </c>
      <c r="AN332" s="27">
        <v>0.23</v>
      </c>
      <c r="AO332" s="27">
        <v>0.2</v>
      </c>
      <c r="AP332" s="27">
        <v>0.2</v>
      </c>
      <c r="AQ332" s="27">
        <v>1</v>
      </c>
      <c r="AR332" s="27">
        <v>0.1</v>
      </c>
      <c r="AS332" s="27">
        <v>0.1</v>
      </c>
      <c r="AT332" s="3" t="s">
        <v>116</v>
      </c>
      <c r="AU332" s="3" t="s">
        <v>116</v>
      </c>
      <c r="AV332" s="41">
        <f t="shared" si="626"/>
        <v>0</v>
      </c>
      <c r="AW332" s="3" t="s">
        <v>127</v>
      </c>
      <c r="AX332" s="58" t="s">
        <v>128</v>
      </c>
      <c r="AY332" s="3" t="s">
        <v>39</v>
      </c>
      <c r="AZ332" s="3" t="s">
        <v>40</v>
      </c>
      <c r="BA332" s="3" t="s">
        <v>60</v>
      </c>
      <c r="BB332" s="3" t="s">
        <v>130</v>
      </c>
      <c r="BC332" s="3" t="s">
        <v>84</v>
      </c>
      <c r="BD332" s="3" t="s">
        <v>158</v>
      </c>
      <c r="BE332" s="3" t="s">
        <v>87</v>
      </c>
      <c r="BF332" s="3" t="s">
        <v>161</v>
      </c>
      <c r="BG332" s="3" t="s">
        <v>141</v>
      </c>
      <c r="BH332" s="19">
        <v>0</v>
      </c>
      <c r="BI332" s="27">
        <v>1</v>
      </c>
      <c r="BJ332" s="107" t="s">
        <v>276</v>
      </c>
      <c r="BK332" s="71" t="str">
        <f t="shared" si="628"/>
        <v>not compact</v>
      </c>
      <c r="BL332" s="81" t="str">
        <f t="shared" si="628"/>
        <v>not compact</v>
      </c>
      <c r="BM332" s="30" t="str">
        <f t="shared" si="628"/>
        <v>Pipe Insulation, All Lines</v>
      </c>
      <c r="BN332" s="30" t="str">
        <f t="shared" si="628"/>
        <v>Standard</v>
      </c>
      <c r="BO332" s="41">
        <f t="shared" si="628"/>
        <v>-1</v>
      </c>
      <c r="BP332" s="41">
        <v>0</v>
      </c>
      <c r="BQ332" s="41">
        <v>0</v>
      </c>
      <c r="BR332" s="94" t="s">
        <v>290</v>
      </c>
      <c r="BS332" s="101">
        <v>1</v>
      </c>
      <c r="BT332" s="31" t="s">
        <v>0</v>
      </c>
      <c r="BY332" s="14"/>
      <c r="CA332" s="13"/>
      <c r="CC332" s="13"/>
      <c r="CE332" s="13"/>
    </row>
    <row r="333" spans="1:154" s="3" customFormat="1" x14ac:dyDescent="0.25">
      <c r="C333" s="3">
        <v>7</v>
      </c>
      <c r="D333" s="30">
        <f t="shared" ref="D333:E333" si="635">D332</f>
        <v>2022</v>
      </c>
      <c r="E333" s="41" t="str">
        <f t="shared" si="635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30701</v>
      </c>
      <c r="L333" s="3">
        <v>0</v>
      </c>
      <c r="M333" s="3">
        <v>0.06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0.38</v>
      </c>
      <c r="V333" s="96" t="s">
        <v>305</v>
      </c>
      <c r="W333" s="3">
        <v>6</v>
      </c>
      <c r="X333" s="3">
        <v>6</v>
      </c>
      <c r="Y333" s="3">
        <v>7</v>
      </c>
      <c r="Z333" s="3">
        <v>15</v>
      </c>
      <c r="AA333" s="3">
        <v>6.5000000000000002E-2</v>
      </c>
      <c r="AB333" s="3">
        <v>0.4</v>
      </c>
      <c r="AC333" s="3">
        <v>0.35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36">AK332</f>
        <v>0.7</v>
      </c>
      <c r="AL333" s="41" t="str">
        <f t="shared" si="636"/>
        <v>Yes</v>
      </c>
      <c r="AM333" s="27">
        <v>0.3</v>
      </c>
      <c r="AN333" s="27">
        <v>0.23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41">
        <f t="shared" si="626"/>
        <v>0</v>
      </c>
      <c r="AW333" s="3" t="s">
        <v>127</v>
      </c>
      <c r="AX333" s="58" t="s">
        <v>128</v>
      </c>
      <c r="AY333" s="3" t="s">
        <v>39</v>
      </c>
      <c r="AZ333" s="3" t="s">
        <v>40</v>
      </c>
      <c r="BA333" s="3" t="s">
        <v>60</v>
      </c>
      <c r="BB333" s="3" t="s">
        <v>130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19">
        <v>0</v>
      </c>
      <c r="BI333" s="27">
        <v>1</v>
      </c>
      <c r="BJ333" s="107" t="s">
        <v>276</v>
      </c>
      <c r="BK333" s="71" t="str">
        <f t="shared" si="628"/>
        <v>not compact</v>
      </c>
      <c r="BL333" s="81" t="str">
        <f t="shared" si="628"/>
        <v>not compact</v>
      </c>
      <c r="BM333" s="30" t="str">
        <f t="shared" si="628"/>
        <v>Pipe Insulation, All Lines</v>
      </c>
      <c r="BN333" s="30" t="str">
        <f t="shared" si="628"/>
        <v>Standard</v>
      </c>
      <c r="BO333" s="41">
        <f t="shared" si="628"/>
        <v>-1</v>
      </c>
      <c r="BP333" s="41">
        <v>0</v>
      </c>
      <c r="BQ333" s="41">
        <v>0</v>
      </c>
      <c r="BR333" s="94" t="s">
        <v>290</v>
      </c>
      <c r="BS333" s="101">
        <v>1</v>
      </c>
      <c r="BT333" s="31" t="s">
        <v>0</v>
      </c>
      <c r="BY333" s="14"/>
      <c r="CA333" s="13"/>
      <c r="CC333" s="13"/>
      <c r="CE333" s="13"/>
    </row>
    <row r="334" spans="1:154" s="3" customFormat="1" x14ac:dyDescent="0.25">
      <c r="C334" s="3">
        <v>8</v>
      </c>
      <c r="D334" s="30">
        <f t="shared" ref="D334:E334" si="637">D333</f>
        <v>2022</v>
      </c>
      <c r="E334" s="41" t="str">
        <f t="shared" si="637"/>
        <v>SingleFam</v>
      </c>
      <c r="F334" s="3">
        <v>1</v>
      </c>
      <c r="G334" s="3">
        <v>1.5</v>
      </c>
      <c r="H334" s="3">
        <v>0.14000000000000001</v>
      </c>
      <c r="I334" s="3">
        <v>750</v>
      </c>
      <c r="J334" s="3">
        <v>3</v>
      </c>
      <c r="K334" s="3">
        <v>29254</v>
      </c>
      <c r="L334" s="3">
        <v>31.2</v>
      </c>
      <c r="M334" s="3">
        <v>0.16</v>
      </c>
      <c r="N334" s="3">
        <v>19</v>
      </c>
      <c r="O334" s="3">
        <v>350</v>
      </c>
      <c r="P334" s="3">
        <v>1</v>
      </c>
      <c r="Q334" s="3">
        <v>0.45</v>
      </c>
      <c r="R334" s="3">
        <v>0.45</v>
      </c>
      <c r="S334" s="3">
        <v>0.62</v>
      </c>
      <c r="T334" s="3">
        <v>5</v>
      </c>
      <c r="U334" s="27">
        <v>0.34</v>
      </c>
      <c r="V334" s="96" t="s">
        <v>319</v>
      </c>
      <c r="W334" s="3">
        <v>8</v>
      </c>
      <c r="X334" s="3">
        <v>6</v>
      </c>
      <c r="Y334" s="3">
        <v>7</v>
      </c>
      <c r="Z334" s="3">
        <v>15</v>
      </c>
      <c r="AA334" s="57">
        <v>4.8000000000000001E-2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38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8">AK333</f>
        <v>0.7</v>
      </c>
      <c r="AL334" s="41" t="str">
        <f t="shared" si="638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0</v>
      </c>
      <c r="AR334" s="27">
        <v>0.1</v>
      </c>
      <c r="AS334" s="27">
        <v>0.1</v>
      </c>
      <c r="AT334" s="3" t="s">
        <v>116</v>
      </c>
      <c r="AU334" s="3" t="s">
        <v>204</v>
      </c>
      <c r="AV334" s="41">
        <f t="shared" si="626"/>
        <v>0</v>
      </c>
      <c r="AW334" s="57" t="s">
        <v>236</v>
      </c>
      <c r="AX334" s="3" t="s">
        <v>205</v>
      </c>
      <c r="AY334" s="3" t="s">
        <v>39</v>
      </c>
      <c r="AZ334" s="3" t="s">
        <v>40</v>
      </c>
      <c r="BA334" s="3" t="s">
        <v>59</v>
      </c>
      <c r="BB334" s="3" t="s">
        <v>129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19">
        <v>0</v>
      </c>
      <c r="BI334" s="27">
        <v>2</v>
      </c>
      <c r="BJ334" s="70" t="s">
        <v>276</v>
      </c>
      <c r="BK334" s="71" t="str">
        <f t="shared" si="628"/>
        <v>not compact</v>
      </c>
      <c r="BL334" s="81" t="str">
        <f t="shared" si="628"/>
        <v>not compact</v>
      </c>
      <c r="BM334" s="30" t="str">
        <f t="shared" si="628"/>
        <v>Pipe Insulation, All Lines</v>
      </c>
      <c r="BN334" s="30" t="str">
        <f t="shared" si="628"/>
        <v>Standard</v>
      </c>
      <c r="BO334" s="41">
        <f t="shared" si="628"/>
        <v>-1</v>
      </c>
      <c r="BP334" s="41">
        <v>0</v>
      </c>
      <c r="BQ334" s="41">
        <v>0</v>
      </c>
      <c r="BR334" s="94" t="s">
        <v>290</v>
      </c>
      <c r="BS334" s="101">
        <v>1</v>
      </c>
      <c r="BT334" s="31" t="s">
        <v>0</v>
      </c>
      <c r="BY334" s="14"/>
      <c r="CA334" s="13"/>
      <c r="CC334" s="13"/>
      <c r="CE334" s="13"/>
    </row>
    <row r="335" spans="1:154" s="3" customFormat="1" x14ac:dyDescent="0.25">
      <c r="C335" s="3">
        <v>9</v>
      </c>
      <c r="D335" s="30">
        <f t="shared" ref="D335:E335" si="639">D334</f>
        <v>2022</v>
      </c>
      <c r="E335" s="41" t="str">
        <f t="shared" si="639"/>
        <v>SingleFam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29889</v>
      </c>
      <c r="L335" s="3">
        <v>25.2</v>
      </c>
      <c r="M335" s="3">
        <v>0.13</v>
      </c>
      <c r="N335" s="3">
        <v>19</v>
      </c>
      <c r="O335" s="3">
        <v>350</v>
      </c>
      <c r="P335" s="3">
        <v>1</v>
      </c>
      <c r="Q335" s="3">
        <v>0.45</v>
      </c>
      <c r="R335" s="3">
        <v>0.45</v>
      </c>
      <c r="S335" s="3">
        <v>0.62</v>
      </c>
      <c r="T335" s="3">
        <v>5</v>
      </c>
      <c r="U335" s="27">
        <v>0.39</v>
      </c>
      <c r="V335" s="96" t="s">
        <v>307</v>
      </c>
      <c r="W335" s="3">
        <v>8</v>
      </c>
      <c r="X335" s="3">
        <v>6</v>
      </c>
      <c r="Y335" s="3">
        <v>7</v>
      </c>
      <c r="Z335" s="3">
        <v>15</v>
      </c>
      <c r="AA335" s="57">
        <v>4.8000000000000001E-2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38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40">AK334</f>
        <v>0.7</v>
      </c>
      <c r="AL335" s="41" t="str">
        <f t="shared" si="640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0</v>
      </c>
      <c r="AR335" s="27">
        <v>0.1</v>
      </c>
      <c r="AS335" s="27">
        <v>0.1</v>
      </c>
      <c r="AT335" s="3" t="s">
        <v>116</v>
      </c>
      <c r="AU335" s="3" t="s">
        <v>204</v>
      </c>
      <c r="AV335" s="41">
        <f t="shared" si="626"/>
        <v>0</v>
      </c>
      <c r="AW335" s="57" t="s">
        <v>236</v>
      </c>
      <c r="AX335" s="30" t="str">
        <f t="shared" si="627"/>
        <v>T24-2019 IntWall 2x6 16oc R21</v>
      </c>
      <c r="AY335" s="3" t="s">
        <v>39</v>
      </c>
      <c r="AZ335" s="3" t="s">
        <v>40</v>
      </c>
      <c r="BA335" s="3" t="s">
        <v>59</v>
      </c>
      <c r="BB335" s="3" t="s">
        <v>129</v>
      </c>
      <c r="BC335" s="3" t="s">
        <v>84</v>
      </c>
      <c r="BD335" s="3" t="s">
        <v>158</v>
      </c>
      <c r="BE335" s="3" t="s">
        <v>87</v>
      </c>
      <c r="BF335" s="3" t="s">
        <v>161</v>
      </c>
      <c r="BG335" s="3" t="s">
        <v>141</v>
      </c>
      <c r="BH335" s="19">
        <v>0</v>
      </c>
      <c r="BI335" s="27">
        <v>2</v>
      </c>
      <c r="BJ335" s="70" t="s">
        <v>276</v>
      </c>
      <c r="BK335" s="71" t="str">
        <f t="shared" si="628"/>
        <v>not compact</v>
      </c>
      <c r="BL335" s="81" t="str">
        <f t="shared" si="628"/>
        <v>not compact</v>
      </c>
      <c r="BM335" s="30" t="str">
        <f t="shared" si="628"/>
        <v>Pipe Insulation, All Lines</v>
      </c>
      <c r="BN335" s="30" t="str">
        <f t="shared" si="628"/>
        <v>Standard</v>
      </c>
      <c r="BO335" s="41">
        <f t="shared" si="628"/>
        <v>-1</v>
      </c>
      <c r="BP335" s="41">
        <v>0</v>
      </c>
      <c r="BQ335" s="41">
        <v>0</v>
      </c>
      <c r="BR335" s="94" t="s">
        <v>290</v>
      </c>
      <c r="BS335" s="101">
        <v>1</v>
      </c>
      <c r="BT335" s="31" t="s">
        <v>0</v>
      </c>
      <c r="BY335" s="14"/>
      <c r="CA335" s="13"/>
      <c r="CC335" s="13"/>
      <c r="CE335" s="13"/>
    </row>
    <row r="336" spans="1:154" s="3" customFormat="1" x14ac:dyDescent="0.25">
      <c r="C336" s="3">
        <v>10</v>
      </c>
      <c r="D336" s="30">
        <f t="shared" ref="D336:E336" si="641">D335</f>
        <v>2022</v>
      </c>
      <c r="E336" s="41" t="str">
        <f t="shared" si="641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30200</v>
      </c>
      <c r="L336" s="3">
        <v>22.4</v>
      </c>
      <c r="M336" s="3">
        <v>0.13</v>
      </c>
      <c r="N336" s="3">
        <v>19</v>
      </c>
      <c r="O336" s="3">
        <v>350</v>
      </c>
      <c r="P336" s="3">
        <v>1</v>
      </c>
      <c r="Q336" s="3">
        <v>0.45</v>
      </c>
      <c r="R336" s="3">
        <v>0.45</v>
      </c>
      <c r="S336" s="3">
        <v>0.62</v>
      </c>
      <c r="T336" s="3">
        <v>5</v>
      </c>
      <c r="U336" s="27">
        <v>0.42</v>
      </c>
      <c r="V336" s="96" t="s">
        <v>320</v>
      </c>
      <c r="W336" s="3">
        <v>8</v>
      </c>
      <c r="X336" s="3">
        <v>6</v>
      </c>
      <c r="Y336" s="3">
        <v>7</v>
      </c>
      <c r="Z336" s="3">
        <v>15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42">AK335</f>
        <v>0.7</v>
      </c>
      <c r="AL336" s="41" t="str">
        <f t="shared" si="642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27">
        <v>0.2</v>
      </c>
      <c r="AS336" s="27">
        <v>0.1</v>
      </c>
      <c r="AT336" s="3" t="s">
        <v>116</v>
      </c>
      <c r="AU336" s="3" t="s">
        <v>204</v>
      </c>
      <c r="AV336" s="41">
        <f t="shared" si="626"/>
        <v>0</v>
      </c>
      <c r="AW336" s="57" t="s">
        <v>236</v>
      </c>
      <c r="AX336" s="30" t="str">
        <f t="shared" si="627"/>
        <v>T24-2019 IntWall 2x6 16oc R21</v>
      </c>
      <c r="AY336" s="3" t="s">
        <v>39</v>
      </c>
      <c r="AZ336" s="3" t="s">
        <v>40</v>
      </c>
      <c r="BA336" s="3" t="s">
        <v>59</v>
      </c>
      <c r="BB336" s="3" t="s">
        <v>129</v>
      </c>
      <c r="BC336" s="3" t="s">
        <v>84</v>
      </c>
      <c r="BD336" s="3" t="s">
        <v>158</v>
      </c>
      <c r="BE336" s="3" t="s">
        <v>87</v>
      </c>
      <c r="BF336" s="3" t="s">
        <v>161</v>
      </c>
      <c r="BG336" s="3" t="s">
        <v>141</v>
      </c>
      <c r="BH336" s="19">
        <v>0</v>
      </c>
      <c r="BI336" s="27">
        <v>2</v>
      </c>
      <c r="BJ336" s="70" t="s">
        <v>276</v>
      </c>
      <c r="BK336" s="71" t="str">
        <f t="shared" si="628"/>
        <v>not compact</v>
      </c>
      <c r="BL336" s="81" t="str">
        <f t="shared" si="628"/>
        <v>not compact</v>
      </c>
      <c r="BM336" s="30" t="str">
        <f t="shared" si="628"/>
        <v>Pipe Insulation, All Lines</v>
      </c>
      <c r="BN336" s="30" t="str">
        <f t="shared" si="628"/>
        <v>Standard</v>
      </c>
      <c r="BO336" s="41">
        <f t="shared" si="628"/>
        <v>-1</v>
      </c>
      <c r="BP336" s="41">
        <v>0</v>
      </c>
      <c r="BQ336" s="41">
        <v>0</v>
      </c>
      <c r="BR336" s="94" t="s">
        <v>290</v>
      </c>
      <c r="BS336" s="101">
        <v>1</v>
      </c>
      <c r="BT336" s="31" t="s">
        <v>0</v>
      </c>
      <c r="BY336" s="14"/>
      <c r="CA336" s="13"/>
      <c r="CC336" s="13"/>
      <c r="CE336" s="13"/>
    </row>
    <row r="337" spans="3:83" s="3" customFormat="1" x14ac:dyDescent="0.25">
      <c r="C337" s="3">
        <v>11</v>
      </c>
      <c r="D337" s="30">
        <f t="shared" ref="D337:E337" si="643">D336</f>
        <v>2022</v>
      </c>
      <c r="E337" s="41" t="str">
        <f t="shared" si="643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29693</v>
      </c>
      <c r="L337" s="3">
        <v>17.8</v>
      </c>
      <c r="M337" s="3">
        <v>0.13</v>
      </c>
      <c r="N337" s="3">
        <v>19</v>
      </c>
      <c r="O337" s="3">
        <v>350</v>
      </c>
      <c r="P337" s="3">
        <v>1</v>
      </c>
      <c r="Q337" s="3">
        <v>0.45</v>
      </c>
      <c r="R337" s="3">
        <v>0.45</v>
      </c>
      <c r="S337" s="3">
        <v>0.62</v>
      </c>
      <c r="T337" s="3">
        <v>5</v>
      </c>
      <c r="U337" s="27">
        <v>0.45</v>
      </c>
      <c r="V337" s="96" t="s">
        <v>321</v>
      </c>
      <c r="W337" s="3">
        <v>8</v>
      </c>
      <c r="X337" s="3">
        <v>8</v>
      </c>
      <c r="Y337" s="3">
        <v>7</v>
      </c>
      <c r="Z337" s="3">
        <v>15</v>
      </c>
      <c r="AA337" s="57">
        <v>4.8000000000000001E-2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38</v>
      </c>
      <c r="AG337" s="3">
        <v>19</v>
      </c>
      <c r="AH337" s="3">
        <v>8</v>
      </c>
      <c r="AI337" s="3">
        <v>0</v>
      </c>
      <c r="AJ337" s="3">
        <v>5016</v>
      </c>
      <c r="AK337" s="41">
        <f t="shared" ref="AK337:AL337" si="644">AK336</f>
        <v>0.7</v>
      </c>
      <c r="AL337" s="41" t="str">
        <f t="shared" si="644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0</v>
      </c>
      <c r="AR337" s="27">
        <v>0.2</v>
      </c>
      <c r="AS337" s="27">
        <v>0.1</v>
      </c>
      <c r="AT337" s="3" t="s">
        <v>116</v>
      </c>
      <c r="AU337" s="3" t="s">
        <v>204</v>
      </c>
      <c r="AV337" s="41">
        <f t="shared" si="626"/>
        <v>0</v>
      </c>
      <c r="AW337" s="3" t="s">
        <v>236</v>
      </c>
      <c r="AX337" s="30" t="str">
        <f t="shared" si="627"/>
        <v>T24-2019 IntWall 2x6 16oc R21</v>
      </c>
      <c r="AY337" s="3" t="s">
        <v>39</v>
      </c>
      <c r="AZ337" s="3" t="s">
        <v>40</v>
      </c>
      <c r="BA337" s="3" t="s">
        <v>59</v>
      </c>
      <c r="BB337" s="3" t="s">
        <v>129</v>
      </c>
      <c r="BC337" s="3" t="s">
        <v>84</v>
      </c>
      <c r="BD337" s="3" t="s">
        <v>157</v>
      </c>
      <c r="BE337" s="3" t="s">
        <v>87</v>
      </c>
      <c r="BF337" s="3" t="s">
        <v>160</v>
      </c>
      <c r="BG337" s="3" t="s">
        <v>141</v>
      </c>
      <c r="BH337" s="19">
        <v>0</v>
      </c>
      <c r="BI337" s="27">
        <v>2</v>
      </c>
      <c r="BJ337" s="70" t="s">
        <v>276</v>
      </c>
      <c r="BK337" s="71" t="str">
        <f t="shared" si="628"/>
        <v>not compact</v>
      </c>
      <c r="BL337" s="81" t="str">
        <f t="shared" si="628"/>
        <v>not compact</v>
      </c>
      <c r="BM337" s="30" t="str">
        <f t="shared" si="628"/>
        <v>Pipe Insulation, All Lines</v>
      </c>
      <c r="BN337" s="30" t="str">
        <f t="shared" si="628"/>
        <v>Standard</v>
      </c>
      <c r="BO337" s="41">
        <f t="shared" si="628"/>
        <v>-1</v>
      </c>
      <c r="BP337" s="41">
        <v>0</v>
      </c>
      <c r="BQ337" s="41">
        <v>0</v>
      </c>
      <c r="BR337" s="94" t="s">
        <v>290</v>
      </c>
      <c r="BS337" s="101">
        <v>1</v>
      </c>
      <c r="BT337" s="31" t="s">
        <v>0</v>
      </c>
      <c r="BY337" s="14"/>
      <c r="CA337" s="13"/>
      <c r="CC337" s="13"/>
      <c r="CE337" s="13"/>
    </row>
    <row r="338" spans="3:83" s="3" customFormat="1" x14ac:dyDescent="0.25">
      <c r="C338" s="3">
        <v>12</v>
      </c>
      <c r="D338" s="30">
        <f t="shared" ref="D338:E338" si="645">D337</f>
        <v>2022</v>
      </c>
      <c r="E338" s="41" t="str">
        <f t="shared" si="645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29328</v>
      </c>
      <c r="L338" s="3">
        <v>20.7</v>
      </c>
      <c r="M338" s="3">
        <v>0.14000000000000001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0.46</v>
      </c>
      <c r="V338" s="96" t="s">
        <v>322</v>
      </c>
      <c r="W338" s="3">
        <v>8</v>
      </c>
      <c r="X338" s="3">
        <v>6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4</v>
      </c>
      <c r="AI338" s="3">
        <v>0</v>
      </c>
      <c r="AJ338" s="3">
        <v>5016</v>
      </c>
      <c r="AK338" s="41">
        <f t="shared" ref="AK338:AL338" si="646">AK337</f>
        <v>0.7</v>
      </c>
      <c r="AL338" s="41" t="str">
        <f t="shared" si="646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0.2</v>
      </c>
      <c r="AS338" s="27">
        <v>0.1</v>
      </c>
      <c r="AT338" s="3" t="s">
        <v>116</v>
      </c>
      <c r="AU338" s="3" t="s">
        <v>204</v>
      </c>
      <c r="AV338" s="41">
        <f t="shared" si="626"/>
        <v>0</v>
      </c>
      <c r="AW338" s="3" t="s">
        <v>236</v>
      </c>
      <c r="AX338" s="30" t="str">
        <f t="shared" si="627"/>
        <v>T24-2019 IntWall 2x6 16oc R21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159</v>
      </c>
      <c r="BE338" s="3" t="s">
        <v>87</v>
      </c>
      <c r="BF338" s="3" t="s">
        <v>162</v>
      </c>
      <c r="BG338" s="3" t="s">
        <v>141</v>
      </c>
      <c r="BH338" s="19">
        <v>0</v>
      </c>
      <c r="BI338" s="27">
        <v>2</v>
      </c>
      <c r="BJ338" s="70" t="s">
        <v>276</v>
      </c>
      <c r="BK338" s="71" t="str">
        <f t="shared" si="628"/>
        <v>not compact</v>
      </c>
      <c r="BL338" s="81" t="str">
        <f t="shared" si="628"/>
        <v>not compact</v>
      </c>
      <c r="BM338" s="30" t="str">
        <f t="shared" si="628"/>
        <v>Pipe Insulation, All Lines</v>
      </c>
      <c r="BN338" s="30" t="str">
        <f t="shared" si="628"/>
        <v>Standard</v>
      </c>
      <c r="BO338" s="41">
        <f t="shared" si="628"/>
        <v>-1</v>
      </c>
      <c r="BP338" s="41">
        <v>0</v>
      </c>
      <c r="BQ338" s="41">
        <v>0</v>
      </c>
      <c r="BR338" s="94" t="s">
        <v>290</v>
      </c>
      <c r="BS338" s="101">
        <v>1</v>
      </c>
      <c r="BT338" s="31" t="s">
        <v>0</v>
      </c>
      <c r="BY338" s="14"/>
      <c r="CA338" s="13"/>
      <c r="CC338" s="13"/>
      <c r="CE338" s="13"/>
    </row>
    <row r="339" spans="3:83" s="3" customFormat="1" x14ac:dyDescent="0.25">
      <c r="C339" s="3">
        <v>13</v>
      </c>
      <c r="D339" s="30">
        <f t="shared" ref="D339:E339" si="647">D338</f>
        <v>2022</v>
      </c>
      <c r="E339" s="41" t="str">
        <f t="shared" si="647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29553</v>
      </c>
      <c r="L339" s="3">
        <v>19.5</v>
      </c>
      <c r="M339" s="3">
        <v>0.12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0.42</v>
      </c>
      <c r="V339" s="96" t="s">
        <v>323</v>
      </c>
      <c r="W339" s="3">
        <v>8</v>
      </c>
      <c r="X339" s="3">
        <v>6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8</v>
      </c>
      <c r="AI339" s="3">
        <v>0</v>
      </c>
      <c r="AJ339" s="3">
        <v>5016</v>
      </c>
      <c r="AK339" s="41">
        <f t="shared" ref="AK339:AL339" si="648">AK338</f>
        <v>0.7</v>
      </c>
      <c r="AL339" s="41" t="str">
        <f t="shared" si="648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0.2</v>
      </c>
      <c r="AS339" s="27">
        <v>0.63</v>
      </c>
      <c r="AT339" s="3" t="s">
        <v>116</v>
      </c>
      <c r="AU339" s="3" t="s">
        <v>204</v>
      </c>
      <c r="AV339" s="41">
        <f t="shared" si="626"/>
        <v>0</v>
      </c>
      <c r="AW339" s="3" t="s">
        <v>236</v>
      </c>
      <c r="AX339" s="30" t="str">
        <f t="shared" si="627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157</v>
      </c>
      <c r="BE339" s="3" t="s">
        <v>87</v>
      </c>
      <c r="BF339" s="3" t="s">
        <v>160</v>
      </c>
      <c r="BG339" s="3" t="s">
        <v>141</v>
      </c>
      <c r="BH339" s="19">
        <v>0</v>
      </c>
      <c r="BI339" s="27">
        <v>2</v>
      </c>
      <c r="BJ339" s="70" t="s">
        <v>276</v>
      </c>
      <c r="BK339" s="71" t="str">
        <f t="shared" si="628"/>
        <v>not compact</v>
      </c>
      <c r="BL339" s="81" t="str">
        <f t="shared" si="628"/>
        <v>not compact</v>
      </c>
      <c r="BM339" s="30" t="str">
        <f t="shared" si="628"/>
        <v>Pipe Insulation, All Lines</v>
      </c>
      <c r="BN339" s="30" t="str">
        <f t="shared" si="628"/>
        <v>Standard</v>
      </c>
      <c r="BO339" s="41">
        <f t="shared" si="628"/>
        <v>-1</v>
      </c>
      <c r="BP339" s="41">
        <v>0</v>
      </c>
      <c r="BQ339" s="41">
        <v>0</v>
      </c>
      <c r="BR339" s="94" t="s">
        <v>290</v>
      </c>
      <c r="BS339" s="101">
        <v>1</v>
      </c>
      <c r="BT339" s="31" t="s">
        <v>0</v>
      </c>
      <c r="BY339" s="14"/>
      <c r="CA339" s="13"/>
      <c r="CC339" s="13"/>
      <c r="CE339" s="13"/>
    </row>
    <row r="340" spans="3:83" s="3" customFormat="1" x14ac:dyDescent="0.25">
      <c r="C340" s="3">
        <v>14</v>
      </c>
      <c r="D340" s="30">
        <f t="shared" ref="D340:E340" si="649">D339</f>
        <v>2022</v>
      </c>
      <c r="E340" s="41" t="str">
        <f t="shared" si="649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31651</v>
      </c>
      <c r="L340" s="3">
        <v>16.100000000000001</v>
      </c>
      <c r="M340" s="3">
        <v>0.12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0.5</v>
      </c>
      <c r="V340" s="96" t="s">
        <v>324</v>
      </c>
      <c r="W340" s="3">
        <v>8</v>
      </c>
      <c r="X340" s="3">
        <v>8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8</v>
      </c>
      <c r="AI340" s="3">
        <v>0</v>
      </c>
      <c r="AJ340" s="3">
        <v>5016</v>
      </c>
      <c r="AK340" s="41">
        <f t="shared" ref="AK340:AL340" si="650">AK339</f>
        <v>0.7</v>
      </c>
      <c r="AL340" s="41" t="str">
        <f t="shared" si="650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0.1</v>
      </c>
      <c r="AT340" s="3" t="s">
        <v>116</v>
      </c>
      <c r="AU340" s="3" t="s">
        <v>204</v>
      </c>
      <c r="AV340" s="41">
        <f t="shared" si="626"/>
        <v>0</v>
      </c>
      <c r="AW340" s="3" t="s">
        <v>236</v>
      </c>
      <c r="AX340" s="30" t="str">
        <f t="shared" si="627"/>
        <v>T24-2019 IntWall 2x6 16oc R21</v>
      </c>
      <c r="AY340" s="3" t="s">
        <v>39</v>
      </c>
      <c r="AZ340" s="3" t="s">
        <v>40</v>
      </c>
      <c r="BA340" s="3" t="s">
        <v>59</v>
      </c>
      <c r="BB340" s="3" t="s">
        <v>129</v>
      </c>
      <c r="BC340" s="3" t="s">
        <v>84</v>
      </c>
      <c r="BD340" s="3" t="s">
        <v>157</v>
      </c>
      <c r="BE340" s="3" t="s">
        <v>87</v>
      </c>
      <c r="BF340" s="3" t="s">
        <v>160</v>
      </c>
      <c r="BG340" s="3" t="s">
        <v>141</v>
      </c>
      <c r="BH340" s="19">
        <v>0</v>
      </c>
      <c r="BI340" s="27">
        <v>2</v>
      </c>
      <c r="BJ340" s="70" t="s">
        <v>276</v>
      </c>
      <c r="BK340" s="71" t="str">
        <f t="shared" si="628"/>
        <v>not compact</v>
      </c>
      <c r="BL340" s="81" t="str">
        <f t="shared" si="628"/>
        <v>not compact</v>
      </c>
      <c r="BM340" s="30" t="str">
        <f t="shared" si="628"/>
        <v>Pipe Insulation, All Lines</v>
      </c>
      <c r="BN340" s="30" t="str">
        <f t="shared" si="628"/>
        <v>Standard</v>
      </c>
      <c r="BO340" s="41">
        <f t="shared" si="628"/>
        <v>-1</v>
      </c>
      <c r="BP340" s="41">
        <v>0</v>
      </c>
      <c r="BQ340" s="41">
        <v>0</v>
      </c>
      <c r="BR340" s="94" t="s">
        <v>290</v>
      </c>
      <c r="BS340" s="101">
        <v>1</v>
      </c>
      <c r="BT340" s="31" t="s">
        <v>0</v>
      </c>
      <c r="BY340" s="14"/>
      <c r="CA340" s="13"/>
      <c r="CC340" s="13"/>
      <c r="CE340" s="13"/>
    </row>
    <row r="341" spans="3:83" s="3" customFormat="1" x14ac:dyDescent="0.25">
      <c r="C341" s="3">
        <v>15</v>
      </c>
      <c r="D341" s="30">
        <f t="shared" ref="D341:E341" si="651">D340</f>
        <v>2022</v>
      </c>
      <c r="E341" s="41" t="str">
        <f t="shared" si="651"/>
        <v>SingleFam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29177</v>
      </c>
      <c r="L341" s="3">
        <v>16.2</v>
      </c>
      <c r="M341" s="3">
        <v>0.11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0.45</v>
      </c>
      <c r="V341" s="96" t="s">
        <v>306</v>
      </c>
      <c r="W341" s="3">
        <v>8</v>
      </c>
      <c r="X341" s="3">
        <v>8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4</v>
      </c>
      <c r="AI341" s="3">
        <v>0</v>
      </c>
      <c r="AJ341" s="3">
        <v>5016</v>
      </c>
      <c r="AK341" s="41">
        <f t="shared" ref="AK341:AL341" si="652">AK340</f>
        <v>0.7</v>
      </c>
      <c r="AL341" s="41" t="str">
        <f t="shared" si="652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27">
        <v>0.63</v>
      </c>
      <c r="AT341" s="3" t="s">
        <v>116</v>
      </c>
      <c r="AU341" s="3" t="s">
        <v>204</v>
      </c>
      <c r="AV341" s="41">
        <f t="shared" si="626"/>
        <v>0</v>
      </c>
      <c r="AW341" s="3" t="s">
        <v>236</v>
      </c>
      <c r="AX341" s="30" t="str">
        <f t="shared" si="627"/>
        <v>T24-2019 IntWall 2x6 16oc R21</v>
      </c>
      <c r="AY341" s="3" t="s">
        <v>39</v>
      </c>
      <c r="AZ341" s="3" t="s">
        <v>40</v>
      </c>
      <c r="BA341" s="3" t="s">
        <v>59</v>
      </c>
      <c r="BB341" s="3" t="s">
        <v>129</v>
      </c>
      <c r="BC341" s="3" t="s">
        <v>84</v>
      </c>
      <c r="BD341" s="3" t="s">
        <v>159</v>
      </c>
      <c r="BE341" s="3" t="s">
        <v>87</v>
      </c>
      <c r="BF341" s="3" t="s">
        <v>162</v>
      </c>
      <c r="BG341" s="3" t="s">
        <v>141</v>
      </c>
      <c r="BH341" s="19">
        <v>0</v>
      </c>
      <c r="BI341" s="27">
        <v>2</v>
      </c>
      <c r="BJ341" s="70" t="s">
        <v>276</v>
      </c>
      <c r="BK341" s="71" t="str">
        <f t="shared" si="628"/>
        <v>not compact</v>
      </c>
      <c r="BL341" s="81" t="str">
        <f t="shared" si="628"/>
        <v>not compact</v>
      </c>
      <c r="BM341" s="30" t="str">
        <f t="shared" si="628"/>
        <v>Pipe Insulation, All Lines</v>
      </c>
      <c r="BN341" s="30" t="str">
        <f t="shared" si="628"/>
        <v>Standard</v>
      </c>
      <c r="BO341" s="41">
        <f t="shared" si="628"/>
        <v>-1</v>
      </c>
      <c r="BP341" s="41">
        <v>0</v>
      </c>
      <c r="BQ341" s="41">
        <v>0</v>
      </c>
      <c r="BR341" s="94" t="s">
        <v>290</v>
      </c>
      <c r="BS341" s="101">
        <v>1</v>
      </c>
      <c r="BT341" s="31" t="s">
        <v>0</v>
      </c>
      <c r="BY341" s="14"/>
      <c r="CA341" s="13"/>
      <c r="CC341" s="13"/>
      <c r="CE341" s="13"/>
    </row>
    <row r="342" spans="3:83" s="3" customFormat="1" x14ac:dyDescent="0.25">
      <c r="C342" s="84">
        <v>16</v>
      </c>
      <c r="D342" s="85">
        <f t="shared" ref="D342:E342" si="653">D341</f>
        <v>2022</v>
      </c>
      <c r="E342" s="86" t="str">
        <f t="shared" si="653"/>
        <v>SingleFam</v>
      </c>
      <c r="F342" s="84">
        <v>0</v>
      </c>
      <c r="G342" s="84">
        <v>0</v>
      </c>
      <c r="H342" s="84">
        <v>0.14000000000000001</v>
      </c>
      <c r="I342" s="84">
        <v>750</v>
      </c>
      <c r="J342" s="84">
        <v>3</v>
      </c>
      <c r="K342" s="84">
        <v>30930</v>
      </c>
      <c r="L342" s="84">
        <v>14.6</v>
      </c>
      <c r="M342" s="84">
        <v>0.12</v>
      </c>
      <c r="N342" s="84">
        <v>20</v>
      </c>
      <c r="O342" s="84">
        <v>350</v>
      </c>
      <c r="P342" s="84">
        <v>0</v>
      </c>
      <c r="Q342" s="84">
        <v>0.45</v>
      </c>
      <c r="R342" s="84">
        <v>0.45</v>
      </c>
      <c r="S342" s="3">
        <v>0.62</v>
      </c>
      <c r="T342" s="84">
        <v>5</v>
      </c>
      <c r="U342" s="87">
        <v>0.44</v>
      </c>
      <c r="V342" s="97" t="s">
        <v>325</v>
      </c>
      <c r="W342" s="84">
        <v>8</v>
      </c>
      <c r="X342" s="84">
        <v>8</v>
      </c>
      <c r="Y342" s="84">
        <v>7</v>
      </c>
      <c r="Z342" s="84">
        <v>15</v>
      </c>
      <c r="AA342" s="88">
        <v>4.8000000000000001E-2</v>
      </c>
      <c r="AB342" s="84">
        <v>0.4</v>
      </c>
      <c r="AC342" s="84">
        <v>0.35</v>
      </c>
      <c r="AD342" s="84">
        <v>0.55000000000000004</v>
      </c>
      <c r="AE342" s="84">
        <v>0.3</v>
      </c>
      <c r="AF342" s="84">
        <v>38</v>
      </c>
      <c r="AG342" s="84">
        <v>19</v>
      </c>
      <c r="AH342" s="84">
        <v>8</v>
      </c>
      <c r="AI342" s="84">
        <v>7016</v>
      </c>
      <c r="AJ342" s="84">
        <v>10016</v>
      </c>
      <c r="AK342" s="86">
        <f t="shared" ref="AK342:AL342" si="654">AK341</f>
        <v>0.7</v>
      </c>
      <c r="AL342" s="86" t="str">
        <f t="shared" si="654"/>
        <v>Yes</v>
      </c>
      <c r="AM342" s="87">
        <v>0.3</v>
      </c>
      <c r="AN342" s="89">
        <v>0.35</v>
      </c>
      <c r="AO342" s="87">
        <v>0.2</v>
      </c>
      <c r="AP342" s="87">
        <v>0.2</v>
      </c>
      <c r="AQ342" s="87">
        <v>0</v>
      </c>
      <c r="AR342" s="87">
        <v>0.1</v>
      </c>
      <c r="AS342" s="87">
        <v>0.1</v>
      </c>
      <c r="AT342" s="84" t="s">
        <v>116</v>
      </c>
      <c r="AU342" s="84" t="s">
        <v>204</v>
      </c>
      <c r="AV342" s="86">
        <f t="shared" si="626"/>
        <v>0</v>
      </c>
      <c r="AW342" s="84" t="s">
        <v>236</v>
      </c>
      <c r="AX342" s="85" t="str">
        <f t="shared" si="627"/>
        <v>T24-2019 IntWall 2x6 16oc R21</v>
      </c>
      <c r="AY342" s="84" t="s">
        <v>41</v>
      </c>
      <c r="AZ342" s="84" t="s">
        <v>42</v>
      </c>
      <c r="BA342" s="84" t="s">
        <v>59</v>
      </c>
      <c r="BB342" s="84" t="s">
        <v>129</v>
      </c>
      <c r="BC342" s="84" t="s">
        <v>84</v>
      </c>
      <c r="BD342" s="84" t="s">
        <v>157</v>
      </c>
      <c r="BE342" s="84" t="s">
        <v>87</v>
      </c>
      <c r="BF342" s="84" t="s">
        <v>160</v>
      </c>
      <c r="BG342" s="84" t="s">
        <v>141</v>
      </c>
      <c r="BH342" s="98">
        <v>0</v>
      </c>
      <c r="BI342" s="87">
        <v>2</v>
      </c>
      <c r="BJ342" s="91" t="s">
        <v>276</v>
      </c>
      <c r="BK342" s="92" t="str">
        <f t="shared" si="628"/>
        <v>not compact</v>
      </c>
      <c r="BL342" s="105" t="str">
        <f t="shared" si="628"/>
        <v>not compact</v>
      </c>
      <c r="BM342" s="85" t="str">
        <f t="shared" si="628"/>
        <v>Pipe Insulation, All Lines</v>
      </c>
      <c r="BN342" s="85" t="str">
        <f t="shared" si="628"/>
        <v>Standard</v>
      </c>
      <c r="BO342" s="86">
        <f t="shared" si="628"/>
        <v>-1</v>
      </c>
      <c r="BP342" s="89">
        <v>0</v>
      </c>
      <c r="BQ342" s="89">
        <v>0</v>
      </c>
      <c r="BR342" s="89" t="s">
        <v>290</v>
      </c>
      <c r="BS342" s="102">
        <v>1</v>
      </c>
      <c r="BT342" s="31" t="s">
        <v>0</v>
      </c>
      <c r="BY342" s="14"/>
      <c r="CA342" s="13"/>
      <c r="CC342" s="13"/>
      <c r="CE342" s="13"/>
    </row>
    <row r="343" spans="3:83" s="3" customFormat="1" x14ac:dyDescent="0.25">
      <c r="C343" s="3">
        <v>1</v>
      </c>
      <c r="D343" s="8">
        <v>2022</v>
      </c>
      <c r="E343" s="83" t="s">
        <v>219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26762</v>
      </c>
      <c r="L343" s="3">
        <v>4.7</v>
      </c>
      <c r="M343" s="3">
        <v>0.1</v>
      </c>
      <c r="N343" s="3">
        <v>20</v>
      </c>
      <c r="O343" s="3">
        <v>350</v>
      </c>
      <c r="P343" s="3">
        <v>0</v>
      </c>
      <c r="Q343" s="3">
        <v>0.45</v>
      </c>
      <c r="R343" s="3">
        <v>0.45</v>
      </c>
      <c r="S343" s="3">
        <v>0.62</v>
      </c>
      <c r="T343" s="3">
        <v>7</v>
      </c>
      <c r="U343" s="27">
        <v>0.56000000000000005</v>
      </c>
      <c r="V343" s="96" t="s">
        <v>303</v>
      </c>
      <c r="W343" s="3">
        <v>8</v>
      </c>
      <c r="X343" s="3">
        <v>6</v>
      </c>
      <c r="Y343" s="3">
        <v>7</v>
      </c>
      <c r="Z343" s="3">
        <v>15</v>
      </c>
      <c r="AA343" s="57">
        <v>5.0999999999999997E-2</v>
      </c>
      <c r="AB343" s="3">
        <v>0.4</v>
      </c>
      <c r="AC343" s="1">
        <v>0.5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8</v>
      </c>
      <c r="AI343" s="3">
        <v>0</v>
      </c>
      <c r="AJ343" s="3">
        <v>5016</v>
      </c>
      <c r="AK343" s="27">
        <v>0.7</v>
      </c>
      <c r="AL343" s="27" t="s">
        <v>292</v>
      </c>
      <c r="AM343" s="27">
        <v>0.3</v>
      </c>
      <c r="AN343" s="61">
        <v>0.35</v>
      </c>
      <c r="AO343" s="27">
        <v>0.2</v>
      </c>
      <c r="AP343" s="27">
        <v>0.2</v>
      </c>
      <c r="AQ343" s="27">
        <v>0</v>
      </c>
      <c r="AR343" s="27">
        <v>0.1</v>
      </c>
      <c r="AS343" s="27">
        <v>0.1</v>
      </c>
      <c r="AT343" s="3" t="s">
        <v>116</v>
      </c>
      <c r="AU343" s="3" t="s">
        <v>116</v>
      </c>
      <c r="AV343" s="27">
        <v>0</v>
      </c>
      <c r="AW343" s="66" t="s">
        <v>200</v>
      </c>
      <c r="AX343" s="3" t="s">
        <v>205</v>
      </c>
      <c r="AY343" s="3" t="s">
        <v>39</v>
      </c>
      <c r="AZ343" s="3" t="s">
        <v>40</v>
      </c>
      <c r="BA343" s="3" t="s">
        <v>59</v>
      </c>
      <c r="BB343" s="3" t="s">
        <v>130</v>
      </c>
      <c r="BC343" s="3" t="s">
        <v>84</v>
      </c>
      <c r="BD343" s="3" t="s">
        <v>157</v>
      </c>
      <c r="BE343" s="3" t="s">
        <v>87</v>
      </c>
      <c r="BF343" s="3" t="s">
        <v>160</v>
      </c>
      <c r="BG343" s="3" t="s">
        <v>141</v>
      </c>
      <c r="BH343" s="19">
        <v>0</v>
      </c>
      <c r="BI343" s="27">
        <v>2</v>
      </c>
      <c r="BJ343" s="70" t="s">
        <v>275</v>
      </c>
      <c r="BK343" s="70" t="s">
        <v>268</v>
      </c>
      <c r="BL343" s="81" t="s">
        <v>268</v>
      </c>
      <c r="BM343" s="3" t="s">
        <v>185</v>
      </c>
      <c r="BN343" s="3" t="s">
        <v>184</v>
      </c>
      <c r="BO343" s="27">
        <v>-1</v>
      </c>
      <c r="BP343" s="61">
        <v>0</v>
      </c>
      <c r="BQ343" s="61">
        <v>0</v>
      </c>
      <c r="BR343" s="61" t="s">
        <v>290</v>
      </c>
      <c r="BS343" s="103">
        <v>1</v>
      </c>
      <c r="BT343" s="31" t="s">
        <v>0</v>
      </c>
      <c r="BY343" s="14"/>
      <c r="CA343" s="13"/>
      <c r="CC343" s="13"/>
      <c r="CE343" s="13"/>
    </row>
    <row r="344" spans="3:83" s="3" customFormat="1" x14ac:dyDescent="0.25">
      <c r="C344" s="3">
        <v>2</v>
      </c>
      <c r="D344" s="30">
        <f>D343</f>
        <v>2022</v>
      </c>
      <c r="E344" s="41" t="str">
        <f t="shared" ref="E344" si="655">E343</f>
        <v>MultiFam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30021</v>
      </c>
      <c r="L344" s="3">
        <v>5.3</v>
      </c>
      <c r="M344" s="3">
        <v>7.0000000000000007E-2</v>
      </c>
      <c r="N344" s="3">
        <v>19</v>
      </c>
      <c r="O344" s="3">
        <v>350</v>
      </c>
      <c r="P344" s="3">
        <v>1</v>
      </c>
      <c r="Q344" s="3">
        <v>0.45</v>
      </c>
      <c r="R344" s="3">
        <v>0.45</v>
      </c>
      <c r="S344" s="3">
        <v>0.62</v>
      </c>
      <c r="T344" s="30">
        <f>T343</f>
        <v>7</v>
      </c>
      <c r="U344" s="27">
        <v>0.47</v>
      </c>
      <c r="V344" s="96" t="s">
        <v>315</v>
      </c>
      <c r="W344" s="3">
        <v>8</v>
      </c>
      <c r="X344" s="3">
        <v>6</v>
      </c>
      <c r="Y344" s="3">
        <v>7</v>
      </c>
      <c r="Z344" s="3">
        <v>15</v>
      </c>
      <c r="AA344" s="57">
        <v>5.0999999999999997E-2</v>
      </c>
      <c r="AB344" s="3">
        <v>0.4</v>
      </c>
      <c r="AC344" s="3">
        <v>0.35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8</v>
      </c>
      <c r="AI344" s="3">
        <v>0</v>
      </c>
      <c r="AJ344" s="3">
        <v>5016</v>
      </c>
      <c r="AK344" s="41">
        <f>AK343</f>
        <v>0.7</v>
      </c>
      <c r="AL344" s="41" t="str">
        <f>AL343</f>
        <v>Yes</v>
      </c>
      <c r="AM344" s="27">
        <v>0.3</v>
      </c>
      <c r="AN344" s="27">
        <v>0.23</v>
      </c>
      <c r="AO344" s="27">
        <v>0.2</v>
      </c>
      <c r="AP344" s="27">
        <v>0.2</v>
      </c>
      <c r="AQ344" s="27">
        <v>1</v>
      </c>
      <c r="AR344" s="27">
        <v>0.1</v>
      </c>
      <c r="AS344" s="27">
        <v>0.1</v>
      </c>
      <c r="AT344" s="3" t="s">
        <v>116</v>
      </c>
      <c r="AU344" s="3" t="s">
        <v>116</v>
      </c>
      <c r="AV344" s="41">
        <f>AV343</f>
        <v>0</v>
      </c>
      <c r="AW344" s="3" t="s">
        <v>200</v>
      </c>
      <c r="AX344" s="30" t="str">
        <f>AX343</f>
        <v>T24-2019 IntWall 2x6 16oc R21</v>
      </c>
      <c r="AY344" s="3" t="s">
        <v>39</v>
      </c>
      <c r="AZ344" s="3" t="s">
        <v>40</v>
      </c>
      <c r="BA344" s="99" t="s">
        <v>60</v>
      </c>
      <c r="BB344" s="3" t="s">
        <v>130</v>
      </c>
      <c r="BC344" s="3" t="s">
        <v>84</v>
      </c>
      <c r="BD344" s="3" t="s">
        <v>157</v>
      </c>
      <c r="BE344" s="3" t="s">
        <v>87</v>
      </c>
      <c r="BF344" s="3" t="s">
        <v>160</v>
      </c>
      <c r="BG344" s="3" t="s">
        <v>141</v>
      </c>
      <c r="BH344" s="19">
        <v>0</v>
      </c>
      <c r="BI344" s="27">
        <v>2</v>
      </c>
      <c r="BJ344" s="70" t="s">
        <v>276</v>
      </c>
      <c r="BK344" s="71" t="str">
        <f>BK343</f>
        <v>not compact</v>
      </c>
      <c r="BL344" s="81" t="str">
        <f>BL343</f>
        <v>not compact</v>
      </c>
      <c r="BM344" s="30" t="str">
        <f>BM343</f>
        <v>Pipe Insulation, All Lines</v>
      </c>
      <c r="BN344" s="30" t="str">
        <f>BN343</f>
        <v>Standard</v>
      </c>
      <c r="BO344" s="41">
        <f>BO343</f>
        <v>-1</v>
      </c>
      <c r="BP344" s="41">
        <v>0</v>
      </c>
      <c r="BQ344" s="41">
        <v>0</v>
      </c>
      <c r="BR344" s="94" t="s">
        <v>290</v>
      </c>
      <c r="BS344" s="101">
        <v>1</v>
      </c>
      <c r="BT344" s="31" t="s">
        <v>0</v>
      </c>
      <c r="BY344" s="14"/>
      <c r="CA344" s="13"/>
      <c r="CC344" s="13"/>
      <c r="CE344" s="13"/>
    </row>
    <row r="345" spans="3:83" s="3" customFormat="1" x14ac:dyDescent="0.25">
      <c r="C345" s="3">
        <v>3</v>
      </c>
      <c r="D345" s="30">
        <f t="shared" ref="D345:E345" si="656">D344</f>
        <v>2022</v>
      </c>
      <c r="E345" s="41" t="str">
        <f t="shared" si="656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31137</v>
      </c>
      <c r="L345" s="3">
        <v>3.4</v>
      </c>
      <c r="M345" s="3">
        <v>0.06</v>
      </c>
      <c r="N345" s="3">
        <v>20</v>
      </c>
      <c r="O345" s="3">
        <v>350</v>
      </c>
      <c r="P345" s="3">
        <v>0</v>
      </c>
      <c r="Q345" s="3">
        <v>0.45</v>
      </c>
      <c r="R345" s="3">
        <v>0.45</v>
      </c>
      <c r="S345" s="3">
        <v>0.62</v>
      </c>
      <c r="T345" s="30">
        <f t="shared" ref="T345:T358" si="657">T344</f>
        <v>7</v>
      </c>
      <c r="U345" s="27">
        <v>0.47</v>
      </c>
      <c r="V345" s="96" t="s">
        <v>304</v>
      </c>
      <c r="W345" s="3">
        <v>6</v>
      </c>
      <c r="X345" s="3">
        <v>6</v>
      </c>
      <c r="Y345" s="3">
        <v>7</v>
      </c>
      <c r="Z345" s="3">
        <v>15</v>
      </c>
      <c r="AA345" s="57">
        <v>5.0999999999999997E-2</v>
      </c>
      <c r="AB345" s="3">
        <v>0.4</v>
      </c>
      <c r="AC345" s="1">
        <v>0.5</v>
      </c>
      <c r="AD345" s="3">
        <v>0.55000000000000004</v>
      </c>
      <c r="AE345" s="3">
        <v>0.3</v>
      </c>
      <c r="AF345" s="3">
        <v>30</v>
      </c>
      <c r="AG345" s="3">
        <v>19</v>
      </c>
      <c r="AH345" s="3">
        <v>0</v>
      </c>
      <c r="AI345" s="3">
        <v>0</v>
      </c>
      <c r="AJ345" s="3">
        <v>5016</v>
      </c>
      <c r="AK345" s="41">
        <f t="shared" ref="AK345:AL345" si="658">AK344</f>
        <v>0.7</v>
      </c>
      <c r="AL345" s="41" t="str">
        <f t="shared" si="658"/>
        <v>Yes</v>
      </c>
      <c r="AM345" s="27">
        <v>0.3</v>
      </c>
      <c r="AN345" s="61">
        <v>0.35</v>
      </c>
      <c r="AO345" s="27">
        <v>0.2</v>
      </c>
      <c r="AP345" s="27">
        <v>0.2</v>
      </c>
      <c r="AQ345" s="27">
        <v>1</v>
      </c>
      <c r="AR345" s="27">
        <v>0.1</v>
      </c>
      <c r="AS345" s="27">
        <v>0.1</v>
      </c>
      <c r="AT345" s="3" t="s">
        <v>116</v>
      </c>
      <c r="AU345" s="3" t="s">
        <v>116</v>
      </c>
      <c r="AV345" s="41">
        <f t="shared" ref="AV345:AV358" si="659">AV344</f>
        <v>0</v>
      </c>
      <c r="AW345" s="3" t="s">
        <v>200</v>
      </c>
      <c r="AX345" s="30" t="str">
        <f t="shared" ref="AX345:AX358" si="660">AX344</f>
        <v>T24-2019 IntWall 2x6 16oc R21</v>
      </c>
      <c r="AY345" s="3" t="s">
        <v>39</v>
      </c>
      <c r="AZ345" s="3" t="s">
        <v>40</v>
      </c>
      <c r="BA345" s="3" t="s">
        <v>60</v>
      </c>
      <c r="BB345" s="3" t="s">
        <v>130</v>
      </c>
      <c r="BC345" s="3" t="s">
        <v>84</v>
      </c>
      <c r="BD345" s="3" t="s">
        <v>158</v>
      </c>
      <c r="BE345" s="3" t="s">
        <v>87</v>
      </c>
      <c r="BF345" s="3" t="s">
        <v>161</v>
      </c>
      <c r="BG345" s="3" t="s">
        <v>141</v>
      </c>
      <c r="BH345" s="19">
        <v>0</v>
      </c>
      <c r="BI345" s="27">
        <v>1</v>
      </c>
      <c r="BJ345" s="70" t="s">
        <v>275</v>
      </c>
      <c r="BK345" s="71" t="str">
        <f t="shared" ref="BK345:BO358" si="661">BK344</f>
        <v>not compact</v>
      </c>
      <c r="BL345" s="81" t="str">
        <f t="shared" si="661"/>
        <v>not compact</v>
      </c>
      <c r="BM345" s="30" t="str">
        <f t="shared" si="661"/>
        <v>Pipe Insulation, All Lines</v>
      </c>
      <c r="BN345" s="30" t="str">
        <f t="shared" si="661"/>
        <v>Standard</v>
      </c>
      <c r="BO345" s="41">
        <f t="shared" si="661"/>
        <v>-1</v>
      </c>
      <c r="BP345" s="41">
        <v>0</v>
      </c>
      <c r="BQ345" s="41">
        <v>0</v>
      </c>
      <c r="BR345" s="94" t="s">
        <v>290</v>
      </c>
      <c r="BS345" s="101">
        <v>1</v>
      </c>
      <c r="BT345" s="31" t="s">
        <v>0</v>
      </c>
      <c r="BY345" s="14"/>
      <c r="CA345" s="13"/>
      <c r="CC345" s="13"/>
      <c r="CE345" s="13"/>
    </row>
    <row r="346" spans="3:83" s="3" customFormat="1" x14ac:dyDescent="0.25">
      <c r="C346" s="3">
        <v>4</v>
      </c>
      <c r="D346" s="30">
        <f t="shared" ref="D346:E346" si="662">D345</f>
        <v>2022</v>
      </c>
      <c r="E346" s="41" t="str">
        <f t="shared" si="662"/>
        <v>MultiFam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30935</v>
      </c>
      <c r="L346" s="3">
        <v>9.9</v>
      </c>
      <c r="M346" s="3">
        <v>0.08</v>
      </c>
      <c r="N346" s="3">
        <v>19</v>
      </c>
      <c r="O346" s="3">
        <v>350</v>
      </c>
      <c r="P346" s="3">
        <v>0</v>
      </c>
      <c r="Q346" s="3">
        <v>0.45</v>
      </c>
      <c r="R346" s="3">
        <v>0.45</v>
      </c>
      <c r="S346" s="3">
        <v>0.62</v>
      </c>
      <c r="T346" s="30">
        <f t="shared" si="657"/>
        <v>7</v>
      </c>
      <c r="U346" s="27">
        <v>0.45</v>
      </c>
      <c r="V346" s="96" t="s">
        <v>316</v>
      </c>
      <c r="W346" s="3">
        <v>8</v>
      </c>
      <c r="X346" s="3">
        <v>6</v>
      </c>
      <c r="Y346" s="3">
        <v>7</v>
      </c>
      <c r="Z346" s="3">
        <v>15</v>
      </c>
      <c r="AA346" s="57">
        <v>5.0999999999999997E-2</v>
      </c>
      <c r="AB346" s="3">
        <v>0.4</v>
      </c>
      <c r="AC346" s="3">
        <v>0.35</v>
      </c>
      <c r="AD346" s="3">
        <v>0.55000000000000004</v>
      </c>
      <c r="AE346" s="3">
        <v>0.3</v>
      </c>
      <c r="AF346" s="3">
        <v>38</v>
      </c>
      <c r="AG346" s="3">
        <v>19</v>
      </c>
      <c r="AH346" s="3">
        <v>0</v>
      </c>
      <c r="AI346" s="3">
        <v>0</v>
      </c>
      <c r="AJ346" s="3">
        <v>5016</v>
      </c>
      <c r="AK346" s="41">
        <f t="shared" ref="AK346:AL346" si="663">AK345</f>
        <v>0.7</v>
      </c>
      <c r="AL346" s="41" t="str">
        <f t="shared" si="663"/>
        <v>Yes</v>
      </c>
      <c r="AM346" s="27">
        <v>0.3</v>
      </c>
      <c r="AN346" s="27">
        <v>0.23</v>
      </c>
      <c r="AO346" s="27">
        <v>0.2</v>
      </c>
      <c r="AP346" s="27">
        <v>0.2</v>
      </c>
      <c r="AQ346" s="100">
        <v>1</v>
      </c>
      <c r="AR346" s="27">
        <v>0.1</v>
      </c>
      <c r="AS346" s="27">
        <v>0.1</v>
      </c>
      <c r="AT346" s="3" t="s">
        <v>116</v>
      </c>
      <c r="AU346" s="99" t="s">
        <v>116</v>
      </c>
      <c r="AV346" s="41">
        <f t="shared" si="659"/>
        <v>0</v>
      </c>
      <c r="AW346" s="3" t="s">
        <v>200</v>
      </c>
      <c r="AX346" s="30" t="str">
        <f t="shared" si="660"/>
        <v>T24-2019 IntWall 2x6 16oc R21</v>
      </c>
      <c r="AY346" s="3" t="s">
        <v>39</v>
      </c>
      <c r="AZ346" s="3" t="s">
        <v>40</v>
      </c>
      <c r="BA346" s="99" t="s">
        <v>60</v>
      </c>
      <c r="BB346" s="3" t="s">
        <v>129</v>
      </c>
      <c r="BC346" s="3" t="s">
        <v>84</v>
      </c>
      <c r="BD346" s="3" t="s">
        <v>158</v>
      </c>
      <c r="BE346" s="3" t="s">
        <v>87</v>
      </c>
      <c r="BF346" s="3" t="s">
        <v>161</v>
      </c>
      <c r="BG346" s="3" t="s">
        <v>141</v>
      </c>
      <c r="BH346" s="19">
        <v>0</v>
      </c>
      <c r="BI346" s="27">
        <v>2</v>
      </c>
      <c r="BJ346" s="70" t="s">
        <v>276</v>
      </c>
      <c r="BK346" s="71" t="str">
        <f t="shared" si="661"/>
        <v>not compact</v>
      </c>
      <c r="BL346" s="81" t="str">
        <f t="shared" si="661"/>
        <v>not compact</v>
      </c>
      <c r="BM346" s="30" t="str">
        <f t="shared" si="661"/>
        <v>Pipe Insulation, All Lines</v>
      </c>
      <c r="BN346" s="30" t="str">
        <f t="shared" si="661"/>
        <v>Standard</v>
      </c>
      <c r="BO346" s="41">
        <f t="shared" si="661"/>
        <v>-1</v>
      </c>
      <c r="BP346" s="41">
        <v>0</v>
      </c>
      <c r="BQ346" s="41">
        <v>0</v>
      </c>
      <c r="BR346" s="94" t="s">
        <v>290</v>
      </c>
      <c r="BS346" s="101">
        <v>1</v>
      </c>
      <c r="BT346" s="31" t="s">
        <v>0</v>
      </c>
      <c r="BY346" s="14"/>
      <c r="CA346" s="13"/>
      <c r="CC346" s="13"/>
      <c r="CE346" s="13"/>
    </row>
    <row r="347" spans="3:83" s="3" customFormat="1" x14ac:dyDescent="0.25">
      <c r="C347" s="3">
        <v>5</v>
      </c>
      <c r="D347" s="30">
        <f t="shared" ref="D347:E347" si="664">D346</f>
        <v>2022</v>
      </c>
      <c r="E347" s="41" t="str">
        <f t="shared" si="664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33490</v>
      </c>
      <c r="L347" s="3">
        <v>2.7</v>
      </c>
      <c r="M347" s="3">
        <v>0.05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0">
        <f t="shared" si="657"/>
        <v>7</v>
      </c>
      <c r="U347" s="27">
        <v>0.51</v>
      </c>
      <c r="V347" s="96" t="s">
        <v>317</v>
      </c>
      <c r="W347" s="3">
        <v>6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1">
        <v>0.5</v>
      </c>
      <c r="AD347" s="3">
        <v>0.55000000000000004</v>
      </c>
      <c r="AE347" s="3">
        <v>0.3</v>
      </c>
      <c r="AF347" s="3">
        <v>30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ref="AK347:AL347" si="665">AK346</f>
        <v>0.7</v>
      </c>
      <c r="AL347" s="41" t="str">
        <f t="shared" si="665"/>
        <v>Yes</v>
      </c>
      <c r="AM347" s="27">
        <v>0.3</v>
      </c>
      <c r="AN347" s="61">
        <v>0.35</v>
      </c>
      <c r="AO347" s="27">
        <v>0.2</v>
      </c>
      <c r="AP347" s="27">
        <v>0.2</v>
      </c>
      <c r="AQ347" s="27">
        <v>1</v>
      </c>
      <c r="AR347" s="27">
        <v>0.1</v>
      </c>
      <c r="AS347" s="27">
        <v>0.1</v>
      </c>
      <c r="AT347" s="3" t="s">
        <v>116</v>
      </c>
      <c r="AU347" s="3" t="s">
        <v>116</v>
      </c>
      <c r="AV347" s="41">
        <f t="shared" si="659"/>
        <v>0</v>
      </c>
      <c r="AW347" s="3" t="s">
        <v>200</v>
      </c>
      <c r="AX347" s="30" t="str">
        <f t="shared" si="660"/>
        <v>T24-2019 IntWall 2x6 16oc R21</v>
      </c>
      <c r="AY347" s="3" t="s">
        <v>39</v>
      </c>
      <c r="AZ347" s="3" t="s">
        <v>40</v>
      </c>
      <c r="BA347" s="3" t="s">
        <v>60</v>
      </c>
      <c r="BB347" s="3" t="s">
        <v>130</v>
      </c>
      <c r="BC347" s="3" t="s">
        <v>84</v>
      </c>
      <c r="BD347" s="3" t="s">
        <v>158</v>
      </c>
      <c r="BE347" s="3" t="s">
        <v>87</v>
      </c>
      <c r="BF347" s="3" t="s">
        <v>161</v>
      </c>
      <c r="BG347" s="3" t="s">
        <v>141</v>
      </c>
      <c r="BH347" s="19">
        <v>0</v>
      </c>
      <c r="BI347" s="27">
        <v>1</v>
      </c>
      <c r="BJ347" s="70" t="s">
        <v>275</v>
      </c>
      <c r="BK347" s="71" t="str">
        <f t="shared" si="661"/>
        <v>not compact</v>
      </c>
      <c r="BL347" s="81" t="str">
        <f t="shared" si="661"/>
        <v>not compact</v>
      </c>
      <c r="BM347" s="30" t="str">
        <f t="shared" si="661"/>
        <v>Pipe Insulation, All Lines</v>
      </c>
      <c r="BN347" s="30" t="str">
        <f t="shared" si="661"/>
        <v>Standard</v>
      </c>
      <c r="BO347" s="41">
        <f t="shared" si="661"/>
        <v>-1</v>
      </c>
      <c r="BP347" s="41">
        <v>0</v>
      </c>
      <c r="BQ347" s="41">
        <v>0</v>
      </c>
      <c r="BR347" s="94" t="s">
        <v>290</v>
      </c>
      <c r="BS347" s="101">
        <v>1</v>
      </c>
      <c r="BT347" s="31" t="s">
        <v>0</v>
      </c>
      <c r="BY347" s="14"/>
      <c r="CA347" s="13"/>
      <c r="CC347" s="13"/>
      <c r="CE347" s="13"/>
    </row>
    <row r="348" spans="3:83" s="3" customFormat="1" x14ac:dyDescent="0.25">
      <c r="C348" s="3">
        <v>6</v>
      </c>
      <c r="D348" s="30">
        <f t="shared" ref="D348:E348" si="666">D347</f>
        <v>2022</v>
      </c>
      <c r="E348" s="41" t="str">
        <f t="shared" si="666"/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30081</v>
      </c>
      <c r="L348" s="3">
        <v>0</v>
      </c>
      <c r="M348" s="3">
        <v>0.03</v>
      </c>
      <c r="N348" s="3">
        <v>19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0">
        <f t="shared" si="657"/>
        <v>7</v>
      </c>
      <c r="U348" s="27">
        <v>0.36</v>
      </c>
      <c r="V348" s="96" t="s">
        <v>318</v>
      </c>
      <c r="W348" s="3">
        <v>6</v>
      </c>
      <c r="X348" s="3">
        <v>6</v>
      </c>
      <c r="Y348" s="3">
        <v>7</v>
      </c>
      <c r="Z348" s="3">
        <v>15</v>
      </c>
      <c r="AA348" s="3">
        <v>6.5000000000000002E-2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30</v>
      </c>
      <c r="AG348" s="3">
        <v>19</v>
      </c>
      <c r="AH348" s="3">
        <v>0</v>
      </c>
      <c r="AI348" s="3">
        <v>0</v>
      </c>
      <c r="AJ348" s="3">
        <v>5016</v>
      </c>
      <c r="AK348" s="41">
        <f t="shared" ref="AK348:AL350" si="667">AK347</f>
        <v>0.7</v>
      </c>
      <c r="AL348" s="41" t="str">
        <f t="shared" si="667"/>
        <v>Yes</v>
      </c>
      <c r="AM348" s="27">
        <v>0.3</v>
      </c>
      <c r="AN348" s="27">
        <v>0.23</v>
      </c>
      <c r="AO348" s="27">
        <v>0.2</v>
      </c>
      <c r="AP348" s="27">
        <v>0.2</v>
      </c>
      <c r="AQ348" s="27">
        <v>1</v>
      </c>
      <c r="AR348" s="27">
        <v>0.1</v>
      </c>
      <c r="AS348" s="27">
        <v>0.1</v>
      </c>
      <c r="AT348" s="3" t="s">
        <v>116</v>
      </c>
      <c r="AU348" s="3" t="s">
        <v>116</v>
      </c>
      <c r="AV348" s="41">
        <f t="shared" si="659"/>
        <v>0</v>
      </c>
      <c r="AW348" s="3" t="s">
        <v>127</v>
      </c>
      <c r="AX348" s="58" t="s">
        <v>128</v>
      </c>
      <c r="AY348" s="3" t="s">
        <v>39</v>
      </c>
      <c r="AZ348" s="3" t="s">
        <v>40</v>
      </c>
      <c r="BA348" s="3" t="s">
        <v>60</v>
      </c>
      <c r="BB348" s="3" t="s">
        <v>130</v>
      </c>
      <c r="BC348" s="3" t="s">
        <v>84</v>
      </c>
      <c r="BD348" s="3" t="s">
        <v>158</v>
      </c>
      <c r="BE348" s="3" t="s">
        <v>87</v>
      </c>
      <c r="BF348" s="3" t="s">
        <v>161</v>
      </c>
      <c r="BG348" s="3" t="s">
        <v>141</v>
      </c>
      <c r="BH348" s="19">
        <v>0</v>
      </c>
      <c r="BI348" s="27">
        <v>1</v>
      </c>
      <c r="BJ348" s="70" t="s">
        <v>276</v>
      </c>
      <c r="BK348" s="71" t="str">
        <f t="shared" si="661"/>
        <v>not compact</v>
      </c>
      <c r="BL348" s="81" t="str">
        <f t="shared" si="661"/>
        <v>not compact</v>
      </c>
      <c r="BM348" s="30" t="str">
        <f t="shared" si="661"/>
        <v>Pipe Insulation, All Lines</v>
      </c>
      <c r="BN348" s="30" t="str">
        <f t="shared" si="661"/>
        <v>Standard</v>
      </c>
      <c r="BO348" s="41">
        <f t="shared" si="661"/>
        <v>-1</v>
      </c>
      <c r="BP348" s="41">
        <v>0</v>
      </c>
      <c r="BQ348" s="41">
        <v>0</v>
      </c>
      <c r="BR348" s="94" t="s">
        <v>290</v>
      </c>
      <c r="BS348" s="101">
        <v>1</v>
      </c>
      <c r="BT348" s="31" t="s">
        <v>0</v>
      </c>
      <c r="BY348" s="14"/>
      <c r="CA348" s="13"/>
      <c r="CC348" s="13"/>
      <c r="CE348" s="13"/>
    </row>
    <row r="349" spans="3:83" s="3" customFormat="1" x14ac:dyDescent="0.25">
      <c r="C349" s="3">
        <v>7</v>
      </c>
      <c r="D349" s="30">
        <f t="shared" ref="D349:E349" si="668">D348</f>
        <v>2022</v>
      </c>
      <c r="E349" s="41" t="str">
        <f t="shared" si="668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30701</v>
      </c>
      <c r="L349" s="3">
        <v>0</v>
      </c>
      <c r="M349" s="3">
        <v>0.02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si="657"/>
        <v>7</v>
      </c>
      <c r="U349" s="27">
        <v>0.38</v>
      </c>
      <c r="V349" s="96" t="s">
        <v>305</v>
      </c>
      <c r="W349" s="3">
        <v>6</v>
      </c>
      <c r="X349" s="3">
        <v>6</v>
      </c>
      <c r="Y349" s="3">
        <v>7</v>
      </c>
      <c r="Z349" s="3">
        <v>15</v>
      </c>
      <c r="AA349" s="3">
        <v>6.5000000000000002E-2</v>
      </c>
      <c r="AB349" s="3">
        <v>0.4</v>
      </c>
      <c r="AC349" s="3">
        <v>0.35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si="667"/>
        <v>0.7</v>
      </c>
      <c r="AL349" s="61" t="s">
        <v>293</v>
      </c>
      <c r="AM349" s="27">
        <v>0.3</v>
      </c>
      <c r="AN349" s="27">
        <v>0.23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41">
        <f t="shared" si="659"/>
        <v>0</v>
      </c>
      <c r="AW349" s="3" t="s">
        <v>127</v>
      </c>
      <c r="AX349" s="58" t="s">
        <v>128</v>
      </c>
      <c r="AY349" s="3" t="s">
        <v>39</v>
      </c>
      <c r="AZ349" s="3" t="s">
        <v>40</v>
      </c>
      <c r="BA349" s="3" t="s">
        <v>60</v>
      </c>
      <c r="BB349" s="3" t="s">
        <v>130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19">
        <v>0</v>
      </c>
      <c r="BI349" s="27">
        <v>1</v>
      </c>
      <c r="BJ349" s="70" t="s">
        <v>276</v>
      </c>
      <c r="BK349" s="71" t="str">
        <f t="shared" si="661"/>
        <v>not compact</v>
      </c>
      <c r="BL349" s="81" t="str">
        <f t="shared" si="661"/>
        <v>not compact</v>
      </c>
      <c r="BM349" s="30" t="str">
        <f t="shared" si="661"/>
        <v>Pipe Insulation, All Lines</v>
      </c>
      <c r="BN349" s="30" t="str">
        <f t="shared" si="661"/>
        <v>Standard</v>
      </c>
      <c r="BO349" s="41">
        <f t="shared" si="661"/>
        <v>-1</v>
      </c>
      <c r="BP349" s="41">
        <v>0</v>
      </c>
      <c r="BQ349" s="41">
        <v>0</v>
      </c>
      <c r="BR349" s="94" t="s">
        <v>290</v>
      </c>
      <c r="BS349" s="101">
        <v>1</v>
      </c>
      <c r="BT349" s="31" t="s">
        <v>0</v>
      </c>
      <c r="BY349" s="14"/>
      <c r="CA349" s="13"/>
      <c r="CC349" s="13"/>
      <c r="CE349" s="13"/>
    </row>
    <row r="350" spans="3:83" s="3" customFormat="1" x14ac:dyDescent="0.25">
      <c r="C350" s="3">
        <v>8</v>
      </c>
      <c r="D350" s="30">
        <f t="shared" ref="D350:E350" si="669">D349</f>
        <v>2022</v>
      </c>
      <c r="E350" s="41" t="str">
        <f t="shared" si="669"/>
        <v>MultiFam</v>
      </c>
      <c r="F350" s="3">
        <v>1</v>
      </c>
      <c r="G350" s="3">
        <v>1.5</v>
      </c>
      <c r="H350" s="3">
        <v>0.14000000000000001</v>
      </c>
      <c r="I350" s="3">
        <v>750</v>
      </c>
      <c r="J350" s="3">
        <v>3</v>
      </c>
      <c r="K350" s="3">
        <v>29254</v>
      </c>
      <c r="L350" s="3">
        <v>9</v>
      </c>
      <c r="M350" s="3">
        <v>0.06</v>
      </c>
      <c r="N350" s="3">
        <v>19</v>
      </c>
      <c r="O350" s="3">
        <v>350</v>
      </c>
      <c r="P350" s="3">
        <v>1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0.34</v>
      </c>
      <c r="V350" s="96" t="s">
        <v>319</v>
      </c>
      <c r="W350" s="3">
        <v>8</v>
      </c>
      <c r="X350" s="3">
        <v>6</v>
      </c>
      <c r="Y350" s="3">
        <v>7</v>
      </c>
      <c r="Z350" s="3">
        <v>15</v>
      </c>
      <c r="AA350" s="57">
        <v>5.0999999999999997E-2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38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si="667"/>
        <v>0.7</v>
      </c>
      <c r="AL350" s="27" t="s">
        <v>292</v>
      </c>
      <c r="AM350" s="27">
        <v>0.3</v>
      </c>
      <c r="AN350" s="27">
        <v>0.23</v>
      </c>
      <c r="AO350" s="27">
        <v>0.2</v>
      </c>
      <c r="AP350" s="27">
        <v>0.2</v>
      </c>
      <c r="AQ350" s="100">
        <v>1</v>
      </c>
      <c r="AR350" s="27">
        <v>0.1</v>
      </c>
      <c r="AS350" s="27">
        <v>0.1</v>
      </c>
      <c r="AT350" s="3" t="s">
        <v>116</v>
      </c>
      <c r="AU350" s="99" t="s">
        <v>116</v>
      </c>
      <c r="AV350" s="41">
        <f t="shared" si="659"/>
        <v>0</v>
      </c>
      <c r="AW350" s="3" t="s">
        <v>200</v>
      </c>
      <c r="AX350" s="3" t="s">
        <v>205</v>
      </c>
      <c r="AY350" s="3" t="s">
        <v>39</v>
      </c>
      <c r="AZ350" s="3" t="s">
        <v>40</v>
      </c>
      <c r="BA350" s="99" t="s">
        <v>60</v>
      </c>
      <c r="BB350" s="3" t="s">
        <v>129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19">
        <v>0</v>
      </c>
      <c r="BI350" s="27">
        <v>2</v>
      </c>
      <c r="BJ350" s="70" t="s">
        <v>276</v>
      </c>
      <c r="BK350" s="71" t="str">
        <f t="shared" si="661"/>
        <v>not compact</v>
      </c>
      <c r="BL350" s="81" t="str">
        <f t="shared" si="661"/>
        <v>not compact</v>
      </c>
      <c r="BM350" s="30" t="str">
        <f t="shared" si="661"/>
        <v>Pipe Insulation, All Lines</v>
      </c>
      <c r="BN350" s="30" t="str">
        <f t="shared" si="661"/>
        <v>Standard</v>
      </c>
      <c r="BO350" s="41">
        <f t="shared" si="661"/>
        <v>-1</v>
      </c>
      <c r="BP350" s="41">
        <v>0</v>
      </c>
      <c r="BQ350" s="41">
        <v>0</v>
      </c>
      <c r="BR350" s="94" t="s">
        <v>290</v>
      </c>
      <c r="BS350" s="101">
        <v>1</v>
      </c>
      <c r="BT350" s="31" t="s">
        <v>0</v>
      </c>
      <c r="BY350" s="14"/>
      <c r="CA350" s="13"/>
      <c r="CC350" s="13"/>
      <c r="CE350" s="13"/>
    </row>
    <row r="351" spans="3:83" s="3" customFormat="1" x14ac:dyDescent="0.25">
      <c r="C351" s="3">
        <v>9</v>
      </c>
      <c r="D351" s="30">
        <f t="shared" ref="D351:E351" si="670">D350</f>
        <v>2022</v>
      </c>
      <c r="E351" s="41" t="str">
        <f t="shared" si="670"/>
        <v>MultiFam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29889</v>
      </c>
      <c r="L351" s="3">
        <v>9.8000000000000007</v>
      </c>
      <c r="M351" s="3">
        <v>7.0000000000000007E-2</v>
      </c>
      <c r="N351" s="3">
        <v>19</v>
      </c>
      <c r="O351" s="3">
        <v>350</v>
      </c>
      <c r="P351" s="3">
        <v>1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0.39</v>
      </c>
      <c r="V351" s="96" t="s">
        <v>307</v>
      </c>
      <c r="W351" s="3">
        <v>8</v>
      </c>
      <c r="X351" s="3">
        <v>6</v>
      </c>
      <c r="Y351" s="3">
        <v>7</v>
      </c>
      <c r="Z351" s="3">
        <v>15</v>
      </c>
      <c r="AA351" s="57">
        <v>5.0999999999999997E-2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38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:AL351" si="671">AK350</f>
        <v>0.7</v>
      </c>
      <c r="AL351" s="41" t="str">
        <f t="shared" si="671"/>
        <v>Yes</v>
      </c>
      <c r="AM351" s="27">
        <v>0.3</v>
      </c>
      <c r="AN351" s="27">
        <v>0.23</v>
      </c>
      <c r="AO351" s="27">
        <v>0.2</v>
      </c>
      <c r="AP351" s="27">
        <v>0.2</v>
      </c>
      <c r="AQ351" s="100">
        <v>1</v>
      </c>
      <c r="AR351" s="27">
        <v>0.1</v>
      </c>
      <c r="AS351" s="27">
        <v>0.1</v>
      </c>
      <c r="AT351" s="3" t="s">
        <v>116</v>
      </c>
      <c r="AU351" s="99" t="s">
        <v>116</v>
      </c>
      <c r="AV351" s="41">
        <f t="shared" si="659"/>
        <v>0</v>
      </c>
      <c r="AW351" s="3" t="s">
        <v>200</v>
      </c>
      <c r="AX351" s="30" t="str">
        <f t="shared" si="660"/>
        <v>T24-2019 IntWall 2x6 16oc R21</v>
      </c>
      <c r="AY351" s="3" t="s">
        <v>39</v>
      </c>
      <c r="AZ351" s="3" t="s">
        <v>40</v>
      </c>
      <c r="BA351" s="99" t="s">
        <v>60</v>
      </c>
      <c r="BB351" s="3" t="s">
        <v>129</v>
      </c>
      <c r="BC351" s="3" t="s">
        <v>84</v>
      </c>
      <c r="BD351" s="3" t="s">
        <v>158</v>
      </c>
      <c r="BE351" s="3" t="s">
        <v>87</v>
      </c>
      <c r="BF351" s="3" t="s">
        <v>161</v>
      </c>
      <c r="BG351" s="3" t="s">
        <v>141</v>
      </c>
      <c r="BH351" s="19">
        <v>0</v>
      </c>
      <c r="BI351" s="27">
        <v>2</v>
      </c>
      <c r="BJ351" s="70" t="s">
        <v>276</v>
      </c>
      <c r="BK351" s="71" t="str">
        <f t="shared" si="661"/>
        <v>not compact</v>
      </c>
      <c r="BL351" s="81" t="str">
        <f t="shared" si="661"/>
        <v>not compact</v>
      </c>
      <c r="BM351" s="30" t="str">
        <f t="shared" si="661"/>
        <v>Pipe Insulation, All Lines</v>
      </c>
      <c r="BN351" s="30" t="str">
        <f t="shared" si="661"/>
        <v>Standard</v>
      </c>
      <c r="BO351" s="41">
        <f t="shared" si="661"/>
        <v>-1</v>
      </c>
      <c r="BP351" s="41">
        <v>0</v>
      </c>
      <c r="BQ351" s="41">
        <v>0</v>
      </c>
      <c r="BR351" s="94" t="s">
        <v>290</v>
      </c>
      <c r="BS351" s="101">
        <v>1</v>
      </c>
      <c r="BT351" s="31" t="s">
        <v>0</v>
      </c>
      <c r="BY351" s="14"/>
      <c r="CA351" s="13"/>
      <c r="CC351" s="13"/>
      <c r="CE351" s="13"/>
    </row>
    <row r="352" spans="3:83" s="3" customFormat="1" x14ac:dyDescent="0.25">
      <c r="C352" s="3">
        <v>10</v>
      </c>
      <c r="D352" s="30">
        <f t="shared" ref="D352:E352" si="672">D351</f>
        <v>2022</v>
      </c>
      <c r="E352" s="41" t="str">
        <f t="shared" si="672"/>
        <v>MultiFam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30200</v>
      </c>
      <c r="L352" s="3">
        <v>9.1</v>
      </c>
      <c r="M352" s="3">
        <v>0.06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0.42</v>
      </c>
      <c r="V352" s="96" t="s">
        <v>320</v>
      </c>
      <c r="W352" s="3">
        <v>8</v>
      </c>
      <c r="X352" s="3">
        <v>6</v>
      </c>
      <c r="Y352" s="3">
        <v>7</v>
      </c>
      <c r="Z352" s="3">
        <v>15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2" si="673">AK351</f>
        <v>0.7</v>
      </c>
      <c r="AL352" s="41" t="str">
        <f t="shared" si="673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100">
        <v>1</v>
      </c>
      <c r="AR352" s="27">
        <v>0.2</v>
      </c>
      <c r="AS352" s="27">
        <v>0.1</v>
      </c>
      <c r="AT352" s="3" t="s">
        <v>116</v>
      </c>
      <c r="AU352" s="99" t="s">
        <v>116</v>
      </c>
      <c r="AV352" s="41">
        <f t="shared" si="659"/>
        <v>0</v>
      </c>
      <c r="AW352" s="3" t="s">
        <v>200</v>
      </c>
      <c r="AX352" s="30" t="str">
        <f t="shared" si="660"/>
        <v>T24-2019 IntWall 2x6 16oc R21</v>
      </c>
      <c r="AY352" s="3" t="s">
        <v>39</v>
      </c>
      <c r="AZ352" s="3" t="s">
        <v>40</v>
      </c>
      <c r="BA352" s="99" t="s">
        <v>60</v>
      </c>
      <c r="BB352" s="3" t="s">
        <v>129</v>
      </c>
      <c r="BC352" s="3" t="s">
        <v>84</v>
      </c>
      <c r="BD352" s="3" t="s">
        <v>158</v>
      </c>
      <c r="BE352" s="3" t="s">
        <v>87</v>
      </c>
      <c r="BF352" s="3" t="s">
        <v>161</v>
      </c>
      <c r="BG352" s="3" t="s">
        <v>141</v>
      </c>
      <c r="BH352" s="19">
        <v>0</v>
      </c>
      <c r="BI352" s="27">
        <v>2</v>
      </c>
      <c r="BJ352" s="70" t="s">
        <v>276</v>
      </c>
      <c r="BK352" s="71" t="str">
        <f t="shared" si="661"/>
        <v>not compact</v>
      </c>
      <c r="BL352" s="81" t="str">
        <f t="shared" si="661"/>
        <v>not compact</v>
      </c>
      <c r="BM352" s="30" t="str">
        <f t="shared" si="661"/>
        <v>Pipe Insulation, All Lines</v>
      </c>
      <c r="BN352" s="30" t="str">
        <f t="shared" si="661"/>
        <v>Standard</v>
      </c>
      <c r="BO352" s="41">
        <f t="shared" si="661"/>
        <v>-1</v>
      </c>
      <c r="BP352" s="41">
        <v>0</v>
      </c>
      <c r="BQ352" s="41">
        <v>0</v>
      </c>
      <c r="BR352" s="94" t="s">
        <v>290</v>
      </c>
      <c r="BS352" s="101">
        <v>1</v>
      </c>
      <c r="BT352" s="31" t="s">
        <v>0</v>
      </c>
      <c r="BY352" s="14"/>
      <c r="CA352" s="13"/>
      <c r="CC352" s="13"/>
      <c r="CE352" s="13"/>
    </row>
    <row r="353" spans="2:83" s="3" customFormat="1" x14ac:dyDescent="0.25">
      <c r="C353" s="3">
        <v>11</v>
      </c>
      <c r="D353" s="30">
        <f t="shared" ref="D353:E353" si="674">D352</f>
        <v>2022</v>
      </c>
      <c r="E353" s="41" t="str">
        <f t="shared" si="674"/>
        <v>MultiFam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29693</v>
      </c>
      <c r="L353" s="3">
        <v>8.1</v>
      </c>
      <c r="M353" s="3">
        <v>0.08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0.45</v>
      </c>
      <c r="V353" s="96" t="s">
        <v>321</v>
      </c>
      <c r="W353" s="3">
        <v>8</v>
      </c>
      <c r="X353" s="3">
        <v>8</v>
      </c>
      <c r="Y353" s="3">
        <v>7</v>
      </c>
      <c r="Z353" s="3">
        <v>15</v>
      </c>
      <c r="AA353" s="57">
        <v>5.0999999999999997E-2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38</v>
      </c>
      <c r="AG353" s="3">
        <v>19</v>
      </c>
      <c r="AH353" s="3">
        <v>8</v>
      </c>
      <c r="AI353" s="3">
        <v>0</v>
      </c>
      <c r="AJ353" s="3">
        <v>5016</v>
      </c>
      <c r="AK353" s="41">
        <f t="shared" ref="AK353:AL353" si="675">AK352</f>
        <v>0.7</v>
      </c>
      <c r="AL353" s="41" t="str">
        <f t="shared" si="675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100">
        <v>1</v>
      </c>
      <c r="AR353" s="27">
        <v>0.2</v>
      </c>
      <c r="AS353" s="27">
        <v>0.1</v>
      </c>
      <c r="AT353" s="3" t="s">
        <v>116</v>
      </c>
      <c r="AU353" s="99" t="s">
        <v>116</v>
      </c>
      <c r="AV353" s="41">
        <f t="shared" si="659"/>
        <v>0</v>
      </c>
      <c r="AW353" s="57" t="s">
        <v>200</v>
      </c>
      <c r="AX353" s="30" t="str">
        <f t="shared" si="660"/>
        <v>T24-2019 IntWall 2x6 16oc R21</v>
      </c>
      <c r="AY353" s="3" t="s">
        <v>39</v>
      </c>
      <c r="AZ353" s="3" t="s">
        <v>40</v>
      </c>
      <c r="BA353" s="3" t="s">
        <v>59</v>
      </c>
      <c r="BB353" s="3" t="s">
        <v>129</v>
      </c>
      <c r="BC353" s="3" t="s">
        <v>84</v>
      </c>
      <c r="BD353" s="3" t="s">
        <v>157</v>
      </c>
      <c r="BE353" s="3" t="s">
        <v>87</v>
      </c>
      <c r="BF353" s="3" t="s">
        <v>160</v>
      </c>
      <c r="BG353" s="3" t="s">
        <v>141</v>
      </c>
      <c r="BH353" s="19">
        <v>0</v>
      </c>
      <c r="BI353" s="27">
        <v>2</v>
      </c>
      <c r="BJ353" s="70" t="s">
        <v>276</v>
      </c>
      <c r="BK353" s="71" t="str">
        <f t="shared" si="661"/>
        <v>not compact</v>
      </c>
      <c r="BL353" s="81" t="str">
        <f t="shared" si="661"/>
        <v>not compact</v>
      </c>
      <c r="BM353" s="30" t="str">
        <f t="shared" si="661"/>
        <v>Pipe Insulation, All Lines</v>
      </c>
      <c r="BN353" s="30" t="str">
        <f t="shared" si="661"/>
        <v>Standard</v>
      </c>
      <c r="BO353" s="41">
        <f t="shared" si="661"/>
        <v>-1</v>
      </c>
      <c r="BP353" s="41">
        <v>0</v>
      </c>
      <c r="BQ353" s="41">
        <v>0</v>
      </c>
      <c r="BR353" s="94" t="s">
        <v>290</v>
      </c>
      <c r="BS353" s="101">
        <v>1</v>
      </c>
      <c r="BT353" s="31" t="s">
        <v>0</v>
      </c>
      <c r="BY353" s="14"/>
      <c r="CA353" s="13"/>
      <c r="CC353" s="13"/>
      <c r="CE353" s="13"/>
    </row>
    <row r="354" spans="2:83" s="3" customFormat="1" x14ac:dyDescent="0.25">
      <c r="C354" s="3">
        <v>12</v>
      </c>
      <c r="D354" s="30">
        <f t="shared" ref="D354:E354" si="676">D353</f>
        <v>2022</v>
      </c>
      <c r="E354" s="41" t="str">
        <f t="shared" si="676"/>
        <v>MultiFam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29328</v>
      </c>
      <c r="L354" s="3">
        <v>9</v>
      </c>
      <c r="M354" s="3">
        <v>0.09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0.46</v>
      </c>
      <c r="V354" s="96" t="s">
        <v>322</v>
      </c>
      <c r="W354" s="3">
        <v>8</v>
      </c>
      <c r="X354" s="3">
        <v>6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4</v>
      </c>
      <c r="AI354" s="3">
        <v>0</v>
      </c>
      <c r="AJ354" s="3">
        <v>5016</v>
      </c>
      <c r="AK354" s="41">
        <f t="shared" ref="AK354:AL354" si="677">AK353</f>
        <v>0.7</v>
      </c>
      <c r="AL354" s="41" t="str">
        <f t="shared" si="677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0.2</v>
      </c>
      <c r="AS354" s="27">
        <v>0.1</v>
      </c>
      <c r="AT354" s="3" t="s">
        <v>116</v>
      </c>
      <c r="AU354" s="99" t="s">
        <v>116</v>
      </c>
      <c r="AV354" s="41">
        <f t="shared" si="659"/>
        <v>0</v>
      </c>
      <c r="AW354" s="66" t="s">
        <v>200</v>
      </c>
      <c r="AX354" s="30" t="str">
        <f t="shared" si="660"/>
        <v>T24-2019 IntWall 2x6 16oc R21</v>
      </c>
      <c r="AY354" s="3" t="s">
        <v>39</v>
      </c>
      <c r="AZ354" s="3" t="s">
        <v>40</v>
      </c>
      <c r="BA354" s="3" t="s">
        <v>59</v>
      </c>
      <c r="BB354" s="3" t="s">
        <v>129</v>
      </c>
      <c r="BC354" s="3" t="s">
        <v>84</v>
      </c>
      <c r="BD354" s="3" t="s">
        <v>159</v>
      </c>
      <c r="BE354" s="3" t="s">
        <v>87</v>
      </c>
      <c r="BF354" s="3" t="s">
        <v>162</v>
      </c>
      <c r="BG354" s="3" t="s">
        <v>141</v>
      </c>
      <c r="BH354" s="19">
        <v>0</v>
      </c>
      <c r="BI354" s="27">
        <v>2</v>
      </c>
      <c r="BJ354" s="70" t="s">
        <v>276</v>
      </c>
      <c r="BK354" s="71" t="str">
        <f t="shared" si="661"/>
        <v>not compact</v>
      </c>
      <c r="BL354" s="81" t="str">
        <f t="shared" si="661"/>
        <v>not compact</v>
      </c>
      <c r="BM354" s="30" t="str">
        <f t="shared" si="661"/>
        <v>Pipe Insulation, All Lines</v>
      </c>
      <c r="BN354" s="30" t="str">
        <f t="shared" si="661"/>
        <v>Standard</v>
      </c>
      <c r="BO354" s="41">
        <f t="shared" si="661"/>
        <v>-1</v>
      </c>
      <c r="BP354" s="41">
        <v>0</v>
      </c>
      <c r="BQ354" s="41">
        <v>0</v>
      </c>
      <c r="BR354" s="94" t="s">
        <v>290</v>
      </c>
      <c r="BS354" s="101">
        <v>1</v>
      </c>
      <c r="BT354" s="31" t="s">
        <v>0</v>
      </c>
      <c r="BY354" s="14"/>
      <c r="CA354" s="13"/>
      <c r="CC354" s="13"/>
      <c r="CE354" s="13"/>
    </row>
    <row r="355" spans="2:83" s="3" customFormat="1" x14ac:dyDescent="0.25">
      <c r="C355" s="3">
        <v>13</v>
      </c>
      <c r="D355" s="30">
        <f t="shared" ref="D355:E355" si="678">D354</f>
        <v>2022</v>
      </c>
      <c r="E355" s="41" t="str">
        <f t="shared" si="678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29553</v>
      </c>
      <c r="L355" s="3">
        <v>8.6</v>
      </c>
      <c r="M355" s="3">
        <v>0.08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0.42</v>
      </c>
      <c r="V355" s="96" t="s">
        <v>323</v>
      </c>
      <c r="W355" s="3">
        <v>8</v>
      </c>
      <c r="X355" s="3">
        <v>6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8</v>
      </c>
      <c r="AI355" s="3">
        <v>0</v>
      </c>
      <c r="AJ355" s="3">
        <v>5016</v>
      </c>
      <c r="AK355" s="41">
        <f t="shared" ref="AK355:AL355" si="679">AK354</f>
        <v>0.7</v>
      </c>
      <c r="AL355" s="41" t="str">
        <f t="shared" si="679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0.2</v>
      </c>
      <c r="AS355" s="27">
        <v>0.63</v>
      </c>
      <c r="AT355" s="3" t="s">
        <v>116</v>
      </c>
      <c r="AU355" s="99" t="s">
        <v>116</v>
      </c>
      <c r="AV355" s="41">
        <f t="shared" si="659"/>
        <v>0</v>
      </c>
      <c r="AW355" s="66" t="s">
        <v>200</v>
      </c>
      <c r="AX355" s="30" t="str">
        <f t="shared" si="660"/>
        <v>T24-2019 IntWall 2x6 16oc R21</v>
      </c>
      <c r="AY355" s="3" t="s">
        <v>39</v>
      </c>
      <c r="AZ355" s="3" t="s">
        <v>40</v>
      </c>
      <c r="BA355" s="3" t="s">
        <v>59</v>
      </c>
      <c r="BB355" s="3" t="s">
        <v>129</v>
      </c>
      <c r="BC355" s="3" t="s">
        <v>84</v>
      </c>
      <c r="BD355" s="3" t="s">
        <v>157</v>
      </c>
      <c r="BE355" s="3" t="s">
        <v>87</v>
      </c>
      <c r="BF355" s="3" t="s">
        <v>160</v>
      </c>
      <c r="BG355" s="3" t="s">
        <v>141</v>
      </c>
      <c r="BH355" s="19">
        <v>0</v>
      </c>
      <c r="BI355" s="27">
        <v>2</v>
      </c>
      <c r="BJ355" s="70" t="s">
        <v>276</v>
      </c>
      <c r="BK355" s="71" t="str">
        <f t="shared" si="661"/>
        <v>not compact</v>
      </c>
      <c r="BL355" s="81" t="str">
        <f t="shared" si="661"/>
        <v>not compact</v>
      </c>
      <c r="BM355" s="30" t="str">
        <f t="shared" si="661"/>
        <v>Pipe Insulation, All Lines</v>
      </c>
      <c r="BN355" s="30" t="str">
        <f t="shared" si="661"/>
        <v>Standard</v>
      </c>
      <c r="BO355" s="41">
        <f t="shared" si="661"/>
        <v>-1</v>
      </c>
      <c r="BP355" s="41">
        <v>0</v>
      </c>
      <c r="BQ355" s="41">
        <v>0</v>
      </c>
      <c r="BR355" s="94" t="s">
        <v>290</v>
      </c>
      <c r="BS355" s="101">
        <v>1</v>
      </c>
      <c r="BT355" s="31" t="s">
        <v>0</v>
      </c>
      <c r="BY355" s="14"/>
      <c r="CA355" s="13"/>
      <c r="CC355" s="13"/>
      <c r="CE355" s="13"/>
    </row>
    <row r="356" spans="2:83" s="3" customFormat="1" x14ac:dyDescent="0.25">
      <c r="C356" s="3">
        <v>14</v>
      </c>
      <c r="D356" s="30">
        <f t="shared" ref="D356:E356" si="680">D355</f>
        <v>2022</v>
      </c>
      <c r="E356" s="41" t="str">
        <f t="shared" si="680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31651</v>
      </c>
      <c r="L356" s="3">
        <v>7.7</v>
      </c>
      <c r="M356" s="3">
        <v>0.08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0.5</v>
      </c>
      <c r="V356" s="96" t="s">
        <v>324</v>
      </c>
      <c r="W356" s="3">
        <v>8</v>
      </c>
      <c r="X356" s="3">
        <v>8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8</v>
      </c>
      <c r="AI356" s="3">
        <v>0</v>
      </c>
      <c r="AJ356" s="3">
        <v>5016</v>
      </c>
      <c r="AK356" s="41">
        <f t="shared" ref="AK356:AL356" si="681">AK355</f>
        <v>0.7</v>
      </c>
      <c r="AL356" s="41" t="str">
        <f t="shared" si="681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0.1</v>
      </c>
      <c r="AT356" s="3" t="s">
        <v>116</v>
      </c>
      <c r="AU356" s="99" t="s">
        <v>116</v>
      </c>
      <c r="AV356" s="41">
        <f t="shared" si="659"/>
        <v>0</v>
      </c>
      <c r="AW356" s="66" t="s">
        <v>200</v>
      </c>
      <c r="AX356" s="30" t="str">
        <f t="shared" si="660"/>
        <v>T24-2019 IntWall 2x6 16oc R21</v>
      </c>
      <c r="AY356" s="3" t="s">
        <v>39</v>
      </c>
      <c r="AZ356" s="3" t="s">
        <v>40</v>
      </c>
      <c r="BA356" s="3" t="s">
        <v>59</v>
      </c>
      <c r="BB356" s="3" t="s">
        <v>129</v>
      </c>
      <c r="BC356" s="3" t="s">
        <v>84</v>
      </c>
      <c r="BD356" s="3" t="s">
        <v>157</v>
      </c>
      <c r="BE356" s="3" t="s">
        <v>87</v>
      </c>
      <c r="BF356" s="3" t="s">
        <v>160</v>
      </c>
      <c r="BG356" s="3" t="s">
        <v>141</v>
      </c>
      <c r="BH356" s="19">
        <v>0</v>
      </c>
      <c r="BI356" s="27">
        <v>2</v>
      </c>
      <c r="BJ356" s="70" t="s">
        <v>276</v>
      </c>
      <c r="BK356" s="71" t="str">
        <f t="shared" si="661"/>
        <v>not compact</v>
      </c>
      <c r="BL356" s="81" t="str">
        <f t="shared" si="661"/>
        <v>not compact</v>
      </c>
      <c r="BM356" s="30" t="str">
        <f t="shared" si="661"/>
        <v>Pipe Insulation, All Lines</v>
      </c>
      <c r="BN356" s="30" t="str">
        <f t="shared" si="661"/>
        <v>Standard</v>
      </c>
      <c r="BO356" s="41">
        <f t="shared" si="661"/>
        <v>-1</v>
      </c>
      <c r="BP356" s="41">
        <v>0</v>
      </c>
      <c r="BQ356" s="41">
        <v>0</v>
      </c>
      <c r="BR356" s="94" t="s">
        <v>290</v>
      </c>
      <c r="BS356" s="101">
        <v>1</v>
      </c>
      <c r="BT356" s="31" t="s">
        <v>0</v>
      </c>
      <c r="BY356" s="14"/>
      <c r="CA356" s="13"/>
      <c r="CC356" s="13"/>
      <c r="CE356" s="13"/>
    </row>
    <row r="357" spans="2:83" s="3" customFormat="1" x14ac:dyDescent="0.25">
      <c r="C357" s="3">
        <v>15</v>
      </c>
      <c r="D357" s="30">
        <f t="shared" ref="D357:E357" si="682">D356</f>
        <v>2022</v>
      </c>
      <c r="E357" s="41" t="str">
        <f t="shared" si="682"/>
        <v>MultiFam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29177</v>
      </c>
      <c r="L357" s="3">
        <v>7.1</v>
      </c>
      <c r="M357" s="3">
        <v>0.06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0.45</v>
      </c>
      <c r="V357" s="96" t="s">
        <v>306</v>
      </c>
      <c r="W357" s="3">
        <v>8</v>
      </c>
      <c r="X357" s="3">
        <v>8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4</v>
      </c>
      <c r="AI357" s="3">
        <v>0</v>
      </c>
      <c r="AJ357" s="3">
        <v>5016</v>
      </c>
      <c r="AK357" s="41">
        <f t="shared" ref="AK357:AL357" si="683">AK356</f>
        <v>0.7</v>
      </c>
      <c r="AL357" s="41" t="str">
        <f t="shared" si="683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0.63</v>
      </c>
      <c r="AT357" s="3" t="s">
        <v>116</v>
      </c>
      <c r="AU357" s="99" t="s">
        <v>116</v>
      </c>
      <c r="AV357" s="41">
        <f t="shared" si="659"/>
        <v>0</v>
      </c>
      <c r="AW357" s="57" t="s">
        <v>200</v>
      </c>
      <c r="AX357" s="30" t="str">
        <f t="shared" si="660"/>
        <v>T24-2019 IntWall 2x6 16oc R21</v>
      </c>
      <c r="AY357" s="3" t="s">
        <v>39</v>
      </c>
      <c r="AZ357" s="3" t="s">
        <v>40</v>
      </c>
      <c r="BA357" s="3" t="s">
        <v>59</v>
      </c>
      <c r="BB357" s="3" t="s">
        <v>129</v>
      </c>
      <c r="BC357" s="3" t="s">
        <v>84</v>
      </c>
      <c r="BD357" s="3" t="s">
        <v>159</v>
      </c>
      <c r="BE357" s="3" t="s">
        <v>87</v>
      </c>
      <c r="BF357" s="3" t="s">
        <v>162</v>
      </c>
      <c r="BG357" s="3" t="s">
        <v>141</v>
      </c>
      <c r="BH357" s="19">
        <v>0</v>
      </c>
      <c r="BI357" s="27">
        <v>2</v>
      </c>
      <c r="BJ357" s="70" t="s">
        <v>276</v>
      </c>
      <c r="BK357" s="71" t="str">
        <f t="shared" si="661"/>
        <v>not compact</v>
      </c>
      <c r="BL357" s="81" t="str">
        <f t="shared" si="661"/>
        <v>not compact</v>
      </c>
      <c r="BM357" s="30" t="str">
        <f t="shared" si="661"/>
        <v>Pipe Insulation, All Lines</v>
      </c>
      <c r="BN357" s="30" t="str">
        <f t="shared" si="661"/>
        <v>Standard</v>
      </c>
      <c r="BO357" s="41">
        <f t="shared" si="661"/>
        <v>-1</v>
      </c>
      <c r="BP357" s="41">
        <v>0</v>
      </c>
      <c r="BQ357" s="41">
        <v>0</v>
      </c>
      <c r="BR357" s="94" t="s">
        <v>290</v>
      </c>
      <c r="BS357" s="101">
        <v>1</v>
      </c>
      <c r="BT357" s="31" t="s">
        <v>0</v>
      </c>
      <c r="BY357" s="14"/>
      <c r="CA357" s="13"/>
      <c r="CC357" s="13"/>
      <c r="CE357" s="13"/>
    </row>
    <row r="358" spans="2:83" s="3" customFormat="1" x14ac:dyDescent="0.25">
      <c r="C358" s="3">
        <v>16</v>
      </c>
      <c r="D358" s="30">
        <f t="shared" ref="D358:E358" si="684">D357</f>
        <v>2022</v>
      </c>
      <c r="E358" s="41" t="str">
        <f t="shared" si="684"/>
        <v>MultiFam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30930</v>
      </c>
      <c r="L358" s="3">
        <v>7.4</v>
      </c>
      <c r="M358" s="3">
        <v>0.08</v>
      </c>
      <c r="N358" s="3">
        <v>20</v>
      </c>
      <c r="O358" s="3">
        <v>350</v>
      </c>
      <c r="P358" s="3">
        <v>0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0.44</v>
      </c>
      <c r="V358" s="96" t="s">
        <v>325</v>
      </c>
      <c r="W358" s="3">
        <v>8</v>
      </c>
      <c r="X358" s="3">
        <v>8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8</v>
      </c>
      <c r="AI358" s="3">
        <v>7016</v>
      </c>
      <c r="AJ358" s="3">
        <v>10016</v>
      </c>
      <c r="AK358" s="41">
        <f t="shared" ref="AK358:AL358" si="685">AK357</f>
        <v>0.7</v>
      </c>
      <c r="AL358" s="41" t="str">
        <f t="shared" si="685"/>
        <v>Yes</v>
      </c>
      <c r="AM358" s="27">
        <v>0.3</v>
      </c>
      <c r="AN358" s="61">
        <v>0.35</v>
      </c>
      <c r="AO358" s="27">
        <v>0.2</v>
      </c>
      <c r="AP358" s="27">
        <v>0.2</v>
      </c>
      <c r="AQ358" s="27">
        <v>0</v>
      </c>
      <c r="AR358" s="27">
        <v>0.1</v>
      </c>
      <c r="AS358" s="27">
        <v>0.1</v>
      </c>
      <c r="AT358" s="3" t="s">
        <v>116</v>
      </c>
      <c r="AU358" s="99" t="s">
        <v>116</v>
      </c>
      <c r="AV358" s="41">
        <f t="shared" si="659"/>
        <v>0</v>
      </c>
      <c r="AW358" s="57" t="s">
        <v>200</v>
      </c>
      <c r="AX358" s="30" t="str">
        <f t="shared" si="660"/>
        <v>T24-2019 IntWall 2x6 16oc R21</v>
      </c>
      <c r="AY358" s="3" t="s">
        <v>41</v>
      </c>
      <c r="AZ358" s="3" t="s">
        <v>42</v>
      </c>
      <c r="BA358" s="3" t="s">
        <v>59</v>
      </c>
      <c r="BB358" s="3" t="s">
        <v>129</v>
      </c>
      <c r="BC358" s="3" t="s">
        <v>84</v>
      </c>
      <c r="BD358" s="3" t="s">
        <v>157</v>
      </c>
      <c r="BE358" s="3" t="s">
        <v>87</v>
      </c>
      <c r="BF358" s="3" t="s">
        <v>160</v>
      </c>
      <c r="BG358" s="3" t="s">
        <v>141</v>
      </c>
      <c r="BH358" s="19">
        <v>0</v>
      </c>
      <c r="BI358" s="27">
        <v>2</v>
      </c>
      <c r="BJ358" s="70" t="s">
        <v>276</v>
      </c>
      <c r="BK358" s="71" t="str">
        <f t="shared" si="661"/>
        <v>not compact</v>
      </c>
      <c r="BL358" s="81" t="str">
        <f t="shared" si="661"/>
        <v>not compact</v>
      </c>
      <c r="BM358" s="30" t="str">
        <f t="shared" si="661"/>
        <v>Pipe Insulation, All Lines</v>
      </c>
      <c r="BN358" s="30" t="str">
        <f t="shared" si="661"/>
        <v>Standard</v>
      </c>
      <c r="BO358" s="41">
        <f t="shared" si="661"/>
        <v>-1</v>
      </c>
      <c r="BP358" s="61">
        <v>0</v>
      </c>
      <c r="BQ358" s="61">
        <v>0</v>
      </c>
      <c r="BR358" s="61" t="s">
        <v>290</v>
      </c>
      <c r="BS358" s="104">
        <v>1</v>
      </c>
      <c r="BT358" s="31" t="s">
        <v>0</v>
      </c>
      <c r="BY358" s="14"/>
      <c r="CA358" s="13"/>
      <c r="CC358" s="13"/>
      <c r="CE358" s="13"/>
    </row>
    <row r="359" spans="2:83" x14ac:dyDescent="0.25">
      <c r="B359" t="s">
        <v>43</v>
      </c>
      <c r="U359" s="23"/>
      <c r="V359" s="23"/>
      <c r="AJ359"/>
      <c r="AL359" s="23"/>
      <c r="AU359"/>
      <c r="AV359" s="23"/>
      <c r="BI359"/>
      <c r="BJ359" s="75"/>
      <c r="BN359"/>
      <c r="BS359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2022-07-29T22:26:07Z</dcterms:modified>
</cp:coreProperties>
</file>