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13_ncr:1_{17D8AB31-533E-4F78-A902-6A46F21CFC34}" xr6:coauthVersionLast="47" xr6:coauthVersionMax="47" xr10:uidLastSave="{00000000-0000-0000-0000-000000000000}"/>
  <bookViews>
    <workbookView xWindow="30570" yWindow="1620" windowWidth="23250" windowHeight="13740" xr2:uid="{00000000-000D-0000-FFFF-FFFF00000000}"/>
  </bookViews>
  <sheets>
    <sheet name="2017 03 15" sheetId="1" r:id="rId1"/>
    <sheet name="Enum List" sheetId="3" r:id="rId2"/>
    <sheet name="Sheet1" sheetId="2" r:id="rId3"/>
  </sheets>
  <externalReferences>
    <externalReference r:id="rId4"/>
  </externalReferences>
  <definedNames>
    <definedName name="Brand">Sheet1!$A$2:$A$17</definedName>
    <definedName name="Gallons">Sheet1!$B$2:$B$6</definedName>
    <definedName name="_xlnm.Print_Area" localSheetId="0">'2017 03 15'!$Q$58:$AF$406</definedName>
    <definedName name="_xlnm.Print_Titles" localSheetId="0">'2017 03 15'!$58:$58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67" i="1" l="1"/>
  <c r="Z367" i="1"/>
  <c r="G367" i="1" s="1"/>
  <c r="T367" i="1"/>
  <c r="D367" i="1" s="1"/>
  <c r="AK367" i="1" s="1"/>
  <c r="R367" i="1"/>
  <c r="M367" i="1"/>
  <c r="L367" i="1"/>
  <c r="K367" i="1"/>
  <c r="J367" i="1"/>
  <c r="F367" i="1"/>
  <c r="C367" i="1"/>
  <c r="AJ366" i="1"/>
  <c r="AH366" i="1"/>
  <c r="AH367" i="1" s="1"/>
  <c r="Z366" i="1"/>
  <c r="G366" i="1" s="1"/>
  <c r="T366" i="1"/>
  <c r="D366" i="1" s="1"/>
  <c r="AK366" i="1" s="1"/>
  <c r="R366" i="1"/>
  <c r="M366" i="1"/>
  <c r="L366" i="1"/>
  <c r="K366" i="1"/>
  <c r="J366" i="1"/>
  <c r="F366" i="1"/>
  <c r="C366" i="1"/>
  <c r="AJ365" i="1"/>
  <c r="AH365" i="1"/>
  <c r="Z365" i="1"/>
  <c r="T365" i="1"/>
  <c r="D365" i="1" s="1"/>
  <c r="AK365" i="1" s="1"/>
  <c r="M365" i="1"/>
  <c r="L365" i="1"/>
  <c r="K365" i="1"/>
  <c r="J365" i="1"/>
  <c r="G365" i="1"/>
  <c r="F365" i="1"/>
  <c r="C365" i="1"/>
  <c r="AJ154" i="1"/>
  <c r="Z154" i="1"/>
  <c r="T154" i="1"/>
  <c r="D154" i="1" s="1"/>
  <c r="AK154" i="1" s="1"/>
  <c r="M154" i="1"/>
  <c r="L154" i="1"/>
  <c r="K154" i="1"/>
  <c r="J154" i="1"/>
  <c r="G154" i="1"/>
  <c r="F154" i="1"/>
  <c r="C154" i="1"/>
  <c r="AJ153" i="1"/>
  <c r="Z153" i="1"/>
  <c r="G153" i="1" s="1"/>
  <c r="T153" i="1"/>
  <c r="R153" i="1"/>
  <c r="R155" i="1" s="1"/>
  <c r="M153" i="1"/>
  <c r="L153" i="1"/>
  <c r="K153" i="1"/>
  <c r="J153" i="1"/>
  <c r="F153" i="1"/>
  <c r="D153" i="1"/>
  <c r="AK153" i="1" s="1"/>
  <c r="C153" i="1"/>
  <c r="AJ152" i="1"/>
  <c r="AH152" i="1"/>
  <c r="AH153" i="1" s="1"/>
  <c r="AH154" i="1" s="1"/>
  <c r="Z152" i="1"/>
  <c r="G152" i="1" s="1"/>
  <c r="T152" i="1"/>
  <c r="D152" i="1" s="1"/>
  <c r="AK152" i="1" s="1"/>
  <c r="M152" i="1"/>
  <c r="L152" i="1"/>
  <c r="K152" i="1"/>
  <c r="J152" i="1"/>
  <c r="F152" i="1"/>
  <c r="C152" i="1"/>
  <c r="AJ142" i="1"/>
  <c r="Z142" i="1"/>
  <c r="G142" i="1" s="1"/>
  <c r="T142" i="1"/>
  <c r="D142" i="1" s="1"/>
  <c r="AK142" i="1" s="1"/>
  <c r="M142" i="1"/>
  <c r="L142" i="1"/>
  <c r="K142" i="1"/>
  <c r="J142" i="1"/>
  <c r="F142" i="1"/>
  <c r="C142" i="1"/>
  <c r="AJ141" i="1"/>
  <c r="Z141" i="1"/>
  <c r="G141" i="1" s="1"/>
  <c r="T141" i="1"/>
  <c r="D141" i="1" s="1"/>
  <c r="AK141" i="1" s="1"/>
  <c r="R141" i="1"/>
  <c r="R142" i="1" s="1"/>
  <c r="M141" i="1"/>
  <c r="L141" i="1"/>
  <c r="K141" i="1"/>
  <c r="J141" i="1"/>
  <c r="F141" i="1"/>
  <c r="C141" i="1"/>
  <c r="AJ140" i="1"/>
  <c r="AH140" i="1"/>
  <c r="AH141" i="1" s="1"/>
  <c r="AH142" i="1" s="1"/>
  <c r="Z140" i="1"/>
  <c r="G140" i="1" s="1"/>
  <c r="T140" i="1"/>
  <c r="D140" i="1" s="1"/>
  <c r="AK140" i="1" s="1"/>
  <c r="M140" i="1"/>
  <c r="L140" i="1"/>
  <c r="K140" i="1"/>
  <c r="J140" i="1"/>
  <c r="F140" i="1"/>
  <c r="C140" i="1"/>
  <c r="AJ411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J393" i="1"/>
  <c r="AJ39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1" i="1"/>
  <c r="AJ150" i="1"/>
  <c r="AJ149" i="1"/>
  <c r="AJ148" i="1"/>
  <c r="AJ147" i="1"/>
  <c r="AJ146" i="1"/>
  <c r="AJ145" i="1"/>
  <c r="AJ144" i="1"/>
  <c r="AJ143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Z86" i="1" l="1"/>
  <c r="G86" i="1" s="1"/>
  <c r="T86" i="1"/>
  <c r="M86" i="1"/>
  <c r="L86" i="1"/>
  <c r="K86" i="1"/>
  <c r="J86" i="1"/>
  <c r="F86" i="1"/>
  <c r="C86" i="1"/>
  <c r="AH85" i="1"/>
  <c r="AH86" i="1" s="1"/>
  <c r="Z85" i="1"/>
  <c r="G85" i="1" s="1"/>
  <c r="T85" i="1"/>
  <c r="R85" i="1"/>
  <c r="R86" i="1" s="1"/>
  <c r="M85" i="1"/>
  <c r="L85" i="1"/>
  <c r="K85" i="1"/>
  <c r="J85" i="1"/>
  <c r="F85" i="1"/>
  <c r="C85" i="1"/>
  <c r="Z84" i="1"/>
  <c r="G84" i="1" s="1"/>
  <c r="T84" i="1"/>
  <c r="M84" i="1"/>
  <c r="L84" i="1"/>
  <c r="K84" i="1"/>
  <c r="J84" i="1"/>
  <c r="F84" i="1"/>
  <c r="C84" i="1"/>
  <c r="Z64" i="1"/>
  <c r="G64" i="1" s="1"/>
  <c r="T64" i="1"/>
  <c r="P64" i="1"/>
  <c r="M64" i="1"/>
  <c r="L64" i="1"/>
  <c r="K64" i="1"/>
  <c r="J64" i="1"/>
  <c r="F64" i="1"/>
  <c r="C64" i="1"/>
  <c r="Z63" i="1"/>
  <c r="G63" i="1" s="1"/>
  <c r="T63" i="1"/>
  <c r="P63" i="1"/>
  <c r="M63" i="1"/>
  <c r="L63" i="1"/>
  <c r="K63" i="1"/>
  <c r="J63" i="1"/>
  <c r="F63" i="1"/>
  <c r="C63" i="1"/>
  <c r="Z62" i="1"/>
  <c r="G62" i="1" s="1"/>
  <c r="T62" i="1"/>
  <c r="P62" i="1"/>
  <c r="M62" i="1"/>
  <c r="L62" i="1"/>
  <c r="K62" i="1"/>
  <c r="J62" i="1"/>
  <c r="F62" i="1"/>
  <c r="C62" i="1"/>
  <c r="Z61" i="1"/>
  <c r="G61" i="1" s="1"/>
  <c r="T61" i="1"/>
  <c r="P61" i="1"/>
  <c r="M61" i="1"/>
  <c r="L61" i="1"/>
  <c r="K61" i="1"/>
  <c r="J61" i="1"/>
  <c r="F61" i="1"/>
  <c r="C61" i="1"/>
  <c r="AH60" i="1"/>
  <c r="AH61" i="1" s="1"/>
  <c r="AH62" i="1" s="1"/>
  <c r="AH63" i="1" s="1"/>
  <c r="AH64" i="1" s="1"/>
  <c r="Z60" i="1"/>
  <c r="G60" i="1" s="1"/>
  <c r="T60" i="1"/>
  <c r="R60" i="1"/>
  <c r="R61" i="1" s="1"/>
  <c r="R62" i="1" s="1"/>
  <c r="R63" i="1" s="1"/>
  <c r="R64" i="1" s="1"/>
  <c r="P60" i="1"/>
  <c r="M60" i="1"/>
  <c r="L60" i="1"/>
  <c r="K60" i="1"/>
  <c r="J60" i="1"/>
  <c r="F60" i="1"/>
  <c r="C60" i="1"/>
  <c r="Z59" i="1"/>
  <c r="G59" i="1" s="1"/>
  <c r="T59" i="1"/>
  <c r="P59" i="1"/>
  <c r="S59" i="1" s="1"/>
  <c r="E59" i="1" s="1"/>
  <c r="AG59" i="1" s="1"/>
  <c r="M59" i="1"/>
  <c r="L59" i="1"/>
  <c r="K59" i="1"/>
  <c r="J59" i="1"/>
  <c r="F59" i="1"/>
  <c r="C59" i="1"/>
  <c r="D63" i="1" l="1"/>
  <c r="AK63" i="1" s="1"/>
  <c r="D60" i="1"/>
  <c r="AK60" i="1" s="1"/>
  <c r="D84" i="1"/>
  <c r="AK84" i="1" s="1"/>
  <c r="D86" i="1"/>
  <c r="AK86" i="1" s="1"/>
  <c r="D62" i="1"/>
  <c r="AK62" i="1" s="1"/>
  <c r="D85" i="1"/>
  <c r="AK85" i="1" s="1"/>
  <c r="D64" i="1"/>
  <c r="AK64" i="1" s="1"/>
  <c r="S61" i="1"/>
  <c r="E61" i="1" s="1"/>
  <c r="AG61" i="1" s="1"/>
  <c r="S63" i="1"/>
  <c r="E63" i="1" s="1"/>
  <c r="AG63" i="1" s="1"/>
  <c r="S62" i="1"/>
  <c r="E62" i="1" s="1"/>
  <c r="AG62" i="1" s="1"/>
  <c r="S64" i="1"/>
  <c r="E64" i="1" s="1"/>
  <c r="AG64" i="1" s="1"/>
  <c r="D59" i="1"/>
  <c r="AK59" i="1" s="1"/>
  <c r="D61" i="1"/>
  <c r="AK61" i="1" s="1"/>
  <c r="S60" i="1"/>
  <c r="E60" i="1" s="1"/>
  <c r="AG60" i="1" s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1" i="1"/>
  <c r="M150" i="1"/>
  <c r="M149" i="1"/>
  <c r="M148" i="1"/>
  <c r="M147" i="1"/>
  <c r="M146" i="1"/>
  <c r="M145" i="1"/>
  <c r="M144" i="1"/>
  <c r="M143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Z346" i="1" l="1"/>
  <c r="G346" i="1" s="1"/>
  <c r="T346" i="1"/>
  <c r="L346" i="1"/>
  <c r="K346" i="1"/>
  <c r="J346" i="1"/>
  <c r="F346" i="1"/>
  <c r="C346" i="1"/>
  <c r="Z345" i="1"/>
  <c r="G345" i="1" s="1"/>
  <c r="T345" i="1"/>
  <c r="L345" i="1"/>
  <c r="K345" i="1"/>
  <c r="J345" i="1"/>
  <c r="F345" i="1"/>
  <c r="C345" i="1"/>
  <c r="Z344" i="1"/>
  <c r="G344" i="1" s="1"/>
  <c r="T344" i="1"/>
  <c r="L344" i="1"/>
  <c r="K344" i="1"/>
  <c r="J344" i="1"/>
  <c r="F344" i="1"/>
  <c r="C344" i="1"/>
  <c r="Z343" i="1"/>
  <c r="G343" i="1" s="1"/>
  <c r="T343" i="1"/>
  <c r="L343" i="1"/>
  <c r="K343" i="1"/>
  <c r="J343" i="1"/>
  <c r="F343" i="1"/>
  <c r="C343" i="1"/>
  <c r="Z342" i="1"/>
  <c r="G342" i="1" s="1"/>
  <c r="T342" i="1"/>
  <c r="L342" i="1"/>
  <c r="K342" i="1"/>
  <c r="J342" i="1"/>
  <c r="F342" i="1"/>
  <c r="C342" i="1"/>
  <c r="Z341" i="1"/>
  <c r="G341" i="1" s="1"/>
  <c r="T341" i="1"/>
  <c r="L341" i="1"/>
  <c r="K341" i="1"/>
  <c r="J341" i="1"/>
  <c r="F341" i="1"/>
  <c r="C341" i="1"/>
  <c r="Z340" i="1"/>
  <c r="G340" i="1" s="1"/>
  <c r="T340" i="1"/>
  <c r="L340" i="1"/>
  <c r="K340" i="1"/>
  <c r="J340" i="1"/>
  <c r="F340" i="1"/>
  <c r="C340" i="1"/>
  <c r="Z339" i="1"/>
  <c r="G339" i="1" s="1"/>
  <c r="T339" i="1"/>
  <c r="L339" i="1"/>
  <c r="K339" i="1"/>
  <c r="J339" i="1"/>
  <c r="F339" i="1"/>
  <c r="C339" i="1"/>
  <c r="Z338" i="1"/>
  <c r="G338" i="1" s="1"/>
  <c r="T338" i="1"/>
  <c r="R338" i="1"/>
  <c r="R339" i="1" s="1"/>
  <c r="R340" i="1" s="1"/>
  <c r="R341" i="1" s="1"/>
  <c r="R342" i="1" s="1"/>
  <c r="R343" i="1" s="1"/>
  <c r="R344" i="1" s="1"/>
  <c r="R345" i="1" s="1"/>
  <c r="R346" i="1" s="1"/>
  <c r="L338" i="1"/>
  <c r="K338" i="1"/>
  <c r="J338" i="1"/>
  <c r="F338" i="1"/>
  <c r="C338" i="1"/>
  <c r="Z337" i="1"/>
  <c r="G337" i="1" s="1"/>
  <c r="T337" i="1"/>
  <c r="L337" i="1"/>
  <c r="K337" i="1"/>
  <c r="J337" i="1"/>
  <c r="F337" i="1"/>
  <c r="C337" i="1"/>
  <c r="Z291" i="1"/>
  <c r="G291" i="1" s="1"/>
  <c r="T291" i="1"/>
  <c r="L291" i="1"/>
  <c r="K291" i="1"/>
  <c r="J291" i="1"/>
  <c r="F291" i="1"/>
  <c r="C291" i="1"/>
  <c r="Z290" i="1"/>
  <c r="G290" i="1" s="1"/>
  <c r="T290" i="1"/>
  <c r="L290" i="1"/>
  <c r="K290" i="1"/>
  <c r="J290" i="1"/>
  <c r="F290" i="1"/>
  <c r="C290" i="1"/>
  <c r="Z289" i="1"/>
  <c r="G289" i="1" s="1"/>
  <c r="T289" i="1"/>
  <c r="L289" i="1"/>
  <c r="K289" i="1"/>
  <c r="J289" i="1"/>
  <c r="F289" i="1"/>
  <c r="C289" i="1"/>
  <c r="Z288" i="1"/>
  <c r="G288" i="1" s="1"/>
  <c r="T288" i="1"/>
  <c r="L288" i="1"/>
  <c r="K288" i="1"/>
  <c r="J288" i="1"/>
  <c r="F288" i="1"/>
  <c r="C288" i="1"/>
  <c r="Z287" i="1"/>
  <c r="G287" i="1" s="1"/>
  <c r="T287" i="1"/>
  <c r="L287" i="1"/>
  <c r="K287" i="1"/>
  <c r="J287" i="1"/>
  <c r="F287" i="1"/>
  <c r="C287" i="1"/>
  <c r="Z286" i="1"/>
  <c r="G286" i="1" s="1"/>
  <c r="T286" i="1"/>
  <c r="L286" i="1"/>
  <c r="K286" i="1"/>
  <c r="J286" i="1"/>
  <c r="F286" i="1"/>
  <c r="C286" i="1"/>
  <c r="Z285" i="1"/>
  <c r="G285" i="1" s="1"/>
  <c r="T285" i="1"/>
  <c r="L285" i="1"/>
  <c r="K285" i="1"/>
  <c r="J285" i="1"/>
  <c r="F285" i="1"/>
  <c r="C285" i="1"/>
  <c r="Z284" i="1"/>
  <c r="G284" i="1" s="1"/>
  <c r="T284" i="1"/>
  <c r="L284" i="1"/>
  <c r="K284" i="1"/>
  <c r="J284" i="1"/>
  <c r="F284" i="1"/>
  <c r="C284" i="1"/>
  <c r="Z283" i="1"/>
  <c r="G283" i="1" s="1"/>
  <c r="T283" i="1"/>
  <c r="R283" i="1"/>
  <c r="R284" i="1" s="1"/>
  <c r="R285" i="1" s="1"/>
  <c r="R286" i="1" s="1"/>
  <c r="R287" i="1" s="1"/>
  <c r="R288" i="1" s="1"/>
  <c r="R289" i="1" s="1"/>
  <c r="R290" i="1" s="1"/>
  <c r="R291" i="1" s="1"/>
  <c r="L283" i="1"/>
  <c r="K283" i="1"/>
  <c r="J283" i="1"/>
  <c r="F283" i="1"/>
  <c r="C283" i="1"/>
  <c r="AH282" i="1"/>
  <c r="AH283" i="1" s="1"/>
  <c r="AH284" i="1" s="1"/>
  <c r="AH285" i="1" s="1"/>
  <c r="AH286" i="1" s="1"/>
  <c r="AH287" i="1" s="1"/>
  <c r="AH288" i="1" s="1"/>
  <c r="AH289" i="1" s="1"/>
  <c r="AH290" i="1" s="1"/>
  <c r="AH291" i="1" s="1"/>
  <c r="Z282" i="1"/>
  <c r="G282" i="1" s="1"/>
  <c r="T282" i="1"/>
  <c r="L282" i="1"/>
  <c r="K282" i="1"/>
  <c r="J282" i="1"/>
  <c r="F282" i="1"/>
  <c r="C282" i="1"/>
  <c r="Z253" i="1"/>
  <c r="G253" i="1" s="1"/>
  <c r="T253" i="1"/>
  <c r="L253" i="1"/>
  <c r="K253" i="1"/>
  <c r="J253" i="1"/>
  <c r="F253" i="1"/>
  <c r="C253" i="1"/>
  <c r="Z252" i="1"/>
  <c r="G252" i="1" s="1"/>
  <c r="T252" i="1"/>
  <c r="L252" i="1"/>
  <c r="K252" i="1"/>
  <c r="J252" i="1"/>
  <c r="F252" i="1"/>
  <c r="C252" i="1"/>
  <c r="Z251" i="1"/>
  <c r="G251" i="1" s="1"/>
  <c r="T251" i="1"/>
  <c r="L251" i="1"/>
  <c r="K251" i="1"/>
  <c r="J251" i="1"/>
  <c r="F251" i="1"/>
  <c r="C251" i="1"/>
  <c r="Z250" i="1"/>
  <c r="G250" i="1" s="1"/>
  <c r="T250" i="1"/>
  <c r="L250" i="1"/>
  <c r="K250" i="1"/>
  <c r="J250" i="1"/>
  <c r="F250" i="1"/>
  <c r="C250" i="1"/>
  <c r="Z249" i="1"/>
  <c r="G249" i="1" s="1"/>
  <c r="T249" i="1"/>
  <c r="L249" i="1"/>
  <c r="K249" i="1"/>
  <c r="J249" i="1"/>
  <c r="F249" i="1"/>
  <c r="C249" i="1"/>
  <c r="Z248" i="1"/>
  <c r="G248" i="1" s="1"/>
  <c r="T248" i="1"/>
  <c r="L248" i="1"/>
  <c r="K248" i="1"/>
  <c r="J248" i="1"/>
  <c r="F248" i="1"/>
  <c r="C248" i="1"/>
  <c r="Z247" i="1"/>
  <c r="G247" i="1" s="1"/>
  <c r="T247" i="1"/>
  <c r="L247" i="1"/>
  <c r="K247" i="1"/>
  <c r="J247" i="1"/>
  <c r="F247" i="1"/>
  <c r="C247" i="1"/>
  <c r="J246" i="1"/>
  <c r="Z246" i="1"/>
  <c r="G246" i="1" s="1"/>
  <c r="T246" i="1"/>
  <c r="L246" i="1"/>
  <c r="K246" i="1"/>
  <c r="F246" i="1"/>
  <c r="C246" i="1"/>
  <c r="J245" i="1"/>
  <c r="Z245" i="1"/>
  <c r="G245" i="1" s="1"/>
  <c r="T245" i="1"/>
  <c r="L245" i="1"/>
  <c r="K245" i="1"/>
  <c r="F245" i="1"/>
  <c r="C245" i="1"/>
  <c r="K244" i="1"/>
  <c r="Z244" i="1"/>
  <c r="G244" i="1" s="1"/>
  <c r="T244" i="1"/>
  <c r="L244" i="1"/>
  <c r="J244" i="1"/>
  <c r="F244" i="1"/>
  <c r="C244" i="1"/>
  <c r="Z243" i="1"/>
  <c r="G243" i="1" s="1"/>
  <c r="T243" i="1"/>
  <c r="L243" i="1"/>
  <c r="K243" i="1"/>
  <c r="J243" i="1"/>
  <c r="F243" i="1"/>
  <c r="C243" i="1"/>
  <c r="Z242" i="1"/>
  <c r="G242" i="1" s="1"/>
  <c r="T242" i="1"/>
  <c r="L242" i="1"/>
  <c r="K242" i="1"/>
  <c r="J242" i="1"/>
  <c r="F242" i="1"/>
  <c r="C242" i="1"/>
  <c r="J241" i="1"/>
  <c r="Z241" i="1"/>
  <c r="G241" i="1" s="1"/>
  <c r="T241" i="1"/>
  <c r="L241" i="1"/>
  <c r="K241" i="1"/>
  <c r="F241" i="1"/>
  <c r="C241" i="1"/>
  <c r="K240" i="1"/>
  <c r="Z240" i="1"/>
  <c r="G240" i="1" s="1"/>
  <c r="T240" i="1"/>
  <c r="L240" i="1"/>
  <c r="J240" i="1"/>
  <c r="F240" i="1"/>
  <c r="C240" i="1"/>
  <c r="K239" i="1"/>
  <c r="Z239" i="1"/>
  <c r="G239" i="1" s="1"/>
  <c r="T239" i="1"/>
  <c r="L239" i="1"/>
  <c r="J239" i="1"/>
  <c r="F239" i="1"/>
  <c r="C239" i="1"/>
  <c r="Z238" i="1"/>
  <c r="G238" i="1" s="1"/>
  <c r="T238" i="1"/>
  <c r="L238" i="1"/>
  <c r="K238" i="1"/>
  <c r="J238" i="1"/>
  <c r="F238" i="1"/>
  <c r="C238" i="1"/>
  <c r="Z237" i="1"/>
  <c r="G237" i="1" s="1"/>
  <c r="T237" i="1"/>
  <c r="L237" i="1"/>
  <c r="K237" i="1"/>
  <c r="J237" i="1"/>
  <c r="F237" i="1"/>
  <c r="C237" i="1"/>
  <c r="Z236" i="1"/>
  <c r="G236" i="1" s="1"/>
  <c r="T236" i="1"/>
  <c r="L236" i="1"/>
  <c r="K236" i="1"/>
  <c r="J236" i="1"/>
  <c r="F236" i="1"/>
  <c r="C236" i="1"/>
  <c r="J235" i="1"/>
  <c r="Z235" i="1"/>
  <c r="G235" i="1" s="1"/>
  <c r="T235" i="1"/>
  <c r="R235" i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L235" i="1"/>
  <c r="K235" i="1"/>
  <c r="F235" i="1"/>
  <c r="C235" i="1"/>
  <c r="J234" i="1"/>
  <c r="Z234" i="1"/>
  <c r="G234" i="1" s="1"/>
  <c r="T234" i="1"/>
  <c r="L234" i="1"/>
  <c r="K234" i="1"/>
  <c r="F234" i="1"/>
  <c r="C234" i="1"/>
  <c r="D344" i="1" l="1"/>
  <c r="AK344" i="1" s="1"/>
  <c r="D251" i="1"/>
  <c r="AK251" i="1" s="1"/>
  <c r="D235" i="1"/>
  <c r="AK235" i="1" s="1"/>
  <c r="D247" i="1"/>
  <c r="AK247" i="1" s="1"/>
  <c r="D288" i="1"/>
  <c r="AK288" i="1" s="1"/>
  <c r="D238" i="1"/>
  <c r="AK238" i="1" s="1"/>
  <c r="D245" i="1"/>
  <c r="AK245" i="1" s="1"/>
  <c r="D282" i="1"/>
  <c r="AK282" i="1" s="1"/>
  <c r="D284" i="1"/>
  <c r="AK284" i="1" s="1"/>
  <c r="D338" i="1"/>
  <c r="AK338" i="1" s="1"/>
  <c r="D242" i="1"/>
  <c r="AK242" i="1" s="1"/>
  <c r="D345" i="1"/>
  <c r="AK345" i="1" s="1"/>
  <c r="D342" i="1"/>
  <c r="AK342" i="1" s="1"/>
  <c r="D236" i="1"/>
  <c r="AK236" i="1" s="1"/>
  <c r="D252" i="1"/>
  <c r="AK252" i="1" s="1"/>
  <c r="D340" i="1"/>
  <c r="AK340" i="1" s="1"/>
  <c r="D243" i="1"/>
  <c r="AK243" i="1" s="1"/>
  <c r="D289" i="1"/>
  <c r="AK289" i="1" s="1"/>
  <c r="D343" i="1"/>
  <c r="AK343" i="1" s="1"/>
  <c r="D234" i="1"/>
  <c r="AK234" i="1" s="1"/>
  <c r="D250" i="1"/>
  <c r="AK250" i="1" s="1"/>
  <c r="D287" i="1"/>
  <c r="AK287" i="1" s="1"/>
  <c r="D341" i="1"/>
  <c r="AK341" i="1" s="1"/>
  <c r="D240" i="1"/>
  <c r="AK240" i="1" s="1"/>
  <c r="D239" i="1"/>
  <c r="AK239" i="1" s="1"/>
  <c r="D248" i="1"/>
  <c r="AK248" i="1" s="1"/>
  <c r="D246" i="1"/>
  <c r="AK246" i="1" s="1"/>
  <c r="D285" i="1"/>
  <c r="AK285" i="1" s="1"/>
  <c r="D339" i="1"/>
  <c r="AK339" i="1" s="1"/>
  <c r="D241" i="1"/>
  <c r="AK241" i="1" s="1"/>
  <c r="D337" i="1"/>
  <c r="AK337" i="1" s="1"/>
  <c r="D346" i="1"/>
  <c r="AK346" i="1" s="1"/>
  <c r="D286" i="1"/>
  <c r="AK286" i="1" s="1"/>
  <c r="D237" i="1"/>
  <c r="AK237" i="1" s="1"/>
  <c r="D244" i="1"/>
  <c r="AK244" i="1" s="1"/>
  <c r="D283" i="1"/>
  <c r="AK283" i="1" s="1"/>
  <c r="D291" i="1"/>
  <c r="AK291" i="1" s="1"/>
  <c r="D290" i="1"/>
  <c r="AK290" i="1" s="1"/>
  <c r="D249" i="1"/>
  <c r="AK249" i="1" s="1"/>
  <c r="D253" i="1"/>
  <c r="AK253" i="1" s="1"/>
  <c r="G412" i="1" l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1" i="1"/>
  <c r="C150" i="1"/>
  <c r="C149" i="1"/>
  <c r="C148" i="1"/>
  <c r="C147" i="1"/>
  <c r="C146" i="1"/>
  <c r="C145" i="1"/>
  <c r="C144" i="1"/>
  <c r="C143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J410" i="1"/>
  <c r="F410" i="1"/>
  <c r="J409" i="1"/>
  <c r="F409" i="1"/>
  <c r="J408" i="1"/>
  <c r="F408" i="1"/>
  <c r="L410" i="1"/>
  <c r="L409" i="1"/>
  <c r="L408" i="1"/>
  <c r="T410" i="1"/>
  <c r="T409" i="1"/>
  <c r="T408" i="1"/>
  <c r="T411" i="1"/>
  <c r="Z411" i="1"/>
  <c r="G411" i="1" s="1"/>
  <c r="Z410" i="1"/>
  <c r="G410" i="1" s="1"/>
  <c r="Z409" i="1"/>
  <c r="G409" i="1" s="1"/>
  <c r="Z408" i="1"/>
  <c r="G408" i="1" s="1"/>
  <c r="Z407" i="1"/>
  <c r="G407" i="1" s="1"/>
  <c r="R408" i="1"/>
  <c r="R409" i="1" s="1"/>
  <c r="R410" i="1" s="1"/>
  <c r="R411" i="1" s="1"/>
  <c r="P410" i="1"/>
  <c r="P409" i="1"/>
  <c r="P408" i="1"/>
  <c r="L407" i="1"/>
  <c r="J407" i="1"/>
  <c r="F407" i="1"/>
  <c r="P407" i="1"/>
  <c r="T407" i="1"/>
  <c r="AH407" i="1"/>
  <c r="AH408" i="1" s="1"/>
  <c r="AH409" i="1" s="1"/>
  <c r="AH410" i="1" s="1"/>
  <c r="AH411" i="1" s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1" i="1"/>
  <c r="T150" i="1"/>
  <c r="T149" i="1"/>
  <c r="T148" i="1"/>
  <c r="T147" i="1"/>
  <c r="T146" i="1"/>
  <c r="T145" i="1"/>
  <c r="T144" i="1"/>
  <c r="T143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3" i="1"/>
  <c r="T82" i="1"/>
  <c r="T81" i="1"/>
  <c r="T80" i="1"/>
  <c r="T79" i="1"/>
  <c r="T78" i="1"/>
  <c r="T77" i="1"/>
  <c r="T76" i="1"/>
  <c r="T75" i="1"/>
  <c r="T74" i="1"/>
  <c r="T73" i="1"/>
  <c r="T72" i="1"/>
  <c r="T70" i="1"/>
  <c r="T69" i="1"/>
  <c r="T68" i="1"/>
  <c r="T67" i="1"/>
  <c r="T66" i="1"/>
  <c r="T65" i="1"/>
  <c r="T71" i="1"/>
  <c r="AH126" i="1"/>
  <c r="AH135" i="1"/>
  <c r="AH143" i="1"/>
  <c r="AH149" i="1"/>
  <c r="AH167" i="1"/>
  <c r="AH292" i="1"/>
  <c r="AH313" i="1"/>
  <c r="AH359" i="1"/>
  <c r="AH368" i="1"/>
  <c r="AH394" i="1"/>
  <c r="AH104" i="1"/>
  <c r="AH105" i="1" s="1"/>
  <c r="AH106" i="1" s="1"/>
  <c r="AH107" i="1" s="1"/>
  <c r="AH108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H88" i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66" i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334" i="3"/>
  <c r="A333" i="3"/>
  <c r="U366" i="1" l="1"/>
  <c r="U367" i="1"/>
  <c r="U365" i="1"/>
  <c r="U153" i="1"/>
  <c r="U154" i="1"/>
  <c r="U152" i="1"/>
  <c r="D72" i="1"/>
  <c r="AK72" i="1" s="1"/>
  <c r="U72" i="1"/>
  <c r="D91" i="1"/>
  <c r="AK91" i="1" s="1"/>
  <c r="U91" i="1"/>
  <c r="D107" i="1"/>
  <c r="AK107" i="1" s="1"/>
  <c r="U107" i="1"/>
  <c r="D123" i="1"/>
  <c r="AK123" i="1" s="1"/>
  <c r="U123" i="1"/>
  <c r="D139" i="1"/>
  <c r="AK139" i="1" s="1"/>
  <c r="U139" i="1"/>
  <c r="D161" i="1"/>
  <c r="AK161" i="1" s="1"/>
  <c r="U161" i="1"/>
  <c r="D177" i="1"/>
  <c r="AK177" i="1" s="1"/>
  <c r="U177" i="1"/>
  <c r="D193" i="1"/>
  <c r="AK193" i="1" s="1"/>
  <c r="U193" i="1"/>
  <c r="D209" i="1"/>
  <c r="AK209" i="1" s="1"/>
  <c r="U209" i="1"/>
  <c r="D225" i="1"/>
  <c r="AK225" i="1" s="1"/>
  <c r="U225" i="1"/>
  <c r="D261" i="1"/>
  <c r="AK261" i="1" s="1"/>
  <c r="U261" i="1"/>
  <c r="D277" i="1"/>
  <c r="AK277" i="1" s="1"/>
  <c r="U277" i="1"/>
  <c r="D303" i="1"/>
  <c r="AK303" i="1" s="1"/>
  <c r="U303" i="1"/>
  <c r="D319" i="1"/>
  <c r="AK319" i="1" s="1"/>
  <c r="U319" i="1"/>
  <c r="D335" i="1"/>
  <c r="AK335" i="1" s="1"/>
  <c r="U335" i="1"/>
  <c r="D361" i="1"/>
  <c r="AK361" i="1" s="1"/>
  <c r="U361" i="1"/>
  <c r="D380" i="1"/>
  <c r="AK380" i="1" s="1"/>
  <c r="U380" i="1"/>
  <c r="D396" i="1"/>
  <c r="AK396" i="1" s="1"/>
  <c r="U396" i="1"/>
  <c r="D158" i="1"/>
  <c r="AK158" i="1" s="1"/>
  <c r="U158" i="1"/>
  <c r="D90" i="1"/>
  <c r="AK90" i="1" s="1"/>
  <c r="U90" i="1"/>
  <c r="D334" i="1"/>
  <c r="AK334" i="1" s="1"/>
  <c r="U334" i="1"/>
  <c r="D178" i="1"/>
  <c r="AK178" i="1" s="1"/>
  <c r="U178" i="1"/>
  <c r="D336" i="1"/>
  <c r="AK336" i="1" s="1"/>
  <c r="U336" i="1"/>
  <c r="D163" i="1"/>
  <c r="AK163" i="1" s="1"/>
  <c r="U163" i="1"/>
  <c r="D179" i="1"/>
  <c r="AK179" i="1" s="1"/>
  <c r="U179" i="1"/>
  <c r="D195" i="1"/>
  <c r="AK195" i="1" s="1"/>
  <c r="U195" i="1"/>
  <c r="D211" i="1"/>
  <c r="AK211" i="1" s="1"/>
  <c r="U211" i="1"/>
  <c r="D227" i="1"/>
  <c r="AK227" i="1" s="1"/>
  <c r="U227" i="1"/>
  <c r="D263" i="1"/>
  <c r="AK263" i="1" s="1"/>
  <c r="U263" i="1"/>
  <c r="D279" i="1"/>
  <c r="AK279" i="1" s="1"/>
  <c r="U279" i="1"/>
  <c r="D305" i="1"/>
  <c r="AK305" i="1" s="1"/>
  <c r="U305" i="1"/>
  <c r="D321" i="1"/>
  <c r="AK321" i="1" s="1"/>
  <c r="U321" i="1"/>
  <c r="D347" i="1"/>
  <c r="AK347" i="1" s="1"/>
  <c r="U347" i="1"/>
  <c r="D363" i="1"/>
  <c r="AK363" i="1" s="1"/>
  <c r="U363" i="1"/>
  <c r="D382" i="1"/>
  <c r="AK382" i="1" s="1"/>
  <c r="U382" i="1"/>
  <c r="D398" i="1"/>
  <c r="AK398" i="1" s="1"/>
  <c r="U398" i="1"/>
  <c r="D136" i="1"/>
  <c r="AK136" i="1" s="1"/>
  <c r="U136" i="1"/>
  <c r="D138" i="1"/>
  <c r="AK138" i="1" s="1"/>
  <c r="U138" i="1"/>
  <c r="D379" i="1"/>
  <c r="AK379" i="1" s="1"/>
  <c r="U379" i="1"/>
  <c r="D194" i="1"/>
  <c r="AK194" i="1" s="1"/>
  <c r="U194" i="1"/>
  <c r="D381" i="1"/>
  <c r="AK381" i="1" s="1"/>
  <c r="U381" i="1"/>
  <c r="D144" i="1"/>
  <c r="AK144" i="1" s="1"/>
  <c r="U144" i="1"/>
  <c r="D75" i="1"/>
  <c r="AK75" i="1" s="1"/>
  <c r="U75" i="1"/>
  <c r="D110" i="1"/>
  <c r="AK110" i="1" s="1"/>
  <c r="U110" i="1"/>
  <c r="D145" i="1"/>
  <c r="AK145" i="1" s="1"/>
  <c r="U145" i="1"/>
  <c r="D180" i="1"/>
  <c r="AK180" i="1" s="1"/>
  <c r="U180" i="1"/>
  <c r="D196" i="1"/>
  <c r="AK196" i="1" s="1"/>
  <c r="U196" i="1"/>
  <c r="D212" i="1"/>
  <c r="AK212" i="1" s="1"/>
  <c r="U212" i="1"/>
  <c r="D228" i="1"/>
  <c r="AK228" i="1" s="1"/>
  <c r="U228" i="1"/>
  <c r="D264" i="1"/>
  <c r="AK264" i="1" s="1"/>
  <c r="U264" i="1"/>
  <c r="D280" i="1"/>
  <c r="AK280" i="1" s="1"/>
  <c r="U280" i="1"/>
  <c r="D306" i="1"/>
  <c r="AK306" i="1" s="1"/>
  <c r="U306" i="1"/>
  <c r="D322" i="1"/>
  <c r="AK322" i="1" s="1"/>
  <c r="U322" i="1"/>
  <c r="D348" i="1"/>
  <c r="AK348" i="1" s="1"/>
  <c r="U348" i="1"/>
  <c r="D364" i="1"/>
  <c r="AK364" i="1" s="1"/>
  <c r="U364" i="1"/>
  <c r="D383" i="1"/>
  <c r="AK383" i="1" s="1"/>
  <c r="U383" i="1"/>
  <c r="D399" i="1"/>
  <c r="AK399" i="1" s="1"/>
  <c r="U399" i="1"/>
  <c r="D174" i="1"/>
  <c r="AK174" i="1" s="1"/>
  <c r="U174" i="1"/>
  <c r="D106" i="1"/>
  <c r="AK106" i="1" s="1"/>
  <c r="U106" i="1"/>
  <c r="D360" i="1"/>
  <c r="AK360" i="1" s="1"/>
  <c r="U360" i="1"/>
  <c r="D162" i="1"/>
  <c r="AK162" i="1" s="1"/>
  <c r="U162" i="1"/>
  <c r="D362" i="1"/>
  <c r="AK362" i="1" s="1"/>
  <c r="U362" i="1"/>
  <c r="D74" i="1"/>
  <c r="AK74" i="1" s="1"/>
  <c r="U74" i="1"/>
  <c r="D94" i="1"/>
  <c r="AK94" i="1" s="1"/>
  <c r="U94" i="1"/>
  <c r="D126" i="1"/>
  <c r="AK126" i="1" s="1"/>
  <c r="U126" i="1"/>
  <c r="D164" i="1"/>
  <c r="AK164" i="1" s="1"/>
  <c r="U164" i="1"/>
  <c r="D76" i="1"/>
  <c r="AK76" i="1" s="1"/>
  <c r="U76" i="1"/>
  <c r="D95" i="1"/>
  <c r="AK95" i="1" s="1"/>
  <c r="U95" i="1"/>
  <c r="D111" i="1"/>
  <c r="AK111" i="1" s="1"/>
  <c r="U111" i="1"/>
  <c r="D127" i="1"/>
  <c r="AK127" i="1" s="1"/>
  <c r="U127" i="1"/>
  <c r="D146" i="1"/>
  <c r="AK146" i="1" s="1"/>
  <c r="U146" i="1"/>
  <c r="D165" i="1"/>
  <c r="AK165" i="1" s="1"/>
  <c r="U165" i="1"/>
  <c r="D181" i="1"/>
  <c r="AK181" i="1" s="1"/>
  <c r="U181" i="1"/>
  <c r="D197" i="1"/>
  <c r="AK197" i="1" s="1"/>
  <c r="U197" i="1"/>
  <c r="D213" i="1"/>
  <c r="AK213" i="1" s="1"/>
  <c r="U213" i="1"/>
  <c r="D229" i="1"/>
  <c r="AK229" i="1" s="1"/>
  <c r="U229" i="1"/>
  <c r="D265" i="1"/>
  <c r="AK265" i="1" s="1"/>
  <c r="U265" i="1"/>
  <c r="D281" i="1"/>
  <c r="AK281" i="1" s="1"/>
  <c r="U281" i="1"/>
  <c r="D307" i="1"/>
  <c r="AK307" i="1" s="1"/>
  <c r="U307" i="1"/>
  <c r="D323" i="1"/>
  <c r="AK323" i="1" s="1"/>
  <c r="U323" i="1"/>
  <c r="D349" i="1"/>
  <c r="AK349" i="1" s="1"/>
  <c r="U349" i="1"/>
  <c r="D368" i="1"/>
  <c r="AK368" i="1" s="1"/>
  <c r="U368" i="1"/>
  <c r="D384" i="1"/>
  <c r="AK384" i="1" s="1"/>
  <c r="U384" i="1"/>
  <c r="D400" i="1"/>
  <c r="AK400" i="1" s="1"/>
  <c r="U400" i="1"/>
  <c r="D206" i="1"/>
  <c r="AK206" i="1" s="1"/>
  <c r="U206" i="1"/>
  <c r="D70" i="1"/>
  <c r="AK70" i="1" s="1"/>
  <c r="U70" i="1"/>
  <c r="D276" i="1"/>
  <c r="AK276" i="1" s="1"/>
  <c r="U276" i="1"/>
  <c r="D92" i="1"/>
  <c r="AK92" i="1" s="1"/>
  <c r="U92" i="1"/>
  <c r="D278" i="1"/>
  <c r="AK278" i="1" s="1"/>
  <c r="U278" i="1"/>
  <c r="D128" i="1"/>
  <c r="AK128" i="1" s="1"/>
  <c r="U128" i="1"/>
  <c r="D147" i="1"/>
  <c r="AK147" i="1" s="1"/>
  <c r="U147" i="1"/>
  <c r="D166" i="1"/>
  <c r="AK166" i="1" s="1"/>
  <c r="U166" i="1"/>
  <c r="D182" i="1"/>
  <c r="AK182" i="1" s="1"/>
  <c r="U182" i="1"/>
  <c r="D198" i="1"/>
  <c r="AK198" i="1" s="1"/>
  <c r="U198" i="1"/>
  <c r="D214" i="1"/>
  <c r="AK214" i="1" s="1"/>
  <c r="U214" i="1"/>
  <c r="D230" i="1"/>
  <c r="AK230" i="1" s="1"/>
  <c r="U230" i="1"/>
  <c r="D266" i="1"/>
  <c r="AK266" i="1" s="1"/>
  <c r="U266" i="1"/>
  <c r="D292" i="1"/>
  <c r="AK292" i="1" s="1"/>
  <c r="U292" i="1"/>
  <c r="D308" i="1"/>
  <c r="AK308" i="1" s="1"/>
  <c r="U308" i="1"/>
  <c r="D324" i="1"/>
  <c r="AK324" i="1" s="1"/>
  <c r="U324" i="1"/>
  <c r="D350" i="1"/>
  <c r="AK350" i="1" s="1"/>
  <c r="U350" i="1"/>
  <c r="D369" i="1"/>
  <c r="AK369" i="1" s="1"/>
  <c r="U369" i="1"/>
  <c r="D385" i="1"/>
  <c r="AK385" i="1" s="1"/>
  <c r="U385" i="1"/>
  <c r="D401" i="1"/>
  <c r="AK401" i="1" s="1"/>
  <c r="U401" i="1"/>
  <c r="D88" i="1"/>
  <c r="AK88" i="1" s="1"/>
  <c r="U88" i="1"/>
  <c r="D316" i="1"/>
  <c r="AK316" i="1" s="1"/>
  <c r="U316" i="1"/>
  <c r="D160" i="1"/>
  <c r="AK160" i="1" s="1"/>
  <c r="U160" i="1"/>
  <c r="D302" i="1"/>
  <c r="AK302" i="1" s="1"/>
  <c r="U302" i="1"/>
  <c r="D113" i="1"/>
  <c r="AK113" i="1" s="1"/>
  <c r="U113" i="1"/>
  <c r="D129" i="1"/>
  <c r="AK129" i="1" s="1"/>
  <c r="U129" i="1"/>
  <c r="D148" i="1"/>
  <c r="AK148" i="1" s="1"/>
  <c r="U148" i="1"/>
  <c r="D167" i="1"/>
  <c r="AK167" i="1" s="1"/>
  <c r="U167" i="1"/>
  <c r="D183" i="1"/>
  <c r="AK183" i="1" s="1"/>
  <c r="U183" i="1"/>
  <c r="D199" i="1"/>
  <c r="AK199" i="1" s="1"/>
  <c r="U199" i="1"/>
  <c r="D215" i="1"/>
  <c r="AK215" i="1" s="1"/>
  <c r="U215" i="1"/>
  <c r="D231" i="1"/>
  <c r="AK231" i="1" s="1"/>
  <c r="U231" i="1"/>
  <c r="D267" i="1"/>
  <c r="AK267" i="1" s="1"/>
  <c r="U267" i="1"/>
  <c r="D293" i="1"/>
  <c r="AK293" i="1" s="1"/>
  <c r="U293" i="1"/>
  <c r="D309" i="1"/>
  <c r="AK309" i="1" s="1"/>
  <c r="U309" i="1"/>
  <c r="D325" i="1"/>
  <c r="AK325" i="1" s="1"/>
  <c r="U325" i="1"/>
  <c r="D351" i="1"/>
  <c r="AK351" i="1" s="1"/>
  <c r="U351" i="1"/>
  <c r="D370" i="1"/>
  <c r="AK370" i="1" s="1"/>
  <c r="U370" i="1"/>
  <c r="D386" i="1"/>
  <c r="AK386" i="1" s="1"/>
  <c r="U386" i="1"/>
  <c r="D402" i="1"/>
  <c r="AK402" i="1" s="1"/>
  <c r="U402" i="1"/>
  <c r="D358" i="1"/>
  <c r="AK358" i="1" s="1"/>
  <c r="U358" i="1"/>
  <c r="D260" i="1"/>
  <c r="AK260" i="1" s="1"/>
  <c r="U260" i="1"/>
  <c r="D143" i="1"/>
  <c r="AK143" i="1" s="1"/>
  <c r="U143" i="1"/>
  <c r="D397" i="1"/>
  <c r="AK397" i="1" s="1"/>
  <c r="U397" i="1"/>
  <c r="D96" i="1"/>
  <c r="AK96" i="1" s="1"/>
  <c r="U96" i="1"/>
  <c r="D114" i="1"/>
  <c r="AK114" i="1" s="1"/>
  <c r="U114" i="1"/>
  <c r="D130" i="1"/>
  <c r="AK130" i="1" s="1"/>
  <c r="U130" i="1"/>
  <c r="D149" i="1"/>
  <c r="AK149" i="1" s="1"/>
  <c r="U149" i="1"/>
  <c r="D168" i="1"/>
  <c r="AK168" i="1" s="1"/>
  <c r="U168" i="1"/>
  <c r="D184" i="1"/>
  <c r="AK184" i="1" s="1"/>
  <c r="U184" i="1"/>
  <c r="D200" i="1"/>
  <c r="AK200" i="1" s="1"/>
  <c r="U200" i="1"/>
  <c r="D216" i="1"/>
  <c r="AK216" i="1" s="1"/>
  <c r="U216" i="1"/>
  <c r="D232" i="1"/>
  <c r="AK232" i="1" s="1"/>
  <c r="U232" i="1"/>
  <c r="D268" i="1"/>
  <c r="AK268" i="1" s="1"/>
  <c r="U268" i="1"/>
  <c r="D294" i="1"/>
  <c r="AK294" i="1" s="1"/>
  <c r="U294" i="1"/>
  <c r="D310" i="1"/>
  <c r="AK310" i="1" s="1"/>
  <c r="U310" i="1"/>
  <c r="D326" i="1"/>
  <c r="AK326" i="1" s="1"/>
  <c r="U326" i="1"/>
  <c r="D352" i="1"/>
  <c r="AK352" i="1" s="1"/>
  <c r="U352" i="1"/>
  <c r="D371" i="1"/>
  <c r="AK371" i="1" s="1"/>
  <c r="U371" i="1"/>
  <c r="D387" i="1"/>
  <c r="AK387" i="1" s="1"/>
  <c r="U387" i="1"/>
  <c r="D403" i="1"/>
  <c r="AK403" i="1" s="1"/>
  <c r="U403" i="1"/>
  <c r="D258" i="1"/>
  <c r="AK258" i="1" s="1"/>
  <c r="U258" i="1"/>
  <c r="D122" i="1"/>
  <c r="AK122" i="1" s="1"/>
  <c r="U122" i="1"/>
  <c r="D318" i="1"/>
  <c r="AK318" i="1" s="1"/>
  <c r="U318" i="1"/>
  <c r="D124" i="1"/>
  <c r="AK124" i="1" s="1"/>
  <c r="U124" i="1"/>
  <c r="D320" i="1"/>
  <c r="AK320" i="1" s="1"/>
  <c r="U320" i="1"/>
  <c r="D109" i="1"/>
  <c r="AK109" i="1" s="1"/>
  <c r="U109" i="1"/>
  <c r="D115" i="1"/>
  <c r="AK115" i="1" s="1"/>
  <c r="U115" i="1"/>
  <c r="D169" i="1"/>
  <c r="AK169" i="1" s="1"/>
  <c r="U169" i="1"/>
  <c r="D201" i="1"/>
  <c r="AK201" i="1" s="1"/>
  <c r="U201" i="1"/>
  <c r="D217" i="1"/>
  <c r="AK217" i="1" s="1"/>
  <c r="U217" i="1"/>
  <c r="D233" i="1"/>
  <c r="AK233" i="1" s="1"/>
  <c r="U233" i="1"/>
  <c r="D269" i="1"/>
  <c r="AK269" i="1" s="1"/>
  <c r="U269" i="1"/>
  <c r="D295" i="1"/>
  <c r="AK295" i="1" s="1"/>
  <c r="U295" i="1"/>
  <c r="D311" i="1"/>
  <c r="AK311" i="1" s="1"/>
  <c r="U311" i="1"/>
  <c r="D327" i="1"/>
  <c r="AK327" i="1" s="1"/>
  <c r="U327" i="1"/>
  <c r="D353" i="1"/>
  <c r="AK353" i="1" s="1"/>
  <c r="U353" i="1"/>
  <c r="D372" i="1"/>
  <c r="AK372" i="1" s="1"/>
  <c r="U372" i="1"/>
  <c r="D388" i="1"/>
  <c r="AK388" i="1" s="1"/>
  <c r="U388" i="1"/>
  <c r="D404" i="1"/>
  <c r="AK404" i="1" s="1"/>
  <c r="U404" i="1"/>
  <c r="D332" i="1"/>
  <c r="AK332" i="1" s="1"/>
  <c r="U332" i="1"/>
  <c r="D192" i="1"/>
  <c r="AK192" i="1" s="1"/>
  <c r="U192" i="1"/>
  <c r="D108" i="1"/>
  <c r="AK108" i="1" s="1"/>
  <c r="U108" i="1"/>
  <c r="D304" i="1"/>
  <c r="AK304" i="1" s="1"/>
  <c r="U304" i="1"/>
  <c r="D112" i="1"/>
  <c r="AK112" i="1" s="1"/>
  <c r="U112" i="1"/>
  <c r="D79" i="1"/>
  <c r="AK79" i="1" s="1"/>
  <c r="U79" i="1"/>
  <c r="D131" i="1"/>
  <c r="AK131" i="1" s="1"/>
  <c r="U131" i="1"/>
  <c r="D150" i="1"/>
  <c r="AK150" i="1" s="1"/>
  <c r="U150" i="1"/>
  <c r="D185" i="1"/>
  <c r="AK185" i="1" s="1"/>
  <c r="U185" i="1"/>
  <c r="D71" i="1"/>
  <c r="AK71" i="1" s="1"/>
  <c r="U71" i="1"/>
  <c r="D81" i="1"/>
  <c r="AK81" i="1" s="1"/>
  <c r="U81" i="1"/>
  <c r="D100" i="1"/>
  <c r="AK100" i="1" s="1"/>
  <c r="U100" i="1"/>
  <c r="D116" i="1"/>
  <c r="AK116" i="1" s="1"/>
  <c r="U116" i="1"/>
  <c r="D132" i="1"/>
  <c r="AK132" i="1" s="1"/>
  <c r="U132" i="1"/>
  <c r="D151" i="1"/>
  <c r="AK151" i="1" s="1"/>
  <c r="U151" i="1"/>
  <c r="D170" i="1"/>
  <c r="AK170" i="1" s="1"/>
  <c r="U170" i="1"/>
  <c r="D186" i="1"/>
  <c r="AK186" i="1" s="1"/>
  <c r="U186" i="1"/>
  <c r="D202" i="1"/>
  <c r="AK202" i="1" s="1"/>
  <c r="U202" i="1"/>
  <c r="D218" i="1"/>
  <c r="AK218" i="1" s="1"/>
  <c r="U218" i="1"/>
  <c r="D254" i="1"/>
  <c r="AK254" i="1" s="1"/>
  <c r="U254" i="1"/>
  <c r="D270" i="1"/>
  <c r="AK270" i="1" s="1"/>
  <c r="U270" i="1"/>
  <c r="D296" i="1"/>
  <c r="AK296" i="1" s="1"/>
  <c r="U296" i="1"/>
  <c r="D312" i="1"/>
  <c r="AK312" i="1" s="1"/>
  <c r="U312" i="1"/>
  <c r="D328" i="1"/>
  <c r="AK328" i="1" s="1"/>
  <c r="U328" i="1"/>
  <c r="D354" i="1"/>
  <c r="AK354" i="1" s="1"/>
  <c r="U354" i="1"/>
  <c r="D373" i="1"/>
  <c r="AK373" i="1" s="1"/>
  <c r="U373" i="1"/>
  <c r="D389" i="1"/>
  <c r="AK389" i="1" s="1"/>
  <c r="U389" i="1"/>
  <c r="D405" i="1"/>
  <c r="AK405" i="1" s="1"/>
  <c r="U405" i="1"/>
  <c r="D120" i="1"/>
  <c r="AK120" i="1" s="1"/>
  <c r="U120" i="1"/>
  <c r="D377" i="1"/>
  <c r="AK377" i="1" s="1"/>
  <c r="U377" i="1"/>
  <c r="D224" i="1"/>
  <c r="AK224" i="1" s="1"/>
  <c r="U224" i="1"/>
  <c r="D73" i="1"/>
  <c r="AK73" i="1" s="1"/>
  <c r="U73" i="1"/>
  <c r="D262" i="1"/>
  <c r="AK262" i="1" s="1"/>
  <c r="U262" i="1"/>
  <c r="D125" i="1"/>
  <c r="AK125" i="1" s="1"/>
  <c r="U125" i="1"/>
  <c r="D98" i="1"/>
  <c r="AK98" i="1" s="1"/>
  <c r="U98" i="1"/>
  <c r="D80" i="1"/>
  <c r="AK80" i="1" s="1"/>
  <c r="U80" i="1"/>
  <c r="D65" i="1"/>
  <c r="AK65" i="1" s="1"/>
  <c r="U65" i="1"/>
  <c r="U142" i="1"/>
  <c r="U140" i="1"/>
  <c r="U61" i="1"/>
  <c r="U59" i="1"/>
  <c r="U141" i="1"/>
  <c r="U63" i="1"/>
  <c r="U85" i="1"/>
  <c r="U60" i="1"/>
  <c r="U84" i="1"/>
  <c r="U64" i="1"/>
  <c r="U86" i="1"/>
  <c r="U62" i="1"/>
  <c r="U290" i="1"/>
  <c r="U252" i="1"/>
  <c r="U341" i="1"/>
  <c r="U337" i="1"/>
  <c r="U339" i="1"/>
  <c r="U282" i="1"/>
  <c r="U253" i="1"/>
  <c r="U344" i="1"/>
  <c r="U340" i="1"/>
  <c r="U240" i="1"/>
  <c r="U346" i="1"/>
  <c r="U237" i="1"/>
  <c r="U241" i="1"/>
  <c r="U284" i="1"/>
  <c r="U343" i="1"/>
  <c r="U251" i="1"/>
  <c r="U243" i="1"/>
  <c r="U239" i="1"/>
  <c r="U286" i="1"/>
  <c r="U244" i="1"/>
  <c r="U238" i="1"/>
  <c r="U338" i="1"/>
  <c r="U245" i="1"/>
  <c r="U235" i="1"/>
  <c r="U289" i="1"/>
  <c r="U248" i="1"/>
  <c r="U249" i="1"/>
  <c r="U242" i="1"/>
  <c r="U283" i="1"/>
  <c r="U291" i="1"/>
  <c r="U246" i="1"/>
  <c r="U287" i="1"/>
  <c r="U247" i="1"/>
  <c r="U285" i="1"/>
  <c r="U345" i="1"/>
  <c r="U234" i="1"/>
  <c r="U236" i="1"/>
  <c r="U288" i="1"/>
  <c r="U342" i="1"/>
  <c r="U250" i="1"/>
  <c r="D82" i="1"/>
  <c r="AK82" i="1" s="1"/>
  <c r="U82" i="1"/>
  <c r="D101" i="1"/>
  <c r="AK101" i="1" s="1"/>
  <c r="U101" i="1"/>
  <c r="D117" i="1"/>
  <c r="AK117" i="1" s="1"/>
  <c r="U117" i="1"/>
  <c r="D133" i="1"/>
  <c r="AK133" i="1" s="1"/>
  <c r="U133" i="1"/>
  <c r="D155" i="1"/>
  <c r="AK155" i="1" s="1"/>
  <c r="U155" i="1"/>
  <c r="D171" i="1"/>
  <c r="AK171" i="1" s="1"/>
  <c r="U171" i="1"/>
  <c r="D187" i="1"/>
  <c r="AK187" i="1" s="1"/>
  <c r="U187" i="1"/>
  <c r="D203" i="1"/>
  <c r="AK203" i="1" s="1"/>
  <c r="U203" i="1"/>
  <c r="D219" i="1"/>
  <c r="AK219" i="1" s="1"/>
  <c r="U219" i="1"/>
  <c r="D255" i="1"/>
  <c r="AK255" i="1" s="1"/>
  <c r="U255" i="1"/>
  <c r="D271" i="1"/>
  <c r="AK271" i="1" s="1"/>
  <c r="U271" i="1"/>
  <c r="D297" i="1"/>
  <c r="AK297" i="1" s="1"/>
  <c r="U297" i="1"/>
  <c r="D313" i="1"/>
  <c r="AK313" i="1" s="1"/>
  <c r="U313" i="1"/>
  <c r="D329" i="1"/>
  <c r="AK329" i="1" s="1"/>
  <c r="U329" i="1"/>
  <c r="D355" i="1"/>
  <c r="AK355" i="1" s="1"/>
  <c r="U355" i="1"/>
  <c r="D374" i="1"/>
  <c r="AK374" i="1" s="1"/>
  <c r="U374" i="1"/>
  <c r="D390" i="1"/>
  <c r="AK390" i="1" s="1"/>
  <c r="U390" i="1"/>
  <c r="D406" i="1"/>
  <c r="AK406" i="1" s="1"/>
  <c r="U406" i="1"/>
  <c r="D411" i="1"/>
  <c r="AK411" i="1" s="1"/>
  <c r="U411" i="1"/>
  <c r="D104" i="1"/>
  <c r="AK104" i="1" s="1"/>
  <c r="U104" i="1"/>
  <c r="D300" i="1"/>
  <c r="AK300" i="1" s="1"/>
  <c r="U300" i="1"/>
  <c r="D176" i="1"/>
  <c r="AK176" i="1" s="1"/>
  <c r="U176" i="1"/>
  <c r="D395" i="1"/>
  <c r="AK395" i="1" s="1"/>
  <c r="U395" i="1"/>
  <c r="D226" i="1"/>
  <c r="AK226" i="1" s="1"/>
  <c r="U226" i="1"/>
  <c r="D93" i="1"/>
  <c r="AK93" i="1" s="1"/>
  <c r="U93" i="1"/>
  <c r="D78" i="1"/>
  <c r="AK78" i="1" s="1"/>
  <c r="U78" i="1"/>
  <c r="D99" i="1"/>
  <c r="AK99" i="1" s="1"/>
  <c r="U99" i="1"/>
  <c r="D66" i="1"/>
  <c r="AK66" i="1" s="1"/>
  <c r="U66" i="1"/>
  <c r="D83" i="1"/>
  <c r="AK83" i="1" s="1"/>
  <c r="U83" i="1"/>
  <c r="D102" i="1"/>
  <c r="AK102" i="1" s="1"/>
  <c r="U102" i="1"/>
  <c r="D118" i="1"/>
  <c r="AK118" i="1" s="1"/>
  <c r="U118" i="1"/>
  <c r="D134" i="1"/>
  <c r="AK134" i="1" s="1"/>
  <c r="U134" i="1"/>
  <c r="D156" i="1"/>
  <c r="AK156" i="1" s="1"/>
  <c r="U156" i="1"/>
  <c r="D172" i="1"/>
  <c r="AK172" i="1" s="1"/>
  <c r="U172" i="1"/>
  <c r="D188" i="1"/>
  <c r="AK188" i="1" s="1"/>
  <c r="U188" i="1"/>
  <c r="D204" i="1"/>
  <c r="AK204" i="1" s="1"/>
  <c r="U204" i="1"/>
  <c r="D220" i="1"/>
  <c r="AK220" i="1" s="1"/>
  <c r="U220" i="1"/>
  <c r="D256" i="1"/>
  <c r="AK256" i="1" s="1"/>
  <c r="U256" i="1"/>
  <c r="D272" i="1"/>
  <c r="AK272" i="1" s="1"/>
  <c r="U272" i="1"/>
  <c r="D298" i="1"/>
  <c r="AK298" i="1" s="1"/>
  <c r="U298" i="1"/>
  <c r="D314" i="1"/>
  <c r="AK314" i="1" s="1"/>
  <c r="U314" i="1"/>
  <c r="D330" i="1"/>
  <c r="AK330" i="1" s="1"/>
  <c r="U330" i="1"/>
  <c r="D356" i="1"/>
  <c r="AK356" i="1" s="1"/>
  <c r="U356" i="1"/>
  <c r="D375" i="1"/>
  <c r="AK375" i="1" s="1"/>
  <c r="U375" i="1"/>
  <c r="D391" i="1"/>
  <c r="AK391" i="1" s="1"/>
  <c r="U391" i="1"/>
  <c r="D408" i="1"/>
  <c r="AK408" i="1" s="1"/>
  <c r="U408" i="1"/>
  <c r="D68" i="1"/>
  <c r="AK68" i="1" s="1"/>
  <c r="U68" i="1"/>
  <c r="D274" i="1"/>
  <c r="AK274" i="1" s="1"/>
  <c r="U274" i="1"/>
  <c r="D208" i="1"/>
  <c r="AK208" i="1" s="1"/>
  <c r="U208" i="1"/>
  <c r="D210" i="1"/>
  <c r="AK210" i="1" s="1"/>
  <c r="U210" i="1"/>
  <c r="D77" i="1"/>
  <c r="AK77" i="1" s="1"/>
  <c r="U77" i="1"/>
  <c r="D97" i="1"/>
  <c r="AK97" i="1" s="1"/>
  <c r="U97" i="1"/>
  <c r="D67" i="1"/>
  <c r="AK67" i="1" s="1"/>
  <c r="U67" i="1"/>
  <c r="D87" i="1"/>
  <c r="AK87" i="1" s="1"/>
  <c r="U87" i="1"/>
  <c r="D103" i="1"/>
  <c r="AK103" i="1" s="1"/>
  <c r="U103" i="1"/>
  <c r="D119" i="1"/>
  <c r="AK119" i="1" s="1"/>
  <c r="U119" i="1"/>
  <c r="D135" i="1"/>
  <c r="AK135" i="1" s="1"/>
  <c r="U135" i="1"/>
  <c r="D157" i="1"/>
  <c r="AK157" i="1" s="1"/>
  <c r="U157" i="1"/>
  <c r="D173" i="1"/>
  <c r="AK173" i="1" s="1"/>
  <c r="U173" i="1"/>
  <c r="D189" i="1"/>
  <c r="AK189" i="1" s="1"/>
  <c r="U189" i="1"/>
  <c r="D205" i="1"/>
  <c r="AK205" i="1" s="1"/>
  <c r="U205" i="1"/>
  <c r="D221" i="1"/>
  <c r="AK221" i="1" s="1"/>
  <c r="U221" i="1"/>
  <c r="D257" i="1"/>
  <c r="AK257" i="1" s="1"/>
  <c r="U257" i="1"/>
  <c r="D273" i="1"/>
  <c r="AK273" i="1" s="1"/>
  <c r="U273" i="1"/>
  <c r="D299" i="1"/>
  <c r="AK299" i="1" s="1"/>
  <c r="U299" i="1"/>
  <c r="D315" i="1"/>
  <c r="AK315" i="1" s="1"/>
  <c r="U315" i="1"/>
  <c r="D331" i="1"/>
  <c r="AK331" i="1" s="1"/>
  <c r="U331" i="1"/>
  <c r="D357" i="1"/>
  <c r="AK357" i="1" s="1"/>
  <c r="U357" i="1"/>
  <c r="D376" i="1"/>
  <c r="AK376" i="1" s="1"/>
  <c r="U376" i="1"/>
  <c r="D392" i="1"/>
  <c r="AK392" i="1" s="1"/>
  <c r="U392" i="1"/>
  <c r="D407" i="1"/>
  <c r="AK407" i="1" s="1"/>
  <c r="U407" i="1"/>
  <c r="D409" i="1"/>
  <c r="AK409" i="1" s="1"/>
  <c r="U409" i="1"/>
  <c r="D222" i="1"/>
  <c r="AK222" i="1" s="1"/>
  <c r="U222" i="1"/>
  <c r="D393" i="1"/>
  <c r="AK393" i="1" s="1"/>
  <c r="U393" i="1"/>
  <c r="D410" i="1"/>
  <c r="AK410" i="1" s="1"/>
  <c r="U410" i="1"/>
  <c r="D190" i="1"/>
  <c r="AK190" i="1" s="1"/>
  <c r="U190" i="1"/>
  <c r="D69" i="1"/>
  <c r="AK69" i="1" s="1"/>
  <c r="U69" i="1"/>
  <c r="D89" i="1"/>
  <c r="AK89" i="1" s="1"/>
  <c r="U89" i="1"/>
  <c r="D105" i="1"/>
  <c r="AK105" i="1" s="1"/>
  <c r="U105" i="1"/>
  <c r="D121" i="1"/>
  <c r="AK121" i="1" s="1"/>
  <c r="U121" i="1"/>
  <c r="D137" i="1"/>
  <c r="AK137" i="1" s="1"/>
  <c r="U137" i="1"/>
  <c r="D159" i="1"/>
  <c r="AK159" i="1" s="1"/>
  <c r="U159" i="1"/>
  <c r="D175" i="1"/>
  <c r="AK175" i="1" s="1"/>
  <c r="U175" i="1"/>
  <c r="D191" i="1"/>
  <c r="AK191" i="1" s="1"/>
  <c r="U191" i="1"/>
  <c r="D207" i="1"/>
  <c r="AK207" i="1" s="1"/>
  <c r="U207" i="1"/>
  <c r="D223" i="1"/>
  <c r="AK223" i="1" s="1"/>
  <c r="U223" i="1"/>
  <c r="D259" i="1"/>
  <c r="AK259" i="1" s="1"/>
  <c r="U259" i="1"/>
  <c r="D275" i="1"/>
  <c r="AK275" i="1" s="1"/>
  <c r="U275" i="1"/>
  <c r="D301" i="1"/>
  <c r="AK301" i="1" s="1"/>
  <c r="U301" i="1"/>
  <c r="D317" i="1"/>
  <c r="AK317" i="1" s="1"/>
  <c r="U317" i="1"/>
  <c r="D333" i="1"/>
  <c r="AK333" i="1" s="1"/>
  <c r="U333" i="1"/>
  <c r="D359" i="1"/>
  <c r="AK359" i="1" s="1"/>
  <c r="U359" i="1"/>
  <c r="D378" i="1"/>
  <c r="AK378" i="1" s="1"/>
  <c r="U378" i="1"/>
  <c r="D394" i="1"/>
  <c r="AK394" i="1" s="1"/>
  <c r="U394" i="1"/>
  <c r="S408" i="1"/>
  <c r="E408" i="1" s="1"/>
  <c r="AG408" i="1" s="1"/>
  <c r="S409" i="1"/>
  <c r="E409" i="1" s="1"/>
  <c r="AG409" i="1" s="1"/>
  <c r="S410" i="1"/>
  <c r="E410" i="1" s="1"/>
  <c r="AG410" i="1" s="1"/>
  <c r="S407" i="1"/>
  <c r="AH127" i="1"/>
  <c r="AH128" i="1" s="1"/>
  <c r="AH129" i="1" s="1"/>
  <c r="AH130" i="1" s="1"/>
  <c r="AH131" i="1" s="1"/>
  <c r="AH132" i="1" s="1"/>
  <c r="AH133" i="1" s="1"/>
  <c r="AH134" i="1" s="1"/>
  <c r="AH136" i="1"/>
  <c r="AH137" i="1" s="1"/>
  <c r="AH138" i="1" s="1"/>
  <c r="AH139" i="1" s="1"/>
  <c r="AH144" i="1"/>
  <c r="AH145" i="1" s="1"/>
  <c r="AH146" i="1" s="1"/>
  <c r="AH147" i="1" s="1"/>
  <c r="AH148" i="1" s="1"/>
  <c r="AH150" i="1"/>
  <c r="AH151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8" i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H231" i="1" s="1"/>
  <c r="AH232" i="1" s="1"/>
  <c r="AH233" i="1" s="1"/>
  <c r="AH293" i="1"/>
  <c r="AH294" i="1" s="1"/>
  <c r="AH295" i="1" s="1"/>
  <c r="AH296" i="1" s="1"/>
  <c r="AH297" i="1" s="1"/>
  <c r="AH298" i="1" s="1"/>
  <c r="AH299" i="1" s="1"/>
  <c r="AH300" i="1" s="1"/>
  <c r="AH301" i="1" s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4" i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69" i="1"/>
  <c r="AH370" i="1" s="1"/>
  <c r="AH371" i="1" s="1"/>
  <c r="AH372" i="1" s="1"/>
  <c r="AH373" i="1" s="1"/>
  <c r="AH374" i="1" s="1"/>
  <c r="AH375" i="1" s="1"/>
  <c r="AH376" i="1" s="1"/>
  <c r="AH377" i="1" s="1"/>
  <c r="AH378" i="1" s="1"/>
  <c r="AH379" i="1" s="1"/>
  <c r="AH380" i="1" s="1"/>
  <c r="AH381" i="1" s="1"/>
  <c r="AH382" i="1" s="1"/>
  <c r="AH384" i="1" s="1"/>
  <c r="AH386" i="1" s="1"/>
  <c r="AH387" i="1" s="1"/>
  <c r="AH388" i="1" s="1"/>
  <c r="AH389" i="1" s="1"/>
  <c r="AH390" i="1" s="1"/>
  <c r="AH391" i="1" s="1"/>
  <c r="AH392" i="1" s="1"/>
  <c r="AH393" i="1" s="1"/>
  <c r="AH395" i="1" s="1"/>
  <c r="AH396" i="1" s="1"/>
  <c r="AH397" i="1" s="1"/>
  <c r="AH398" i="1" s="1"/>
  <c r="AH399" i="1" s="1"/>
  <c r="AH400" i="1" s="1"/>
  <c r="AH401" i="1" s="1"/>
  <c r="AH402" i="1" s="1"/>
  <c r="AH403" i="1" s="1"/>
  <c r="AH404" i="1" s="1"/>
  <c r="AH405" i="1" s="1"/>
  <c r="AH406" i="1" s="1"/>
  <c r="Z382" i="1"/>
  <c r="G382" i="1" s="1"/>
  <c r="L382" i="1"/>
  <c r="K382" i="1"/>
  <c r="J382" i="1"/>
  <c r="F382" i="1"/>
  <c r="Z379" i="1"/>
  <c r="G379" i="1" s="1"/>
  <c r="L379" i="1"/>
  <c r="K379" i="1"/>
  <c r="J379" i="1"/>
  <c r="F379" i="1"/>
  <c r="Z376" i="1"/>
  <c r="G376" i="1" s="1"/>
  <c r="L376" i="1"/>
  <c r="K376" i="1"/>
  <c r="J376" i="1"/>
  <c r="F376" i="1"/>
  <c r="Z336" i="1"/>
  <c r="G336" i="1" s="1"/>
  <c r="L336" i="1"/>
  <c r="K336" i="1"/>
  <c r="J336" i="1"/>
  <c r="F336" i="1"/>
  <c r="Z335" i="1"/>
  <c r="G335" i="1" s="1"/>
  <c r="L335" i="1"/>
  <c r="K335" i="1"/>
  <c r="J335" i="1"/>
  <c r="F335" i="1"/>
  <c r="Z334" i="1"/>
  <c r="G334" i="1" s="1"/>
  <c r="L334" i="1"/>
  <c r="K334" i="1"/>
  <c r="J334" i="1"/>
  <c r="F334" i="1"/>
  <c r="Z333" i="1"/>
  <c r="G333" i="1" s="1"/>
  <c r="L333" i="1"/>
  <c r="K333" i="1"/>
  <c r="J333" i="1"/>
  <c r="F333" i="1"/>
  <c r="Z281" i="1"/>
  <c r="G281" i="1" s="1"/>
  <c r="L281" i="1"/>
  <c r="K281" i="1"/>
  <c r="J281" i="1"/>
  <c r="F281" i="1"/>
  <c r="Z280" i="1"/>
  <c r="G280" i="1" s="1"/>
  <c r="L280" i="1"/>
  <c r="K280" i="1"/>
  <c r="J280" i="1"/>
  <c r="F280" i="1"/>
  <c r="Z279" i="1"/>
  <c r="G279" i="1" s="1"/>
  <c r="L279" i="1"/>
  <c r="K279" i="1"/>
  <c r="J279" i="1"/>
  <c r="F279" i="1"/>
  <c r="Z278" i="1"/>
  <c r="G278" i="1" s="1"/>
  <c r="L278" i="1"/>
  <c r="K278" i="1"/>
  <c r="J278" i="1"/>
  <c r="F278" i="1"/>
  <c r="Z202" i="1"/>
  <c r="G202" i="1" s="1"/>
  <c r="L202" i="1"/>
  <c r="K202" i="1"/>
  <c r="J202" i="1"/>
  <c r="F202" i="1"/>
  <c r="Z201" i="1"/>
  <c r="G201" i="1" s="1"/>
  <c r="L201" i="1"/>
  <c r="K201" i="1"/>
  <c r="J201" i="1"/>
  <c r="F201" i="1"/>
  <c r="Z200" i="1"/>
  <c r="G200" i="1" s="1"/>
  <c r="L200" i="1"/>
  <c r="K200" i="1"/>
  <c r="J200" i="1"/>
  <c r="F200" i="1"/>
  <c r="Z199" i="1"/>
  <c r="G199" i="1" s="1"/>
  <c r="L199" i="1"/>
  <c r="K199" i="1"/>
  <c r="J199" i="1"/>
  <c r="F199" i="1"/>
  <c r="Z161" i="1"/>
  <c r="G161" i="1" s="1"/>
  <c r="L161" i="1"/>
  <c r="K161" i="1"/>
  <c r="J161" i="1"/>
  <c r="F161" i="1"/>
  <c r="Z158" i="1"/>
  <c r="G158" i="1" s="1"/>
  <c r="L158" i="1"/>
  <c r="K158" i="1"/>
  <c r="J158" i="1"/>
  <c r="F158" i="1"/>
  <c r="Z151" i="1"/>
  <c r="G151" i="1" s="1"/>
  <c r="L151" i="1"/>
  <c r="K151" i="1"/>
  <c r="J151" i="1"/>
  <c r="F151" i="1"/>
  <c r="Z124" i="1"/>
  <c r="G124" i="1" s="1"/>
  <c r="L124" i="1"/>
  <c r="K124" i="1"/>
  <c r="J124" i="1"/>
  <c r="F124" i="1"/>
  <c r="Z123" i="1"/>
  <c r="G123" i="1" s="1"/>
  <c r="L123" i="1"/>
  <c r="K123" i="1"/>
  <c r="J123" i="1"/>
  <c r="F123" i="1"/>
  <c r="Z122" i="1"/>
  <c r="G122" i="1" s="1"/>
  <c r="L122" i="1"/>
  <c r="K122" i="1"/>
  <c r="J122" i="1"/>
  <c r="F122" i="1"/>
  <c r="Z121" i="1"/>
  <c r="G121" i="1" s="1"/>
  <c r="L121" i="1"/>
  <c r="K121" i="1"/>
  <c r="J121" i="1"/>
  <c r="F121" i="1"/>
  <c r="Z98" i="1"/>
  <c r="G98" i="1" s="1"/>
  <c r="L98" i="1"/>
  <c r="K98" i="1"/>
  <c r="J98" i="1"/>
  <c r="F98" i="1"/>
  <c r="Z95" i="1"/>
  <c r="G95" i="1" s="1"/>
  <c r="L95" i="1"/>
  <c r="K95" i="1"/>
  <c r="J95" i="1"/>
  <c r="F95" i="1"/>
  <c r="Z92" i="1"/>
  <c r="G92" i="1" s="1"/>
  <c r="L92" i="1"/>
  <c r="K92" i="1"/>
  <c r="J92" i="1"/>
  <c r="F92" i="1"/>
  <c r="Z81" i="1"/>
  <c r="G81" i="1" s="1"/>
  <c r="P81" i="1"/>
  <c r="L81" i="1"/>
  <c r="K81" i="1"/>
  <c r="J81" i="1"/>
  <c r="F81" i="1"/>
  <c r="Z78" i="1"/>
  <c r="G78" i="1" s="1"/>
  <c r="P78" i="1"/>
  <c r="L78" i="1"/>
  <c r="K78" i="1"/>
  <c r="J78" i="1"/>
  <c r="F78" i="1"/>
  <c r="Z75" i="1"/>
  <c r="G75" i="1" s="1"/>
  <c r="P75" i="1"/>
  <c r="L75" i="1"/>
  <c r="K75" i="1"/>
  <c r="J75" i="1"/>
  <c r="F75" i="1"/>
  <c r="Z72" i="1"/>
  <c r="G72" i="1" s="1"/>
  <c r="P72" i="1"/>
  <c r="L72" i="1"/>
  <c r="K72" i="1"/>
  <c r="J72" i="1"/>
  <c r="F72" i="1"/>
  <c r="Z71" i="1"/>
  <c r="G71" i="1" s="1"/>
  <c r="P71" i="1"/>
  <c r="L71" i="1"/>
  <c r="K71" i="1"/>
  <c r="J71" i="1"/>
  <c r="F71" i="1"/>
  <c r="A328" i="3" l="1"/>
  <c r="E407" i="1"/>
  <c r="AG407" i="1" s="1"/>
  <c r="AH347" i="1"/>
  <c r="AH348" i="1" s="1"/>
  <c r="AH349" i="1" s="1"/>
  <c r="AH350" i="1" s="1"/>
  <c r="AH351" i="1" s="1"/>
  <c r="AH352" i="1" s="1"/>
  <c r="AH353" i="1" s="1"/>
  <c r="AH354" i="1" s="1"/>
  <c r="AH355" i="1" s="1"/>
  <c r="AH356" i="1" s="1"/>
  <c r="AH357" i="1" s="1"/>
  <c r="AH358" i="1" s="1"/>
  <c r="AH360" i="1" s="1"/>
  <c r="AH361" i="1" s="1"/>
  <c r="AH362" i="1" s="1"/>
  <c r="AH363" i="1" s="1"/>
  <c r="AH364" i="1" s="1"/>
  <c r="AH337" i="1"/>
  <c r="AH338" i="1" s="1"/>
  <c r="AH339" i="1" s="1"/>
  <c r="AH340" i="1" s="1"/>
  <c r="AH341" i="1" s="1"/>
  <c r="AH342" i="1" s="1"/>
  <c r="AH343" i="1" s="1"/>
  <c r="AH344" i="1" s="1"/>
  <c r="AH345" i="1" s="1"/>
  <c r="AH346" i="1" s="1"/>
  <c r="AH255" i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H271" i="1" s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34" i="1"/>
  <c r="AH235" i="1" s="1"/>
  <c r="AH236" i="1" s="1"/>
  <c r="AH237" i="1" s="1"/>
  <c r="AH238" i="1" s="1"/>
  <c r="AH239" i="1" s="1"/>
  <c r="AH240" i="1" s="1"/>
  <c r="AH241" i="1" s="1"/>
  <c r="AH242" i="1" s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331" i="3"/>
  <c r="A330" i="3"/>
  <c r="A329" i="3"/>
  <c r="Z316" i="1"/>
  <c r="G316" i="1" s="1"/>
  <c r="L316" i="1"/>
  <c r="K316" i="1"/>
  <c r="J316" i="1"/>
  <c r="F316" i="1"/>
  <c r="Z315" i="1"/>
  <c r="G315" i="1" s="1"/>
  <c r="L315" i="1"/>
  <c r="K315" i="1"/>
  <c r="J315" i="1"/>
  <c r="F315" i="1"/>
  <c r="Z314" i="1"/>
  <c r="G314" i="1" s="1"/>
  <c r="R314" i="1"/>
  <c r="R315" i="1" s="1"/>
  <c r="R316" i="1" s="1"/>
  <c r="L314" i="1"/>
  <c r="K314" i="1"/>
  <c r="J314" i="1"/>
  <c r="F314" i="1"/>
  <c r="Z313" i="1"/>
  <c r="G313" i="1" s="1"/>
  <c r="L313" i="1"/>
  <c r="K313" i="1"/>
  <c r="J313" i="1"/>
  <c r="F313" i="1"/>
  <c r="Z277" i="1"/>
  <c r="G277" i="1" s="1"/>
  <c r="L277" i="1"/>
  <c r="K277" i="1"/>
  <c r="J277" i="1"/>
  <c r="F277" i="1"/>
  <c r="Z276" i="1"/>
  <c r="G276" i="1" s="1"/>
  <c r="L276" i="1"/>
  <c r="K276" i="1"/>
  <c r="J276" i="1"/>
  <c r="F276" i="1"/>
  <c r="Z275" i="1"/>
  <c r="G275" i="1" s="1"/>
  <c r="L275" i="1"/>
  <c r="K275" i="1"/>
  <c r="J275" i="1"/>
  <c r="F275" i="1"/>
  <c r="Z274" i="1"/>
  <c r="G274" i="1" s="1"/>
  <c r="L274" i="1"/>
  <c r="K274" i="1"/>
  <c r="J274" i="1"/>
  <c r="F274" i="1"/>
  <c r="Z273" i="1"/>
  <c r="G273" i="1" s="1"/>
  <c r="L273" i="1"/>
  <c r="K273" i="1"/>
  <c r="J273" i="1"/>
  <c r="F273" i="1"/>
  <c r="Z272" i="1"/>
  <c r="G272" i="1" s="1"/>
  <c r="L272" i="1"/>
  <c r="K272" i="1"/>
  <c r="J272" i="1"/>
  <c r="F272" i="1"/>
  <c r="Z271" i="1"/>
  <c r="G271" i="1" s="1"/>
  <c r="L271" i="1"/>
  <c r="K271" i="1"/>
  <c r="J271" i="1"/>
  <c r="F271" i="1"/>
  <c r="Z270" i="1"/>
  <c r="G270" i="1" s="1"/>
  <c r="L270" i="1"/>
  <c r="K270" i="1"/>
  <c r="J270" i="1"/>
  <c r="F270" i="1"/>
  <c r="Z269" i="1"/>
  <c r="G269" i="1" s="1"/>
  <c r="L269" i="1"/>
  <c r="K269" i="1"/>
  <c r="J269" i="1"/>
  <c r="F269" i="1"/>
  <c r="Z268" i="1"/>
  <c r="G268" i="1" s="1"/>
  <c r="L268" i="1"/>
  <c r="K268" i="1"/>
  <c r="J268" i="1"/>
  <c r="F268" i="1"/>
  <c r="Z267" i="1"/>
  <c r="G267" i="1" s="1"/>
  <c r="L267" i="1"/>
  <c r="K267" i="1"/>
  <c r="J267" i="1"/>
  <c r="F267" i="1"/>
  <c r="Z266" i="1"/>
  <c r="G266" i="1" s="1"/>
  <c r="L266" i="1"/>
  <c r="K266" i="1"/>
  <c r="J266" i="1"/>
  <c r="F266" i="1"/>
  <c r="Z265" i="1"/>
  <c r="G265" i="1" s="1"/>
  <c r="L265" i="1"/>
  <c r="K265" i="1"/>
  <c r="J265" i="1"/>
  <c r="F265" i="1"/>
  <c r="Z264" i="1"/>
  <c r="G264" i="1" s="1"/>
  <c r="L264" i="1"/>
  <c r="K264" i="1"/>
  <c r="J264" i="1"/>
  <c r="F264" i="1"/>
  <c r="Z263" i="1"/>
  <c r="G263" i="1" s="1"/>
  <c r="L263" i="1"/>
  <c r="K263" i="1"/>
  <c r="J263" i="1"/>
  <c r="F263" i="1"/>
  <c r="Z262" i="1"/>
  <c r="G262" i="1" s="1"/>
  <c r="L262" i="1"/>
  <c r="K262" i="1"/>
  <c r="J262" i="1"/>
  <c r="F262" i="1"/>
  <c r="Z261" i="1"/>
  <c r="G261" i="1" s="1"/>
  <c r="L261" i="1"/>
  <c r="K261" i="1"/>
  <c r="J261" i="1"/>
  <c r="F261" i="1"/>
  <c r="Z260" i="1"/>
  <c r="G260" i="1" s="1"/>
  <c r="L260" i="1"/>
  <c r="K260" i="1"/>
  <c r="J260" i="1"/>
  <c r="F260" i="1"/>
  <c r="Z259" i="1"/>
  <c r="G259" i="1" s="1"/>
  <c r="L259" i="1"/>
  <c r="K259" i="1"/>
  <c r="J259" i="1"/>
  <c r="F259" i="1"/>
  <c r="Z258" i="1"/>
  <c r="G258" i="1" s="1"/>
  <c r="L258" i="1"/>
  <c r="K258" i="1"/>
  <c r="J258" i="1"/>
  <c r="F258" i="1"/>
  <c r="Z257" i="1"/>
  <c r="G257" i="1" s="1"/>
  <c r="L257" i="1"/>
  <c r="K257" i="1"/>
  <c r="J257" i="1"/>
  <c r="F257" i="1"/>
  <c r="Z256" i="1"/>
  <c r="G256" i="1" s="1"/>
  <c r="L256" i="1"/>
  <c r="K256" i="1"/>
  <c r="J256" i="1"/>
  <c r="F256" i="1"/>
  <c r="Z255" i="1"/>
  <c r="G255" i="1" s="1"/>
  <c r="R255" i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L255" i="1"/>
  <c r="K255" i="1"/>
  <c r="J255" i="1"/>
  <c r="F255" i="1"/>
  <c r="Z254" i="1"/>
  <c r="G254" i="1" s="1"/>
  <c r="L254" i="1"/>
  <c r="K254" i="1"/>
  <c r="J254" i="1"/>
  <c r="F254" i="1"/>
  <c r="Z170" i="1"/>
  <c r="G170" i="1" s="1"/>
  <c r="L170" i="1"/>
  <c r="K170" i="1"/>
  <c r="J170" i="1"/>
  <c r="F170" i="1"/>
  <c r="Z169" i="1"/>
  <c r="G169" i="1" s="1"/>
  <c r="L169" i="1"/>
  <c r="K169" i="1"/>
  <c r="J169" i="1"/>
  <c r="F169" i="1"/>
  <c r="Z168" i="1"/>
  <c r="G168" i="1" s="1"/>
  <c r="R168" i="1"/>
  <c r="R169" i="1" s="1"/>
  <c r="R170" i="1" s="1"/>
  <c r="L168" i="1"/>
  <c r="K168" i="1"/>
  <c r="J168" i="1"/>
  <c r="F168" i="1"/>
  <c r="Z167" i="1"/>
  <c r="G167" i="1" s="1"/>
  <c r="L167" i="1"/>
  <c r="K167" i="1"/>
  <c r="J167" i="1"/>
  <c r="F167" i="1"/>
  <c r="Z120" i="1"/>
  <c r="G120" i="1" s="1"/>
  <c r="L120" i="1"/>
  <c r="K120" i="1"/>
  <c r="J120" i="1"/>
  <c r="F120" i="1"/>
  <c r="Z119" i="1"/>
  <c r="G119" i="1" s="1"/>
  <c r="L119" i="1"/>
  <c r="K119" i="1"/>
  <c r="J119" i="1"/>
  <c r="F119" i="1"/>
  <c r="Z118" i="1"/>
  <c r="G118" i="1" s="1"/>
  <c r="L118" i="1"/>
  <c r="K118" i="1"/>
  <c r="J118" i="1"/>
  <c r="F118" i="1"/>
  <c r="Z117" i="1"/>
  <c r="G117" i="1" s="1"/>
  <c r="L117" i="1"/>
  <c r="K117" i="1"/>
  <c r="J117" i="1"/>
  <c r="F117" i="1"/>
  <c r="Z116" i="1"/>
  <c r="G116" i="1" s="1"/>
  <c r="L116" i="1"/>
  <c r="K116" i="1"/>
  <c r="J116" i="1"/>
  <c r="F116" i="1"/>
  <c r="Z115" i="1"/>
  <c r="G115" i="1" s="1"/>
  <c r="L115" i="1"/>
  <c r="K115" i="1"/>
  <c r="J115" i="1"/>
  <c r="F115" i="1"/>
  <c r="Z114" i="1"/>
  <c r="G114" i="1" s="1"/>
  <c r="L114" i="1"/>
  <c r="K114" i="1"/>
  <c r="J114" i="1"/>
  <c r="F114" i="1"/>
  <c r="Z113" i="1"/>
  <c r="G113" i="1" s="1"/>
  <c r="L113" i="1"/>
  <c r="K113" i="1"/>
  <c r="J113" i="1"/>
  <c r="F113" i="1"/>
  <c r="Z112" i="1"/>
  <c r="G112" i="1" s="1"/>
  <c r="L112" i="1"/>
  <c r="K112" i="1"/>
  <c r="J112" i="1"/>
  <c r="F112" i="1"/>
  <c r="Z111" i="1"/>
  <c r="G111" i="1" s="1"/>
  <c r="L111" i="1"/>
  <c r="K111" i="1"/>
  <c r="J111" i="1"/>
  <c r="F111" i="1"/>
  <c r="Z110" i="1"/>
  <c r="G110" i="1" s="1"/>
  <c r="R110" i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L110" i="1"/>
  <c r="K110" i="1"/>
  <c r="J110" i="1"/>
  <c r="F110" i="1"/>
  <c r="Z109" i="1"/>
  <c r="G109" i="1" s="1"/>
  <c r="L109" i="1"/>
  <c r="K109" i="1"/>
  <c r="J109" i="1"/>
  <c r="F109" i="1"/>
  <c r="P411" i="1"/>
  <c r="P83" i="1"/>
  <c r="P82" i="1"/>
  <c r="P80" i="1"/>
  <c r="P79" i="1"/>
  <c r="P77" i="1"/>
  <c r="P76" i="1"/>
  <c r="P74" i="1"/>
  <c r="P73" i="1"/>
  <c r="P70" i="1"/>
  <c r="P69" i="1"/>
  <c r="P68" i="1"/>
  <c r="P67" i="1"/>
  <c r="P66" i="1"/>
  <c r="P65" i="1"/>
  <c r="L411" i="1" l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1" i="1"/>
  <c r="L380" i="1"/>
  <c r="L378" i="1"/>
  <c r="L377" i="1"/>
  <c r="L375" i="1"/>
  <c r="L374" i="1"/>
  <c r="L373" i="1"/>
  <c r="L372" i="1"/>
  <c r="L371" i="1"/>
  <c r="L370" i="1"/>
  <c r="L369" i="1"/>
  <c r="L368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66" i="1"/>
  <c r="L165" i="1"/>
  <c r="L164" i="1"/>
  <c r="L163" i="1"/>
  <c r="L162" i="1"/>
  <c r="L160" i="1"/>
  <c r="L159" i="1"/>
  <c r="L157" i="1"/>
  <c r="L156" i="1"/>
  <c r="L155" i="1"/>
  <c r="L150" i="1"/>
  <c r="L149" i="1"/>
  <c r="L148" i="1"/>
  <c r="L147" i="1"/>
  <c r="L146" i="1"/>
  <c r="L145" i="1"/>
  <c r="L144" i="1"/>
  <c r="L143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08" i="1"/>
  <c r="L107" i="1"/>
  <c r="L106" i="1"/>
  <c r="L105" i="1"/>
  <c r="L104" i="1"/>
  <c r="L103" i="1"/>
  <c r="L102" i="1"/>
  <c r="L101" i="1"/>
  <c r="L100" i="1"/>
  <c r="L99" i="1"/>
  <c r="L97" i="1"/>
  <c r="L96" i="1"/>
  <c r="L94" i="1"/>
  <c r="L93" i="1"/>
  <c r="L91" i="1"/>
  <c r="L90" i="1"/>
  <c r="L89" i="1"/>
  <c r="L88" i="1"/>
  <c r="L87" i="1"/>
  <c r="L83" i="1"/>
  <c r="L82" i="1"/>
  <c r="L80" i="1"/>
  <c r="L79" i="1"/>
  <c r="L77" i="1"/>
  <c r="L76" i="1"/>
  <c r="L74" i="1"/>
  <c r="L73" i="1"/>
  <c r="L70" i="1"/>
  <c r="L69" i="1"/>
  <c r="L68" i="1"/>
  <c r="L67" i="1"/>
  <c r="L66" i="1"/>
  <c r="L65" i="1"/>
  <c r="K108" i="1" l="1"/>
  <c r="J108" i="1"/>
  <c r="F108" i="1"/>
  <c r="K104" i="1"/>
  <c r="J104" i="1"/>
  <c r="F104" i="1"/>
  <c r="K107" i="1"/>
  <c r="J107" i="1"/>
  <c r="F107" i="1"/>
  <c r="K106" i="1"/>
  <c r="J106" i="1"/>
  <c r="F106" i="1"/>
  <c r="Z108" i="1"/>
  <c r="G108" i="1" s="1"/>
  <c r="Z107" i="1"/>
  <c r="G107" i="1" s="1"/>
  <c r="Z106" i="1"/>
  <c r="G106" i="1" s="1"/>
  <c r="R107" i="1"/>
  <c r="R108" i="1" s="1"/>
  <c r="Z104" i="1"/>
  <c r="G104" i="1" s="1"/>
  <c r="K332" i="1"/>
  <c r="J332" i="1"/>
  <c r="F332" i="1"/>
  <c r="K331" i="1"/>
  <c r="J331" i="1"/>
  <c r="F331" i="1"/>
  <c r="K330" i="1"/>
  <c r="J330" i="1"/>
  <c r="F330" i="1"/>
  <c r="K329" i="1"/>
  <c r="J329" i="1"/>
  <c r="F329" i="1"/>
  <c r="K328" i="1"/>
  <c r="J328" i="1"/>
  <c r="F328" i="1"/>
  <c r="K327" i="1"/>
  <c r="J327" i="1"/>
  <c r="F327" i="1"/>
  <c r="K326" i="1"/>
  <c r="J326" i="1"/>
  <c r="F326" i="1"/>
  <c r="K325" i="1"/>
  <c r="J325" i="1"/>
  <c r="F325" i="1"/>
  <c r="K324" i="1"/>
  <c r="J324" i="1"/>
  <c r="F324" i="1"/>
  <c r="K323" i="1"/>
  <c r="J323" i="1"/>
  <c r="F323" i="1"/>
  <c r="K322" i="1"/>
  <c r="J322" i="1"/>
  <c r="F322" i="1"/>
  <c r="K321" i="1"/>
  <c r="J321" i="1"/>
  <c r="F321" i="1"/>
  <c r="K320" i="1"/>
  <c r="J320" i="1"/>
  <c r="F320" i="1"/>
  <c r="K319" i="1"/>
  <c r="J319" i="1"/>
  <c r="F319" i="1"/>
  <c r="K318" i="1"/>
  <c r="J318" i="1"/>
  <c r="F318" i="1"/>
  <c r="K317" i="1"/>
  <c r="J317" i="1"/>
  <c r="F317" i="1"/>
  <c r="Z332" i="1"/>
  <c r="G332" i="1" s="1"/>
  <c r="Z331" i="1"/>
  <c r="G331" i="1" s="1"/>
  <c r="Z330" i="1"/>
  <c r="G330" i="1" s="1"/>
  <c r="Z329" i="1"/>
  <c r="G329" i="1" s="1"/>
  <c r="Z328" i="1"/>
  <c r="G328" i="1" s="1"/>
  <c r="Z327" i="1"/>
  <c r="G327" i="1" s="1"/>
  <c r="Z326" i="1"/>
  <c r="G326" i="1" s="1"/>
  <c r="Z325" i="1"/>
  <c r="G325" i="1" s="1"/>
  <c r="Z324" i="1"/>
  <c r="G324" i="1" s="1"/>
  <c r="Z323" i="1"/>
  <c r="G323" i="1" s="1"/>
  <c r="Z322" i="1"/>
  <c r="G322" i="1" s="1"/>
  <c r="Z321" i="1"/>
  <c r="G321" i="1" s="1"/>
  <c r="Z320" i="1"/>
  <c r="G320" i="1" s="1"/>
  <c r="Z319" i="1"/>
  <c r="G319" i="1" s="1"/>
  <c r="Z318" i="1"/>
  <c r="G318" i="1" s="1"/>
  <c r="Z317" i="1"/>
  <c r="G317" i="1" s="1"/>
  <c r="R318" i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K303" i="1"/>
  <c r="J303" i="1"/>
  <c r="F303" i="1"/>
  <c r="K302" i="1"/>
  <c r="J302" i="1"/>
  <c r="F302" i="1"/>
  <c r="K301" i="1"/>
  <c r="J301" i="1"/>
  <c r="F301" i="1"/>
  <c r="K300" i="1"/>
  <c r="J300" i="1"/>
  <c r="F300" i="1"/>
  <c r="K299" i="1"/>
  <c r="J299" i="1"/>
  <c r="F299" i="1"/>
  <c r="K298" i="1"/>
  <c r="J298" i="1"/>
  <c r="F298" i="1"/>
  <c r="K297" i="1"/>
  <c r="J297" i="1"/>
  <c r="F297" i="1"/>
  <c r="K296" i="1"/>
  <c r="J296" i="1"/>
  <c r="F296" i="1"/>
  <c r="K295" i="1"/>
  <c r="J295" i="1"/>
  <c r="F295" i="1"/>
  <c r="K294" i="1"/>
  <c r="J294" i="1"/>
  <c r="F294" i="1"/>
  <c r="K293" i="1"/>
  <c r="J293" i="1"/>
  <c r="F293" i="1"/>
  <c r="K292" i="1"/>
  <c r="J292" i="1"/>
  <c r="F292" i="1"/>
  <c r="Z303" i="1"/>
  <c r="G303" i="1" s="1"/>
  <c r="Z302" i="1"/>
  <c r="G302" i="1" s="1"/>
  <c r="Z301" i="1"/>
  <c r="G301" i="1" s="1"/>
  <c r="Z300" i="1"/>
  <c r="G300" i="1" s="1"/>
  <c r="Z299" i="1"/>
  <c r="G299" i="1" s="1"/>
  <c r="Z298" i="1"/>
  <c r="G298" i="1" s="1"/>
  <c r="Z297" i="1"/>
  <c r="G297" i="1" s="1"/>
  <c r="Z296" i="1"/>
  <c r="G296" i="1" s="1"/>
  <c r="Z295" i="1"/>
  <c r="G295" i="1" s="1"/>
  <c r="Z294" i="1"/>
  <c r="G294" i="1" s="1"/>
  <c r="Z293" i="1"/>
  <c r="G293" i="1" s="1"/>
  <c r="Z292" i="1"/>
  <c r="G292" i="1" s="1"/>
  <c r="R293" i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K198" i="1"/>
  <c r="J198" i="1"/>
  <c r="F198" i="1"/>
  <c r="K197" i="1"/>
  <c r="J197" i="1"/>
  <c r="F197" i="1"/>
  <c r="K196" i="1"/>
  <c r="J196" i="1"/>
  <c r="F196" i="1"/>
  <c r="K195" i="1"/>
  <c r="J195" i="1"/>
  <c r="F195" i="1"/>
  <c r="K194" i="1"/>
  <c r="J194" i="1"/>
  <c r="F194" i="1"/>
  <c r="K193" i="1"/>
  <c r="J193" i="1"/>
  <c r="F193" i="1"/>
  <c r="K192" i="1"/>
  <c r="J192" i="1"/>
  <c r="F192" i="1"/>
  <c r="K191" i="1"/>
  <c r="J191" i="1"/>
  <c r="F191" i="1"/>
  <c r="K190" i="1"/>
  <c r="J190" i="1"/>
  <c r="F190" i="1"/>
  <c r="K189" i="1"/>
  <c r="J189" i="1"/>
  <c r="F189" i="1"/>
  <c r="K188" i="1"/>
  <c r="J188" i="1"/>
  <c r="F188" i="1"/>
  <c r="K187" i="1"/>
  <c r="J187" i="1"/>
  <c r="F187" i="1"/>
  <c r="K186" i="1"/>
  <c r="J186" i="1"/>
  <c r="F186" i="1"/>
  <c r="K185" i="1"/>
  <c r="J185" i="1"/>
  <c r="F185" i="1"/>
  <c r="K184" i="1"/>
  <c r="J184" i="1"/>
  <c r="F184" i="1"/>
  <c r="K183" i="1"/>
  <c r="J183" i="1"/>
  <c r="F183" i="1"/>
  <c r="K182" i="1"/>
  <c r="J182" i="1"/>
  <c r="F182" i="1"/>
  <c r="K181" i="1"/>
  <c r="J181" i="1"/>
  <c r="F181" i="1"/>
  <c r="K180" i="1"/>
  <c r="J180" i="1"/>
  <c r="F180" i="1"/>
  <c r="K179" i="1"/>
  <c r="J179" i="1"/>
  <c r="F179" i="1"/>
  <c r="K178" i="1"/>
  <c r="J178" i="1"/>
  <c r="F178" i="1"/>
  <c r="K177" i="1"/>
  <c r="J177" i="1"/>
  <c r="F177" i="1"/>
  <c r="K176" i="1"/>
  <c r="J176" i="1"/>
  <c r="F176" i="1"/>
  <c r="K175" i="1"/>
  <c r="J175" i="1"/>
  <c r="F175" i="1"/>
  <c r="K174" i="1"/>
  <c r="J174" i="1"/>
  <c r="F174" i="1"/>
  <c r="K173" i="1"/>
  <c r="J173" i="1"/>
  <c r="F173" i="1"/>
  <c r="K172" i="1"/>
  <c r="J172" i="1"/>
  <c r="F172" i="1"/>
  <c r="K171" i="1"/>
  <c r="J171" i="1"/>
  <c r="F171" i="1"/>
  <c r="Z198" i="1"/>
  <c r="G198" i="1" s="1"/>
  <c r="Z197" i="1"/>
  <c r="G197" i="1" s="1"/>
  <c r="Z196" i="1"/>
  <c r="G196" i="1" s="1"/>
  <c r="Z195" i="1"/>
  <c r="G195" i="1" s="1"/>
  <c r="Z194" i="1"/>
  <c r="G194" i="1" s="1"/>
  <c r="Z193" i="1"/>
  <c r="G193" i="1" s="1"/>
  <c r="Z192" i="1"/>
  <c r="G192" i="1" s="1"/>
  <c r="Z191" i="1"/>
  <c r="G191" i="1" s="1"/>
  <c r="Z190" i="1"/>
  <c r="G190" i="1" s="1"/>
  <c r="Z189" i="1"/>
  <c r="G189" i="1" s="1"/>
  <c r="Z188" i="1"/>
  <c r="G188" i="1" s="1"/>
  <c r="Z187" i="1"/>
  <c r="G187" i="1" s="1"/>
  <c r="Z186" i="1"/>
  <c r="G186" i="1" s="1"/>
  <c r="Z185" i="1"/>
  <c r="G185" i="1" s="1"/>
  <c r="Z184" i="1"/>
  <c r="G184" i="1" s="1"/>
  <c r="Z183" i="1"/>
  <c r="G183" i="1" s="1"/>
  <c r="Z182" i="1"/>
  <c r="G182" i="1" s="1"/>
  <c r="Z181" i="1"/>
  <c r="G181" i="1" s="1"/>
  <c r="Z180" i="1"/>
  <c r="G180" i="1" s="1"/>
  <c r="Z179" i="1"/>
  <c r="G179" i="1" s="1"/>
  <c r="Z178" i="1"/>
  <c r="G178" i="1" s="1"/>
  <c r="Z177" i="1"/>
  <c r="G177" i="1" s="1"/>
  <c r="Z176" i="1"/>
  <c r="G176" i="1" s="1"/>
  <c r="Z175" i="1"/>
  <c r="G175" i="1" s="1"/>
  <c r="Z174" i="1"/>
  <c r="G174" i="1" s="1"/>
  <c r="Z173" i="1"/>
  <c r="G173" i="1" s="1"/>
  <c r="Z172" i="1"/>
  <c r="G172" i="1" s="1"/>
  <c r="Z171" i="1"/>
  <c r="G171" i="1" s="1"/>
  <c r="R172" i="1"/>
  <c r="R173" i="1" s="1"/>
  <c r="R174" i="1" s="1"/>
  <c r="R175" i="1" s="1"/>
  <c r="R176" i="1" s="1"/>
  <c r="R177" i="1" l="1"/>
  <c r="K363" i="1"/>
  <c r="J411" i="1"/>
  <c r="K406" i="1"/>
  <c r="K405" i="1"/>
  <c r="K404" i="1"/>
  <c r="K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K383" i="1"/>
  <c r="K381" i="1"/>
  <c r="J381" i="1"/>
  <c r="K380" i="1"/>
  <c r="J380" i="1"/>
  <c r="K378" i="1"/>
  <c r="J378" i="1"/>
  <c r="K377" i="1"/>
  <c r="J377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4" i="1"/>
  <c r="J362" i="1"/>
  <c r="J361" i="1"/>
  <c r="J360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J352" i="1"/>
  <c r="K351" i="1"/>
  <c r="J350" i="1"/>
  <c r="J349" i="1"/>
  <c r="K348" i="1"/>
  <c r="K347" i="1"/>
  <c r="K312" i="1"/>
  <c r="J312" i="1"/>
  <c r="K311" i="1"/>
  <c r="J311" i="1"/>
  <c r="K310" i="1"/>
  <c r="J310" i="1"/>
  <c r="K309" i="1"/>
  <c r="K308" i="1"/>
  <c r="K307" i="1"/>
  <c r="J306" i="1"/>
  <c r="J305" i="1"/>
  <c r="J30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K214" i="1"/>
  <c r="J213" i="1"/>
  <c r="J212" i="1"/>
  <c r="K211" i="1"/>
  <c r="K210" i="1"/>
  <c r="J209" i="1"/>
  <c r="J208" i="1"/>
  <c r="K207" i="1"/>
  <c r="J206" i="1"/>
  <c r="J205" i="1"/>
  <c r="K204" i="1"/>
  <c r="K203" i="1"/>
  <c r="K166" i="1"/>
  <c r="J166" i="1"/>
  <c r="K165" i="1"/>
  <c r="J165" i="1"/>
  <c r="K164" i="1"/>
  <c r="J164" i="1"/>
  <c r="K163" i="1"/>
  <c r="J163" i="1"/>
  <c r="K162" i="1"/>
  <c r="J162" i="1"/>
  <c r="K160" i="1"/>
  <c r="J160" i="1"/>
  <c r="K159" i="1"/>
  <c r="J159" i="1"/>
  <c r="K157" i="1"/>
  <c r="J157" i="1"/>
  <c r="K156" i="1"/>
  <c r="J156" i="1"/>
  <c r="K155" i="1"/>
  <c r="J155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39" i="1"/>
  <c r="J139" i="1"/>
  <c r="K138" i="1"/>
  <c r="J138" i="1"/>
  <c r="K137" i="1"/>
  <c r="J137" i="1"/>
  <c r="K136" i="1"/>
  <c r="J136" i="1"/>
  <c r="K135" i="1"/>
  <c r="J135" i="1"/>
  <c r="K134" i="1"/>
  <c r="K133" i="1"/>
  <c r="K132" i="1"/>
  <c r="K131" i="1"/>
  <c r="K130" i="1"/>
  <c r="K129" i="1"/>
  <c r="J129" i="1"/>
  <c r="K128" i="1"/>
  <c r="K127" i="1"/>
  <c r="K126" i="1"/>
  <c r="K125" i="1"/>
  <c r="J105" i="1"/>
  <c r="J103" i="1"/>
  <c r="K102" i="1"/>
  <c r="J102" i="1"/>
  <c r="K101" i="1"/>
  <c r="J101" i="1"/>
  <c r="K100" i="1"/>
  <c r="J100" i="1"/>
  <c r="K99" i="1"/>
  <c r="J99" i="1"/>
  <c r="K97" i="1"/>
  <c r="J97" i="1"/>
  <c r="K96" i="1"/>
  <c r="J96" i="1"/>
  <c r="K94" i="1"/>
  <c r="J94" i="1"/>
  <c r="K93" i="1"/>
  <c r="J93" i="1"/>
  <c r="K91" i="1"/>
  <c r="J91" i="1"/>
  <c r="K90" i="1"/>
  <c r="J90" i="1"/>
  <c r="K89" i="1"/>
  <c r="J89" i="1"/>
  <c r="K88" i="1"/>
  <c r="J88" i="1"/>
  <c r="K87" i="1"/>
  <c r="J87" i="1"/>
  <c r="K83" i="1"/>
  <c r="J83" i="1"/>
  <c r="K82" i="1"/>
  <c r="J82" i="1"/>
  <c r="J80" i="1"/>
  <c r="J79" i="1"/>
  <c r="K80" i="1"/>
  <c r="K79" i="1"/>
  <c r="K77" i="1"/>
  <c r="K76" i="1"/>
  <c r="K74" i="1"/>
  <c r="K73" i="1"/>
  <c r="K70" i="1"/>
  <c r="K69" i="1"/>
  <c r="K68" i="1"/>
  <c r="K67" i="1"/>
  <c r="K66" i="1"/>
  <c r="K65" i="1"/>
  <c r="J77" i="1"/>
  <c r="J76" i="1"/>
  <c r="J74" i="1"/>
  <c r="J73" i="1"/>
  <c r="J70" i="1"/>
  <c r="J69" i="1"/>
  <c r="J68" i="1"/>
  <c r="J67" i="1"/>
  <c r="J66" i="1"/>
  <c r="J65" i="1"/>
  <c r="R178" i="1" l="1"/>
  <c r="R179" i="1" l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312" i="1"/>
  <c r="F311" i="1"/>
  <c r="F310" i="1"/>
  <c r="F358" i="1"/>
  <c r="F357" i="1"/>
  <c r="F356" i="1"/>
  <c r="F355" i="1"/>
  <c r="F354" i="1"/>
  <c r="F353" i="1"/>
  <c r="Z358" i="1"/>
  <c r="G358" i="1" s="1"/>
  <c r="Z357" i="1"/>
  <c r="G357" i="1" s="1"/>
  <c r="Z356" i="1"/>
  <c r="G356" i="1" s="1"/>
  <c r="Z355" i="1"/>
  <c r="G355" i="1" s="1"/>
  <c r="Z354" i="1"/>
  <c r="G354" i="1" s="1"/>
  <c r="Z353" i="1"/>
  <c r="G353" i="1" s="1"/>
  <c r="Z312" i="1"/>
  <c r="G312" i="1" s="1"/>
  <c r="Z311" i="1"/>
  <c r="G311" i="1" s="1"/>
  <c r="Z310" i="1"/>
  <c r="G310" i="1" s="1"/>
  <c r="Z233" i="1"/>
  <c r="G233" i="1" s="1"/>
  <c r="Z232" i="1"/>
  <c r="G232" i="1" s="1"/>
  <c r="Z231" i="1"/>
  <c r="G231" i="1" s="1"/>
  <c r="Z230" i="1"/>
  <c r="G230" i="1" s="1"/>
  <c r="Z229" i="1"/>
  <c r="G229" i="1" s="1"/>
  <c r="Z228" i="1"/>
  <c r="G228" i="1" s="1"/>
  <c r="Z227" i="1"/>
  <c r="G227" i="1" s="1"/>
  <c r="Z226" i="1"/>
  <c r="G226" i="1" s="1"/>
  <c r="Z225" i="1"/>
  <c r="G225" i="1" s="1"/>
  <c r="Z224" i="1"/>
  <c r="G224" i="1" s="1"/>
  <c r="Z223" i="1"/>
  <c r="G223" i="1" s="1"/>
  <c r="Z222" i="1"/>
  <c r="G222" i="1" s="1"/>
  <c r="Z221" i="1"/>
  <c r="G221" i="1" s="1"/>
  <c r="Z220" i="1"/>
  <c r="G220" i="1" s="1"/>
  <c r="Z219" i="1"/>
  <c r="G219" i="1" s="1"/>
  <c r="Z218" i="1"/>
  <c r="G218" i="1" s="1"/>
  <c r="Z217" i="1"/>
  <c r="G217" i="1" s="1"/>
  <c r="Z216" i="1"/>
  <c r="G216" i="1" s="1"/>
  <c r="R180" i="1" l="1"/>
  <c r="F411" i="1"/>
  <c r="R181" i="1" l="1"/>
  <c r="F364" i="1"/>
  <c r="F363" i="1"/>
  <c r="F362" i="1"/>
  <c r="F361" i="1"/>
  <c r="Z364" i="1"/>
  <c r="G364" i="1" s="1"/>
  <c r="Z363" i="1"/>
  <c r="G363" i="1" s="1"/>
  <c r="Z362" i="1"/>
  <c r="G362" i="1" s="1"/>
  <c r="Z361" i="1"/>
  <c r="G361" i="1" s="1"/>
  <c r="R182" i="1" l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1" i="1"/>
  <c r="F380" i="1"/>
  <c r="F378" i="1"/>
  <c r="F377" i="1"/>
  <c r="F375" i="1"/>
  <c r="F374" i="1"/>
  <c r="F373" i="1"/>
  <c r="F372" i="1"/>
  <c r="F371" i="1"/>
  <c r="F370" i="1"/>
  <c r="F369" i="1"/>
  <c r="F368" i="1"/>
  <c r="F360" i="1"/>
  <c r="F359" i="1"/>
  <c r="F352" i="1"/>
  <c r="F351" i="1"/>
  <c r="F350" i="1"/>
  <c r="F349" i="1"/>
  <c r="F348" i="1"/>
  <c r="F347" i="1"/>
  <c r="F309" i="1"/>
  <c r="F308" i="1"/>
  <c r="F307" i="1"/>
  <c r="F306" i="1"/>
  <c r="F305" i="1"/>
  <c r="F304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166" i="1"/>
  <c r="F165" i="1"/>
  <c r="F164" i="1"/>
  <c r="F163" i="1"/>
  <c r="F162" i="1"/>
  <c r="F160" i="1"/>
  <c r="F159" i="1"/>
  <c r="F157" i="1"/>
  <c r="F156" i="1"/>
  <c r="F155" i="1"/>
  <c r="F150" i="1"/>
  <c r="F149" i="1"/>
  <c r="F148" i="1"/>
  <c r="F147" i="1"/>
  <c r="F146" i="1"/>
  <c r="F145" i="1"/>
  <c r="F144" i="1"/>
  <c r="F143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05" i="1"/>
  <c r="F103" i="1"/>
  <c r="F102" i="1"/>
  <c r="F101" i="1"/>
  <c r="F100" i="1"/>
  <c r="F99" i="1"/>
  <c r="F97" i="1"/>
  <c r="F96" i="1"/>
  <c r="F94" i="1"/>
  <c r="F93" i="1"/>
  <c r="F91" i="1"/>
  <c r="F90" i="1"/>
  <c r="F89" i="1"/>
  <c r="F88" i="1"/>
  <c r="F87" i="1"/>
  <c r="F83" i="1"/>
  <c r="F82" i="1"/>
  <c r="F80" i="1"/>
  <c r="F79" i="1"/>
  <c r="F77" i="1"/>
  <c r="F76" i="1"/>
  <c r="F74" i="1"/>
  <c r="F73" i="1"/>
  <c r="F70" i="1"/>
  <c r="F69" i="1"/>
  <c r="F68" i="1"/>
  <c r="F67" i="1"/>
  <c r="F66" i="1"/>
  <c r="F65" i="1"/>
  <c r="R183" i="1" l="1"/>
  <c r="R360" i="1"/>
  <c r="R361" i="1" s="1"/>
  <c r="R362" i="1" s="1"/>
  <c r="R363" i="1" s="1"/>
  <c r="R364" i="1" s="1"/>
  <c r="Z360" i="1"/>
  <c r="G360" i="1" s="1"/>
  <c r="AB360" i="1"/>
  <c r="AC360" i="1"/>
  <c r="AD360" i="1"/>
  <c r="K360" i="1" s="1"/>
  <c r="Z368" i="1"/>
  <c r="G368" i="1" s="1"/>
  <c r="Z406" i="1"/>
  <c r="G406" i="1" s="1"/>
  <c r="Z405" i="1"/>
  <c r="G405" i="1" s="1"/>
  <c r="Z404" i="1"/>
  <c r="G404" i="1" s="1"/>
  <c r="Z403" i="1"/>
  <c r="G403" i="1" s="1"/>
  <c r="Z402" i="1"/>
  <c r="G402" i="1" s="1"/>
  <c r="Z401" i="1"/>
  <c r="G401" i="1" s="1"/>
  <c r="Z400" i="1"/>
  <c r="G400" i="1" s="1"/>
  <c r="Z399" i="1"/>
  <c r="G399" i="1" s="1"/>
  <c r="Z398" i="1"/>
  <c r="G398" i="1" s="1"/>
  <c r="Z397" i="1"/>
  <c r="G397" i="1" s="1"/>
  <c r="Z396" i="1"/>
  <c r="G396" i="1" s="1"/>
  <c r="Z395" i="1"/>
  <c r="G395" i="1" s="1"/>
  <c r="Z394" i="1"/>
  <c r="G394" i="1" s="1"/>
  <c r="Z393" i="1"/>
  <c r="G393" i="1" s="1"/>
  <c r="Z392" i="1"/>
  <c r="G392" i="1" s="1"/>
  <c r="Z391" i="1"/>
  <c r="G391" i="1" s="1"/>
  <c r="Z390" i="1"/>
  <c r="G390" i="1" s="1"/>
  <c r="Z389" i="1"/>
  <c r="G389" i="1" s="1"/>
  <c r="Z388" i="1"/>
  <c r="G388" i="1" s="1"/>
  <c r="Z387" i="1"/>
  <c r="G387" i="1" s="1"/>
  <c r="Z386" i="1"/>
  <c r="G386" i="1" s="1"/>
  <c r="Z385" i="1"/>
  <c r="G385" i="1" s="1"/>
  <c r="Z384" i="1"/>
  <c r="G384" i="1" s="1"/>
  <c r="Z383" i="1"/>
  <c r="G383" i="1" s="1"/>
  <c r="Z381" i="1"/>
  <c r="G381" i="1" s="1"/>
  <c r="Z380" i="1"/>
  <c r="G380" i="1" s="1"/>
  <c r="Z378" i="1"/>
  <c r="G378" i="1" s="1"/>
  <c r="Z377" i="1"/>
  <c r="G377" i="1" s="1"/>
  <c r="Z375" i="1"/>
  <c r="G375" i="1" s="1"/>
  <c r="Z374" i="1"/>
  <c r="G374" i="1" s="1"/>
  <c r="Z373" i="1"/>
  <c r="G373" i="1" s="1"/>
  <c r="Z372" i="1"/>
  <c r="G372" i="1" s="1"/>
  <c r="Z371" i="1"/>
  <c r="G371" i="1" s="1"/>
  <c r="Z370" i="1"/>
  <c r="G370" i="1" s="1"/>
  <c r="Z369" i="1"/>
  <c r="G369" i="1" s="1"/>
  <c r="Z359" i="1"/>
  <c r="G359" i="1" s="1"/>
  <c r="Z352" i="1"/>
  <c r="G352" i="1" s="1"/>
  <c r="Z351" i="1"/>
  <c r="G351" i="1" s="1"/>
  <c r="Z350" i="1"/>
  <c r="G350" i="1" s="1"/>
  <c r="Z349" i="1"/>
  <c r="G349" i="1" s="1"/>
  <c r="Z348" i="1"/>
  <c r="G348" i="1" s="1"/>
  <c r="Z347" i="1"/>
  <c r="G347" i="1" s="1"/>
  <c r="Z309" i="1"/>
  <c r="G309" i="1" s="1"/>
  <c r="Z308" i="1"/>
  <c r="G308" i="1" s="1"/>
  <c r="Z307" i="1"/>
  <c r="G307" i="1" s="1"/>
  <c r="Z306" i="1"/>
  <c r="G306" i="1" s="1"/>
  <c r="Z305" i="1"/>
  <c r="G305" i="1" s="1"/>
  <c r="Z304" i="1"/>
  <c r="G304" i="1" s="1"/>
  <c r="Z215" i="1"/>
  <c r="G215" i="1" s="1"/>
  <c r="Z214" i="1"/>
  <c r="G214" i="1" s="1"/>
  <c r="Z213" i="1"/>
  <c r="G213" i="1" s="1"/>
  <c r="Z212" i="1"/>
  <c r="G212" i="1" s="1"/>
  <c r="Z211" i="1"/>
  <c r="G211" i="1" s="1"/>
  <c r="Z210" i="1"/>
  <c r="G210" i="1" s="1"/>
  <c r="Z209" i="1"/>
  <c r="G209" i="1" s="1"/>
  <c r="Z208" i="1"/>
  <c r="G208" i="1" s="1"/>
  <c r="Z207" i="1"/>
  <c r="G207" i="1" s="1"/>
  <c r="Z206" i="1"/>
  <c r="G206" i="1" s="1"/>
  <c r="Z205" i="1"/>
  <c r="G205" i="1" s="1"/>
  <c r="Z204" i="1"/>
  <c r="G204" i="1" s="1"/>
  <c r="Z203" i="1"/>
  <c r="G203" i="1" s="1"/>
  <c r="Z166" i="1"/>
  <c r="G166" i="1" s="1"/>
  <c r="Z165" i="1"/>
  <c r="G165" i="1" s="1"/>
  <c r="Z164" i="1"/>
  <c r="G164" i="1" s="1"/>
  <c r="Z163" i="1"/>
  <c r="G163" i="1" s="1"/>
  <c r="Z162" i="1"/>
  <c r="G162" i="1" s="1"/>
  <c r="Z160" i="1"/>
  <c r="G160" i="1" s="1"/>
  <c r="Z159" i="1"/>
  <c r="G159" i="1" s="1"/>
  <c r="Z157" i="1"/>
  <c r="G157" i="1" s="1"/>
  <c r="Z156" i="1"/>
  <c r="G156" i="1" s="1"/>
  <c r="Z155" i="1"/>
  <c r="G155" i="1" s="1"/>
  <c r="Z150" i="1"/>
  <c r="G150" i="1" s="1"/>
  <c r="Z149" i="1"/>
  <c r="G149" i="1" s="1"/>
  <c r="Z148" i="1"/>
  <c r="G148" i="1" s="1"/>
  <c r="Z147" i="1"/>
  <c r="G147" i="1" s="1"/>
  <c r="Z146" i="1"/>
  <c r="G146" i="1" s="1"/>
  <c r="Z145" i="1"/>
  <c r="G145" i="1" s="1"/>
  <c r="Z144" i="1"/>
  <c r="G144" i="1" s="1"/>
  <c r="Z143" i="1"/>
  <c r="G143" i="1" s="1"/>
  <c r="Z139" i="1"/>
  <c r="G139" i="1" s="1"/>
  <c r="Z138" i="1"/>
  <c r="G138" i="1" s="1"/>
  <c r="Z137" i="1"/>
  <c r="G137" i="1" s="1"/>
  <c r="Z136" i="1"/>
  <c r="G136" i="1" s="1"/>
  <c r="Z135" i="1"/>
  <c r="G135" i="1" s="1"/>
  <c r="Z134" i="1"/>
  <c r="G134" i="1" s="1"/>
  <c r="Z133" i="1"/>
  <c r="G133" i="1" s="1"/>
  <c r="Z132" i="1"/>
  <c r="G132" i="1" s="1"/>
  <c r="Z131" i="1"/>
  <c r="G131" i="1" s="1"/>
  <c r="Z130" i="1"/>
  <c r="G130" i="1" s="1"/>
  <c r="Z129" i="1"/>
  <c r="G129" i="1" s="1"/>
  <c r="Z128" i="1"/>
  <c r="G128" i="1" s="1"/>
  <c r="Z127" i="1"/>
  <c r="G127" i="1" s="1"/>
  <c r="Z126" i="1"/>
  <c r="G126" i="1" s="1"/>
  <c r="Z125" i="1"/>
  <c r="G125" i="1" s="1"/>
  <c r="Z105" i="1"/>
  <c r="G105" i="1" s="1"/>
  <c r="Z103" i="1"/>
  <c r="G103" i="1" s="1"/>
  <c r="Z102" i="1"/>
  <c r="G102" i="1" s="1"/>
  <c r="Z101" i="1"/>
  <c r="G101" i="1" s="1"/>
  <c r="Z100" i="1"/>
  <c r="G100" i="1" s="1"/>
  <c r="Z99" i="1"/>
  <c r="G99" i="1" s="1"/>
  <c r="Z97" i="1"/>
  <c r="G97" i="1" s="1"/>
  <c r="Z96" i="1"/>
  <c r="G96" i="1" s="1"/>
  <c r="Z94" i="1"/>
  <c r="G94" i="1" s="1"/>
  <c r="Z93" i="1"/>
  <c r="G93" i="1" s="1"/>
  <c r="Z91" i="1"/>
  <c r="G91" i="1" s="1"/>
  <c r="Z90" i="1"/>
  <c r="G90" i="1" s="1"/>
  <c r="Z89" i="1"/>
  <c r="G89" i="1" s="1"/>
  <c r="Z88" i="1"/>
  <c r="G88" i="1" s="1"/>
  <c r="Z87" i="1"/>
  <c r="G87" i="1" s="1"/>
  <c r="Z83" i="1"/>
  <c r="G83" i="1" s="1"/>
  <c r="Z82" i="1"/>
  <c r="G82" i="1" s="1"/>
  <c r="Z80" i="1"/>
  <c r="G80" i="1" s="1"/>
  <c r="Z79" i="1"/>
  <c r="G79" i="1" s="1"/>
  <c r="Z77" i="1"/>
  <c r="G77" i="1" s="1"/>
  <c r="Z76" i="1"/>
  <c r="G76" i="1" s="1"/>
  <c r="Z74" i="1"/>
  <c r="G74" i="1" s="1"/>
  <c r="Z73" i="1"/>
  <c r="G73" i="1" s="1"/>
  <c r="Z70" i="1"/>
  <c r="G70" i="1" s="1"/>
  <c r="Z69" i="1"/>
  <c r="G69" i="1" s="1"/>
  <c r="Z68" i="1"/>
  <c r="G68" i="1" s="1"/>
  <c r="Z67" i="1"/>
  <c r="G67" i="1" s="1"/>
  <c r="Z66" i="1"/>
  <c r="G66" i="1" s="1"/>
  <c r="Z65" i="1"/>
  <c r="S65" i="1"/>
  <c r="R3" i="1"/>
  <c r="R395" i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386" i="1"/>
  <c r="R387" i="1" s="1"/>
  <c r="R388" i="1" s="1"/>
  <c r="R389" i="1" s="1"/>
  <c r="R390" i="1" s="1"/>
  <c r="R391" i="1" s="1"/>
  <c r="R392" i="1" s="1"/>
  <c r="R393" i="1" s="1"/>
  <c r="R384" i="1"/>
  <c r="R369" i="1"/>
  <c r="R370" i="1" s="1"/>
  <c r="R371" i="1" s="1"/>
  <c r="R372" i="1" s="1"/>
  <c r="R373" i="1" s="1"/>
  <c r="R374" i="1" s="1"/>
  <c r="R375" i="1" s="1"/>
  <c r="R348" i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05" i="1"/>
  <c r="R306" i="1" s="1"/>
  <c r="R307" i="1" s="1"/>
  <c r="R308" i="1" s="1"/>
  <c r="R309" i="1" s="1"/>
  <c r="R310" i="1" s="1"/>
  <c r="R311" i="1" s="1"/>
  <c r="R312" i="1" s="1"/>
  <c r="R204" i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150" i="1"/>
  <c r="R151" i="1" s="1"/>
  <c r="R144" i="1"/>
  <c r="R145" i="1" s="1"/>
  <c r="R146" i="1" s="1"/>
  <c r="R147" i="1" s="1"/>
  <c r="R148" i="1" s="1"/>
  <c r="R136" i="1"/>
  <c r="R137" i="1" s="1"/>
  <c r="R138" i="1" s="1"/>
  <c r="R139" i="1" s="1"/>
  <c r="R127" i="1"/>
  <c r="R128" i="1" s="1"/>
  <c r="R129" i="1" s="1"/>
  <c r="R130" i="1" s="1"/>
  <c r="R131" i="1" s="1"/>
  <c r="R132" i="1" s="1"/>
  <c r="R133" i="1" s="1"/>
  <c r="R134" i="1" s="1"/>
  <c r="R105" i="1"/>
  <c r="R88" i="1"/>
  <c r="R89" i="1" s="1"/>
  <c r="R90" i="1" s="1"/>
  <c r="R91" i="1" s="1"/>
  <c r="R66" i="1"/>
  <c r="R67" i="1" s="1"/>
  <c r="R68" i="1" s="1"/>
  <c r="R69" i="1" s="1"/>
  <c r="R70" i="1" s="1"/>
  <c r="P86" i="1" l="1"/>
  <c r="S86" i="1" s="1"/>
  <c r="E86" i="1" s="1"/>
  <c r="AG86" i="1" s="1"/>
  <c r="P84" i="1"/>
  <c r="S84" i="1" s="1"/>
  <c r="E84" i="1" s="1"/>
  <c r="AG84" i="1" s="1"/>
  <c r="P85" i="1"/>
  <c r="S85" i="1" s="1"/>
  <c r="E85" i="1" s="1"/>
  <c r="AG85" i="1" s="1"/>
  <c r="Y13" i="1"/>
  <c r="Y45" i="1"/>
  <c r="Y43" i="1"/>
  <c r="Y27" i="1"/>
  <c r="Y29" i="1"/>
  <c r="Y11" i="1"/>
  <c r="Y50" i="1"/>
  <c r="Y22" i="1"/>
  <c r="Y42" i="1"/>
  <c r="Y49" i="1"/>
  <c r="Y3" i="1"/>
  <c r="Y38" i="1"/>
  <c r="Y12" i="1"/>
  <c r="Y19" i="1"/>
  <c r="Y54" i="1"/>
  <c r="Y28" i="1"/>
  <c r="Y30" i="1"/>
  <c r="Y35" i="1"/>
  <c r="Y39" i="1"/>
  <c r="Y44" i="1"/>
  <c r="Y24" i="1"/>
  <c r="Y51" i="1"/>
  <c r="Y8" i="1"/>
  <c r="Y14" i="1"/>
  <c r="Y4" i="1"/>
  <c r="Y36" i="1"/>
  <c r="Y34" i="1"/>
  <c r="Y15" i="1"/>
  <c r="Y52" i="1"/>
  <c r="Y23" i="1"/>
  <c r="Y31" i="1"/>
  <c r="Y9" i="1"/>
  <c r="Y47" i="1"/>
  <c r="Y46" i="1"/>
  <c r="Y5" i="1"/>
  <c r="Y25" i="1"/>
  <c r="Y21" i="1"/>
  <c r="Y41" i="1"/>
  <c r="Y16" i="1"/>
  <c r="Y6" i="1"/>
  <c r="Y40" i="1"/>
  <c r="Y37" i="1"/>
  <c r="Y2" i="1"/>
  <c r="Y32" i="1"/>
  <c r="Y26" i="1"/>
  <c r="Y53" i="1"/>
  <c r="Y7" i="1"/>
  <c r="Y48" i="1"/>
  <c r="Y33" i="1"/>
  <c r="Y18" i="1"/>
  <c r="Y10" i="1"/>
  <c r="Y17" i="1"/>
  <c r="Y20" i="1"/>
  <c r="E65" i="1"/>
  <c r="AG65" i="1" s="1"/>
  <c r="G65" i="1"/>
  <c r="A38" i="3"/>
  <c r="P98" i="1"/>
  <c r="P95" i="1"/>
  <c r="P92" i="1"/>
  <c r="S92" i="1" s="1"/>
  <c r="P93" i="1"/>
  <c r="P88" i="1"/>
  <c r="S88" i="1" s="1"/>
  <c r="P96" i="1"/>
  <c r="P94" i="1"/>
  <c r="P91" i="1"/>
  <c r="S91" i="1" s="1"/>
  <c r="E91" i="1" s="1"/>
  <c r="AG91" i="1" s="1"/>
  <c r="P89" i="1"/>
  <c r="S89" i="1" s="1"/>
  <c r="P90" i="1"/>
  <c r="S90" i="1" s="1"/>
  <c r="P87" i="1"/>
  <c r="S87" i="1" s="1"/>
  <c r="P102" i="1"/>
  <c r="P100" i="1"/>
  <c r="P101" i="1"/>
  <c r="P97" i="1"/>
  <c r="P99" i="1"/>
  <c r="R377" i="1"/>
  <c r="R378" i="1" s="1"/>
  <c r="R380" i="1" s="1"/>
  <c r="R156" i="1"/>
  <c r="R157" i="1" s="1"/>
  <c r="R159" i="1" s="1"/>
  <c r="R93" i="1"/>
  <c r="R94" i="1" s="1"/>
  <c r="R96" i="1" s="1"/>
  <c r="R73" i="1"/>
  <c r="R74" i="1" s="1"/>
  <c r="S74" i="1" s="1"/>
  <c r="E74" i="1" s="1"/>
  <c r="AG74" i="1" s="1"/>
  <c r="R184" i="1"/>
  <c r="R216" i="1"/>
  <c r="S66" i="1"/>
  <c r="S69" i="1"/>
  <c r="S70" i="1"/>
  <c r="S67" i="1"/>
  <c r="S68" i="1"/>
  <c r="R4" i="1"/>
  <c r="AC406" i="1"/>
  <c r="AD406" i="1"/>
  <c r="AB406" i="1"/>
  <c r="J406" i="1" s="1"/>
  <c r="AE406" i="1"/>
  <c r="E68" i="1" l="1"/>
  <c r="AG68" i="1" s="1"/>
  <c r="E70" i="1"/>
  <c r="AG70" i="1" s="1"/>
  <c r="E89" i="1"/>
  <c r="AG89" i="1" s="1"/>
  <c r="E69" i="1"/>
  <c r="AG69" i="1" s="1"/>
  <c r="E66" i="1"/>
  <c r="AG66" i="1" s="1"/>
  <c r="E88" i="1"/>
  <c r="AG88" i="1" s="1"/>
  <c r="E92" i="1"/>
  <c r="AG92" i="1" s="1"/>
  <c r="E87" i="1"/>
  <c r="AG87" i="1" s="1"/>
  <c r="E67" i="1"/>
  <c r="AG67" i="1" s="1"/>
  <c r="E90" i="1"/>
  <c r="AG90" i="1" s="1"/>
  <c r="A43" i="3"/>
  <c r="A58" i="3"/>
  <c r="A59" i="3"/>
  <c r="A62" i="3"/>
  <c r="A39" i="3"/>
  <c r="A47" i="3"/>
  <c r="A60" i="3"/>
  <c r="A41" i="3"/>
  <c r="A40" i="3"/>
  <c r="A61" i="3"/>
  <c r="A42" i="3"/>
  <c r="A57" i="3"/>
  <c r="R381" i="1"/>
  <c r="R160" i="1"/>
  <c r="R162" i="1" s="1"/>
  <c r="S93" i="1"/>
  <c r="R97" i="1"/>
  <c r="R99" i="1" s="1"/>
  <c r="S95" i="1"/>
  <c r="S94" i="1"/>
  <c r="S73" i="1"/>
  <c r="R76" i="1"/>
  <c r="S75" i="1"/>
  <c r="R72" i="1"/>
  <c r="S72" i="1" s="1"/>
  <c r="S71" i="1"/>
  <c r="P107" i="1"/>
  <c r="S107" i="1" s="1"/>
  <c r="P105" i="1"/>
  <c r="S105" i="1" s="1"/>
  <c r="R6" i="1"/>
  <c r="P104" i="1"/>
  <c r="S104" i="1" s="1"/>
  <c r="P106" i="1"/>
  <c r="S106" i="1" s="1"/>
  <c r="P103" i="1"/>
  <c r="S103" i="1" s="1"/>
  <c r="P108" i="1"/>
  <c r="S108" i="1" s="1"/>
  <c r="R185" i="1"/>
  <c r="R217" i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AE405" i="1"/>
  <c r="AB405" i="1"/>
  <c r="J405" i="1" s="1"/>
  <c r="AD405" i="1"/>
  <c r="AC405" i="1"/>
  <c r="AE404" i="1"/>
  <c r="AB404" i="1"/>
  <c r="J404" i="1" s="1"/>
  <c r="AD404" i="1"/>
  <c r="AC404" i="1"/>
  <c r="AE403" i="1"/>
  <c r="AB403" i="1"/>
  <c r="J403" i="1" s="1"/>
  <c r="AD403" i="1"/>
  <c r="AC403" i="1"/>
  <c r="AE384" i="1"/>
  <c r="AB384" i="1"/>
  <c r="J384" i="1" s="1"/>
  <c r="AD384" i="1"/>
  <c r="AC384" i="1"/>
  <c r="AE383" i="1"/>
  <c r="AB383" i="1"/>
  <c r="J383" i="1" s="1"/>
  <c r="AD383" i="1"/>
  <c r="AC383" i="1"/>
  <c r="AE351" i="1"/>
  <c r="AB351" i="1"/>
  <c r="J351" i="1" s="1"/>
  <c r="AD351" i="1"/>
  <c r="AC351" i="1"/>
  <c r="AE348" i="1"/>
  <c r="AB348" i="1"/>
  <c r="J348" i="1" s="1"/>
  <c r="AD348" i="1"/>
  <c r="AC348" i="1"/>
  <c r="AE347" i="1"/>
  <c r="AB347" i="1"/>
  <c r="J347" i="1" s="1"/>
  <c r="AD347" i="1"/>
  <c r="AC347" i="1"/>
  <c r="AE309" i="1"/>
  <c r="AB309" i="1"/>
  <c r="J309" i="1" s="1"/>
  <c r="AD309" i="1"/>
  <c r="AC309" i="1"/>
  <c r="AE308" i="1"/>
  <c r="AB308" i="1"/>
  <c r="J308" i="1" s="1"/>
  <c r="AD308" i="1"/>
  <c r="AC308" i="1"/>
  <c r="AE307" i="1"/>
  <c r="AB307" i="1"/>
  <c r="J307" i="1" s="1"/>
  <c r="AD307" i="1"/>
  <c r="AC307" i="1"/>
  <c r="AE215" i="1"/>
  <c r="AB215" i="1"/>
  <c r="J215" i="1" s="1"/>
  <c r="AD215" i="1"/>
  <c r="AC215" i="1"/>
  <c r="AE214" i="1"/>
  <c r="AB214" i="1"/>
  <c r="J214" i="1" s="1"/>
  <c r="AD214" i="1"/>
  <c r="AC214" i="1"/>
  <c r="AE211" i="1"/>
  <c r="AB211" i="1"/>
  <c r="J211" i="1" s="1"/>
  <c r="AD211" i="1"/>
  <c r="AC211" i="1"/>
  <c r="AE210" i="1"/>
  <c r="AB210" i="1"/>
  <c r="J210" i="1" s="1"/>
  <c r="AD210" i="1"/>
  <c r="AC210" i="1"/>
  <c r="AE207" i="1"/>
  <c r="AB207" i="1"/>
  <c r="J207" i="1" s="1"/>
  <c r="AD207" i="1"/>
  <c r="AC207" i="1"/>
  <c r="AE204" i="1"/>
  <c r="AB204" i="1"/>
  <c r="J204" i="1" s="1"/>
  <c r="AD204" i="1"/>
  <c r="AC204" i="1"/>
  <c r="AE203" i="1"/>
  <c r="AB203" i="1"/>
  <c r="J203" i="1" s="1"/>
  <c r="AD203" i="1"/>
  <c r="AC203" i="1"/>
  <c r="AE125" i="1"/>
  <c r="AB125" i="1"/>
  <c r="J125" i="1" s="1"/>
  <c r="AD125" i="1"/>
  <c r="AC125" i="1"/>
  <c r="AD359" i="1"/>
  <c r="K359" i="1" s="1"/>
  <c r="AE352" i="1"/>
  <c r="AB352" i="1"/>
  <c r="AD352" i="1"/>
  <c r="K352" i="1" s="1"/>
  <c r="AC352" i="1"/>
  <c r="AE350" i="1"/>
  <c r="AB350" i="1"/>
  <c r="AD350" i="1"/>
  <c r="K350" i="1" s="1"/>
  <c r="AC350" i="1"/>
  <c r="AE349" i="1"/>
  <c r="AB349" i="1"/>
  <c r="AD349" i="1"/>
  <c r="K349" i="1" s="1"/>
  <c r="AC349" i="1"/>
  <c r="AE306" i="1"/>
  <c r="AB306" i="1"/>
  <c r="AD306" i="1"/>
  <c r="K306" i="1" s="1"/>
  <c r="AC306" i="1"/>
  <c r="AE305" i="1"/>
  <c r="AB305" i="1"/>
  <c r="AD305" i="1"/>
  <c r="K305" i="1" s="1"/>
  <c r="AC305" i="1"/>
  <c r="AE304" i="1"/>
  <c r="AB304" i="1"/>
  <c r="AD304" i="1"/>
  <c r="K304" i="1" s="1"/>
  <c r="AC304" i="1"/>
  <c r="AE213" i="1"/>
  <c r="AB213" i="1"/>
  <c r="AD213" i="1"/>
  <c r="K213" i="1" s="1"/>
  <c r="AC213" i="1"/>
  <c r="AE212" i="1"/>
  <c r="AB212" i="1"/>
  <c r="AD212" i="1"/>
  <c r="K212" i="1" s="1"/>
  <c r="AC212" i="1"/>
  <c r="AE209" i="1"/>
  <c r="AB209" i="1"/>
  <c r="AD209" i="1"/>
  <c r="K209" i="1" s="1"/>
  <c r="AC209" i="1"/>
  <c r="AE208" i="1"/>
  <c r="AB208" i="1"/>
  <c r="AD208" i="1"/>
  <c r="K208" i="1" s="1"/>
  <c r="AC208" i="1"/>
  <c r="AE206" i="1"/>
  <c r="AB206" i="1"/>
  <c r="AD206" i="1"/>
  <c r="K206" i="1" s="1"/>
  <c r="AC206" i="1"/>
  <c r="AE205" i="1"/>
  <c r="AB205" i="1"/>
  <c r="AD205" i="1"/>
  <c r="K205" i="1" s="1"/>
  <c r="AC205" i="1"/>
  <c r="AE134" i="1"/>
  <c r="AB134" i="1"/>
  <c r="J134" i="1" s="1"/>
  <c r="AD134" i="1"/>
  <c r="AC134" i="1"/>
  <c r="AE133" i="1"/>
  <c r="AB133" i="1"/>
  <c r="J133" i="1" s="1"/>
  <c r="AD133" i="1"/>
  <c r="AC133" i="1"/>
  <c r="AE132" i="1"/>
  <c r="AB132" i="1"/>
  <c r="J132" i="1" s="1"/>
  <c r="AD132" i="1"/>
  <c r="AC132" i="1"/>
  <c r="AE131" i="1"/>
  <c r="AB131" i="1"/>
  <c r="J131" i="1" s="1"/>
  <c r="AD131" i="1"/>
  <c r="AC131" i="1"/>
  <c r="AE130" i="1"/>
  <c r="AB130" i="1"/>
  <c r="J130" i="1" s="1"/>
  <c r="AD130" i="1"/>
  <c r="AC130" i="1"/>
  <c r="AE128" i="1"/>
  <c r="AB128" i="1"/>
  <c r="J128" i="1" s="1"/>
  <c r="AD128" i="1"/>
  <c r="AC128" i="1"/>
  <c r="AE127" i="1"/>
  <c r="AB127" i="1"/>
  <c r="J127" i="1" s="1"/>
  <c r="AD127" i="1"/>
  <c r="AC127" i="1"/>
  <c r="AE126" i="1"/>
  <c r="AB126" i="1"/>
  <c r="J126" i="1" s="1"/>
  <c r="AD126" i="1"/>
  <c r="AC126" i="1"/>
  <c r="AE105" i="1"/>
  <c r="AB105" i="1"/>
  <c r="AD105" i="1"/>
  <c r="K105" i="1" s="1"/>
  <c r="AC105" i="1"/>
  <c r="AE103" i="1"/>
  <c r="AB103" i="1"/>
  <c r="AD103" i="1"/>
  <c r="K103" i="1" s="1"/>
  <c r="AC103" i="1"/>
  <c r="E108" i="1" l="1"/>
  <c r="AG108" i="1" s="1"/>
  <c r="E103" i="1"/>
  <c r="AG103" i="1" s="1"/>
  <c r="E106" i="1"/>
  <c r="AG106" i="1" s="1"/>
  <c r="E104" i="1"/>
  <c r="AG104" i="1" s="1"/>
  <c r="E105" i="1"/>
  <c r="AG105" i="1" s="1"/>
  <c r="E107" i="1"/>
  <c r="AG107" i="1" s="1"/>
  <c r="E71" i="1"/>
  <c r="AG71" i="1" s="1"/>
  <c r="E72" i="1"/>
  <c r="AG72" i="1" s="1"/>
  <c r="E75" i="1"/>
  <c r="AG75" i="1" s="1"/>
  <c r="E73" i="1"/>
  <c r="AG73" i="1" s="1"/>
  <c r="E94" i="1"/>
  <c r="AG94" i="1" s="1"/>
  <c r="E95" i="1"/>
  <c r="AG95" i="1" s="1"/>
  <c r="E93" i="1"/>
  <c r="AG93" i="1" s="1"/>
  <c r="A77" i="3"/>
  <c r="A48" i="3"/>
  <c r="A78" i="3"/>
  <c r="A75" i="3"/>
  <c r="A46" i="3"/>
  <c r="A64" i="3"/>
  <c r="A45" i="3"/>
  <c r="A65" i="3"/>
  <c r="A44" i="3"/>
  <c r="A63" i="3"/>
  <c r="A73" i="3"/>
  <c r="A76" i="3"/>
  <c r="A74" i="3"/>
  <c r="R163" i="1"/>
  <c r="R164" i="1" s="1"/>
  <c r="R165" i="1" s="1"/>
  <c r="R166" i="1" s="1"/>
  <c r="R100" i="1"/>
  <c r="S98" i="1"/>
  <c r="S97" i="1"/>
  <c r="S96" i="1"/>
  <c r="R77" i="1"/>
  <c r="S78" i="1" s="1"/>
  <c r="S76" i="1"/>
  <c r="R7" i="1"/>
  <c r="P125" i="1"/>
  <c r="S125" i="1" s="1"/>
  <c r="R186" i="1"/>
  <c r="E78" i="1" l="1"/>
  <c r="AG78" i="1" s="1"/>
  <c r="E76" i="1"/>
  <c r="AG76" i="1" s="1"/>
  <c r="E98" i="1"/>
  <c r="AG98" i="1" s="1"/>
  <c r="E96" i="1"/>
  <c r="AG96" i="1" s="1"/>
  <c r="E125" i="1"/>
  <c r="AG125" i="1" s="1"/>
  <c r="E97" i="1"/>
  <c r="AG97" i="1" s="1"/>
  <c r="A67" i="3"/>
  <c r="A51" i="3"/>
  <c r="A68" i="3"/>
  <c r="A95" i="3"/>
  <c r="A66" i="3"/>
  <c r="A49" i="3"/>
  <c r="S99" i="1"/>
  <c r="R101" i="1"/>
  <c r="S100" i="1"/>
  <c r="R79" i="1"/>
  <c r="S77" i="1"/>
  <c r="R8" i="1"/>
  <c r="P134" i="1"/>
  <c r="S134" i="1" s="1"/>
  <c r="P133" i="1"/>
  <c r="S133" i="1" s="1"/>
  <c r="P132" i="1"/>
  <c r="S132" i="1" s="1"/>
  <c r="P128" i="1"/>
  <c r="S128" i="1" s="1"/>
  <c r="P131" i="1"/>
  <c r="S131" i="1" s="1"/>
  <c r="P130" i="1"/>
  <c r="S130" i="1" s="1"/>
  <c r="P129" i="1"/>
  <c r="S129" i="1" s="1"/>
  <c r="P127" i="1"/>
  <c r="S127" i="1" s="1"/>
  <c r="P126" i="1"/>
  <c r="S126" i="1" s="1"/>
  <c r="R187" i="1"/>
  <c r="E99" i="1" l="1"/>
  <c r="AG99" i="1" s="1"/>
  <c r="E134" i="1"/>
  <c r="AG134" i="1" s="1"/>
  <c r="E100" i="1"/>
  <c r="AG100" i="1" s="1"/>
  <c r="E127" i="1"/>
  <c r="AG127" i="1" s="1"/>
  <c r="E129" i="1"/>
  <c r="AG129" i="1" s="1"/>
  <c r="E133" i="1"/>
  <c r="AG133" i="1" s="1"/>
  <c r="E130" i="1"/>
  <c r="AG130" i="1" s="1"/>
  <c r="E131" i="1"/>
  <c r="AG131" i="1" s="1"/>
  <c r="E126" i="1"/>
  <c r="AG126" i="1" s="1"/>
  <c r="E128" i="1"/>
  <c r="AG128" i="1" s="1"/>
  <c r="E77" i="1"/>
  <c r="AG77" i="1" s="1"/>
  <c r="E132" i="1"/>
  <c r="AG132" i="1" s="1"/>
  <c r="A69" i="3"/>
  <c r="A96" i="3"/>
  <c r="A99" i="3"/>
  <c r="A100" i="3"/>
  <c r="A101" i="3"/>
  <c r="A50" i="3"/>
  <c r="A70" i="3"/>
  <c r="A102" i="3"/>
  <c r="A98" i="3"/>
  <c r="A103" i="3"/>
  <c r="A97" i="3"/>
  <c r="A104" i="3"/>
  <c r="R102" i="1"/>
  <c r="S102" i="1" s="1"/>
  <c r="S101" i="1"/>
  <c r="R80" i="1"/>
  <c r="S81" i="1" s="1"/>
  <c r="S79" i="1"/>
  <c r="R9" i="1"/>
  <c r="P139" i="1"/>
  <c r="S139" i="1" s="1"/>
  <c r="P137" i="1"/>
  <c r="S137" i="1" s="1"/>
  <c r="P136" i="1"/>
  <c r="S136" i="1" s="1"/>
  <c r="P135" i="1"/>
  <c r="S135" i="1" s="1"/>
  <c r="P138" i="1"/>
  <c r="S138" i="1" s="1"/>
  <c r="R188" i="1"/>
  <c r="P142" i="1" l="1"/>
  <c r="S142" i="1" s="1"/>
  <c r="E142" i="1" s="1"/>
  <c r="AG142" i="1" s="1"/>
  <c r="P141" i="1"/>
  <c r="S141" i="1" s="1"/>
  <c r="E141" i="1" s="1"/>
  <c r="AG141" i="1" s="1"/>
  <c r="P140" i="1"/>
  <c r="S140" i="1" s="1"/>
  <c r="E140" i="1" s="1"/>
  <c r="AG140" i="1" s="1"/>
  <c r="E138" i="1"/>
  <c r="AG138" i="1" s="1"/>
  <c r="E135" i="1"/>
  <c r="AG135" i="1" s="1"/>
  <c r="E139" i="1"/>
  <c r="AG139" i="1" s="1"/>
  <c r="E136" i="1"/>
  <c r="AG136" i="1" s="1"/>
  <c r="E137" i="1"/>
  <c r="AG137" i="1" s="1"/>
  <c r="E79" i="1"/>
  <c r="AG79" i="1" s="1"/>
  <c r="E81" i="1"/>
  <c r="AG81" i="1" s="1"/>
  <c r="E101" i="1"/>
  <c r="AG101" i="1" s="1"/>
  <c r="E102" i="1"/>
  <c r="AG102" i="1" s="1"/>
  <c r="A106" i="3"/>
  <c r="A109" i="3"/>
  <c r="A54" i="3"/>
  <c r="A52" i="3"/>
  <c r="A71" i="3"/>
  <c r="A72" i="3"/>
  <c r="A107" i="3"/>
  <c r="A108" i="3"/>
  <c r="A105" i="3"/>
  <c r="R82" i="1"/>
  <c r="S80" i="1"/>
  <c r="R10" i="1"/>
  <c r="P147" i="1"/>
  <c r="S147" i="1" s="1"/>
  <c r="P143" i="1"/>
  <c r="S143" i="1" s="1"/>
  <c r="P148" i="1"/>
  <c r="S148" i="1" s="1"/>
  <c r="P146" i="1"/>
  <c r="S146" i="1" s="1"/>
  <c r="P145" i="1"/>
  <c r="S145" i="1" s="1"/>
  <c r="P144" i="1"/>
  <c r="S144" i="1" s="1"/>
  <c r="R189" i="1"/>
  <c r="P161" i="1" l="1"/>
  <c r="S161" i="1" s="1"/>
  <c r="P154" i="1"/>
  <c r="S154" i="1" s="1"/>
  <c r="E154" i="1" s="1"/>
  <c r="AG154" i="1" s="1"/>
  <c r="P153" i="1"/>
  <c r="S153" i="1" s="1"/>
  <c r="E153" i="1" s="1"/>
  <c r="AG153" i="1" s="1"/>
  <c r="P152" i="1"/>
  <c r="S152" i="1" s="1"/>
  <c r="E152" i="1" s="1"/>
  <c r="AG152" i="1" s="1"/>
  <c r="E145" i="1"/>
  <c r="AG145" i="1" s="1"/>
  <c r="E147" i="1"/>
  <c r="AG147" i="1" s="1"/>
  <c r="E146" i="1"/>
  <c r="AG146" i="1" s="1"/>
  <c r="E144" i="1"/>
  <c r="AG144" i="1" s="1"/>
  <c r="E143" i="1"/>
  <c r="AG143" i="1" s="1"/>
  <c r="E161" i="1"/>
  <c r="AG161" i="1" s="1"/>
  <c r="E148" i="1"/>
  <c r="AG148" i="1" s="1"/>
  <c r="E80" i="1"/>
  <c r="AG80" i="1" s="1"/>
  <c r="A115" i="3"/>
  <c r="A111" i="3"/>
  <c r="A112" i="3"/>
  <c r="A113" i="3"/>
  <c r="A125" i="3"/>
  <c r="A110" i="3"/>
  <c r="A114" i="3"/>
  <c r="A53" i="3"/>
  <c r="P151" i="1"/>
  <c r="S151" i="1" s="1"/>
  <c r="P158" i="1"/>
  <c r="S158" i="1" s="1"/>
  <c r="R83" i="1"/>
  <c r="S83" i="1" s="1"/>
  <c r="S82" i="1"/>
  <c r="R11" i="1"/>
  <c r="P164" i="1"/>
  <c r="S164" i="1" s="1"/>
  <c r="P162" i="1"/>
  <c r="S162" i="1" s="1"/>
  <c r="P160" i="1"/>
  <c r="S160" i="1" s="1"/>
  <c r="P157" i="1"/>
  <c r="S157" i="1" s="1"/>
  <c r="P159" i="1"/>
  <c r="S159" i="1" s="1"/>
  <c r="P156" i="1"/>
  <c r="S156" i="1" s="1"/>
  <c r="P155" i="1"/>
  <c r="S155" i="1" s="1"/>
  <c r="P150" i="1"/>
  <c r="S150" i="1" s="1"/>
  <c r="P149" i="1"/>
  <c r="S149" i="1" s="1"/>
  <c r="P165" i="1"/>
  <c r="S165" i="1" s="1"/>
  <c r="P163" i="1"/>
  <c r="S163" i="1" s="1"/>
  <c r="P166" i="1"/>
  <c r="S166" i="1" s="1"/>
  <c r="R190" i="1"/>
  <c r="E163" i="1" l="1"/>
  <c r="AG163" i="1" s="1"/>
  <c r="E149" i="1"/>
  <c r="AG149" i="1" s="1"/>
  <c r="E165" i="1"/>
  <c r="AG165" i="1" s="1"/>
  <c r="E159" i="1"/>
  <c r="AG159" i="1" s="1"/>
  <c r="E164" i="1"/>
  <c r="AG164" i="1" s="1"/>
  <c r="E157" i="1"/>
  <c r="AG157" i="1" s="1"/>
  <c r="E82" i="1"/>
  <c r="AG82" i="1" s="1"/>
  <c r="E150" i="1"/>
  <c r="AG150" i="1" s="1"/>
  <c r="E160" i="1"/>
  <c r="AG160" i="1" s="1"/>
  <c r="E83" i="1"/>
  <c r="AG83" i="1" s="1"/>
  <c r="E156" i="1"/>
  <c r="AG156" i="1" s="1"/>
  <c r="E162" i="1"/>
  <c r="AG162" i="1" s="1"/>
  <c r="E158" i="1"/>
  <c r="AG158" i="1" s="1"/>
  <c r="E155" i="1"/>
  <c r="AG155" i="1" s="1"/>
  <c r="E166" i="1"/>
  <c r="AG166" i="1" s="1"/>
  <c r="E151" i="1"/>
  <c r="AG151" i="1" s="1"/>
  <c r="P242" i="1"/>
  <c r="S242" i="1" s="1"/>
  <c r="E242" i="1" s="1"/>
  <c r="AG242" i="1" s="1"/>
  <c r="P247" i="1"/>
  <c r="S247" i="1" s="1"/>
  <c r="E247" i="1" s="1"/>
  <c r="AG247" i="1" s="1"/>
  <c r="P248" i="1"/>
  <c r="S248" i="1" s="1"/>
  <c r="E248" i="1" s="1"/>
  <c r="AG248" i="1" s="1"/>
  <c r="P249" i="1"/>
  <c r="S249" i="1" s="1"/>
  <c r="E249" i="1" s="1"/>
  <c r="AG249" i="1" s="1"/>
  <c r="P241" i="1"/>
  <c r="S241" i="1" s="1"/>
  <c r="E241" i="1" s="1"/>
  <c r="AG241" i="1" s="1"/>
  <c r="P250" i="1"/>
  <c r="S250" i="1" s="1"/>
  <c r="E250" i="1" s="1"/>
  <c r="AG250" i="1" s="1"/>
  <c r="P246" i="1"/>
  <c r="S246" i="1" s="1"/>
  <c r="E246" i="1" s="1"/>
  <c r="AG246" i="1" s="1"/>
  <c r="P251" i="1"/>
  <c r="S251" i="1" s="1"/>
  <c r="E251" i="1" s="1"/>
  <c r="AG251" i="1" s="1"/>
  <c r="P235" i="1"/>
  <c r="S235" i="1" s="1"/>
  <c r="E235" i="1" s="1"/>
  <c r="AG235" i="1" s="1"/>
  <c r="P239" i="1"/>
  <c r="S239" i="1" s="1"/>
  <c r="E239" i="1" s="1"/>
  <c r="AG239" i="1" s="1"/>
  <c r="P237" i="1"/>
  <c r="S237" i="1" s="1"/>
  <c r="E237" i="1" s="1"/>
  <c r="AG237" i="1" s="1"/>
  <c r="P252" i="1"/>
  <c r="S252" i="1" s="1"/>
  <c r="E252" i="1" s="1"/>
  <c r="AG252" i="1" s="1"/>
  <c r="P240" i="1"/>
  <c r="S240" i="1" s="1"/>
  <c r="E240" i="1" s="1"/>
  <c r="AG240" i="1" s="1"/>
  <c r="P253" i="1"/>
  <c r="S253" i="1" s="1"/>
  <c r="E253" i="1" s="1"/>
  <c r="AG253" i="1" s="1"/>
  <c r="P245" i="1"/>
  <c r="S245" i="1" s="1"/>
  <c r="E245" i="1" s="1"/>
  <c r="AG245" i="1" s="1"/>
  <c r="P234" i="1"/>
  <c r="S234" i="1" s="1"/>
  <c r="E234" i="1" s="1"/>
  <c r="AG234" i="1" s="1"/>
  <c r="P236" i="1"/>
  <c r="S236" i="1" s="1"/>
  <c r="E236" i="1" s="1"/>
  <c r="AG236" i="1" s="1"/>
  <c r="P244" i="1"/>
  <c r="S244" i="1" s="1"/>
  <c r="E244" i="1" s="1"/>
  <c r="AG244" i="1" s="1"/>
  <c r="P238" i="1"/>
  <c r="S238" i="1" s="1"/>
  <c r="E238" i="1" s="1"/>
  <c r="AG238" i="1" s="1"/>
  <c r="P243" i="1"/>
  <c r="S243" i="1" s="1"/>
  <c r="E243" i="1" s="1"/>
  <c r="AG243" i="1" s="1"/>
  <c r="A129" i="3"/>
  <c r="A116" i="3"/>
  <c r="A127" i="3"/>
  <c r="A119" i="3"/>
  <c r="A120" i="3"/>
  <c r="A56" i="3"/>
  <c r="A123" i="3"/>
  <c r="A121" i="3"/>
  <c r="A117" i="3"/>
  <c r="A124" i="3"/>
  <c r="A126" i="3"/>
  <c r="A128" i="3"/>
  <c r="A55" i="3"/>
  <c r="A122" i="3"/>
  <c r="A130" i="3"/>
  <c r="A118" i="3"/>
  <c r="P278" i="1"/>
  <c r="S278" i="1" s="1"/>
  <c r="P281" i="1"/>
  <c r="S281" i="1" s="1"/>
  <c r="P279" i="1"/>
  <c r="S279" i="1" s="1"/>
  <c r="P280" i="1"/>
  <c r="S280" i="1" s="1"/>
  <c r="P199" i="1"/>
  <c r="P202" i="1"/>
  <c r="P200" i="1"/>
  <c r="P201" i="1"/>
  <c r="P121" i="1"/>
  <c r="S121" i="1" s="1"/>
  <c r="P124" i="1"/>
  <c r="S124" i="1" s="1"/>
  <c r="P122" i="1"/>
  <c r="S122" i="1" s="1"/>
  <c r="P123" i="1"/>
  <c r="S123" i="1" s="1"/>
  <c r="P271" i="1"/>
  <c r="S271" i="1" s="1"/>
  <c r="P263" i="1"/>
  <c r="S263" i="1" s="1"/>
  <c r="P255" i="1"/>
  <c r="S255" i="1" s="1"/>
  <c r="P274" i="1"/>
  <c r="S274" i="1" s="1"/>
  <c r="P266" i="1"/>
  <c r="S266" i="1" s="1"/>
  <c r="P258" i="1"/>
  <c r="S258" i="1" s="1"/>
  <c r="P277" i="1"/>
  <c r="S277" i="1" s="1"/>
  <c r="P269" i="1"/>
  <c r="S269" i="1" s="1"/>
  <c r="P261" i="1"/>
  <c r="S261" i="1" s="1"/>
  <c r="P268" i="1"/>
  <c r="S268" i="1" s="1"/>
  <c r="P272" i="1"/>
  <c r="S272" i="1" s="1"/>
  <c r="P264" i="1"/>
  <c r="S264" i="1" s="1"/>
  <c r="P256" i="1"/>
  <c r="S256" i="1" s="1"/>
  <c r="P260" i="1"/>
  <c r="S260" i="1" s="1"/>
  <c r="P275" i="1"/>
  <c r="S275" i="1" s="1"/>
  <c r="P267" i="1"/>
  <c r="S267" i="1" s="1"/>
  <c r="P259" i="1"/>
  <c r="S259" i="1" s="1"/>
  <c r="P257" i="1"/>
  <c r="S257" i="1" s="1"/>
  <c r="P254" i="1"/>
  <c r="S254" i="1" s="1"/>
  <c r="P270" i="1"/>
  <c r="S270" i="1" s="1"/>
  <c r="P262" i="1"/>
  <c r="S262" i="1" s="1"/>
  <c r="P273" i="1"/>
  <c r="S273" i="1" s="1"/>
  <c r="P265" i="1"/>
  <c r="S265" i="1" s="1"/>
  <c r="P276" i="1"/>
  <c r="S276" i="1" s="1"/>
  <c r="P170" i="1"/>
  <c r="S170" i="1" s="1"/>
  <c r="P168" i="1"/>
  <c r="S168" i="1" s="1"/>
  <c r="P167" i="1"/>
  <c r="S167" i="1" s="1"/>
  <c r="P169" i="1"/>
  <c r="S169" i="1" s="1"/>
  <c r="P220" i="1"/>
  <c r="S220" i="1" s="1"/>
  <c r="P204" i="1"/>
  <c r="S204" i="1" s="1"/>
  <c r="P184" i="1"/>
  <c r="S184" i="1" s="1"/>
  <c r="R13" i="1"/>
  <c r="P218" i="1"/>
  <c r="S218" i="1" s="1"/>
  <c r="P198" i="1"/>
  <c r="P182" i="1"/>
  <c r="S182" i="1" s="1"/>
  <c r="P233" i="1"/>
  <c r="S233" i="1" s="1"/>
  <c r="P217" i="1"/>
  <c r="S217" i="1" s="1"/>
  <c r="P197" i="1"/>
  <c r="P181" i="1"/>
  <c r="S181" i="1" s="1"/>
  <c r="P231" i="1"/>
  <c r="S231" i="1" s="1"/>
  <c r="P215" i="1"/>
  <c r="S215" i="1" s="1"/>
  <c r="P195" i="1"/>
  <c r="P179" i="1"/>
  <c r="S179" i="1" s="1"/>
  <c r="P219" i="1"/>
  <c r="S219" i="1" s="1"/>
  <c r="P232" i="1"/>
  <c r="S232" i="1" s="1"/>
  <c r="P216" i="1"/>
  <c r="P196" i="1"/>
  <c r="P180" i="1"/>
  <c r="S180" i="1" s="1"/>
  <c r="P230" i="1"/>
  <c r="S230" i="1" s="1"/>
  <c r="P214" i="1"/>
  <c r="S214" i="1" s="1"/>
  <c r="P194" i="1"/>
  <c r="P178" i="1"/>
  <c r="S178" i="1" s="1"/>
  <c r="P229" i="1"/>
  <c r="S229" i="1" s="1"/>
  <c r="P213" i="1"/>
  <c r="S213" i="1" s="1"/>
  <c r="P193" i="1"/>
  <c r="P177" i="1"/>
  <c r="S177" i="1" s="1"/>
  <c r="P189" i="1"/>
  <c r="S189" i="1" s="1"/>
  <c r="P205" i="1"/>
  <c r="S205" i="1" s="1"/>
  <c r="P183" i="1"/>
  <c r="S183" i="1" s="1"/>
  <c r="P228" i="1"/>
  <c r="S228" i="1" s="1"/>
  <c r="P212" i="1"/>
  <c r="S212" i="1" s="1"/>
  <c r="P192" i="1"/>
  <c r="P176" i="1"/>
  <c r="S176" i="1" s="1"/>
  <c r="P227" i="1"/>
  <c r="S227" i="1" s="1"/>
  <c r="P211" i="1"/>
  <c r="S211" i="1" s="1"/>
  <c r="P191" i="1"/>
  <c r="P175" i="1"/>
  <c r="S175" i="1" s="1"/>
  <c r="P225" i="1"/>
  <c r="S225" i="1" s="1"/>
  <c r="P209" i="1"/>
  <c r="S209" i="1" s="1"/>
  <c r="P173" i="1"/>
  <c r="S173" i="1" s="1"/>
  <c r="P221" i="1"/>
  <c r="S221" i="1" s="1"/>
  <c r="P185" i="1"/>
  <c r="S185" i="1" s="1"/>
  <c r="P203" i="1"/>
  <c r="S203" i="1" s="1"/>
  <c r="P226" i="1"/>
  <c r="S226" i="1" s="1"/>
  <c r="P210" i="1"/>
  <c r="S210" i="1" s="1"/>
  <c r="P190" i="1"/>
  <c r="S190" i="1" s="1"/>
  <c r="P174" i="1"/>
  <c r="S174" i="1" s="1"/>
  <c r="P224" i="1"/>
  <c r="S224" i="1" s="1"/>
  <c r="P208" i="1"/>
  <c r="S208" i="1" s="1"/>
  <c r="P188" i="1"/>
  <c r="S188" i="1" s="1"/>
  <c r="P172" i="1"/>
  <c r="S172" i="1" s="1"/>
  <c r="P223" i="1"/>
  <c r="S223" i="1" s="1"/>
  <c r="P207" i="1"/>
  <c r="S207" i="1" s="1"/>
  <c r="P187" i="1"/>
  <c r="S187" i="1" s="1"/>
  <c r="P171" i="1"/>
  <c r="S171" i="1" s="1"/>
  <c r="P222" i="1"/>
  <c r="S222" i="1" s="1"/>
  <c r="P206" i="1"/>
  <c r="S206" i="1" s="1"/>
  <c r="P186" i="1"/>
  <c r="S186" i="1" s="1"/>
  <c r="R191" i="1"/>
  <c r="E176" i="1" l="1"/>
  <c r="AG176" i="1" s="1"/>
  <c r="E204" i="1"/>
  <c r="AG204" i="1" s="1"/>
  <c r="E260" i="1"/>
  <c r="AG260" i="1" s="1"/>
  <c r="E124" i="1"/>
  <c r="AG124" i="1" s="1"/>
  <c r="E212" i="1"/>
  <c r="AG212" i="1" s="1"/>
  <c r="E232" i="1"/>
  <c r="AG232" i="1" s="1"/>
  <c r="E220" i="1"/>
  <c r="AG220" i="1" s="1"/>
  <c r="E256" i="1"/>
  <c r="AG256" i="1" s="1"/>
  <c r="E121" i="1"/>
  <c r="AG121" i="1" s="1"/>
  <c r="E224" i="1"/>
  <c r="AG224" i="1" s="1"/>
  <c r="E228" i="1"/>
  <c r="AG228" i="1" s="1"/>
  <c r="E219" i="1"/>
  <c r="AG219" i="1" s="1"/>
  <c r="E169" i="1"/>
  <c r="AG169" i="1" s="1"/>
  <c r="E264" i="1"/>
  <c r="AG264" i="1" s="1"/>
  <c r="E123" i="1"/>
  <c r="AG123" i="1" s="1"/>
  <c r="E210" i="1"/>
  <c r="AG210" i="1" s="1"/>
  <c r="E183" i="1"/>
  <c r="AG183" i="1" s="1"/>
  <c r="E179" i="1"/>
  <c r="AG179" i="1" s="1"/>
  <c r="E167" i="1"/>
  <c r="AG167" i="1" s="1"/>
  <c r="E272" i="1"/>
  <c r="AG272" i="1" s="1"/>
  <c r="E275" i="1"/>
  <c r="AG275" i="1" s="1"/>
  <c r="E190" i="1"/>
  <c r="AG190" i="1" s="1"/>
  <c r="E226" i="1"/>
  <c r="AG226" i="1" s="1"/>
  <c r="E205" i="1"/>
  <c r="AG205" i="1" s="1"/>
  <c r="E168" i="1"/>
  <c r="AG168" i="1" s="1"/>
  <c r="E268" i="1"/>
  <c r="AG268" i="1" s="1"/>
  <c r="E188" i="1"/>
  <c r="AG188" i="1" s="1"/>
  <c r="E174" i="1"/>
  <c r="AG174" i="1" s="1"/>
  <c r="E203" i="1"/>
  <c r="AG203" i="1" s="1"/>
  <c r="E189" i="1"/>
  <c r="AG189" i="1" s="1"/>
  <c r="E215" i="1"/>
  <c r="AG215" i="1" s="1"/>
  <c r="E170" i="1"/>
  <c r="AG170" i="1" s="1"/>
  <c r="E261" i="1"/>
  <c r="AG261" i="1" s="1"/>
  <c r="E186" i="1"/>
  <c r="AG186" i="1" s="1"/>
  <c r="E185" i="1"/>
  <c r="AG185" i="1" s="1"/>
  <c r="E177" i="1"/>
  <c r="AG177" i="1" s="1"/>
  <c r="E231" i="1"/>
  <c r="AG231" i="1" s="1"/>
  <c r="E276" i="1"/>
  <c r="AG276" i="1" s="1"/>
  <c r="E269" i="1"/>
  <c r="AG269" i="1" s="1"/>
  <c r="E280" i="1"/>
  <c r="AG280" i="1" s="1"/>
  <c r="E180" i="1"/>
  <c r="AG180" i="1" s="1"/>
  <c r="E206" i="1"/>
  <c r="AG206" i="1" s="1"/>
  <c r="E221" i="1"/>
  <c r="AG221" i="1" s="1"/>
  <c r="E181" i="1"/>
  <c r="AG181" i="1" s="1"/>
  <c r="E265" i="1"/>
  <c r="AG265" i="1" s="1"/>
  <c r="E277" i="1"/>
  <c r="AG277" i="1" s="1"/>
  <c r="E279" i="1"/>
  <c r="AG279" i="1" s="1"/>
  <c r="E122" i="1"/>
  <c r="AG122" i="1" s="1"/>
  <c r="E222" i="1"/>
  <c r="AG222" i="1" s="1"/>
  <c r="E173" i="1"/>
  <c r="AG173" i="1" s="1"/>
  <c r="E213" i="1"/>
  <c r="AG213" i="1" s="1"/>
  <c r="E273" i="1"/>
  <c r="AG273" i="1" s="1"/>
  <c r="E258" i="1"/>
  <c r="AG258" i="1" s="1"/>
  <c r="E281" i="1"/>
  <c r="AG281" i="1" s="1"/>
  <c r="E227" i="1"/>
  <c r="AG227" i="1" s="1"/>
  <c r="E184" i="1"/>
  <c r="AG184" i="1" s="1"/>
  <c r="E171" i="1"/>
  <c r="AG171" i="1" s="1"/>
  <c r="E209" i="1"/>
  <c r="AG209" i="1" s="1"/>
  <c r="E229" i="1"/>
  <c r="AG229" i="1" s="1"/>
  <c r="E217" i="1"/>
  <c r="AG217" i="1" s="1"/>
  <c r="E262" i="1"/>
  <c r="AG262" i="1" s="1"/>
  <c r="E266" i="1"/>
  <c r="AG266" i="1" s="1"/>
  <c r="E278" i="1"/>
  <c r="AG278" i="1" s="1"/>
  <c r="E187" i="1"/>
  <c r="AG187" i="1" s="1"/>
  <c r="E225" i="1"/>
  <c r="AG225" i="1" s="1"/>
  <c r="E178" i="1"/>
  <c r="AG178" i="1" s="1"/>
  <c r="E233" i="1"/>
  <c r="AG233" i="1" s="1"/>
  <c r="E270" i="1"/>
  <c r="AG270" i="1" s="1"/>
  <c r="E274" i="1"/>
  <c r="AG274" i="1" s="1"/>
  <c r="E267" i="1"/>
  <c r="AG267" i="1" s="1"/>
  <c r="E207" i="1"/>
  <c r="AG207" i="1" s="1"/>
  <c r="E175" i="1"/>
  <c r="AG175" i="1" s="1"/>
  <c r="E182" i="1"/>
  <c r="AG182" i="1" s="1"/>
  <c r="E254" i="1"/>
  <c r="AG254" i="1" s="1"/>
  <c r="E255" i="1"/>
  <c r="AG255" i="1" s="1"/>
  <c r="E223" i="1"/>
  <c r="AG223" i="1" s="1"/>
  <c r="E214" i="1"/>
  <c r="AG214" i="1" s="1"/>
  <c r="E257" i="1"/>
  <c r="AG257" i="1" s="1"/>
  <c r="E263" i="1"/>
  <c r="AG263" i="1" s="1"/>
  <c r="E208" i="1"/>
  <c r="AG208" i="1" s="1"/>
  <c r="E172" i="1"/>
  <c r="AG172" i="1" s="1"/>
  <c r="E211" i="1"/>
  <c r="AG211" i="1" s="1"/>
  <c r="E230" i="1"/>
  <c r="AG230" i="1" s="1"/>
  <c r="E218" i="1"/>
  <c r="AG218" i="1" s="1"/>
  <c r="E259" i="1"/>
  <c r="AG259" i="1" s="1"/>
  <c r="E271" i="1"/>
  <c r="AG271" i="1" s="1"/>
  <c r="P284" i="1"/>
  <c r="S284" i="1" s="1"/>
  <c r="E284" i="1" s="1"/>
  <c r="AG284" i="1" s="1"/>
  <c r="P285" i="1"/>
  <c r="S285" i="1" s="1"/>
  <c r="E285" i="1" s="1"/>
  <c r="AG285" i="1" s="1"/>
  <c r="P286" i="1"/>
  <c r="S286" i="1" s="1"/>
  <c r="E286" i="1" s="1"/>
  <c r="AG286" i="1" s="1"/>
  <c r="P287" i="1"/>
  <c r="S287" i="1" s="1"/>
  <c r="E287" i="1" s="1"/>
  <c r="AG287" i="1" s="1"/>
  <c r="P288" i="1"/>
  <c r="S288" i="1" s="1"/>
  <c r="E288" i="1" s="1"/>
  <c r="AG288" i="1" s="1"/>
  <c r="P289" i="1"/>
  <c r="S289" i="1" s="1"/>
  <c r="E289" i="1" s="1"/>
  <c r="AG289" i="1" s="1"/>
  <c r="P290" i="1"/>
  <c r="S290" i="1" s="1"/>
  <c r="E290" i="1" s="1"/>
  <c r="AG290" i="1" s="1"/>
  <c r="P291" i="1"/>
  <c r="S291" i="1" s="1"/>
  <c r="E291" i="1" s="1"/>
  <c r="AG291" i="1" s="1"/>
  <c r="P282" i="1"/>
  <c r="S282" i="1" s="1"/>
  <c r="E282" i="1" s="1"/>
  <c r="AG282" i="1" s="1"/>
  <c r="P283" i="1"/>
  <c r="S283" i="1" s="1"/>
  <c r="E283" i="1" s="1"/>
  <c r="AG283" i="1" s="1"/>
  <c r="A150" i="3"/>
  <c r="A142" i="3"/>
  <c r="A198" i="3"/>
  <c r="A199" i="3"/>
  <c r="A187" i="3"/>
  <c r="A178" i="3"/>
  <c r="A201" i="3"/>
  <c r="A207" i="3"/>
  <c r="A221" i="3"/>
  <c r="A218" i="3"/>
  <c r="A136" i="3"/>
  <c r="A182" i="3"/>
  <c r="A203" i="3"/>
  <c r="A152" i="3"/>
  <c r="A191" i="3"/>
  <c r="A144" i="3"/>
  <c r="A211" i="3"/>
  <c r="A93" i="3"/>
  <c r="A214" i="3"/>
  <c r="A146" i="3"/>
  <c r="A194" i="3"/>
  <c r="A215" i="3"/>
  <c r="A172" i="3"/>
  <c r="A140" i="3"/>
  <c r="A148" i="3"/>
  <c r="A219" i="3"/>
  <c r="A92" i="3"/>
  <c r="A151" i="3"/>
  <c r="A171" i="3"/>
  <c r="A204" i="3"/>
  <c r="A145" i="3"/>
  <c r="A189" i="3"/>
  <c r="A139" i="3"/>
  <c r="A188" i="3"/>
  <c r="A94" i="3"/>
  <c r="A138" i="3"/>
  <c r="A176" i="3"/>
  <c r="A196" i="3"/>
  <c r="A184" i="3"/>
  <c r="A200" i="3"/>
  <c r="A91" i="3"/>
  <c r="A149" i="3"/>
  <c r="A197" i="3"/>
  <c r="A175" i="3"/>
  <c r="A168" i="3"/>
  <c r="A154" i="3"/>
  <c r="A192" i="3"/>
  <c r="A183" i="3"/>
  <c r="A133" i="3"/>
  <c r="A208" i="3"/>
  <c r="A143" i="3"/>
  <c r="A170" i="3"/>
  <c r="A147" i="3"/>
  <c r="A216" i="3"/>
  <c r="A190" i="3"/>
  <c r="A132" i="3"/>
  <c r="A209" i="3"/>
  <c r="A174" i="3"/>
  <c r="A131" i="3"/>
  <c r="A169" i="3"/>
  <c r="A212" i="3"/>
  <c r="A167" i="3"/>
  <c r="A153" i="3"/>
  <c r="A179" i="3"/>
  <c r="A134" i="3"/>
  <c r="A205" i="3"/>
  <c r="A141" i="3"/>
  <c r="A195" i="3"/>
  <c r="A220" i="3"/>
  <c r="A213" i="3"/>
  <c r="A224" i="3"/>
  <c r="A223" i="3"/>
  <c r="A185" i="3"/>
  <c r="A137" i="3"/>
  <c r="A225" i="3"/>
  <c r="A186" i="3"/>
  <c r="A177" i="3"/>
  <c r="A217" i="3"/>
  <c r="A202" i="3"/>
  <c r="A135" i="3"/>
  <c r="A173" i="3"/>
  <c r="A193" i="3"/>
  <c r="A181" i="3"/>
  <c r="A206" i="3"/>
  <c r="A210" i="3"/>
  <c r="A222" i="3"/>
  <c r="P310" i="1"/>
  <c r="S310" i="1" s="1"/>
  <c r="P294" i="1"/>
  <c r="S294" i="1" s="1"/>
  <c r="P308" i="1"/>
  <c r="S308" i="1" s="1"/>
  <c r="P292" i="1"/>
  <c r="S292" i="1" s="1"/>
  <c r="P307" i="1"/>
  <c r="S307" i="1" s="1"/>
  <c r="P305" i="1"/>
  <c r="S305" i="1" s="1"/>
  <c r="P306" i="1"/>
  <c r="S306" i="1" s="1"/>
  <c r="P304" i="1"/>
  <c r="S304" i="1" s="1"/>
  <c r="P303" i="1"/>
  <c r="S303" i="1" s="1"/>
  <c r="P299" i="1"/>
  <c r="S299" i="1" s="1"/>
  <c r="P311" i="1"/>
  <c r="P293" i="1"/>
  <c r="S293" i="1" s="1"/>
  <c r="P302" i="1"/>
  <c r="S302" i="1" s="1"/>
  <c r="P301" i="1"/>
  <c r="S301" i="1" s="1"/>
  <c r="R14" i="1"/>
  <c r="P300" i="1"/>
  <c r="S300" i="1" s="1"/>
  <c r="P298" i="1"/>
  <c r="S298" i="1" s="1"/>
  <c r="P297" i="1"/>
  <c r="S297" i="1" s="1"/>
  <c r="P295" i="1"/>
  <c r="S295" i="1" s="1"/>
  <c r="P309" i="1"/>
  <c r="S309" i="1" s="1"/>
  <c r="P312" i="1"/>
  <c r="P296" i="1"/>
  <c r="S296" i="1" s="1"/>
  <c r="S191" i="1"/>
  <c r="R192" i="1"/>
  <c r="S216" i="1"/>
  <c r="E293" i="1" l="1"/>
  <c r="AG293" i="1" s="1"/>
  <c r="E301" i="1"/>
  <c r="AG301" i="1" s="1"/>
  <c r="E299" i="1"/>
  <c r="AG299" i="1" s="1"/>
  <c r="E303" i="1"/>
  <c r="AG303" i="1" s="1"/>
  <c r="E216" i="1"/>
  <c r="AG216" i="1" s="1"/>
  <c r="E304" i="1"/>
  <c r="AG304" i="1" s="1"/>
  <c r="E296" i="1"/>
  <c r="AG296" i="1" s="1"/>
  <c r="E305" i="1"/>
  <c r="AG305" i="1" s="1"/>
  <c r="E307" i="1"/>
  <c r="AG307" i="1" s="1"/>
  <c r="E306" i="1"/>
  <c r="AG306" i="1" s="1"/>
  <c r="E309" i="1"/>
  <c r="AG309" i="1" s="1"/>
  <c r="E292" i="1"/>
  <c r="AG292" i="1" s="1"/>
  <c r="E302" i="1"/>
  <c r="AG302" i="1" s="1"/>
  <c r="E308" i="1"/>
  <c r="AG308" i="1" s="1"/>
  <c r="E295" i="1"/>
  <c r="AG295" i="1" s="1"/>
  <c r="E297" i="1"/>
  <c r="AG297" i="1" s="1"/>
  <c r="E294" i="1"/>
  <c r="AG294" i="1" s="1"/>
  <c r="E191" i="1"/>
  <c r="AG191" i="1" s="1"/>
  <c r="E298" i="1"/>
  <c r="AG298" i="1" s="1"/>
  <c r="E300" i="1"/>
  <c r="AG300" i="1" s="1"/>
  <c r="E310" i="1"/>
  <c r="AG310" i="1" s="1"/>
  <c r="P339" i="1"/>
  <c r="S339" i="1" s="1"/>
  <c r="E339" i="1" s="1"/>
  <c r="AG339" i="1" s="1"/>
  <c r="P340" i="1"/>
  <c r="S340" i="1" s="1"/>
  <c r="E340" i="1" s="1"/>
  <c r="AG340" i="1" s="1"/>
  <c r="P341" i="1"/>
  <c r="S341" i="1" s="1"/>
  <c r="E341" i="1" s="1"/>
  <c r="AG341" i="1" s="1"/>
  <c r="P342" i="1"/>
  <c r="S342" i="1" s="1"/>
  <c r="E342" i="1" s="1"/>
  <c r="AG342" i="1" s="1"/>
  <c r="P343" i="1"/>
  <c r="S343" i="1" s="1"/>
  <c r="E343" i="1" s="1"/>
  <c r="AG343" i="1" s="1"/>
  <c r="P344" i="1"/>
  <c r="S344" i="1" s="1"/>
  <c r="E344" i="1" s="1"/>
  <c r="AG344" i="1" s="1"/>
  <c r="P345" i="1"/>
  <c r="S345" i="1" s="1"/>
  <c r="E345" i="1" s="1"/>
  <c r="AG345" i="1" s="1"/>
  <c r="P346" i="1"/>
  <c r="S346" i="1" s="1"/>
  <c r="E346" i="1" s="1"/>
  <c r="AG346" i="1" s="1"/>
  <c r="P338" i="1"/>
  <c r="S338" i="1" s="1"/>
  <c r="E338" i="1" s="1"/>
  <c r="AG338" i="1" s="1"/>
  <c r="P337" i="1"/>
  <c r="S337" i="1" s="1"/>
  <c r="E337" i="1" s="1"/>
  <c r="AG337" i="1" s="1"/>
  <c r="A242" i="3"/>
  <c r="A231" i="3"/>
  <c r="A228" i="3"/>
  <c r="A232" i="3"/>
  <c r="A234" i="3"/>
  <c r="A229" i="3"/>
  <c r="A244" i="3"/>
  <c r="A240" i="3"/>
  <c r="A235" i="3"/>
  <c r="A238" i="3"/>
  <c r="A243" i="3"/>
  <c r="A236" i="3"/>
  <c r="A227" i="3"/>
  <c r="A155" i="3"/>
  <c r="A233" i="3"/>
  <c r="A226" i="3"/>
  <c r="A180" i="3"/>
  <c r="A237" i="3"/>
  <c r="A230" i="3"/>
  <c r="A239" i="3"/>
  <c r="A241" i="3"/>
  <c r="P333" i="1"/>
  <c r="S333" i="1" s="1"/>
  <c r="P336" i="1"/>
  <c r="S336" i="1" s="1"/>
  <c r="P334" i="1"/>
  <c r="S334" i="1" s="1"/>
  <c r="P335" i="1"/>
  <c r="S335" i="1" s="1"/>
  <c r="P316" i="1"/>
  <c r="S316" i="1" s="1"/>
  <c r="P313" i="1"/>
  <c r="S313" i="1" s="1"/>
  <c r="P314" i="1"/>
  <c r="S314" i="1" s="1"/>
  <c r="P315" i="1"/>
  <c r="S315" i="1" s="1"/>
  <c r="R15" i="1"/>
  <c r="P114" i="1"/>
  <c r="S114" i="1" s="1"/>
  <c r="P330" i="1"/>
  <c r="S330" i="1" s="1"/>
  <c r="P117" i="1"/>
  <c r="S117" i="1" s="1"/>
  <c r="P358" i="1"/>
  <c r="S358" i="1" s="1"/>
  <c r="P328" i="1"/>
  <c r="S328" i="1" s="1"/>
  <c r="P357" i="1"/>
  <c r="S357" i="1" s="1"/>
  <c r="P327" i="1"/>
  <c r="S327" i="1" s="1"/>
  <c r="P355" i="1"/>
  <c r="S355" i="1" s="1"/>
  <c r="P325" i="1"/>
  <c r="S325" i="1" s="1"/>
  <c r="P120" i="1"/>
  <c r="S120" i="1" s="1"/>
  <c r="P112" i="1"/>
  <c r="S112" i="1" s="1"/>
  <c r="P356" i="1"/>
  <c r="S356" i="1" s="1"/>
  <c r="P326" i="1"/>
  <c r="S326" i="1" s="1"/>
  <c r="P115" i="1"/>
  <c r="S115" i="1" s="1"/>
  <c r="P354" i="1"/>
  <c r="S354" i="1" s="1"/>
  <c r="P324" i="1"/>
  <c r="S324" i="1" s="1"/>
  <c r="P353" i="1"/>
  <c r="S353" i="1" s="1"/>
  <c r="P323" i="1"/>
  <c r="S323" i="1" s="1"/>
  <c r="P109" i="1"/>
  <c r="S109" i="1" s="1"/>
  <c r="P118" i="1"/>
  <c r="S118" i="1" s="1"/>
  <c r="P110" i="1"/>
  <c r="S110" i="1" s="1"/>
  <c r="P352" i="1"/>
  <c r="S352" i="1" s="1"/>
  <c r="P322" i="1"/>
  <c r="S322" i="1" s="1"/>
  <c r="P351" i="1"/>
  <c r="S351" i="1" s="1"/>
  <c r="P321" i="1"/>
  <c r="S321" i="1" s="1"/>
  <c r="P349" i="1"/>
  <c r="S349" i="1" s="1"/>
  <c r="P319" i="1"/>
  <c r="S319" i="1" s="1"/>
  <c r="P331" i="1"/>
  <c r="S331" i="1" s="1"/>
  <c r="P329" i="1"/>
  <c r="S329" i="1" s="1"/>
  <c r="P113" i="1"/>
  <c r="S113" i="1" s="1"/>
  <c r="P350" i="1"/>
  <c r="S350" i="1" s="1"/>
  <c r="P320" i="1"/>
  <c r="S320" i="1" s="1"/>
  <c r="P116" i="1"/>
  <c r="S116" i="1" s="1"/>
  <c r="P348" i="1"/>
  <c r="S348" i="1" s="1"/>
  <c r="P318" i="1"/>
  <c r="S318" i="1" s="1"/>
  <c r="P347" i="1"/>
  <c r="S347" i="1" s="1"/>
  <c r="P317" i="1"/>
  <c r="S317" i="1" s="1"/>
  <c r="P119" i="1"/>
  <c r="S119" i="1" s="1"/>
  <c r="P111" i="1"/>
  <c r="S111" i="1" s="1"/>
  <c r="P332" i="1"/>
  <c r="S332" i="1" s="1"/>
  <c r="S192" i="1"/>
  <c r="R193" i="1"/>
  <c r="S311" i="1"/>
  <c r="S312" i="1"/>
  <c r="E336" i="1" l="1"/>
  <c r="AG336" i="1" s="1"/>
  <c r="E327" i="1"/>
  <c r="AG327" i="1" s="1"/>
  <c r="E352" i="1"/>
  <c r="AG352" i="1" s="1"/>
  <c r="E321" i="1"/>
  <c r="AG321" i="1" s="1"/>
  <c r="E111" i="1"/>
  <c r="AG111" i="1" s="1"/>
  <c r="E328" i="1"/>
  <c r="AG328" i="1" s="1"/>
  <c r="E358" i="1"/>
  <c r="AG358" i="1" s="1"/>
  <c r="E357" i="1"/>
  <c r="AG357" i="1" s="1"/>
  <c r="E318" i="1"/>
  <c r="AG318" i="1" s="1"/>
  <c r="E109" i="1"/>
  <c r="AG109" i="1" s="1"/>
  <c r="E117" i="1"/>
  <c r="AG117" i="1" s="1"/>
  <c r="E119" i="1"/>
  <c r="AG119" i="1" s="1"/>
  <c r="E323" i="1"/>
  <c r="AG323" i="1" s="1"/>
  <c r="E330" i="1"/>
  <c r="AG330" i="1" s="1"/>
  <c r="E116" i="1"/>
  <c r="AG116" i="1" s="1"/>
  <c r="E353" i="1"/>
  <c r="AG353" i="1" s="1"/>
  <c r="E114" i="1"/>
  <c r="AG114" i="1" s="1"/>
  <c r="E333" i="1"/>
  <c r="AG333" i="1" s="1"/>
  <c r="E347" i="1"/>
  <c r="AG347" i="1" s="1"/>
  <c r="E320" i="1"/>
  <c r="AG320" i="1" s="1"/>
  <c r="E324" i="1"/>
  <c r="AG324" i="1" s="1"/>
  <c r="E348" i="1"/>
  <c r="AG348" i="1" s="1"/>
  <c r="E350" i="1"/>
  <c r="AG350" i="1" s="1"/>
  <c r="E354" i="1"/>
  <c r="AG354" i="1" s="1"/>
  <c r="E315" i="1"/>
  <c r="AG315" i="1" s="1"/>
  <c r="E332" i="1"/>
  <c r="AG332" i="1" s="1"/>
  <c r="E317" i="1"/>
  <c r="AG317" i="1" s="1"/>
  <c r="E113" i="1"/>
  <c r="AG113" i="1" s="1"/>
  <c r="E115" i="1"/>
  <c r="AG115" i="1" s="1"/>
  <c r="E314" i="1"/>
  <c r="AG314" i="1" s="1"/>
  <c r="E192" i="1"/>
  <c r="AG192" i="1" s="1"/>
  <c r="E118" i="1"/>
  <c r="AG118" i="1" s="1"/>
  <c r="E329" i="1"/>
  <c r="AG329" i="1" s="1"/>
  <c r="E326" i="1"/>
  <c r="AG326" i="1" s="1"/>
  <c r="E313" i="1"/>
  <c r="AG313" i="1" s="1"/>
  <c r="E355" i="1"/>
  <c r="AG355" i="1" s="1"/>
  <c r="E110" i="1"/>
  <c r="AG110" i="1" s="1"/>
  <c r="E331" i="1"/>
  <c r="AG331" i="1" s="1"/>
  <c r="E356" i="1"/>
  <c r="AG356" i="1" s="1"/>
  <c r="E316" i="1"/>
  <c r="AG316" i="1" s="1"/>
  <c r="E351" i="1"/>
  <c r="AG351" i="1" s="1"/>
  <c r="E311" i="1"/>
  <c r="AG311" i="1" s="1"/>
  <c r="E319" i="1"/>
  <c r="AG319" i="1" s="1"/>
  <c r="E112" i="1"/>
  <c r="AG112" i="1" s="1"/>
  <c r="E335" i="1"/>
  <c r="AG335" i="1" s="1"/>
  <c r="E325" i="1"/>
  <c r="AG325" i="1" s="1"/>
  <c r="E322" i="1"/>
  <c r="AG322" i="1" s="1"/>
  <c r="E312" i="1"/>
  <c r="AG312" i="1" s="1"/>
  <c r="E349" i="1"/>
  <c r="AG349" i="1" s="1"/>
  <c r="E120" i="1"/>
  <c r="AG120" i="1" s="1"/>
  <c r="E334" i="1"/>
  <c r="AG334" i="1" s="1"/>
  <c r="A263" i="3"/>
  <c r="A273" i="3"/>
  <c r="A268" i="3"/>
  <c r="A246" i="3"/>
  <c r="A253" i="3"/>
  <c r="A255" i="3"/>
  <c r="A259" i="3"/>
  <c r="A270" i="3"/>
  <c r="A80" i="3"/>
  <c r="A265" i="3"/>
  <c r="A269" i="3"/>
  <c r="A266" i="3"/>
  <c r="A275" i="3"/>
  <c r="A279" i="3"/>
  <c r="A267" i="3"/>
  <c r="A247" i="3"/>
  <c r="A250" i="3"/>
  <c r="A245" i="3"/>
  <c r="A156" i="3"/>
  <c r="A81" i="3"/>
  <c r="A256" i="3"/>
  <c r="A261" i="3"/>
  <c r="A260" i="3"/>
  <c r="A280" i="3"/>
  <c r="A82" i="3"/>
  <c r="A90" i="3"/>
  <c r="A89" i="3"/>
  <c r="A276" i="3"/>
  <c r="A281" i="3"/>
  <c r="A251" i="3"/>
  <c r="A271" i="3"/>
  <c r="A282" i="3"/>
  <c r="A252" i="3"/>
  <c r="A79" i="3"/>
  <c r="A87" i="3"/>
  <c r="A262" i="3"/>
  <c r="A88" i="3"/>
  <c r="A272" i="3"/>
  <c r="A257" i="3"/>
  <c r="A264" i="3"/>
  <c r="A277" i="3"/>
  <c r="A254" i="3"/>
  <c r="A278" i="3"/>
  <c r="A249" i="3"/>
  <c r="A86" i="3"/>
  <c r="A84" i="3"/>
  <c r="A258" i="3"/>
  <c r="A274" i="3"/>
  <c r="A83" i="3"/>
  <c r="A85" i="3"/>
  <c r="A248" i="3"/>
  <c r="R16" i="1"/>
  <c r="P360" i="1"/>
  <c r="S360" i="1" s="1"/>
  <c r="P361" i="1"/>
  <c r="S361" i="1" s="1"/>
  <c r="P359" i="1"/>
  <c r="S359" i="1" s="1"/>
  <c r="P364" i="1"/>
  <c r="S364" i="1" s="1"/>
  <c r="P363" i="1"/>
  <c r="S363" i="1" s="1"/>
  <c r="P362" i="1"/>
  <c r="S362" i="1" s="1"/>
  <c r="R194" i="1"/>
  <c r="S193" i="1"/>
  <c r="P382" i="1" l="1"/>
  <c r="S382" i="1" s="1"/>
  <c r="P367" i="1"/>
  <c r="S367" i="1" s="1"/>
  <c r="E367" i="1" s="1"/>
  <c r="AG367" i="1" s="1"/>
  <c r="P366" i="1"/>
  <c r="S366" i="1" s="1"/>
  <c r="E366" i="1" s="1"/>
  <c r="AG366" i="1" s="1"/>
  <c r="P365" i="1"/>
  <c r="S365" i="1" s="1"/>
  <c r="E365" i="1" s="1"/>
  <c r="AG365" i="1" s="1"/>
  <c r="E360" i="1"/>
  <c r="AG360" i="1" s="1"/>
  <c r="E382" i="1"/>
  <c r="AG382" i="1" s="1"/>
  <c r="E193" i="1"/>
  <c r="AG193" i="1" s="1"/>
  <c r="E359" i="1"/>
  <c r="AG359" i="1" s="1"/>
  <c r="E361" i="1"/>
  <c r="AG361" i="1" s="1"/>
  <c r="E362" i="1"/>
  <c r="AG362" i="1" s="1"/>
  <c r="E363" i="1"/>
  <c r="AG363" i="1" s="1"/>
  <c r="E364" i="1"/>
  <c r="AG364" i="1" s="1"/>
  <c r="A287" i="3"/>
  <c r="A286" i="3"/>
  <c r="A288" i="3"/>
  <c r="A157" i="3"/>
  <c r="A283" i="3"/>
  <c r="A285" i="3"/>
  <c r="A303" i="3"/>
  <c r="A284" i="3"/>
  <c r="P376" i="1"/>
  <c r="S376" i="1" s="1"/>
  <c r="P379" i="1"/>
  <c r="S379" i="1" s="1"/>
  <c r="R17" i="1"/>
  <c r="P381" i="1"/>
  <c r="S381" i="1" s="1"/>
  <c r="P378" i="1"/>
  <c r="S378" i="1" s="1"/>
  <c r="P377" i="1"/>
  <c r="S377" i="1" s="1"/>
  <c r="P374" i="1"/>
  <c r="S374" i="1" s="1"/>
  <c r="P375" i="1"/>
  <c r="S375" i="1" s="1"/>
  <c r="P373" i="1"/>
  <c r="S373" i="1" s="1"/>
  <c r="P372" i="1"/>
  <c r="S372" i="1" s="1"/>
  <c r="P368" i="1"/>
  <c r="S368" i="1" s="1"/>
  <c r="P371" i="1"/>
  <c r="S371" i="1" s="1"/>
  <c r="P370" i="1"/>
  <c r="S370" i="1" s="1"/>
  <c r="P380" i="1"/>
  <c r="S380" i="1" s="1"/>
  <c r="P369" i="1"/>
  <c r="S369" i="1" s="1"/>
  <c r="R195" i="1"/>
  <c r="S194" i="1"/>
  <c r="E370" i="1" l="1"/>
  <c r="AG370" i="1" s="1"/>
  <c r="E371" i="1"/>
  <c r="AG371" i="1" s="1"/>
  <c r="E372" i="1"/>
  <c r="AG372" i="1" s="1"/>
  <c r="E373" i="1"/>
  <c r="AG373" i="1" s="1"/>
  <c r="E369" i="1"/>
  <c r="AG369" i="1" s="1"/>
  <c r="E375" i="1"/>
  <c r="AG375" i="1" s="1"/>
  <c r="E374" i="1"/>
  <c r="AG374" i="1" s="1"/>
  <c r="E381" i="1"/>
  <c r="AG381" i="1" s="1"/>
  <c r="E380" i="1"/>
  <c r="AG380" i="1" s="1"/>
  <c r="E378" i="1"/>
  <c r="AG378" i="1" s="1"/>
  <c r="E368" i="1"/>
  <c r="AG368" i="1" s="1"/>
  <c r="E377" i="1"/>
  <c r="AG377" i="1" s="1"/>
  <c r="E379" i="1"/>
  <c r="AG379" i="1" s="1"/>
  <c r="E194" i="1"/>
  <c r="AG194" i="1" s="1"/>
  <c r="E376" i="1"/>
  <c r="AG376" i="1" s="1"/>
  <c r="A302" i="3"/>
  <c r="A290" i="3"/>
  <c r="A292" i="3"/>
  <c r="A289" i="3"/>
  <c r="A301" i="3"/>
  <c r="A293" i="3"/>
  <c r="A296" i="3"/>
  <c r="A291" i="3"/>
  <c r="A294" i="3"/>
  <c r="A298" i="3"/>
  <c r="A299" i="3"/>
  <c r="A295" i="3"/>
  <c r="A300" i="3"/>
  <c r="A158" i="3"/>
  <c r="A297" i="3"/>
  <c r="R18" i="1"/>
  <c r="P383" i="1"/>
  <c r="S383" i="1" s="1"/>
  <c r="P384" i="1"/>
  <c r="S384" i="1" s="1"/>
  <c r="R196" i="1"/>
  <c r="S195" i="1"/>
  <c r="S411" i="1"/>
  <c r="E411" i="1" s="1"/>
  <c r="AG411" i="1" s="1"/>
  <c r="E384" i="1" l="1"/>
  <c r="AG384" i="1" s="1"/>
  <c r="E383" i="1"/>
  <c r="AG383" i="1" s="1"/>
  <c r="E195" i="1"/>
  <c r="AG195" i="1" s="1"/>
  <c r="A332" i="3"/>
  <c r="A304" i="3"/>
  <c r="A159" i="3"/>
  <c r="A305" i="3"/>
  <c r="R19" i="1"/>
  <c r="P393" i="1"/>
  <c r="S393" i="1" s="1"/>
  <c r="P392" i="1"/>
  <c r="S392" i="1" s="1"/>
  <c r="P391" i="1"/>
  <c r="S391" i="1" s="1"/>
  <c r="P390" i="1"/>
  <c r="S390" i="1" s="1"/>
  <c r="P389" i="1"/>
  <c r="S389" i="1" s="1"/>
  <c r="P387" i="1"/>
  <c r="S387" i="1" s="1"/>
  <c r="P388" i="1"/>
  <c r="S388" i="1" s="1"/>
  <c r="P386" i="1"/>
  <c r="S386" i="1" s="1"/>
  <c r="P385" i="1"/>
  <c r="S385" i="1" s="1"/>
  <c r="S196" i="1"/>
  <c r="R197" i="1"/>
  <c r="E385" i="1" l="1"/>
  <c r="AG385" i="1" s="1"/>
  <c r="E388" i="1"/>
  <c r="AG388" i="1" s="1"/>
  <c r="E386" i="1"/>
  <c r="AG386" i="1" s="1"/>
  <c r="E390" i="1"/>
  <c r="AG390" i="1" s="1"/>
  <c r="E391" i="1"/>
  <c r="AG391" i="1" s="1"/>
  <c r="E389" i="1"/>
  <c r="AG389" i="1" s="1"/>
  <c r="E392" i="1"/>
  <c r="AG392" i="1" s="1"/>
  <c r="E196" i="1"/>
  <c r="AG196" i="1" s="1"/>
  <c r="E387" i="1"/>
  <c r="AG387" i="1" s="1"/>
  <c r="E393" i="1"/>
  <c r="AG393" i="1" s="1"/>
  <c r="A309" i="3"/>
  <c r="A310" i="3"/>
  <c r="A313" i="3"/>
  <c r="A311" i="3"/>
  <c r="A312" i="3"/>
  <c r="A308" i="3"/>
  <c r="A314" i="3"/>
  <c r="A306" i="3"/>
  <c r="A160" i="3"/>
  <c r="A307" i="3"/>
  <c r="P398" i="1"/>
  <c r="S398" i="1" s="1"/>
  <c r="P396" i="1"/>
  <c r="S396" i="1" s="1"/>
  <c r="P395" i="1"/>
  <c r="S395" i="1" s="1"/>
  <c r="P394" i="1"/>
  <c r="S394" i="1" s="1"/>
  <c r="P406" i="1"/>
  <c r="S406" i="1" s="1"/>
  <c r="P405" i="1"/>
  <c r="S405" i="1" s="1"/>
  <c r="P403" i="1"/>
  <c r="S403" i="1" s="1"/>
  <c r="P404" i="1"/>
  <c r="S404" i="1" s="1"/>
  <c r="P402" i="1"/>
  <c r="S402" i="1" s="1"/>
  <c r="P401" i="1"/>
  <c r="S401" i="1" s="1"/>
  <c r="P399" i="1"/>
  <c r="S399" i="1" s="1"/>
  <c r="P397" i="1"/>
  <c r="S397" i="1" s="1"/>
  <c r="P400" i="1"/>
  <c r="S400" i="1" s="1"/>
  <c r="R198" i="1"/>
  <c r="S197" i="1"/>
  <c r="E404" i="1" l="1"/>
  <c r="AG404" i="1" s="1"/>
  <c r="E394" i="1"/>
  <c r="AG394" i="1" s="1"/>
  <c r="E398" i="1"/>
  <c r="AG398" i="1" s="1"/>
  <c r="E395" i="1"/>
  <c r="AG395" i="1" s="1"/>
  <c r="E396" i="1"/>
  <c r="AG396" i="1" s="1"/>
  <c r="E406" i="1"/>
  <c r="AG406" i="1" s="1"/>
  <c r="E400" i="1"/>
  <c r="AG400" i="1" s="1"/>
  <c r="E197" i="1"/>
  <c r="AG197" i="1" s="1"/>
  <c r="E397" i="1"/>
  <c r="AG397" i="1" s="1"/>
  <c r="E403" i="1"/>
  <c r="AG403" i="1" s="1"/>
  <c r="E399" i="1"/>
  <c r="AG399" i="1" s="1"/>
  <c r="E405" i="1"/>
  <c r="AG405" i="1" s="1"/>
  <c r="E401" i="1"/>
  <c r="AG401" i="1" s="1"/>
  <c r="E402" i="1"/>
  <c r="AG402" i="1" s="1"/>
  <c r="A327" i="3"/>
  <c r="A320" i="3"/>
  <c r="A318" i="3"/>
  <c r="A323" i="3"/>
  <c r="A325" i="3"/>
  <c r="A322" i="3"/>
  <c r="A326" i="3"/>
  <c r="A324" i="3"/>
  <c r="A316" i="3"/>
  <c r="A319" i="3"/>
  <c r="A315" i="3"/>
  <c r="A161" i="3"/>
  <c r="A317" i="3"/>
  <c r="A321" i="3"/>
  <c r="S198" i="1"/>
  <c r="E198" i="1" l="1"/>
  <c r="AG198" i="1" s="1"/>
  <c r="A162" i="3"/>
  <c r="R200" i="1"/>
  <c r="S199" i="1"/>
  <c r="E199" i="1" l="1"/>
  <c r="AG199" i="1" s="1"/>
  <c r="A163" i="3"/>
  <c r="R201" i="1"/>
  <c r="S200" i="1"/>
  <c r="E200" i="1" l="1"/>
  <c r="AG200" i="1" s="1"/>
  <c r="A164" i="3"/>
  <c r="R202" i="1"/>
  <c r="S202" i="1" s="1"/>
  <c r="S201" i="1"/>
  <c r="E202" i="1" l="1"/>
  <c r="AG202" i="1" s="1"/>
  <c r="E201" i="1"/>
  <c r="AG201" i="1" s="1"/>
  <c r="A165" i="3"/>
  <c r="A1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Ben Larson</author>
  </authors>
  <commentList>
    <comment ref="Q5" authorId="0" shapeId="0" xr:uid="{CE49E307-1576-4DDE-954B-A02DDFC752C7}">
      <text>
        <r>
          <rPr>
            <sz val="9"/>
            <color indexed="81"/>
            <rFont val="Tahoma"/>
            <family val="2"/>
          </rPr>
          <t>added 12/11/20</t>
        </r>
      </text>
    </comment>
    <comment ref="Q12" authorId="0" shapeId="0" xr:uid="{4A3A052B-1995-48C2-8420-956A480E1D65}">
      <text>
        <r>
          <rPr>
            <sz val="9"/>
            <color indexed="81"/>
            <rFont val="Tahoma"/>
            <family val="2"/>
          </rPr>
          <t>added 12/11/20</t>
        </r>
      </text>
    </comment>
    <comment ref="C71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75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78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81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92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95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98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4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106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109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51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54" authorId="0" shapeId="0" xr:uid="{EE8B5074-24EE-461C-A990-01F08C464B7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58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61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67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71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199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X20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X20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254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78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82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292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313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7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333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37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W359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376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79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82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</commentList>
</comments>
</file>

<file path=xl/sharedStrings.xml><?xml version="1.0" encoding="utf-8"?>
<sst xmlns="http://schemas.openxmlformats.org/spreadsheetml/2006/main" count="2719" uniqueCount="893">
  <si>
    <t>Product Tier</t>
  </si>
  <si>
    <t>Product Brand</t>
  </si>
  <si>
    <t>Model</t>
  </si>
  <si>
    <t>Volume (gallons)</t>
  </si>
  <si>
    <t>Maximum Recommended Household Size</t>
  </si>
  <si>
    <t>Energy Factor NC†</t>
  </si>
  <si>
    <t>Qualified Date</t>
  </si>
  <si>
    <t>A. O. Smith</t>
  </si>
  <si>
    <t>HPTU 50 120</t>
  </si>
  <si>
    <t>2-3</t>
  </si>
  <si>
    <t>--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</si>
  <si>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</si>
  <si>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</si>
  <si>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</si>
  <si>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</si>
  <si>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</si>
  <si>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</si>
  <si>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</si>
  <si>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</si>
  <si>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</si>
  <si>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</si>
  <si>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</si>
  <si>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</si>
  <si>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</si>
  <si>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</si>
  <si>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</si>
  <si>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</si>
  <si>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</si>
  <si>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</si>
  <si>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</si>
  <si>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</si>
  <si>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</si>
  <si>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</si>
  <si>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</si>
  <si>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</si>
  <si>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</si>
  <si>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</si>
  <si>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</si>
  <si>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</si>
  <si>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</si>
  <si>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</si>
  <si>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No data at this point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</si>
  <si>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</si>
  <si>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</si>
  <si>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</si>
  <si>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</si>
  <si>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</si>
  <si>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</si>
  <si>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</si>
  <si>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</si>
  <si>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</si>
  <si>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</si>
  <si>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</si>
  <si>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</si>
  <si>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</si>
  <si>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</si>
  <si>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</si>
  <si>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</si>
  <si>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</si>
  <si>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</si>
  <si>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</si>
  <si>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</si>
  <si>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</si>
  <si>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</si>
  <si>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</si>
  <si>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</si>
  <si>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</si>
  <si>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</si>
  <si>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</si>
  <si>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</si>
  <si>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</si>
  <si>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</si>
  <si>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</si>
  <si>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</si>
  <si>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</si>
  <si>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</si>
  <si>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</si>
  <si>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</si>
  <si>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</si>
  <si>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</si>
  <si>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</si>
  <si>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</si>
  <si>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</si>
  <si>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</si>
  <si>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</si>
  <si>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</si>
  <si>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</si>
  <si>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</si>
  <si>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</si>
  <si>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</si>
  <si>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</si>
  <si>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</si>
  <si>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</si>
  <si>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</si>
  <si>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</si>
  <si>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</si>
  <si>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</si>
  <si>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</si>
  <si>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</si>
  <si>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</si>
  <si>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</si>
  <si>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</si>
  <si>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</si>
  <si>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</si>
  <si>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</si>
  <si>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</si>
  <si>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</si>
  <si>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</si>
  <si>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</si>
  <si>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</si>
  <si>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</si>
  <si>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</si>
  <si>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</si>
  <si>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</si>
  <si>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</si>
  <si>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</si>
  <si>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</si>
  <si>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</si>
  <si>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Uniform Energy Factor NC†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</si>
  <si>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</si>
  <si>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</si>
  <si>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</si>
  <si>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</si>
  <si>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</si>
  <si>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</si>
  <si>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</si>
  <si>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</si>
  <si>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</si>
  <si>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</si>
  <si>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</si>
  <si>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</si>
  <si>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</si>
  <si>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</si>
  <si>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</si>
  <si>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</si>
  <si>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</si>
  <si>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</si>
  <si>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</si>
  <si>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</si>
  <si>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</si>
  <si>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</si>
  <si>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</si>
  <si>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</si>
  <si>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</si>
  <si>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</si>
  <si>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</si>
  <si>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</si>
  <si>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</si>
  <si>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</si>
  <si>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</si>
  <si>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</si>
  <si>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</si>
  <si>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</si>
  <si>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</si>
  <si>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</si>
  <si>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</si>
  <si>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</si>
  <si>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</si>
  <si>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</si>
  <si>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</si>
  <si>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</si>
  <si>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</si>
  <si>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</si>
  <si>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</si>
  <si>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</si>
  <si>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</si>
  <si>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Sanden 40</t>
  </si>
  <si>
    <t>Sanden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</si>
  <si>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</si>
  <si>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</si>
  <si>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</si>
  <si>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</si>
  <si>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</si>
  <si>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</si>
  <si>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</si>
  <si>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</si>
  <si>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</si>
  <si>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</si>
  <si>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</si>
  <si>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</si>
  <si>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</si>
  <si>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</si>
  <si>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</si>
  <si>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</si>
  <si>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</si>
  <si>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</si>
  <si>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</si>
  <si>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</si>
  <si>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</si>
  <si>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</si>
  <si>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</si>
  <si>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Sanden40</t>
  </si>
  <si>
    <t>Sanden80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</si>
  <si>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</si>
  <si>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</si>
  <si>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</si>
  <si>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</si>
  <si>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</si>
  <si>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</si>
  <si>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</si>
  <si>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</si>
  <si>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</si>
  <si>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</si>
  <si>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</si>
  <si>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</si>
  <si>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Model ID (combination of brand, model &amp; sim type IDs)</t>
  </si>
  <si>
    <t>TankVolume (used for CF1R reporting)</t>
  </si>
  <si>
    <t>NEEA HPWH make/model data</t>
  </si>
  <si>
    <t>Created from file:  HPWH_models_list_2017-04d.xlsx</t>
  </si>
  <si>
    <t>Dependent(s):</t>
  </si>
  <si>
    <t>Independent(s):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</si>
  <si>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</si>
  <si>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</si>
  <si>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</si>
  <si>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</si>
  <si>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</si>
  <si>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</si>
  <si>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</si>
  <si>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</si>
  <si>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</si>
  <si>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</si>
  <si>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</si>
  <si>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</si>
  <si>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</si>
  <si>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</si>
  <si>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</si>
  <si>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</si>
  <si>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</si>
  <si>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</si>
  <si>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</si>
  <si>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</si>
  <si>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</si>
  <si>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</si>
  <si>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</si>
  <si>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</si>
  <si>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</si>
  <si>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</si>
  <si>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</si>
  <si>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</si>
  <si>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</si>
  <si>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</si>
  <si>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</si>
  <si>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</si>
  <si>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</si>
  <si>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</si>
  <si>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</si>
  <si>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</si>
  <si>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</si>
  <si>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</si>
  <si>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</si>
  <si>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</si>
  <si>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</si>
  <si>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</si>
  <si>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</si>
  <si>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</si>
  <si>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</si>
  <si>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</si>
  <si>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</si>
  <si>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</si>
  <si>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</si>
  <si>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</si>
  <si>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</si>
  <si>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</si>
  <si>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3.2</t>
  </si>
  <si>
    <t>3.4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</si>
  <si>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</si>
  <si>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</si>
  <si>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</si>
  <si>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</si>
  <si>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</si>
  <si>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</si>
  <si>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</si>
  <si>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</si>
  <si>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</si>
  <si>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</si>
  <si>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</si>
  <si>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</si>
  <si>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EF</t>
  </si>
  <si>
    <t>UEF</t>
  </si>
  <si>
    <t>HasEF</t>
  </si>
  <si>
    <t>HasUEF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</si>
  <si>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</si>
  <si>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</si>
  <si>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</si>
  <si>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</si>
  <si>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</si>
  <si>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</si>
  <si>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</si>
  <si>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</si>
  <si>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</si>
  <si>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</si>
  <si>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</si>
  <si>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</si>
  <si>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</si>
  <si>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</si>
  <si>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</si>
  <si>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</si>
  <si>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</si>
  <si>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</si>
  <si>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</si>
  <si>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</si>
  <si>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</si>
  <si>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</si>
  <si>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</si>
  <si>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</si>
  <si>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</si>
  <si>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</si>
  <si>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</si>
  <si>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</si>
  <si>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</si>
  <si>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</si>
  <si>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</si>
  <si>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</si>
  <si>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</si>
  <si>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</si>
  <si>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</si>
  <si>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</si>
  <si>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</si>
  <si>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</si>
  <si>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</si>
  <si>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</si>
  <si>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</si>
  <si>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</si>
  <si>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</si>
  <si>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</si>
  <si>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</si>
  <si>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</si>
  <si>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</si>
  <si>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</si>
  <si>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</si>
  <si>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</si>
  <si>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</si>
  <si>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</si>
  <si>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</si>
  <si>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</si>
  <si>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</si>
  <si>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</si>
  <si>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</si>
  <si>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</si>
  <si>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</si>
  <si>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</si>
  <si>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</si>
  <si>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</si>
  <si>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</si>
  <si>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</si>
  <si>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</si>
  <si>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</si>
  <si>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</si>
  <si>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</si>
  <si>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</si>
  <si>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</si>
  <si>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</si>
  <si>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</si>
  <si>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</si>
  <si>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</si>
  <si>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</si>
  <si>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</si>
  <si>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</si>
  <si>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</si>
  <si>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</si>
  <si>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</si>
  <si>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</si>
  <si>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</si>
  <si>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</si>
  <si>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</si>
  <si>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</si>
  <si>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</si>
  <si>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</si>
  <si>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</si>
  <si>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</si>
  <si>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</si>
  <si>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</si>
  <si>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</si>
  <si>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</si>
  <si>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</si>
  <si>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</si>
  <si>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</si>
  <si>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</si>
  <si>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</si>
  <si>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</si>
  <si>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</si>
  <si>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</si>
  <si>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</si>
  <si>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</si>
  <si>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</si>
  <si>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</si>
  <si>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</si>
  <si>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</si>
  <si>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</si>
  <si>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</si>
  <si>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</si>
  <si>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</si>
  <si>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</si>
  <si>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</si>
  <si>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</si>
  <si>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</si>
  <si>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</si>
  <si>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</si>
  <si>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</si>
  <si>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</si>
  <si>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</si>
  <si>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</si>
  <si>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</si>
  <si>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</si>
  <si>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</si>
  <si>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</si>
  <si>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</si>
  <si>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</si>
  <si>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</si>
  <si>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</si>
  <si>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</si>
  <si>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</si>
  <si>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</si>
  <si>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</si>
  <si>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</si>
  <si>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</si>
  <si>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</si>
  <si>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</si>
  <si>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</si>
  <si>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</si>
  <si>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</si>
  <si>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</si>
  <si>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</si>
  <si>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</si>
  <si>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</si>
  <si>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</si>
  <si>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</si>
  <si>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</si>
  <si>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</si>
  <si>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</si>
  <si>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</si>
  <si>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</si>
  <si>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</si>
  <si>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</si>
  <si>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</si>
  <si>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</si>
  <si>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</si>
  <si>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</si>
  <si>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</si>
  <si>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</si>
  <si>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</si>
  <si>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</si>
  <si>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</si>
  <si>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</si>
  <si>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</si>
  <si>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</si>
  <si>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</si>
  <si>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</si>
  <si>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</si>
  <si>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</si>
  <si>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</si>
  <si>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</si>
  <si>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</si>
  <si>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</si>
  <si>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</si>
  <si>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</si>
  <si>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</si>
  <si>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</si>
  <si>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</si>
  <si>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</si>
  <si>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</si>
  <si>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</si>
  <si>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</si>
  <si>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</si>
  <si>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</si>
  <si>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</si>
  <si>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</si>
  <si>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</si>
  <si>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</si>
  <si>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</si>
  <si>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</si>
  <si>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</si>
  <si>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</si>
  <si>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</si>
  <si>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</si>
  <si>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</si>
  <si>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</si>
  <si>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</si>
  <si>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</si>
  <si>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</si>
  <si>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</si>
  <si>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</si>
  <si>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</si>
  <si>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</si>
  <si>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</si>
  <si>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</si>
  <si>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</si>
  <si>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</si>
  <si>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</si>
  <si>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</si>
  <si>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</si>
  <si>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</si>
  <si>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</si>
  <si>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</si>
  <si>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</si>
  <si>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</si>
  <si>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</si>
  <si>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</si>
  <si>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</si>
  <si>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</si>
  <si>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</si>
  <si>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</si>
  <si>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</si>
  <si>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</si>
  <si>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</si>
  <si>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</si>
  <si>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</si>
  <si>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</si>
  <si>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</si>
  <si>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</si>
  <si>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</si>
  <si>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</si>
  <si>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</si>
  <si>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</si>
  <si>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</si>
  <si>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</si>
  <si>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</si>
  <si>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</si>
  <si>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</si>
  <si>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</si>
  <si>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</si>
  <si>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</si>
  <si>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</si>
  <si>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</si>
  <si>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</si>
  <si>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</si>
  <si>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</si>
  <si>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</si>
  <si>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</si>
  <si>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</si>
  <si>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</si>
  <si>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</si>
  <si>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</si>
  <si>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</si>
  <si>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</si>
  <si>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</si>
  <si>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</si>
  <si>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</si>
  <si>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</si>
  <si>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</si>
  <si>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</si>
  <si>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</si>
  <si>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</si>
  <si>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</si>
  <si>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</si>
  <si>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</si>
  <si>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</si>
  <si>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</si>
  <si>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</si>
  <si>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</si>
  <si>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</si>
  <si>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</si>
  <si>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</si>
  <si>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</si>
  <si>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</si>
  <si>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</si>
  <si>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</si>
  <si>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</si>
  <si>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</si>
  <si>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</si>
  <si>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</si>
  <si>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</si>
  <si>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</si>
  <si>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</si>
  <si>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</si>
  <si>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</si>
  <si>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</si>
  <si>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</si>
  <si>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</si>
  <si>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</si>
  <si>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RheemXE50T10U1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</si>
  <si>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</si>
  <si>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</si>
  <si>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</si>
  <si>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</si>
  <si>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</si>
  <si>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</si>
  <si>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</si>
  <si>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RheemXE65T10U1</t>
  </si>
  <si>
    <t>RheemXE80T10</t>
  </si>
  <si>
    <t>RheemXE80T10H22U0</t>
  </si>
  <si>
    <t>RheemXE80T10H45U0</t>
  </si>
  <si>
    <t>RheemXE80T10HD22U0</t>
  </si>
  <si>
    <t>RheemXE80T10HS45U0</t>
  </si>
  <si>
    <t>RheemXE80T10U1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</si>
  <si>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</si>
  <si>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</si>
  <si>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</si>
  <si>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</si>
  <si>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</si>
  <si>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</si>
  <si>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</si>
  <si>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</si>
  <si>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</si>
  <si>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</si>
  <si>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</si>
  <si>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</si>
  <si>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</si>
  <si>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</si>
  <si>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</si>
  <si>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</si>
  <si>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</si>
  <si>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</si>
  <si>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</si>
  <si>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</si>
  <si>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</si>
  <si>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</si>
  <si>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</si>
  <si>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</si>
  <si>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</si>
  <si>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</si>
  <si>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</si>
  <si>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</si>
  <si>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</si>
  <si>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</si>
  <si>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</si>
  <si>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</si>
  <si>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</si>
  <si>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</si>
  <si>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</si>
  <si>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</si>
  <si>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</si>
  <si>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</si>
  <si>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</si>
  <si>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</si>
  <si>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</si>
  <si>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</si>
  <si>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</si>
  <si>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</si>
  <si>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</si>
  <si>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</si>
  <si>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</si>
  <si>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</si>
  <si>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</si>
  <si>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</si>
  <si>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</si>
  <si>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</si>
  <si>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</si>
  <si>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</si>
  <si>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</si>
  <si>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</si>
  <si>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</si>
  <si>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</si>
  <si>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</si>
  <si>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</si>
  <si>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</si>
  <si>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</si>
  <si>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</si>
  <si>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</si>
  <si>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</si>
  <si>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</si>
  <si>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</si>
  <si>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</si>
  <si>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</si>
  <si>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</si>
  <si>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</si>
  <si>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</si>
  <si>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</si>
  <si>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</si>
  <si>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</si>
  <si>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</si>
  <si>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</si>
  <si>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</si>
  <si>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</si>
  <si>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</si>
  <si>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</si>
  <si>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</si>
  <si>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</si>
  <si>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</si>
  <si>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</si>
  <si>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</si>
  <si>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</si>
  <si>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</si>
  <si>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</si>
  <si>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</si>
  <si>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</si>
  <si>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</si>
  <si>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</si>
  <si>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</si>
  <si>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</si>
  <si>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</si>
  <si>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SandenGS3_GAUS160QTA</t>
  </si>
  <si>
    <t>SandenGS3_GAUS315EQTD</t>
  </si>
  <si>
    <t>SandenGS3_SAN43SSAQA</t>
  </si>
  <si>
    <t>SandenGS3_SAN83SSAQA</t>
  </si>
  <si>
    <t>SandenGUS_GAUS315EQTD</t>
  </si>
  <si>
    <t>SandenGUS_SAN83SSAQA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</si>
  <si>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</si>
  <si>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</si>
  <si>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</si>
  <si>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</si>
  <si>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</si>
  <si>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</si>
  <si>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</si>
  <si>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</si>
  <si>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</si>
  <si>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</si>
  <si>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</si>
  <si>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</si>
  <si>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</si>
  <si>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</si>
  <si>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</si>
  <si>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</si>
  <si>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</si>
  <si>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</si>
  <si>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</si>
  <si>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</si>
  <si>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</si>
  <si>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</si>
  <si>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</si>
  <si>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</si>
  <si>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</si>
  <si>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</si>
  <si>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</si>
  <si>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</si>
  <si>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</si>
  <si>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</si>
  <si>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</si>
  <si>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</si>
  <si>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</si>
  <si>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</si>
  <si>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</si>
  <si>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</si>
  <si>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</si>
  <si>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</si>
  <si>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</si>
  <si>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</si>
  <si>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</si>
  <si>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</si>
  <si>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</si>
  <si>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</si>
  <si>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</si>
  <si>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</si>
  <si>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</si>
  <si>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</si>
  <si>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</si>
  <si>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</si>
  <si>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</si>
  <si>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</si>
  <si>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</si>
  <si>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</si>
  <si>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01/31/21 - SAC - added cold weather and commercial presets (no NEEA mods)</t>
  </si>
  <si>
    <t xml:space="preserve">        and updated demand responsive enum strings to include 'JA13'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</si>
  <si>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</si>
  <si>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</si>
  <si>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</si>
  <si>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</si>
  <si>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</si>
  <si>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</si>
  <si>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</si>
  <si>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</si>
  <si>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Tier3NEEA40</t>
  </si>
  <si>
    <t>Tier3NEEA50</t>
  </si>
  <si>
    <t>Tier3NEEA65</t>
  </si>
  <si>
    <t>Tier3NEEA80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</si>
  <si>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</si>
  <si>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</si>
  <si>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</si>
  <si>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</si>
  <si>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</si>
  <si>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</si>
  <si>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</si>
  <si>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</si>
  <si>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</si>
  <si>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</si>
  <si>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</si>
  <si>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</si>
  <si>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</si>
  <si>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</si>
  <si>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</si>
  <si>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</si>
  <si>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</si>
  <si>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</si>
  <si>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</si>
  <si>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</si>
  <si>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</si>
  <si>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</si>
  <si>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</si>
  <si>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</si>
  <si>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</si>
  <si>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</si>
  <si>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</si>
  <si>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</si>
  <si>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</si>
  <si>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</si>
  <si>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</si>
  <si>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</si>
  <si>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</si>
  <si>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</si>
  <si>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</si>
  <si>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</si>
  <si>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</si>
  <si>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</si>
  <si>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</si>
  <si>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</si>
  <si>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</si>
  <si>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</si>
  <si>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</si>
  <si>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</si>
  <si>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</si>
  <si>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</si>
  <si>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</si>
  <si>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</si>
  <si>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</si>
  <si>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</si>
  <si>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</si>
  <si>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</si>
  <si>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</si>
  <si>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</si>
  <si>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</si>
  <si>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</si>
  <si>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</si>
  <si>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</si>
  <si>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</si>
  <si>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</si>
  <si>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</si>
  <si>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</si>
  <si>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</si>
  <si>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</si>
  <si>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</si>
  <si>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</si>
  <si>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</si>
  <si>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</si>
  <si>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</si>
  <si>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</si>
  <si>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</si>
  <si>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</si>
  <si>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</si>
  <si>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</si>
  <si>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</si>
  <si>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</si>
  <si>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</si>
  <si>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</si>
  <si>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</si>
  <si>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</si>
  <si>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</si>
  <si>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</si>
  <si>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</si>
  <si>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</si>
  <si>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</si>
  <si>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</si>
  <si>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</si>
  <si>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</si>
  <si>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</si>
  <si>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</si>
  <si>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</si>
  <si>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</si>
  <si>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RptHPWHModel</t>
  </si>
  <si>
    <t>none</t>
  </si>
  <si>
    <t>12/26/22 - SAC - added ModelNum &amp; RptHPWHModel columns to enable this one table to be used in both Res &amp; CBECC rulesets</t>
  </si>
  <si>
    <t>AOSmithHPTS50</t>
  </si>
  <si>
    <t>AOSmithHPTS66</t>
  </si>
  <si>
    <t>AOSmithHPTS80</t>
  </si>
  <si>
    <t>01/18/23 - SAC</t>
  </si>
  <si>
    <t>01/18/23 - SAC - added ~60 new models, some of which map to latest HPWHSim preset AOSmithHPTS**</t>
  </si>
  <si>
    <t>HPTS-50 2**</t>
  </si>
  <si>
    <t>HPS10-50H45DV 2**</t>
  </si>
  <si>
    <t>HPTS-66 2**</t>
  </si>
  <si>
    <t>HPS10-66H45DV 2**</t>
  </si>
  <si>
    <t>HPTS-80 2**</t>
  </si>
  <si>
    <t>HPS10-80H45DV 2**</t>
  </si>
  <si>
    <t>HPS10250H045DV 2**</t>
  </si>
  <si>
    <t>HPS10266H045DV 2**</t>
  </si>
  <si>
    <t>HPS10280H045DV 2**</t>
  </si>
  <si>
    <t>AOSmithHPTS502xx</t>
  </si>
  <si>
    <t>AOSmithHPS1050H45DV2xx</t>
  </si>
  <si>
    <t>AOSmithHPTS662xx</t>
  </si>
  <si>
    <t>AOSmithHPS1066H45DV2xx</t>
  </si>
  <si>
    <t>AOSmithHPTS802xx</t>
  </si>
  <si>
    <t>AOSmithHPS1080H45DV2xx</t>
  </si>
  <si>
    <t>AmericanHPS10250H045DV2xx</t>
  </si>
  <si>
    <t>AmericanHPS10266H045DV2xx</t>
  </si>
  <si>
    <t>AmericanHPS10280H045DV2xx</t>
  </si>
  <si>
    <t>HPWH Model Uniqueness</t>
  </si>
  <si>
    <t>HPSA050KD 2**</t>
  </si>
  <si>
    <t>HPSA065KD 2**</t>
  </si>
  <si>
    <t>HPSA080KD 2**</t>
  </si>
  <si>
    <t>LochinvarHPSA050KD2xx</t>
  </si>
  <si>
    <t>LochinvarHPSA065KD2xx</t>
  </si>
  <si>
    <t>LochinvarHPSA080KD2xx</t>
  </si>
  <si>
    <t>Num CF1R T11_Heat-PumpWaterHtrModel Occurrences</t>
  </si>
  <si>
    <t>10-50-DHPTS 2**</t>
  </si>
  <si>
    <t>10-66-DHPTS 2**</t>
  </si>
  <si>
    <t>10-80-DHPTS 2**</t>
  </si>
  <si>
    <t>Reliance1050DHPTS2xx</t>
  </si>
  <si>
    <t>Reliance1066DHPTS2xx</t>
  </si>
  <si>
    <t>Reliance1080DHPTS2xx</t>
  </si>
  <si>
    <t>HPSX-50 DHPT 2**</t>
  </si>
  <si>
    <t>HPSX-66-DHPT 2**</t>
  </si>
  <si>
    <t>HPSX-80-DHPT 2**</t>
  </si>
  <si>
    <t>StateHPSX50DHPT2xx</t>
  </si>
  <si>
    <t>StateHPSX66DHPT2xx</t>
  </si>
  <si>
    <t>StateHPSX80DHPT2xx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</si>
</sst>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8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2" fontId="11" fillId="5" borderId="0" xfId="0" applyNumberFormat="1" applyFont="1" applyFill="1" applyAlignment="1">
      <alignment horizontal="center" vertical="center" wrapText="1"/>
    </xf>
    <xf numFmtId="2" fontId="0" fillId="6" borderId="0" xfId="0" applyNumberFormat="1" applyFill="1" applyAlignment="1">
      <alignment horizontal="center" wrapText="1"/>
    </xf>
    <xf numFmtId="2" fontId="0" fillId="4" borderId="0" xfId="1" applyNumberFormat="1" applyFont="1" applyFill="1" applyAlignment="1">
      <alignment horizontal="center" vertical="center" wrapText="1"/>
    </xf>
    <xf numFmtId="2" fontId="7" fillId="4" borderId="0" xfId="1" applyNumberFormat="1" applyFont="1" applyFill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0" xfId="0" applyFont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0" fillId="15" borderId="0" xfId="0" applyFill="1" applyAlignment="1">
      <alignment horizontal="center" wrapText="1"/>
    </xf>
    <xf numFmtId="2" fontId="0" fillId="15" borderId="0" xfId="0" applyNumberFormat="1" applyFill="1" applyAlignment="1">
      <alignment horizontal="center" wrapText="1"/>
    </xf>
    <xf numFmtId="0" fontId="9" fillId="15" borderId="0" xfId="0" applyFont="1" applyFill="1" applyAlignment="1">
      <alignment horizontal="center" wrapText="1"/>
    </xf>
    <xf numFmtId="0" fontId="0" fillId="16" borderId="0" xfId="0" applyFill="1" applyAlignment="1">
      <alignment wrapText="1"/>
    </xf>
    <xf numFmtId="2" fontId="0" fillId="4" borderId="2" xfId="0" applyNumberForma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22" fillId="0" borderId="2" xfId="0" applyFont="1" applyBorder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  <xf numFmtId="2" fontId="9" fillId="4" borderId="0" xfId="1" applyNumberFormat="1" applyFont="1" applyFill="1" applyAlignment="1">
      <alignment horizontal="center" vertical="center" wrapText="1"/>
    </xf>
    <xf numFmtId="0" fontId="7" fillId="15" borderId="0" xfId="0" applyFont="1" applyFill="1"/>
    <xf numFmtId="0" fontId="0" fillId="15" borderId="0" xfId="0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1" applyFon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2" fontId="9" fillId="4" borderId="0" xfId="0" applyNumberFormat="1" applyFont="1" applyFill="1"/>
    <xf numFmtId="2" fontId="9" fillId="4" borderId="0" xfId="0" applyNumberFormat="1" applyFont="1" applyFill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7" fillId="4" borderId="0" xfId="0" applyFont="1" applyFill="1"/>
    <xf numFmtId="0" fontId="7" fillId="15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 refreshError="1"/>
      <sheetData sheetId="1" refreshError="1"/>
      <sheetData sheetId="2" refreshError="1">
        <row r="18">
          <cell r="B18" t="str">
            <v>Bradford White</v>
          </cell>
          <cell r="I18" t="str">
            <v>2-3</v>
          </cell>
          <cell r="J18">
            <v>42775</v>
          </cell>
          <cell r="K18" t="str">
            <v>--</v>
          </cell>
          <cell r="L18">
            <v>2.8</v>
          </cell>
        </row>
        <row r="19">
          <cell r="I19" t="str">
            <v>4+</v>
          </cell>
          <cell r="J19">
            <v>42775</v>
          </cell>
          <cell r="K19" t="str">
            <v>--</v>
          </cell>
          <cell r="L19">
            <v>3.1</v>
          </cell>
        </row>
        <row r="20">
          <cell r="I20" t="str">
            <v>2-3</v>
          </cell>
          <cell r="J20">
            <v>42621</v>
          </cell>
          <cell r="K20">
            <v>2.8</v>
          </cell>
          <cell r="L20" t="str">
            <v>--</v>
          </cell>
        </row>
        <row r="21">
          <cell r="I21" t="str">
            <v>4+</v>
          </cell>
          <cell r="J21">
            <v>42621</v>
          </cell>
          <cell r="K21">
            <v>3.1</v>
          </cell>
          <cell r="L21" t="str">
            <v>--</v>
          </cell>
        </row>
        <row r="22">
          <cell r="I22" t="str">
            <v>2-3</v>
          </cell>
          <cell r="J22">
            <v>42621</v>
          </cell>
          <cell r="K22">
            <v>2.8</v>
          </cell>
          <cell r="L22" t="str">
            <v>--</v>
          </cell>
        </row>
        <row r="23">
          <cell r="I23" t="str">
            <v>2-3</v>
          </cell>
          <cell r="J23">
            <v>42621</v>
          </cell>
          <cell r="K23">
            <v>2.8</v>
          </cell>
          <cell r="L23" t="str">
            <v>--</v>
          </cell>
        </row>
        <row r="24">
          <cell r="I24" t="str">
            <v>2-3</v>
          </cell>
          <cell r="J24">
            <v>42621</v>
          </cell>
          <cell r="K24">
            <v>2.8</v>
          </cell>
          <cell r="L24" t="str">
            <v>--</v>
          </cell>
        </row>
        <row r="25">
          <cell r="I25" t="str">
            <v>4+</v>
          </cell>
          <cell r="J25">
            <v>42621</v>
          </cell>
          <cell r="K25">
            <v>3.1</v>
          </cell>
          <cell r="L25" t="str">
            <v>--</v>
          </cell>
        </row>
        <row r="26">
          <cell r="I26" t="str">
            <v>4+</v>
          </cell>
          <cell r="J26">
            <v>42621</v>
          </cell>
          <cell r="K26">
            <v>2.9</v>
          </cell>
          <cell r="L26" t="str">
            <v>--</v>
          </cell>
        </row>
        <row r="27">
          <cell r="I27" t="str">
            <v>4+</v>
          </cell>
          <cell r="J27">
            <v>42621</v>
          </cell>
          <cell r="K27">
            <v>3.1</v>
          </cell>
          <cell r="L27" t="str">
            <v>--</v>
          </cell>
        </row>
        <row r="55">
          <cell r="I55" t="str">
            <v>2-3</v>
          </cell>
          <cell r="J55">
            <v>42667</v>
          </cell>
          <cell r="K55" t="str">
            <v>--</v>
          </cell>
          <cell r="L55">
            <v>3.2</v>
          </cell>
        </row>
        <row r="56">
          <cell r="I56" t="str">
            <v>2-3</v>
          </cell>
          <cell r="J56">
            <v>42667</v>
          </cell>
          <cell r="K56" t="str">
            <v>--</v>
          </cell>
          <cell r="L56">
            <v>3.4</v>
          </cell>
        </row>
        <row r="57">
          <cell r="I57">
            <v>4</v>
          </cell>
          <cell r="J57">
            <v>42667</v>
          </cell>
          <cell r="K57" t="str">
            <v>--</v>
          </cell>
          <cell r="L57">
            <v>3.4</v>
          </cell>
        </row>
        <row r="58">
          <cell r="I58" t="str">
            <v>2-3</v>
          </cell>
          <cell r="J58">
            <v>42667</v>
          </cell>
          <cell r="K58" t="str">
            <v>--</v>
          </cell>
          <cell r="L58">
            <v>3.2</v>
          </cell>
        </row>
        <row r="59">
          <cell r="I59" t="str">
            <v>2-3</v>
          </cell>
          <cell r="J59">
            <v>42667</v>
          </cell>
          <cell r="K59" t="str">
            <v>--</v>
          </cell>
          <cell r="L59">
            <v>3.4</v>
          </cell>
        </row>
        <row r="60">
          <cell r="I60">
            <v>4</v>
          </cell>
          <cell r="J60">
            <v>42667</v>
          </cell>
          <cell r="K60" t="str">
            <v>--</v>
          </cell>
          <cell r="L60">
            <v>3.4</v>
          </cell>
        </row>
        <row r="61">
          <cell r="I61" t="str">
            <v>2-3</v>
          </cell>
          <cell r="J61">
            <v>42667</v>
          </cell>
          <cell r="K61" t="str">
            <v>--</v>
          </cell>
          <cell r="L61">
            <v>3.2</v>
          </cell>
        </row>
        <row r="62">
          <cell r="I62" t="str">
            <v>2-3</v>
          </cell>
          <cell r="J62">
            <v>42667</v>
          </cell>
          <cell r="K62" t="str">
            <v>--</v>
          </cell>
          <cell r="L62">
            <v>3.4</v>
          </cell>
        </row>
        <row r="63">
          <cell r="I63">
            <v>4</v>
          </cell>
          <cell r="J63">
            <v>42667</v>
          </cell>
          <cell r="K63" t="str">
            <v>--</v>
          </cell>
          <cell r="L63">
            <v>3.4</v>
          </cell>
        </row>
        <row r="64">
          <cell r="I64" t="str">
            <v>2-3</v>
          </cell>
          <cell r="J64">
            <v>42667</v>
          </cell>
          <cell r="K64" t="str">
            <v>--</v>
          </cell>
          <cell r="L64">
            <v>3.2</v>
          </cell>
        </row>
        <row r="65">
          <cell r="I65" t="str">
            <v>2-3</v>
          </cell>
          <cell r="J65">
            <v>42667</v>
          </cell>
          <cell r="K65" t="str">
            <v>--</v>
          </cell>
          <cell r="L65">
            <v>3.4</v>
          </cell>
        </row>
        <row r="66">
          <cell r="I66">
            <v>4</v>
          </cell>
          <cell r="J66">
            <v>42667</v>
          </cell>
          <cell r="K66" t="str">
            <v>--</v>
          </cell>
          <cell r="L66">
            <v>3.4</v>
          </cell>
        </row>
        <row r="67">
          <cell r="L67">
            <v>2.87</v>
          </cell>
        </row>
        <row r="68">
          <cell r="I68">
            <v>3</v>
          </cell>
          <cell r="K68" t="str">
            <v>--</v>
          </cell>
          <cell r="L68">
            <v>2.87</v>
          </cell>
        </row>
        <row r="117">
          <cell r="I117" t="str">
            <v>4+</v>
          </cell>
          <cell r="J117">
            <v>42591</v>
          </cell>
          <cell r="K117">
            <v>2.1</v>
          </cell>
          <cell r="L117" t="str">
            <v>--</v>
          </cell>
        </row>
        <row r="140">
          <cell r="I140">
            <v>3</v>
          </cell>
          <cell r="J140">
            <v>42591</v>
          </cell>
          <cell r="K140">
            <v>2</v>
          </cell>
          <cell r="L140" t="str">
            <v>--</v>
          </cell>
        </row>
        <row r="141">
          <cell r="I141" t="str">
            <v>4+</v>
          </cell>
          <cell r="J141">
            <v>42591</v>
          </cell>
          <cell r="K141">
            <v>2.7</v>
          </cell>
          <cell r="L141" t="str">
            <v>--</v>
          </cell>
        </row>
        <row r="142">
          <cell r="I142" t="str">
            <v>4+</v>
          </cell>
          <cell r="J142">
            <v>42591</v>
          </cell>
          <cell r="K142">
            <v>2.1</v>
          </cell>
          <cell r="L142" t="str">
            <v>--</v>
          </cell>
        </row>
        <row r="143">
          <cell r="I143" t="str">
            <v>4+</v>
          </cell>
          <cell r="J143">
            <v>40857</v>
          </cell>
          <cell r="K143">
            <v>1.8</v>
          </cell>
          <cell r="L143" t="str">
            <v>--</v>
          </cell>
        </row>
        <row r="144">
          <cell r="I144" t="str">
            <v>2-3</v>
          </cell>
          <cell r="J144">
            <v>41379</v>
          </cell>
          <cell r="K144">
            <v>2.2000000000000002</v>
          </cell>
          <cell r="L144" t="str">
            <v>--</v>
          </cell>
        </row>
        <row r="145">
          <cell r="I145" t="str">
            <v>1-2</v>
          </cell>
          <cell r="J145">
            <v>42505</v>
          </cell>
          <cell r="K145">
            <v>1.94</v>
          </cell>
          <cell r="L145" t="str">
            <v>--</v>
          </cell>
        </row>
        <row r="146">
          <cell r="I146">
            <v>3</v>
          </cell>
          <cell r="J146">
            <v>42505</v>
          </cell>
          <cell r="K146">
            <v>2.2799999999999998</v>
          </cell>
          <cell r="L146" t="str">
            <v>--</v>
          </cell>
        </row>
        <row r="148">
          <cell r="I148" t="str">
            <v>1-2</v>
          </cell>
          <cell r="J148">
            <v>42505</v>
          </cell>
          <cell r="K148">
            <v>1.94</v>
          </cell>
          <cell r="L148" t="str">
            <v>--</v>
          </cell>
        </row>
        <row r="149">
          <cell r="I149">
            <v>3</v>
          </cell>
          <cell r="J149">
            <v>42505</v>
          </cell>
          <cell r="K149">
            <v>2.2799999999999998</v>
          </cell>
          <cell r="L149" t="str">
            <v>--</v>
          </cell>
        </row>
        <row r="150">
          <cell r="I150">
            <v>3</v>
          </cell>
          <cell r="J150">
            <v>42402</v>
          </cell>
          <cell r="K150">
            <v>2.2799999999999998</v>
          </cell>
          <cell r="L150" t="str">
            <v>--</v>
          </cell>
        </row>
        <row r="151">
          <cell r="I151">
            <v>3</v>
          </cell>
          <cell r="J151">
            <v>42505</v>
          </cell>
          <cell r="K151">
            <v>2.2799999999999998</v>
          </cell>
          <cell r="L151" t="str">
            <v>--</v>
          </cell>
        </row>
        <row r="152">
          <cell r="I152" t="str">
            <v>1-2</v>
          </cell>
          <cell r="J152">
            <v>42505</v>
          </cell>
          <cell r="K152">
            <v>1.94</v>
          </cell>
          <cell r="L152" t="str">
            <v>--</v>
          </cell>
        </row>
        <row r="153">
          <cell r="I153">
            <v>3</v>
          </cell>
          <cell r="J153">
            <v>42505</v>
          </cell>
          <cell r="K153">
            <v>2.2799999999999998</v>
          </cell>
          <cell r="L153" t="str">
            <v>--</v>
          </cell>
        </row>
        <row r="165">
          <cell r="I165" t="str">
            <v>4+</v>
          </cell>
          <cell r="J165">
            <v>42591</v>
          </cell>
          <cell r="K165">
            <v>2.1</v>
          </cell>
          <cell r="L165" t="str">
            <v>--</v>
          </cell>
        </row>
        <row r="166">
          <cell r="I166" t="str">
            <v>2-3</v>
          </cell>
          <cell r="J166">
            <v>41666</v>
          </cell>
          <cell r="K166">
            <v>2</v>
          </cell>
          <cell r="L166" t="str">
            <v>--</v>
          </cell>
        </row>
        <row r="180">
          <cell r="I180">
            <v>3</v>
          </cell>
          <cell r="J180">
            <v>42591</v>
          </cell>
          <cell r="K180">
            <v>2</v>
          </cell>
          <cell r="L180" t="str">
            <v>--</v>
          </cell>
        </row>
        <row r="181">
          <cell r="I181" t="str">
            <v>4+</v>
          </cell>
          <cell r="J181">
            <v>42591</v>
          </cell>
          <cell r="K181">
            <v>2.1</v>
          </cell>
          <cell r="L181" t="str">
            <v>--</v>
          </cell>
        </row>
        <row r="184">
          <cell r="I184" t="str">
            <v>2-3</v>
          </cell>
          <cell r="J184">
            <v>41666</v>
          </cell>
          <cell r="K184">
            <v>2</v>
          </cell>
          <cell r="L184" t="str">
            <v>--</v>
          </cell>
        </row>
        <row r="185">
          <cell r="I185" t="str">
            <v>2-3</v>
          </cell>
          <cell r="J185">
            <v>41666</v>
          </cell>
          <cell r="K185">
            <v>2</v>
          </cell>
          <cell r="L185" t="str">
            <v>--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H420"/>
  <sheetViews>
    <sheetView tabSelected="1" topLeftCell="A43" zoomScaleNormal="100" workbookViewId="0">
      <selection activeCell="A55" sqref="A55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25.5703125" customWidth="1"/>
    <col min="8" max="12" width="7.5703125" customWidth="1"/>
    <col min="13" max="13" width="28" customWidth="1"/>
    <col min="14" max="14" width="3.140625" customWidth="1"/>
    <col min="15" max="15" width="7.5703125" style="36" customWidth="1"/>
    <col min="16" max="16" width="6.85546875" style="59" customWidth="1"/>
    <col min="17" max="17" width="24.85546875" style="17"/>
    <col min="18" max="18" width="5.85546875" style="59" customWidth="1"/>
    <col min="19" max="19" width="9.85546875" style="64" customWidth="1"/>
    <col min="20" max="20" width="37.140625" style="64" customWidth="1"/>
    <col min="21" max="21" width="13.42578125" style="64" customWidth="1"/>
    <col min="22" max="22" width="29.85546875" style="24" customWidth="1"/>
    <col min="23" max="23" width="8.85546875" style="8" customWidth="1"/>
    <col min="24" max="24" width="26.85546875" style="53" customWidth="1"/>
    <col min="25" max="25" width="22.85546875" style="85" customWidth="1"/>
    <col min="26" max="26" width="20.85546875" style="85" customWidth="1"/>
    <col min="27" max="27" width="16.28515625" style="85" customWidth="1"/>
    <col min="28" max="28" width="24.85546875" style="39"/>
    <col min="29" max="29" width="24.85546875" style="43"/>
    <col min="30" max="30" width="24.85546875" style="44"/>
    <col min="31" max="31" width="24.85546875" style="43"/>
    <col min="32" max="32" width="24.85546875" style="44"/>
    <col min="33" max="33" width="67" bestFit="1" customWidth="1"/>
    <col min="34" max="34" width="16" customWidth="1"/>
    <col min="35" max="35" width="33.42578125" style="141" customWidth="1"/>
    <col min="36" max="36" width="20.5703125" style="141" customWidth="1"/>
    <col min="37" max="37" width="98.85546875" bestFit="1" customWidth="1"/>
    <col min="55" max="1048" width="24.85546875" style="17"/>
  </cols>
  <sheetData>
    <row r="1" spans="1:1048" ht="30" x14ac:dyDescent="0.25">
      <c r="A1" s="121" t="s">
        <v>196</v>
      </c>
      <c r="B1" s="122" t="s">
        <v>197</v>
      </c>
      <c r="O1" s="60"/>
      <c r="P1"/>
      <c r="Q1" s="75" t="s">
        <v>169</v>
      </c>
      <c r="R1" s="69"/>
      <c r="S1" s="6"/>
      <c r="T1" s="6"/>
      <c r="U1" s="6"/>
      <c r="V1" s="76" t="s">
        <v>172</v>
      </c>
      <c r="W1" s="77"/>
      <c r="X1" s="75" t="s">
        <v>211</v>
      </c>
      <c r="Y1" s="144" t="s">
        <v>743</v>
      </c>
      <c r="Z1" s="84"/>
      <c r="AA1" s="84"/>
      <c r="AB1" s="61"/>
      <c r="AC1" s="62"/>
      <c r="AD1" s="63"/>
      <c r="AE1" s="62"/>
      <c r="AF1" s="63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</row>
    <row r="2" spans="1:1048" x14ac:dyDescent="0.25">
      <c r="A2" t="s">
        <v>196</v>
      </c>
      <c r="B2" s="123" t="s">
        <v>207</v>
      </c>
      <c r="O2" s="60"/>
      <c r="P2" s="60"/>
      <c r="Q2" s="70" t="s">
        <v>7</v>
      </c>
      <c r="R2" s="71">
        <v>11</v>
      </c>
      <c r="S2" s="6"/>
      <c r="T2" s="6"/>
      <c r="U2" s="6"/>
      <c r="V2" s="78" t="s">
        <v>107</v>
      </c>
      <c r="W2" s="79">
        <v>11</v>
      </c>
      <c r="X2" s="89" t="s">
        <v>180</v>
      </c>
      <c r="Y2" s="145">
        <f t="shared" ref="Y2:Y33" si="0">COUNTIF($Z$59:$Z$411, X2)</f>
        <v>7</v>
      </c>
      <c r="Z2" s="84"/>
      <c r="AA2" s="84"/>
      <c r="AB2" s="61"/>
      <c r="AC2" s="62"/>
      <c r="AD2" s="63"/>
      <c r="AE2" s="62"/>
      <c r="AF2" s="63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</row>
    <row r="3" spans="1:1048" x14ac:dyDescent="0.25">
      <c r="A3" t="s">
        <v>196</v>
      </c>
      <c r="B3" s="123"/>
      <c r="O3" s="60"/>
      <c r="P3" s="60"/>
      <c r="Q3" s="72" t="s">
        <v>19</v>
      </c>
      <c r="R3" s="71">
        <f>R2+1</f>
        <v>12</v>
      </c>
      <c r="S3" s="6"/>
      <c r="T3" s="6"/>
      <c r="U3" s="6"/>
      <c r="V3" s="78" t="s">
        <v>108</v>
      </c>
      <c r="W3" s="79">
        <v>12</v>
      </c>
      <c r="X3" s="89" t="s">
        <v>181</v>
      </c>
      <c r="Y3" s="145">
        <f t="shared" si="0"/>
        <v>14</v>
      </c>
      <c r="Z3" s="84"/>
      <c r="AA3" s="84"/>
      <c r="AB3" s="61"/>
      <c r="AC3" s="62"/>
      <c r="AD3" s="63"/>
      <c r="AE3" s="62"/>
      <c r="AF3" s="63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</row>
    <row r="4" spans="1:1048" x14ac:dyDescent="0.25">
      <c r="A4" t="s">
        <v>196</v>
      </c>
      <c r="B4" t="s">
        <v>198</v>
      </c>
      <c r="D4" t="s">
        <v>204</v>
      </c>
      <c r="O4" s="60"/>
      <c r="P4" s="60"/>
      <c r="Q4" s="73" t="s">
        <v>96</v>
      </c>
      <c r="R4" s="71">
        <f t="shared" ref="R4:R19" si="1">R3+1</f>
        <v>13</v>
      </c>
      <c r="S4" s="6"/>
      <c r="T4" s="6"/>
      <c r="U4" s="6"/>
      <c r="V4" s="78" t="s">
        <v>109</v>
      </c>
      <c r="W4" s="79">
        <v>13</v>
      </c>
      <c r="X4" s="89" t="s">
        <v>182</v>
      </c>
      <c r="Y4" s="145">
        <f t="shared" si="0"/>
        <v>27</v>
      </c>
      <c r="Z4" s="84"/>
      <c r="AA4" s="84"/>
      <c r="AB4" s="61"/>
      <c r="AC4" s="62"/>
      <c r="AD4" s="63"/>
      <c r="AE4" s="62"/>
      <c r="AF4" s="63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</row>
    <row r="5" spans="1:1048" x14ac:dyDescent="0.25">
      <c r="A5" t="s">
        <v>196</v>
      </c>
      <c r="B5" t="s">
        <v>199</v>
      </c>
      <c r="D5" s="107" t="s">
        <v>853</v>
      </c>
      <c r="E5" s="107"/>
      <c r="H5" s="107"/>
      <c r="I5" s="107"/>
      <c r="J5" s="107"/>
      <c r="K5" s="107"/>
      <c r="L5" s="107"/>
      <c r="M5" s="107"/>
      <c r="O5" s="60"/>
      <c r="P5" s="60"/>
      <c r="Q5" s="129" t="s">
        <v>364</v>
      </c>
      <c r="R5" s="130">
        <v>27</v>
      </c>
      <c r="S5" s="6"/>
      <c r="T5" s="6"/>
      <c r="U5" s="6"/>
      <c r="V5" s="78" t="s">
        <v>105</v>
      </c>
      <c r="W5" s="79">
        <v>14</v>
      </c>
      <c r="X5" s="89" t="s">
        <v>183</v>
      </c>
      <c r="Y5" s="145">
        <f t="shared" si="0"/>
        <v>23</v>
      </c>
      <c r="Z5" s="84"/>
      <c r="AA5" s="84"/>
      <c r="AB5" s="61"/>
      <c r="AC5" s="62"/>
      <c r="AD5" s="63"/>
      <c r="AE5" s="62"/>
      <c r="AF5" s="63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</row>
    <row r="6" spans="1:1048" x14ac:dyDescent="0.25">
      <c r="A6" t="s">
        <v>196</v>
      </c>
      <c r="O6" s="60"/>
      <c r="P6" s="60"/>
      <c r="Q6" s="73" t="s">
        <v>101</v>
      </c>
      <c r="R6" s="71">
        <f>R4+1</f>
        <v>14</v>
      </c>
      <c r="S6" s="6"/>
      <c r="T6" s="6"/>
      <c r="U6" s="6"/>
      <c r="V6" s="78" t="s">
        <v>106</v>
      </c>
      <c r="W6" s="79">
        <v>15</v>
      </c>
      <c r="X6" s="89" t="s">
        <v>184</v>
      </c>
      <c r="Y6" s="145">
        <f t="shared" si="0"/>
        <v>26</v>
      </c>
      <c r="Z6" s="84"/>
      <c r="AA6" s="84"/>
      <c r="AB6" s="61"/>
      <c r="AC6" s="62"/>
      <c r="AD6" s="63"/>
      <c r="AE6" s="62"/>
      <c r="AF6" s="63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</row>
    <row r="7" spans="1:1048" x14ac:dyDescent="0.25">
      <c r="A7" t="s">
        <v>196</v>
      </c>
      <c r="B7" t="s">
        <v>200</v>
      </c>
      <c r="D7" t="s">
        <v>208</v>
      </c>
      <c r="O7" s="60"/>
      <c r="P7" s="60"/>
      <c r="Q7" s="73" t="s">
        <v>97</v>
      </c>
      <c r="R7" s="71">
        <f t="shared" si="1"/>
        <v>15</v>
      </c>
      <c r="S7" s="6"/>
      <c r="T7" s="6"/>
      <c r="U7" s="6"/>
      <c r="V7" s="82" t="s">
        <v>173</v>
      </c>
      <c r="W7" s="83">
        <v>31</v>
      </c>
      <c r="X7" s="90" t="s">
        <v>185</v>
      </c>
      <c r="Y7" s="145">
        <f t="shared" si="0"/>
        <v>0</v>
      </c>
      <c r="Z7" s="84"/>
      <c r="AA7" s="84"/>
      <c r="AB7" s="61"/>
      <c r="AC7" s="62"/>
      <c r="AD7" s="63"/>
      <c r="AE7" s="62"/>
      <c r="AF7" s="63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</row>
    <row r="8" spans="1:1048" x14ac:dyDescent="0.25">
      <c r="A8" t="s">
        <v>196</v>
      </c>
      <c r="O8" s="60"/>
      <c r="P8" s="60"/>
      <c r="Q8" s="72" t="s">
        <v>26</v>
      </c>
      <c r="R8" s="71">
        <f t="shared" si="1"/>
        <v>16</v>
      </c>
      <c r="S8" s="6"/>
      <c r="T8" s="6"/>
      <c r="U8" s="6"/>
      <c r="V8" s="78" t="s">
        <v>164</v>
      </c>
      <c r="W8" s="79">
        <v>32</v>
      </c>
      <c r="X8" s="89" t="s">
        <v>186</v>
      </c>
      <c r="Y8" s="145">
        <f t="shared" si="0"/>
        <v>2</v>
      </c>
      <c r="Z8" s="84"/>
      <c r="AA8" s="84"/>
      <c r="AB8" s="61"/>
      <c r="AC8" s="62"/>
      <c r="AD8" s="63"/>
      <c r="AE8" s="62"/>
      <c r="AF8" s="63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</row>
    <row r="9" spans="1:1048" x14ac:dyDescent="0.25">
      <c r="A9" t="s">
        <v>196</v>
      </c>
      <c r="B9" t="s">
        <v>201</v>
      </c>
      <c r="D9" t="s">
        <v>854</v>
      </c>
      <c r="O9" s="60"/>
      <c r="P9" s="60"/>
      <c r="Q9" s="72" t="s">
        <v>27</v>
      </c>
      <c r="R9" s="71">
        <f t="shared" si="1"/>
        <v>17</v>
      </c>
      <c r="S9" s="6"/>
      <c r="T9" s="6"/>
      <c r="U9" s="6"/>
      <c r="V9" s="78" t="s">
        <v>174</v>
      </c>
      <c r="W9" s="79">
        <v>33</v>
      </c>
      <c r="X9" s="89" t="s">
        <v>187</v>
      </c>
      <c r="Y9" s="145">
        <f t="shared" si="0"/>
        <v>0</v>
      </c>
      <c r="Z9" s="84"/>
      <c r="AA9" s="84"/>
      <c r="AB9" s="61"/>
      <c r="AC9" s="62"/>
      <c r="AD9" s="63"/>
      <c r="AE9" s="62"/>
      <c r="AF9" s="63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</row>
    <row r="10" spans="1:1048" x14ac:dyDescent="0.25">
      <c r="A10" t="s">
        <v>196</v>
      </c>
      <c r="D10" t="s">
        <v>849</v>
      </c>
      <c r="O10" s="60"/>
      <c r="P10" s="60"/>
      <c r="Q10" s="72" t="s">
        <v>34</v>
      </c>
      <c r="R10" s="71">
        <f t="shared" si="1"/>
        <v>18</v>
      </c>
      <c r="S10" s="6"/>
      <c r="T10" s="6"/>
      <c r="U10" s="6"/>
      <c r="V10" s="78" t="s">
        <v>165</v>
      </c>
      <c r="W10" s="79">
        <v>34</v>
      </c>
      <c r="X10" s="89" t="s">
        <v>188</v>
      </c>
      <c r="Y10" s="145">
        <f t="shared" si="0"/>
        <v>5</v>
      </c>
      <c r="Z10" s="84"/>
      <c r="AA10" s="84"/>
      <c r="AB10" s="61"/>
      <c r="AC10" s="62"/>
      <c r="AD10" s="63"/>
      <c r="AE10" s="62"/>
      <c r="AF10" s="63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</row>
    <row r="11" spans="1:1048" x14ac:dyDescent="0.25">
      <c r="A11" t="s">
        <v>196</v>
      </c>
      <c r="D11" t="s">
        <v>758</v>
      </c>
      <c r="O11" s="60"/>
      <c r="P11" s="60"/>
      <c r="Q11" s="73" t="s">
        <v>91</v>
      </c>
      <c r="R11" s="71">
        <f t="shared" si="1"/>
        <v>19</v>
      </c>
      <c r="S11" s="6"/>
      <c r="T11" s="6"/>
      <c r="U11" s="6"/>
      <c r="V11" s="101" t="s">
        <v>175</v>
      </c>
      <c r="W11" s="102">
        <v>19</v>
      </c>
      <c r="X11" s="103" t="s">
        <v>195</v>
      </c>
      <c r="Y11" s="145">
        <f t="shared" si="0"/>
        <v>7</v>
      </c>
      <c r="Z11" s="84"/>
      <c r="AA11" s="84"/>
      <c r="AB11" s="61"/>
      <c r="AC11" s="62"/>
      <c r="AD11" s="63"/>
      <c r="AE11" s="62"/>
      <c r="AF11" s="63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</row>
    <row r="12" spans="1:1048" x14ac:dyDescent="0.25">
      <c r="A12" t="s">
        <v>196</v>
      </c>
      <c r="D12" t="s">
        <v>755</v>
      </c>
      <c r="O12" s="60"/>
      <c r="P12" s="60"/>
      <c r="Q12" s="129" t="s">
        <v>365</v>
      </c>
      <c r="R12" s="130">
        <v>28</v>
      </c>
      <c r="S12" s="6"/>
      <c r="T12" s="6"/>
      <c r="U12" s="6"/>
      <c r="V12" s="78" t="s">
        <v>176</v>
      </c>
      <c r="W12" s="79">
        <v>19</v>
      </c>
      <c r="X12" s="89" t="s">
        <v>195</v>
      </c>
      <c r="Y12" s="145">
        <f t="shared" si="0"/>
        <v>7</v>
      </c>
      <c r="Z12" s="84" t="s">
        <v>234</v>
      </c>
      <c r="AA12" s="84"/>
      <c r="AB12" s="61"/>
      <c r="AC12" s="62"/>
      <c r="AD12" s="63"/>
      <c r="AE12" s="62"/>
      <c r="AF12" s="63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</row>
    <row r="13" spans="1:1048" x14ac:dyDescent="0.25">
      <c r="A13" t="s">
        <v>196</v>
      </c>
      <c r="D13" t="s">
        <v>749</v>
      </c>
      <c r="O13" s="60"/>
      <c r="P13" s="60"/>
      <c r="Q13" s="73" t="s">
        <v>98</v>
      </c>
      <c r="R13" s="71">
        <f>R11+1</f>
        <v>20</v>
      </c>
      <c r="S13" s="6"/>
      <c r="T13" s="6"/>
      <c r="U13" s="6"/>
      <c r="V13" s="101" t="s">
        <v>177</v>
      </c>
      <c r="W13" s="102">
        <v>23</v>
      </c>
      <c r="X13" s="103" t="s">
        <v>193</v>
      </c>
      <c r="Y13" s="145">
        <f t="shared" si="0"/>
        <v>6</v>
      </c>
      <c r="Z13" s="84"/>
      <c r="AA13" s="84"/>
      <c r="AB13" s="61"/>
      <c r="AC13" s="62"/>
      <c r="AD13" s="63"/>
      <c r="AE13" s="62"/>
      <c r="AF13" s="63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</row>
    <row r="14" spans="1:1048" x14ac:dyDescent="0.25">
      <c r="A14" t="s">
        <v>196</v>
      </c>
      <c r="D14" t="s">
        <v>741</v>
      </c>
      <c r="N14" s="93"/>
      <c r="O14" s="60"/>
      <c r="P14" s="60"/>
      <c r="Q14" s="73" t="s">
        <v>99</v>
      </c>
      <c r="R14" s="71">
        <f t="shared" si="1"/>
        <v>21</v>
      </c>
      <c r="S14" s="6"/>
      <c r="T14" s="6"/>
      <c r="U14" s="6"/>
      <c r="V14" s="78" t="s">
        <v>178</v>
      </c>
      <c r="W14" s="79">
        <v>23</v>
      </c>
      <c r="X14" s="89" t="s">
        <v>193</v>
      </c>
      <c r="Y14" s="145">
        <f t="shared" si="0"/>
        <v>6</v>
      </c>
      <c r="Z14" s="84" t="s">
        <v>235</v>
      </c>
      <c r="AA14" s="84"/>
      <c r="AB14" s="61"/>
      <c r="AC14" s="62"/>
      <c r="AD14" s="63"/>
      <c r="AE14" s="62"/>
      <c r="AF14" s="63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</row>
    <row r="15" spans="1:1048" x14ac:dyDescent="0.25">
      <c r="A15" t="s">
        <v>196</v>
      </c>
      <c r="D15" t="s">
        <v>742</v>
      </c>
      <c r="O15" s="60"/>
      <c r="P15" s="60"/>
      <c r="Q15" s="73" t="s">
        <v>100</v>
      </c>
      <c r="R15" s="71">
        <f t="shared" si="1"/>
        <v>22</v>
      </c>
      <c r="S15" s="6"/>
      <c r="T15" s="6"/>
      <c r="U15" s="6"/>
      <c r="V15" s="82" t="s">
        <v>179</v>
      </c>
      <c r="W15" s="83">
        <v>36</v>
      </c>
      <c r="X15" s="90" t="s">
        <v>194</v>
      </c>
      <c r="Y15" s="145">
        <f t="shared" si="0"/>
        <v>0</v>
      </c>
      <c r="Z15" s="84"/>
      <c r="AA15" s="84"/>
      <c r="AB15" s="61"/>
      <c r="AC15" s="62"/>
      <c r="AD15" s="63"/>
      <c r="AE15" s="62"/>
      <c r="AF15" s="63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</row>
    <row r="16" spans="1:1048" x14ac:dyDescent="0.25">
      <c r="A16" t="s">
        <v>196</v>
      </c>
      <c r="D16" t="s">
        <v>383</v>
      </c>
      <c r="O16" s="60"/>
      <c r="P16" s="60"/>
      <c r="Q16" s="72" t="s">
        <v>42</v>
      </c>
      <c r="R16" s="71">
        <f t="shared" si="1"/>
        <v>23</v>
      </c>
      <c r="S16" s="6"/>
      <c r="T16" s="6"/>
      <c r="U16" s="6"/>
      <c r="V16" s="78" t="s">
        <v>94</v>
      </c>
      <c r="W16" s="79">
        <v>21</v>
      </c>
      <c r="X16" s="89" t="s">
        <v>189</v>
      </c>
      <c r="Y16" s="145">
        <f t="shared" si="0"/>
        <v>9</v>
      </c>
      <c r="Z16" s="84"/>
      <c r="AA16" s="84"/>
      <c r="AB16" s="61"/>
      <c r="AC16" s="62"/>
      <c r="AD16" s="63"/>
      <c r="AE16" s="62"/>
      <c r="AF16" s="63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</row>
    <row r="17" spans="1:1048" x14ac:dyDescent="0.25">
      <c r="A17" t="s">
        <v>196</v>
      </c>
      <c r="D17" t="s">
        <v>726</v>
      </c>
      <c r="J17" s="93"/>
      <c r="K17" s="93"/>
      <c r="L17" s="93"/>
      <c r="M17" s="93"/>
      <c r="O17" s="60"/>
      <c r="P17" s="60"/>
      <c r="Q17" s="73" t="s">
        <v>92</v>
      </c>
      <c r="R17" s="71">
        <f t="shared" si="1"/>
        <v>24</v>
      </c>
      <c r="S17" s="6"/>
      <c r="T17" s="6"/>
      <c r="U17" s="6"/>
      <c r="V17" s="78" t="s">
        <v>166</v>
      </c>
      <c r="W17" s="79">
        <v>16</v>
      </c>
      <c r="X17" s="89" t="s">
        <v>191</v>
      </c>
      <c r="Y17" s="145">
        <f t="shared" si="0"/>
        <v>2</v>
      </c>
      <c r="Z17" s="84"/>
      <c r="AA17" s="84"/>
      <c r="AB17" s="61"/>
      <c r="AC17" s="62"/>
      <c r="AD17" s="63"/>
      <c r="AE17" s="62"/>
      <c r="AF17" s="63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</row>
    <row r="18" spans="1:1048" x14ac:dyDescent="0.25">
      <c r="A18" t="s">
        <v>196</v>
      </c>
      <c r="D18" t="s">
        <v>362</v>
      </c>
      <c r="I18" s="93"/>
      <c r="O18" s="60"/>
      <c r="P18" s="60"/>
      <c r="Q18" s="72" t="s">
        <v>49</v>
      </c>
      <c r="R18" s="71">
        <f t="shared" si="1"/>
        <v>25</v>
      </c>
      <c r="S18" s="6"/>
      <c r="T18" s="6"/>
      <c r="U18" s="6"/>
      <c r="V18" s="78" t="s">
        <v>167</v>
      </c>
      <c r="W18" s="79">
        <v>17</v>
      </c>
      <c r="X18" s="89" t="s">
        <v>192</v>
      </c>
      <c r="Y18" s="145">
        <f t="shared" si="0"/>
        <v>4</v>
      </c>
      <c r="Z18" s="84"/>
      <c r="AA18" s="84"/>
      <c r="AB18" s="61"/>
      <c r="AC18" s="62"/>
      <c r="AD18" s="63"/>
      <c r="AE18" s="62"/>
      <c r="AF18" s="63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</row>
    <row r="19" spans="1:1048" x14ac:dyDescent="0.25">
      <c r="A19" t="s">
        <v>196</v>
      </c>
      <c r="D19" t="s">
        <v>281</v>
      </c>
      <c r="O19" s="60"/>
      <c r="P19" s="60"/>
      <c r="Q19" s="72" t="s">
        <v>53</v>
      </c>
      <c r="R19" s="71">
        <f t="shared" si="1"/>
        <v>26</v>
      </c>
      <c r="S19" s="6"/>
      <c r="T19" s="6"/>
      <c r="U19" s="6"/>
      <c r="V19" s="78" t="s">
        <v>93</v>
      </c>
      <c r="W19" s="79">
        <v>22</v>
      </c>
      <c r="X19" s="89" t="s">
        <v>190</v>
      </c>
      <c r="Y19" s="145">
        <f t="shared" si="0"/>
        <v>1</v>
      </c>
      <c r="Z19" s="84"/>
      <c r="AA19" s="84"/>
      <c r="AB19" s="61"/>
      <c r="AC19" s="62"/>
      <c r="AD19" s="63"/>
      <c r="AE19" s="62"/>
      <c r="AF19" s="63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</row>
    <row r="20" spans="1:1048" x14ac:dyDescent="0.25">
      <c r="A20" t="s">
        <v>196</v>
      </c>
      <c r="D20" t="s">
        <v>276</v>
      </c>
      <c r="H20" s="93"/>
      <c r="O20" s="60"/>
      <c r="P20" s="60"/>
      <c r="Q20" s="100" t="s">
        <v>222</v>
      </c>
      <c r="R20" s="74">
        <v>99</v>
      </c>
      <c r="S20" s="6"/>
      <c r="T20" s="6"/>
      <c r="U20" s="6"/>
      <c r="V20" s="78" t="s">
        <v>224</v>
      </c>
      <c r="W20" s="79">
        <v>38</v>
      </c>
      <c r="X20" s="89" t="s">
        <v>225</v>
      </c>
      <c r="Y20" s="145">
        <f t="shared" si="0"/>
        <v>1</v>
      </c>
      <c r="Z20" s="84"/>
      <c r="AA20" s="84"/>
      <c r="AB20" s="61"/>
      <c r="AC20" s="62"/>
      <c r="AD20" s="63"/>
      <c r="AE20" s="62"/>
      <c r="AF20" s="63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</row>
    <row r="21" spans="1:1048" x14ac:dyDescent="0.25">
      <c r="A21" t="s">
        <v>196</v>
      </c>
      <c r="D21" t="s">
        <v>266</v>
      </c>
      <c r="O21" s="60"/>
      <c r="P21" s="60"/>
      <c r="Q21" s="6"/>
      <c r="R21" s="60"/>
      <c r="S21" s="6"/>
      <c r="T21" s="6"/>
      <c r="U21" s="6"/>
      <c r="V21" s="78" t="s">
        <v>273</v>
      </c>
      <c r="W21" s="14">
        <v>39</v>
      </c>
      <c r="X21" s="109" t="s">
        <v>270</v>
      </c>
      <c r="Y21" s="145">
        <f t="shared" si="0"/>
        <v>9</v>
      </c>
      <c r="Z21" s="84"/>
      <c r="AA21" s="84"/>
      <c r="AB21" s="61"/>
      <c r="AC21" s="62"/>
      <c r="AD21" s="63"/>
      <c r="AE21" s="62"/>
      <c r="AF21" s="63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</row>
    <row r="22" spans="1:1048" x14ac:dyDescent="0.25">
      <c r="A22" t="s">
        <v>196</v>
      </c>
      <c r="D22" t="s">
        <v>227</v>
      </c>
      <c r="O22" s="60"/>
      <c r="P22" s="60"/>
      <c r="Q22" s="6"/>
      <c r="R22" s="60"/>
      <c r="S22" s="6"/>
      <c r="T22" s="6"/>
      <c r="U22" s="6"/>
      <c r="V22" s="78" t="s">
        <v>274</v>
      </c>
      <c r="W22" s="14">
        <v>40</v>
      </c>
      <c r="X22" s="110" t="s">
        <v>271</v>
      </c>
      <c r="Y22" s="145">
        <f t="shared" si="0"/>
        <v>9</v>
      </c>
      <c r="Z22" s="84"/>
      <c r="AA22" s="84"/>
      <c r="AB22" s="61"/>
      <c r="AC22" s="62"/>
      <c r="AD22" s="63"/>
      <c r="AE22" s="62"/>
      <c r="AF22" s="63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</row>
    <row r="23" spans="1:1048" x14ac:dyDescent="0.25">
      <c r="A23" t="s">
        <v>196</v>
      </c>
      <c r="D23" t="s">
        <v>221</v>
      </c>
      <c r="O23" s="60"/>
      <c r="P23" s="60"/>
      <c r="Q23" s="6"/>
      <c r="R23" s="60"/>
      <c r="S23" s="6"/>
      <c r="T23" s="6"/>
      <c r="U23" s="6"/>
      <c r="V23" s="78" t="s">
        <v>275</v>
      </c>
      <c r="W23" s="14">
        <v>41</v>
      </c>
      <c r="X23" s="110" t="s">
        <v>272</v>
      </c>
      <c r="Y23" s="145">
        <f t="shared" si="0"/>
        <v>9</v>
      </c>
      <c r="Z23" s="84"/>
      <c r="AA23" s="84"/>
      <c r="AB23" s="61"/>
      <c r="AC23" s="62"/>
      <c r="AD23" s="63"/>
      <c r="AE23" s="62"/>
      <c r="AF23" s="63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</row>
    <row r="24" spans="1:1048" x14ac:dyDescent="0.25">
      <c r="A24" t="s">
        <v>196</v>
      </c>
      <c r="O24" s="60"/>
      <c r="P24" s="60"/>
      <c r="Q24" s="6"/>
      <c r="R24" s="60"/>
      <c r="S24" s="6"/>
      <c r="T24" s="6"/>
      <c r="U24" s="6"/>
      <c r="V24" s="78" t="s">
        <v>228</v>
      </c>
      <c r="W24" s="14">
        <v>42</v>
      </c>
      <c r="X24" s="110" t="s">
        <v>231</v>
      </c>
      <c r="Y24" s="145">
        <f t="shared" si="0"/>
        <v>4</v>
      </c>
      <c r="Z24" s="84"/>
      <c r="AA24" s="84"/>
      <c r="AB24" s="61"/>
      <c r="AC24" s="62"/>
      <c r="AD24" s="63"/>
      <c r="AE24" s="62"/>
      <c r="AF24" s="63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</row>
    <row r="25" spans="1:1048" x14ac:dyDescent="0.25">
      <c r="A25" t="s">
        <v>196</v>
      </c>
      <c r="B25" t="s">
        <v>210</v>
      </c>
      <c r="O25" s="60"/>
      <c r="P25" s="60"/>
      <c r="Q25" s="6"/>
      <c r="R25" s="60"/>
      <c r="S25" s="6"/>
      <c r="T25" s="6"/>
      <c r="U25" s="6"/>
      <c r="V25" s="78" t="s">
        <v>229</v>
      </c>
      <c r="W25" s="14">
        <v>43</v>
      </c>
      <c r="X25" s="110" t="s">
        <v>232</v>
      </c>
      <c r="Y25" s="145">
        <f t="shared" si="0"/>
        <v>4</v>
      </c>
      <c r="Z25" s="84"/>
      <c r="AA25" s="84"/>
      <c r="AB25" s="61"/>
      <c r="AC25" s="62"/>
      <c r="AD25" s="63"/>
      <c r="AE25" s="62"/>
      <c r="AF25" s="63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</row>
    <row r="26" spans="1:1048" x14ac:dyDescent="0.25">
      <c r="A26" t="s">
        <v>196</v>
      </c>
      <c r="C26">
        <v>1</v>
      </c>
      <c r="D26" t="s">
        <v>205</v>
      </c>
      <c r="E26" s="93"/>
      <c r="O26" s="60"/>
      <c r="P26" s="60"/>
      <c r="Q26" s="6"/>
      <c r="R26" s="60"/>
      <c r="S26" s="6"/>
      <c r="T26" s="6"/>
      <c r="U26" s="6"/>
      <c r="V26" s="80" t="s">
        <v>230</v>
      </c>
      <c r="W26" s="104">
        <v>44</v>
      </c>
      <c r="X26" s="111" t="s">
        <v>233</v>
      </c>
      <c r="Y26" s="145">
        <f t="shared" si="0"/>
        <v>4</v>
      </c>
      <c r="Z26" s="84"/>
      <c r="AA26" s="84"/>
      <c r="AB26" s="61"/>
      <c r="AC26" s="62"/>
      <c r="AD26" s="63"/>
      <c r="AE26" s="62"/>
      <c r="AF26" s="63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</row>
    <row r="27" spans="1:1048" x14ac:dyDescent="0.25">
      <c r="A27" t="s">
        <v>196</v>
      </c>
      <c r="O27" s="60"/>
      <c r="P27" s="60"/>
      <c r="Q27" s="6"/>
      <c r="R27" s="60"/>
      <c r="S27" s="6"/>
      <c r="T27" s="6"/>
      <c r="U27" s="6"/>
      <c r="V27" s="78" t="s">
        <v>299</v>
      </c>
      <c r="W27" s="14">
        <v>58</v>
      </c>
      <c r="X27" s="110" t="s">
        <v>282</v>
      </c>
      <c r="Y27" s="145">
        <f t="shared" si="0"/>
        <v>2</v>
      </c>
      <c r="Z27" s="143" t="s">
        <v>337</v>
      </c>
      <c r="AA27" s="84"/>
      <c r="AB27" s="61"/>
      <c r="AC27" s="62"/>
      <c r="AD27" s="63"/>
      <c r="AE27" s="62"/>
      <c r="AF27" s="63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  <c r="ANG27" s="6"/>
      <c r="ANH27" s="6"/>
    </row>
    <row r="28" spans="1:1048" x14ac:dyDescent="0.25">
      <c r="A28" t="s">
        <v>196</v>
      </c>
      <c r="B28" t="s">
        <v>209</v>
      </c>
      <c r="D28" s="93"/>
      <c r="O28" s="60"/>
      <c r="P28" s="60"/>
      <c r="Q28" s="6"/>
      <c r="R28" s="60"/>
      <c r="S28" s="6"/>
      <c r="T28" s="6"/>
      <c r="U28" s="6"/>
      <c r="V28" s="78" t="s">
        <v>291</v>
      </c>
      <c r="W28" s="14">
        <v>59</v>
      </c>
      <c r="X28" s="110" t="s">
        <v>283</v>
      </c>
      <c r="Y28" s="145">
        <f t="shared" si="0"/>
        <v>23</v>
      </c>
      <c r="Z28" s="84"/>
      <c r="AA28" s="84"/>
      <c r="AB28" s="61"/>
      <c r="AC28" s="62"/>
      <c r="AD28" s="63"/>
      <c r="AE28" s="62"/>
      <c r="AF28" s="63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</row>
    <row r="29" spans="1:1048" x14ac:dyDescent="0.25">
      <c r="A29" t="s">
        <v>196</v>
      </c>
      <c r="C29">
        <v>1</v>
      </c>
      <c r="D29" t="s">
        <v>206</v>
      </c>
      <c r="O29" s="60"/>
      <c r="P29" s="60"/>
      <c r="Q29" s="6"/>
      <c r="R29" s="60"/>
      <c r="S29" s="6"/>
      <c r="T29" s="6"/>
      <c r="U29" s="6"/>
      <c r="V29" s="78" t="s">
        <v>292</v>
      </c>
      <c r="W29" s="14">
        <v>60</v>
      </c>
      <c r="X29" s="110" t="s">
        <v>284</v>
      </c>
      <c r="Y29" s="145">
        <f t="shared" si="0"/>
        <v>23</v>
      </c>
      <c r="Z29" s="84"/>
      <c r="AA29" s="84"/>
      <c r="AB29" s="61"/>
      <c r="AC29" s="62"/>
      <c r="AD29" s="63"/>
      <c r="AE29" s="62"/>
      <c r="AF29" s="63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</row>
    <row r="30" spans="1:1048" x14ac:dyDescent="0.25">
      <c r="A30" t="s">
        <v>196</v>
      </c>
      <c r="O30" s="60"/>
      <c r="P30" s="60"/>
      <c r="Q30" s="6"/>
      <c r="R30" s="60"/>
      <c r="S30" s="6"/>
      <c r="T30" s="6"/>
      <c r="U30" s="6"/>
      <c r="V30" s="78" t="s">
        <v>293</v>
      </c>
      <c r="W30" s="14">
        <v>61</v>
      </c>
      <c r="X30" s="110" t="s">
        <v>285</v>
      </c>
      <c r="Y30" s="145">
        <f t="shared" si="0"/>
        <v>23</v>
      </c>
      <c r="Z30" s="84"/>
      <c r="AA30" s="84"/>
      <c r="AB30" s="61"/>
      <c r="AC30" s="62"/>
      <c r="AD30" s="63"/>
      <c r="AE30" s="62"/>
      <c r="AF30" s="63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  <c r="ANG30" s="6"/>
      <c r="ANH30" s="6"/>
    </row>
    <row r="31" spans="1:1048" x14ac:dyDescent="0.25">
      <c r="A31" t="s">
        <v>196</v>
      </c>
      <c r="O31" s="60"/>
      <c r="P31" s="60"/>
      <c r="Q31" s="6"/>
      <c r="R31" s="60"/>
      <c r="S31" s="6"/>
      <c r="T31" s="6"/>
      <c r="U31" s="6"/>
      <c r="V31" s="78" t="s">
        <v>294</v>
      </c>
      <c r="W31" s="14">
        <v>62</v>
      </c>
      <c r="X31" s="110" t="s">
        <v>286</v>
      </c>
      <c r="Y31" s="145">
        <f t="shared" si="0"/>
        <v>23</v>
      </c>
      <c r="Z31" s="84"/>
      <c r="AA31" s="84"/>
      <c r="AB31" s="61"/>
      <c r="AC31" s="62"/>
      <c r="AD31" s="63"/>
      <c r="AE31" s="62"/>
      <c r="AF31" s="63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  <c r="ANG31" s="6"/>
      <c r="ANH31" s="6"/>
    </row>
    <row r="32" spans="1:1048" x14ac:dyDescent="0.25">
      <c r="A32" t="s">
        <v>196</v>
      </c>
      <c r="O32" s="60"/>
      <c r="P32" s="60"/>
      <c r="Q32" s="6"/>
      <c r="R32" s="60"/>
      <c r="S32" s="6"/>
      <c r="T32" s="6"/>
      <c r="U32" s="6"/>
      <c r="V32" s="78" t="s">
        <v>295</v>
      </c>
      <c r="W32" s="14">
        <v>63</v>
      </c>
      <c r="X32" s="110" t="s">
        <v>287</v>
      </c>
      <c r="Y32" s="145">
        <f t="shared" si="0"/>
        <v>6</v>
      </c>
      <c r="Z32" s="84"/>
      <c r="AA32" s="84"/>
      <c r="AB32" s="61"/>
      <c r="AC32" s="62"/>
      <c r="AD32" s="63"/>
      <c r="AE32" s="62"/>
      <c r="AF32" s="63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  <c r="ANC32" s="6"/>
      <c r="AND32" s="6"/>
      <c r="ANE32" s="6"/>
      <c r="ANF32" s="6"/>
      <c r="ANG32" s="6"/>
      <c r="ANH32" s="6"/>
    </row>
    <row r="33" spans="1:1048" x14ac:dyDescent="0.25">
      <c r="A33" t="s">
        <v>196</v>
      </c>
      <c r="O33" s="60"/>
      <c r="P33" s="60"/>
      <c r="Q33" s="6"/>
      <c r="R33" s="60"/>
      <c r="S33" s="6"/>
      <c r="T33" s="6"/>
      <c r="U33" s="6"/>
      <c r="V33" s="78" t="s">
        <v>296</v>
      </c>
      <c r="W33" s="14">
        <v>64</v>
      </c>
      <c r="X33" s="110" t="s">
        <v>288</v>
      </c>
      <c r="Y33" s="145">
        <f t="shared" si="0"/>
        <v>6</v>
      </c>
      <c r="Z33" s="84"/>
      <c r="AA33" s="84"/>
      <c r="AB33" s="61"/>
      <c r="AC33" s="62"/>
      <c r="AD33" s="63"/>
      <c r="AE33" s="62"/>
      <c r="AF33" s="63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</row>
    <row r="34" spans="1:1048" x14ac:dyDescent="0.25">
      <c r="A34" t="s">
        <v>196</v>
      </c>
      <c r="O34" s="60"/>
      <c r="P34" s="60"/>
      <c r="Q34" s="6"/>
      <c r="R34" s="60"/>
      <c r="S34" s="6"/>
      <c r="T34" s="6"/>
      <c r="U34" s="6"/>
      <c r="V34" s="78" t="s">
        <v>297</v>
      </c>
      <c r="W34" s="14">
        <v>65</v>
      </c>
      <c r="X34" s="110" t="s">
        <v>289</v>
      </c>
      <c r="Y34" s="145">
        <f t="shared" ref="Y34:Y54" si="2">COUNTIF($Z$59:$Z$411, X34)</f>
        <v>6</v>
      </c>
      <c r="Z34" s="84"/>
      <c r="AA34" s="84"/>
      <c r="AB34" s="61"/>
      <c r="AC34" s="62"/>
      <c r="AD34" s="63"/>
      <c r="AE34" s="62"/>
      <c r="AF34" s="63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</row>
    <row r="35" spans="1:1048" x14ac:dyDescent="0.25">
      <c r="A35" t="s">
        <v>196</v>
      </c>
      <c r="O35" s="60"/>
      <c r="P35" s="60"/>
      <c r="Q35" s="6"/>
      <c r="R35" s="60"/>
      <c r="S35" s="6"/>
      <c r="T35" s="6"/>
      <c r="U35" s="6"/>
      <c r="V35" s="80" t="s">
        <v>298</v>
      </c>
      <c r="W35" s="104">
        <v>66</v>
      </c>
      <c r="X35" s="111" t="s">
        <v>290</v>
      </c>
      <c r="Y35" s="145">
        <f t="shared" si="2"/>
        <v>6</v>
      </c>
      <c r="Z35" s="84"/>
      <c r="AA35" s="84"/>
      <c r="AB35" s="61"/>
      <c r="AC35" s="62"/>
      <c r="AD35" s="63"/>
      <c r="AE35" s="62"/>
      <c r="AF35" s="63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</row>
    <row r="36" spans="1:1048" x14ac:dyDescent="0.25">
      <c r="A36" t="s">
        <v>196</v>
      </c>
      <c r="O36" s="60"/>
      <c r="P36" s="60"/>
      <c r="Q36" s="6"/>
      <c r="R36" s="60"/>
      <c r="S36" s="6"/>
      <c r="T36" s="6"/>
      <c r="U36" s="6"/>
      <c r="V36" s="78" t="s">
        <v>727</v>
      </c>
      <c r="W36" s="14">
        <v>67</v>
      </c>
      <c r="X36" s="110" t="s">
        <v>734</v>
      </c>
      <c r="Y36" s="145">
        <f t="shared" si="2"/>
        <v>0</v>
      </c>
      <c r="Z36" s="143" t="s">
        <v>739</v>
      </c>
      <c r="AA36" s="84"/>
      <c r="AB36" s="61"/>
      <c r="AC36" s="62"/>
      <c r="AD36" s="63"/>
      <c r="AE36" s="62"/>
      <c r="AF36" s="63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</row>
    <row r="37" spans="1:1048" x14ac:dyDescent="0.25">
      <c r="A37" t="s">
        <v>196</v>
      </c>
      <c r="O37" s="60"/>
      <c r="P37" s="60"/>
      <c r="Q37" s="6"/>
      <c r="R37" s="60"/>
      <c r="S37" s="6"/>
      <c r="T37" s="6"/>
      <c r="U37" s="6"/>
      <c r="V37" s="78" t="s">
        <v>728</v>
      </c>
      <c r="W37" s="14">
        <v>68</v>
      </c>
      <c r="X37" s="110" t="s">
        <v>735</v>
      </c>
      <c r="Y37" s="145">
        <f t="shared" si="2"/>
        <v>0</v>
      </c>
      <c r="Z37" s="84"/>
      <c r="AA37" s="84"/>
      <c r="AB37" s="61"/>
      <c r="AC37" s="62"/>
      <c r="AD37" s="63"/>
      <c r="AE37" s="62"/>
      <c r="AF37" s="63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</row>
    <row r="38" spans="1:1048" x14ac:dyDescent="0.25">
      <c r="A38" t="s">
        <v>196</v>
      </c>
      <c r="O38" s="60"/>
      <c r="P38" s="60"/>
      <c r="Q38" s="6"/>
      <c r="R38" s="60"/>
      <c r="S38" s="6"/>
      <c r="T38" s="6"/>
      <c r="U38" s="6"/>
      <c r="V38" s="78" t="s">
        <v>729</v>
      </c>
      <c r="W38" s="14">
        <v>69</v>
      </c>
      <c r="X38" s="110" t="s">
        <v>736</v>
      </c>
      <c r="Y38" s="145">
        <f t="shared" si="2"/>
        <v>0</v>
      </c>
      <c r="Z38" s="84"/>
      <c r="AA38" s="84"/>
      <c r="AB38" s="61"/>
      <c r="AC38" s="62"/>
      <c r="AD38" s="63"/>
      <c r="AE38" s="62"/>
      <c r="AF38" s="63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</row>
    <row r="39" spans="1:1048" x14ac:dyDescent="0.25">
      <c r="A39" t="s">
        <v>196</v>
      </c>
      <c r="O39" s="60"/>
      <c r="P39" s="60"/>
      <c r="Q39" s="6"/>
      <c r="R39" s="60"/>
      <c r="S39" s="6"/>
      <c r="T39" s="6"/>
      <c r="U39" s="6"/>
      <c r="V39" s="78" t="s">
        <v>730</v>
      </c>
      <c r="W39" s="14">
        <v>70</v>
      </c>
      <c r="X39" s="110" t="s">
        <v>737</v>
      </c>
      <c r="Y39" s="145">
        <f t="shared" si="2"/>
        <v>0</v>
      </c>
      <c r="Z39" s="84"/>
      <c r="AA39" s="84"/>
      <c r="AB39" s="61"/>
      <c r="AC39" s="62"/>
      <c r="AD39" s="63"/>
      <c r="AE39" s="62"/>
      <c r="AF39" s="63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</row>
    <row r="40" spans="1:1048" x14ac:dyDescent="0.25">
      <c r="A40" t="s">
        <v>196</v>
      </c>
      <c r="O40" s="60"/>
      <c r="P40" s="60"/>
      <c r="Q40" s="6"/>
      <c r="R40" s="60"/>
      <c r="S40" s="6"/>
      <c r="T40" s="6"/>
      <c r="U40" s="6"/>
      <c r="V40" s="80" t="s">
        <v>731</v>
      </c>
      <c r="W40" s="104">
        <v>71</v>
      </c>
      <c r="X40" s="111" t="s">
        <v>738</v>
      </c>
      <c r="Y40" s="145">
        <f t="shared" si="2"/>
        <v>0</v>
      </c>
      <c r="Z40" s="84"/>
      <c r="AA40" s="84"/>
      <c r="AB40" s="61"/>
      <c r="AC40" s="62"/>
      <c r="AD40" s="63"/>
      <c r="AE40" s="62"/>
      <c r="AF40" s="63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</row>
    <row r="41" spans="1:1048" x14ac:dyDescent="0.25">
      <c r="A41" t="s">
        <v>196</v>
      </c>
      <c r="O41" s="60"/>
      <c r="P41" s="60"/>
      <c r="Q41" s="6"/>
      <c r="R41" s="60"/>
      <c r="S41" s="6"/>
      <c r="T41" s="6"/>
      <c r="U41" s="6"/>
      <c r="V41" s="146" t="s">
        <v>732</v>
      </c>
      <c r="W41" s="147">
        <v>72</v>
      </c>
      <c r="X41" s="148" t="s">
        <v>733</v>
      </c>
      <c r="Y41" s="145">
        <f t="shared" si="2"/>
        <v>0</v>
      </c>
      <c r="Z41" s="143" t="s">
        <v>740</v>
      </c>
      <c r="AA41" s="84"/>
      <c r="AB41" s="61"/>
      <c r="AC41" s="62"/>
      <c r="AD41" s="63"/>
      <c r="AE41" s="62"/>
      <c r="AF41" s="63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  <c r="ANG41" s="6"/>
      <c r="ANH41" s="6"/>
    </row>
    <row r="42" spans="1:1048" x14ac:dyDescent="0.25">
      <c r="A42" t="s">
        <v>196</v>
      </c>
      <c r="O42" s="60"/>
      <c r="P42" s="60"/>
      <c r="Q42" s="6"/>
      <c r="R42" s="60"/>
      <c r="S42" s="6"/>
      <c r="T42" s="6"/>
      <c r="U42" s="6"/>
      <c r="V42" s="78" t="s">
        <v>744</v>
      </c>
      <c r="W42" s="14">
        <v>73</v>
      </c>
      <c r="X42" s="110" t="s">
        <v>744</v>
      </c>
      <c r="Y42" s="145">
        <f t="shared" si="2"/>
        <v>1</v>
      </c>
      <c r="Z42" s="143" t="s">
        <v>748</v>
      </c>
      <c r="AA42" s="84"/>
      <c r="AB42" s="61"/>
      <c r="AC42" s="62"/>
      <c r="AD42" s="63"/>
      <c r="AE42" s="62"/>
      <c r="AF42" s="63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</row>
    <row r="43" spans="1:1048" x14ac:dyDescent="0.25">
      <c r="A43" t="s">
        <v>196</v>
      </c>
      <c r="O43" s="60"/>
      <c r="P43" s="60"/>
      <c r="Q43" s="6"/>
      <c r="R43" s="60"/>
      <c r="S43" s="6"/>
      <c r="T43" s="6"/>
      <c r="U43" s="6"/>
      <c r="V43" s="78" t="s">
        <v>745</v>
      </c>
      <c r="W43" s="14">
        <v>74</v>
      </c>
      <c r="X43" s="110" t="s">
        <v>745</v>
      </c>
      <c r="Y43" s="145">
        <f t="shared" si="2"/>
        <v>1</v>
      </c>
      <c r="Z43" s="143"/>
      <c r="AA43" s="84"/>
      <c r="AB43" s="61"/>
      <c r="AC43" s="62"/>
      <c r="AD43" s="63"/>
      <c r="AE43" s="62"/>
      <c r="AF43" s="63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</row>
    <row r="44" spans="1:1048" x14ac:dyDescent="0.25">
      <c r="A44" t="s">
        <v>196</v>
      </c>
      <c r="O44" s="60"/>
      <c r="P44" s="60"/>
      <c r="Q44" s="6"/>
      <c r="R44" s="60"/>
      <c r="S44" s="6"/>
      <c r="T44" s="6"/>
      <c r="U44" s="6"/>
      <c r="V44" s="78" t="s">
        <v>746</v>
      </c>
      <c r="W44" s="14">
        <v>75</v>
      </c>
      <c r="X44" s="110" t="s">
        <v>746</v>
      </c>
      <c r="Y44" s="145">
        <f t="shared" si="2"/>
        <v>1</v>
      </c>
      <c r="Z44" s="143"/>
      <c r="AA44" s="84"/>
      <c r="AB44" s="61"/>
      <c r="AC44" s="62"/>
      <c r="AD44" s="63"/>
      <c r="AE44" s="62"/>
      <c r="AF44" s="63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</row>
    <row r="45" spans="1:1048" x14ac:dyDescent="0.25">
      <c r="A45" t="s">
        <v>196</v>
      </c>
      <c r="O45" s="60"/>
      <c r="P45" s="60"/>
      <c r="Q45" s="6"/>
      <c r="R45" s="60"/>
      <c r="S45" s="6"/>
      <c r="T45" s="6"/>
      <c r="U45" s="6"/>
      <c r="V45" s="78" t="s">
        <v>747</v>
      </c>
      <c r="W45" s="14">
        <v>76</v>
      </c>
      <c r="X45" s="110" t="s">
        <v>747</v>
      </c>
      <c r="Y45" s="145">
        <f t="shared" si="2"/>
        <v>1</v>
      </c>
      <c r="Z45" s="143"/>
      <c r="AA45" s="84"/>
      <c r="AB45" s="61"/>
      <c r="AC45" s="62"/>
      <c r="AD45" s="63"/>
      <c r="AE45" s="62"/>
      <c r="AF45" s="63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</row>
    <row r="46" spans="1:1048" x14ac:dyDescent="0.25">
      <c r="A46" t="s">
        <v>196</v>
      </c>
      <c r="O46" s="60"/>
      <c r="P46" s="60"/>
      <c r="Q46" s="6"/>
      <c r="R46" s="60"/>
      <c r="S46" s="6"/>
      <c r="T46" s="6"/>
      <c r="U46" s="6"/>
      <c r="V46" s="153" t="s">
        <v>759</v>
      </c>
      <c r="W46" s="154">
        <v>77</v>
      </c>
      <c r="X46" s="109" t="s">
        <v>759</v>
      </c>
      <c r="Y46" s="145">
        <f t="shared" si="2"/>
        <v>8</v>
      </c>
      <c r="Z46" s="143" t="s">
        <v>765</v>
      </c>
      <c r="AA46" s="84"/>
      <c r="AB46" s="61"/>
      <c r="AC46" s="62"/>
      <c r="AD46" s="63"/>
      <c r="AE46" s="62"/>
      <c r="AF46" s="63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</row>
    <row r="47" spans="1:1048" x14ac:dyDescent="0.25">
      <c r="A47" t="s">
        <v>196</v>
      </c>
      <c r="O47" s="60"/>
      <c r="P47" s="60"/>
      <c r="Q47" s="6"/>
      <c r="R47" s="60"/>
      <c r="S47" s="6"/>
      <c r="T47" s="6"/>
      <c r="U47" s="6"/>
      <c r="V47" s="78" t="s">
        <v>760</v>
      </c>
      <c r="W47" s="14">
        <v>78</v>
      </c>
      <c r="X47" s="110" t="s">
        <v>760</v>
      </c>
      <c r="Y47" s="145">
        <f t="shared" si="2"/>
        <v>8</v>
      </c>
      <c r="Z47" s="143"/>
      <c r="AA47" s="84"/>
      <c r="AB47" s="61"/>
      <c r="AC47" s="62"/>
      <c r="AD47" s="63"/>
      <c r="AE47" s="62"/>
      <c r="AF47" s="63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  <c r="ANG47" s="6"/>
      <c r="ANH47" s="6"/>
    </row>
    <row r="48" spans="1:1048" x14ac:dyDescent="0.25">
      <c r="A48" t="s">
        <v>196</v>
      </c>
      <c r="O48" s="60"/>
      <c r="P48" s="60"/>
      <c r="Q48" s="6"/>
      <c r="R48" s="60"/>
      <c r="S48" s="6"/>
      <c r="T48" s="6"/>
      <c r="U48" s="6"/>
      <c r="V48" s="78" t="s">
        <v>761</v>
      </c>
      <c r="W48" s="14">
        <v>79</v>
      </c>
      <c r="X48" s="110" t="s">
        <v>761</v>
      </c>
      <c r="Y48" s="145">
        <f t="shared" si="2"/>
        <v>8</v>
      </c>
      <c r="Z48" s="143"/>
      <c r="AA48" s="84"/>
      <c r="AB48" s="61"/>
      <c r="AC48" s="62"/>
      <c r="AD48" s="63"/>
      <c r="AE48" s="62"/>
      <c r="AF48" s="63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  <c r="ANC48" s="6"/>
      <c r="AND48" s="6"/>
      <c r="ANE48" s="6"/>
      <c r="ANF48" s="6"/>
      <c r="ANG48" s="6"/>
      <c r="ANH48" s="6"/>
    </row>
    <row r="49" spans="1:1048" x14ac:dyDescent="0.25">
      <c r="A49" t="s">
        <v>196</v>
      </c>
      <c r="O49" s="60"/>
      <c r="P49" s="60"/>
      <c r="Q49" s="6"/>
      <c r="R49" s="60"/>
      <c r="S49" s="6"/>
      <c r="T49" s="6"/>
      <c r="U49" s="6"/>
      <c r="V49" s="78" t="s">
        <v>762</v>
      </c>
      <c r="W49" s="14">
        <v>80</v>
      </c>
      <c r="X49" s="110" t="s">
        <v>762</v>
      </c>
      <c r="Y49" s="145">
        <f t="shared" si="2"/>
        <v>8</v>
      </c>
      <c r="Z49" s="143"/>
      <c r="AA49" s="84"/>
      <c r="AB49" s="61"/>
      <c r="AC49" s="62"/>
      <c r="AD49" s="63"/>
      <c r="AE49" s="62"/>
      <c r="AF49" s="63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</row>
    <row r="50" spans="1:1048" x14ac:dyDescent="0.25">
      <c r="A50" t="s">
        <v>196</v>
      </c>
      <c r="O50" s="60"/>
      <c r="P50" s="60"/>
      <c r="Q50" s="6"/>
      <c r="R50" s="60"/>
      <c r="S50" s="6"/>
      <c r="T50" s="6"/>
      <c r="U50" s="6"/>
      <c r="V50" s="78" t="s">
        <v>763</v>
      </c>
      <c r="W50" s="14">
        <v>81</v>
      </c>
      <c r="X50" s="110" t="s">
        <v>763</v>
      </c>
      <c r="Y50" s="145">
        <f t="shared" si="2"/>
        <v>4</v>
      </c>
      <c r="Z50" s="143"/>
      <c r="AA50" s="84"/>
      <c r="AB50" s="61"/>
      <c r="AC50" s="62"/>
      <c r="AD50" s="63"/>
      <c r="AE50" s="62"/>
      <c r="AF50" s="63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  <c r="ANC50" s="6"/>
      <c r="AND50" s="6"/>
      <c r="ANE50" s="6"/>
      <c r="ANF50" s="6"/>
      <c r="ANG50" s="6"/>
      <c r="ANH50" s="6"/>
    </row>
    <row r="51" spans="1:1048" x14ac:dyDescent="0.25">
      <c r="A51" t="s">
        <v>196</v>
      </c>
      <c r="O51" s="60"/>
      <c r="P51" s="60"/>
      <c r="Q51" s="6"/>
      <c r="R51" s="60"/>
      <c r="S51" s="6"/>
      <c r="T51" s="6"/>
      <c r="U51" s="6"/>
      <c r="V51" s="78" t="s">
        <v>764</v>
      </c>
      <c r="W51" s="14">
        <v>82</v>
      </c>
      <c r="X51" s="110" t="s">
        <v>764</v>
      </c>
      <c r="Y51" s="145">
        <f t="shared" si="2"/>
        <v>4</v>
      </c>
      <c r="Z51" s="143"/>
      <c r="AA51" s="84"/>
      <c r="AB51" s="61"/>
      <c r="AC51" s="62"/>
      <c r="AD51" s="63"/>
      <c r="AE51" s="62"/>
      <c r="AF51" s="63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  <c r="ANC51" s="6"/>
      <c r="AND51" s="6"/>
      <c r="ANE51" s="6"/>
      <c r="ANF51" s="6"/>
      <c r="ANG51" s="6"/>
      <c r="ANH51" s="6"/>
    </row>
    <row r="52" spans="1:1048" x14ac:dyDescent="0.25">
      <c r="A52" t="s">
        <v>196</v>
      </c>
      <c r="O52" s="60"/>
      <c r="P52" s="60"/>
      <c r="Q52" s="6"/>
      <c r="R52" s="60"/>
      <c r="S52" s="6"/>
      <c r="T52" s="6"/>
      <c r="U52" s="6"/>
      <c r="V52" s="78" t="s">
        <v>850</v>
      </c>
      <c r="W52" s="14">
        <v>83</v>
      </c>
      <c r="X52" s="110" t="s">
        <v>850</v>
      </c>
      <c r="Y52" s="145">
        <f t="shared" si="2"/>
        <v>6</v>
      </c>
      <c r="Z52" s="143"/>
      <c r="AA52" s="84"/>
      <c r="AB52" s="61"/>
      <c r="AC52" s="62"/>
      <c r="AD52" s="63"/>
      <c r="AE52" s="62"/>
      <c r="AF52" s="63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  <c r="ANC52" s="6"/>
      <c r="AND52" s="6"/>
      <c r="ANE52" s="6"/>
      <c r="ANF52" s="6"/>
      <c r="ANG52" s="6"/>
      <c r="ANH52" s="6"/>
    </row>
    <row r="53" spans="1:1048" x14ac:dyDescent="0.25">
      <c r="A53" t="s">
        <v>196</v>
      </c>
      <c r="O53" s="60"/>
      <c r="P53" s="60"/>
      <c r="Q53" s="6"/>
      <c r="R53" s="60"/>
      <c r="S53" s="6"/>
      <c r="T53" s="6"/>
      <c r="U53" s="6"/>
      <c r="V53" s="78" t="s">
        <v>851</v>
      </c>
      <c r="W53" s="14">
        <v>84</v>
      </c>
      <c r="X53" s="110" t="s">
        <v>851</v>
      </c>
      <c r="Y53" s="145">
        <f t="shared" si="2"/>
        <v>6</v>
      </c>
      <c r="Z53" s="143"/>
      <c r="AA53" s="84"/>
      <c r="AB53" s="61"/>
      <c r="AC53" s="62"/>
      <c r="AD53" s="63"/>
      <c r="AE53" s="62"/>
      <c r="AF53" s="63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  <c r="ANC53" s="6"/>
      <c r="AND53" s="6"/>
      <c r="ANE53" s="6"/>
      <c r="ANF53" s="6"/>
      <c r="ANG53" s="6"/>
      <c r="ANH53" s="6"/>
    </row>
    <row r="54" spans="1:1048" x14ac:dyDescent="0.25">
      <c r="A54" t="s">
        <v>196</v>
      </c>
      <c r="O54" s="60"/>
      <c r="P54" s="60"/>
      <c r="Q54" s="6"/>
      <c r="R54" s="60"/>
      <c r="S54" s="6"/>
      <c r="T54" s="6"/>
      <c r="U54" s="6"/>
      <c r="V54" s="78" t="s">
        <v>852</v>
      </c>
      <c r="W54" s="14">
        <v>85</v>
      </c>
      <c r="X54" s="110" t="s">
        <v>852</v>
      </c>
      <c r="Y54" s="145">
        <f t="shared" si="2"/>
        <v>6</v>
      </c>
      <c r="Z54" s="143"/>
      <c r="AA54" s="84"/>
      <c r="AB54" s="61"/>
      <c r="AC54" s="62"/>
      <c r="AD54" s="63"/>
      <c r="AE54" s="62"/>
      <c r="AF54" s="63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  <c r="AMY54" s="6"/>
      <c r="AMZ54" s="6"/>
      <c r="ANA54" s="6"/>
      <c r="ANB54" s="6"/>
      <c r="ANC54" s="6"/>
      <c r="AND54" s="6"/>
      <c r="ANE54" s="6"/>
      <c r="ANF54" s="6"/>
      <c r="ANG54" s="6"/>
      <c r="ANH54" s="6"/>
    </row>
    <row r="55" spans="1:1048" x14ac:dyDescent="0.25">
      <c r="A55" t="s">
        <v>196</v>
      </c>
      <c r="O55" s="60"/>
      <c r="P55" s="60"/>
      <c r="Q55" s="6"/>
      <c r="R55" s="60"/>
      <c r="S55" s="6"/>
      <c r="T55" s="6"/>
      <c r="U55" s="6"/>
      <c r="V55" s="78"/>
      <c r="W55" s="14"/>
      <c r="X55" s="110"/>
      <c r="Y55" s="108"/>
      <c r="Z55" s="84"/>
      <c r="AA55" s="84"/>
      <c r="AB55" s="61"/>
      <c r="AC55" s="62"/>
      <c r="AD55" s="63"/>
      <c r="AE55" s="62"/>
      <c r="AF55" s="63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  <c r="ANC55" s="6"/>
      <c r="AND55" s="6"/>
      <c r="ANE55" s="6"/>
      <c r="ANF55" s="6"/>
      <c r="ANG55" s="6"/>
      <c r="ANH55" s="6"/>
    </row>
    <row r="56" spans="1:1048" x14ac:dyDescent="0.25">
      <c r="A56" t="s">
        <v>196</v>
      </c>
      <c r="O56" s="60"/>
      <c r="P56" s="60"/>
      <c r="Q56" s="6"/>
      <c r="R56" s="60"/>
      <c r="S56" s="6"/>
      <c r="T56" s="6"/>
      <c r="U56" s="6"/>
      <c r="V56" s="80"/>
      <c r="W56" s="104"/>
      <c r="X56" s="111"/>
      <c r="Y56" s="108"/>
      <c r="Z56" s="84"/>
      <c r="AA56" s="84"/>
      <c r="AB56" s="61"/>
      <c r="AC56" s="62"/>
      <c r="AD56" s="63"/>
      <c r="AE56" s="62"/>
      <c r="AF56" s="63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  <c r="ANC56" s="6"/>
      <c r="AND56" s="6"/>
      <c r="ANE56" s="6"/>
      <c r="ANF56" s="6"/>
      <c r="ANG56" s="6"/>
      <c r="ANH56" s="6"/>
    </row>
    <row r="57" spans="1:1048" x14ac:dyDescent="0.25">
      <c r="B57" s="94" t="s">
        <v>214</v>
      </c>
      <c r="C57" s="94"/>
      <c r="D57" s="150"/>
      <c r="E57" s="150"/>
      <c r="N57" s="95" t="s">
        <v>196</v>
      </c>
      <c r="O57" s="31" t="s">
        <v>163</v>
      </c>
      <c r="P57" s="55"/>
      <c r="AA57" s="124"/>
    </row>
    <row r="58" spans="1:1048" s="17" customFormat="1" ht="45" x14ac:dyDescent="0.25">
      <c r="B58"/>
      <c r="C58" s="98" t="s">
        <v>102</v>
      </c>
      <c r="D58" s="98" t="s">
        <v>2</v>
      </c>
      <c r="E58" s="98" t="s">
        <v>846</v>
      </c>
      <c r="F58" s="98" t="s">
        <v>202</v>
      </c>
      <c r="G58" s="151" t="s">
        <v>756</v>
      </c>
      <c r="H58" s="98" t="s">
        <v>279</v>
      </c>
      <c r="I58" s="98" t="s">
        <v>280</v>
      </c>
      <c r="J58" s="98" t="s">
        <v>277</v>
      </c>
      <c r="K58" s="98" t="s">
        <v>278</v>
      </c>
      <c r="L58" s="98" t="s">
        <v>361</v>
      </c>
      <c r="M58" s="151" t="s">
        <v>847</v>
      </c>
      <c r="N58" s="96" t="s">
        <v>196</v>
      </c>
      <c r="O58" s="37" t="s">
        <v>0</v>
      </c>
      <c r="P58" s="87" t="s">
        <v>168</v>
      </c>
      <c r="Q58" s="7" t="s">
        <v>1</v>
      </c>
      <c r="R58" s="56" t="s">
        <v>212</v>
      </c>
      <c r="S58" s="87" t="s">
        <v>170</v>
      </c>
      <c r="T58" s="87" t="s">
        <v>171</v>
      </c>
      <c r="U58" s="56" t="s">
        <v>873</v>
      </c>
      <c r="V58" s="16" t="s">
        <v>2</v>
      </c>
      <c r="W58" s="15" t="s">
        <v>3</v>
      </c>
      <c r="X58" s="54" t="s">
        <v>82</v>
      </c>
      <c r="Y58" s="88" t="s">
        <v>213</v>
      </c>
      <c r="Z58" s="87" t="s">
        <v>211</v>
      </c>
      <c r="AA58" s="125" t="s">
        <v>363</v>
      </c>
      <c r="AB58" s="38" t="s">
        <v>5</v>
      </c>
      <c r="AC58" s="45" t="s">
        <v>4</v>
      </c>
      <c r="AD58" s="45" t="s">
        <v>118</v>
      </c>
      <c r="AE58" s="45" t="s">
        <v>6</v>
      </c>
      <c r="AF58" s="46" t="s">
        <v>81</v>
      </c>
      <c r="AG58" s="137" t="s">
        <v>384</v>
      </c>
      <c r="AH58" s="137" t="s">
        <v>443</v>
      </c>
      <c r="AI58" s="137" t="s">
        <v>442</v>
      </c>
      <c r="AJ58" s="137" t="s">
        <v>880</v>
      </c>
      <c r="AK58" s="137" t="s">
        <v>485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1048" s="6" customFormat="1" ht="15" customHeight="1" x14ac:dyDescent="0.25">
      <c r="C59" s="162" t="str">
        <f>Q59</f>
        <v>A. O. Smith</v>
      </c>
      <c r="D59" s="162" t="str">
        <f>T59</f>
        <v>HPTS-50 2**  (50 gal, JA13)</v>
      </c>
      <c r="E59" s="162">
        <f>S59</f>
        <v>112083</v>
      </c>
      <c r="F59" s="60">
        <f>W59</f>
        <v>50</v>
      </c>
      <c r="G59" s="6" t="str">
        <f>Z59</f>
        <v>AOSmithHPTS50</v>
      </c>
      <c r="H59" s="62">
        <v>0</v>
      </c>
      <c r="I59" s="60">
        <v>1</v>
      </c>
      <c r="J59" s="61">
        <f>IF(H59&gt;0,AB59,0)</f>
        <v>0</v>
      </c>
      <c r="K59" s="61">
        <f>IF(I59&gt;0,AD59,0)</f>
        <v>3.8</v>
      </c>
      <c r="L59" s="127">
        <f>AA59</f>
        <v>1</v>
      </c>
      <c r="M59" s="169" t="str">
        <f>AI59</f>
        <v>AOSmithHPTS502xx</v>
      </c>
      <c r="N59" s="97" t="s">
        <v>196</v>
      </c>
      <c r="O59" s="32">
        <v>4</v>
      </c>
      <c r="P59" s="81">
        <f>VLOOKUP( Q59, $Q$2:$R$21, 2, FALSE )</f>
        <v>11</v>
      </c>
      <c r="Q59" s="9" t="s">
        <v>7</v>
      </c>
      <c r="R59" s="67">
        <v>20</v>
      </c>
      <c r="S59" s="68">
        <f t="shared" ref="S59:S74" si="3" xml:space="preserve"> (P59*10000) + (R59*100) + VLOOKUP( Y59, $V$2:$X$56, 2, FALSE )</f>
        <v>112083</v>
      </c>
      <c r="T59" s="65" t="str">
        <f t="shared" ref="T59:T64" si="4">V59 &amp; "  (" &amp; W59 &amp; " gal" &amp; IF(AA59&gt;0, ", JA13)", ")")</f>
        <v>HPTS-50 2**  (50 gal, JA13)</v>
      </c>
      <c r="U59" s="168">
        <f t="shared" ref="U59:U122" si="5">COUNTIF(T$59:T$411, T59)</f>
        <v>1</v>
      </c>
      <c r="V59" s="10" t="s">
        <v>855</v>
      </c>
      <c r="W59" s="11">
        <v>50</v>
      </c>
      <c r="X59" s="30" t="s">
        <v>850</v>
      </c>
      <c r="Y59" s="86" t="s">
        <v>850</v>
      </c>
      <c r="Z59" s="91" t="str">
        <f t="shared" ref="Z59:Z74" si="6">VLOOKUP( Y59, $V$2:$X$56, 3, FALSE )</f>
        <v>AOSmithHPTS50</v>
      </c>
      <c r="AA59" s="128">
        <v>1</v>
      </c>
      <c r="AB59" s="41">
        <v>0</v>
      </c>
      <c r="AC59" s="47" t="s">
        <v>9</v>
      </c>
      <c r="AD59" s="160">
        <v>3.8</v>
      </c>
      <c r="AE59" s="48">
        <v>44728</v>
      </c>
      <c r="AF59" s="49" t="s">
        <v>83</v>
      </c>
      <c r="AG59" s="138" t="str">
        <f>"2,     "&amp;E59&amp;",   """&amp;T59&amp;""""</f>
        <v>2,     112083,   "HPTS-50 2**  (50 gal, JA13)"</v>
      </c>
      <c r="AH59" s="139" t="s">
        <v>444</v>
      </c>
      <c r="AI59" s="161" t="s">
        <v>864</v>
      </c>
      <c r="AJ59" s="166">
        <f t="shared" ref="AJ59:AJ122" si="7">COUNTIF(AI$59:AI$411, AI59)</f>
        <v>1</v>
      </c>
      <c r="AK59" s="138" t="str">
        <f>"          case  "&amp;D59&amp;"   :   """&amp;AI59&amp;""""</f>
        <v xml:space="preserve">          case  HPTS-50 2**  (50 gal, JA13)   :   "AOSmithHPTS502xx"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pans="1:1048" s="6" customFormat="1" ht="15" customHeight="1" x14ac:dyDescent="0.25">
      <c r="C60" s="162" t="str">
        <f t="shared" ref="C60:C64" si="8">Q60</f>
        <v>A. O. Smith</v>
      </c>
      <c r="D60" s="162" t="str">
        <f t="shared" ref="D60:D64" si="9">T60</f>
        <v>HPS10-50H45DV 2**  (50 gal, JA13)</v>
      </c>
      <c r="E60" s="162">
        <f t="shared" ref="E60:E64" si="10">S60</f>
        <v>112183</v>
      </c>
      <c r="F60" s="60">
        <f t="shared" ref="F60:F64" si="11">W60</f>
        <v>50</v>
      </c>
      <c r="G60" s="6" t="str">
        <f t="shared" ref="G60:G64" si="12">Z60</f>
        <v>AOSmithHPTS50</v>
      </c>
      <c r="H60" s="62">
        <v>0</v>
      </c>
      <c r="I60" s="60">
        <v>1</v>
      </c>
      <c r="J60" s="61">
        <f t="shared" ref="J60:J64" si="13">IF(H60&gt;0,AB60,0)</f>
        <v>0</v>
      </c>
      <c r="K60" s="61">
        <f t="shared" ref="K60:K64" si="14">IF(I60&gt;0,AD60,0)</f>
        <v>3.8</v>
      </c>
      <c r="L60" s="127">
        <f t="shared" ref="L60:L64" si="15">AA60</f>
        <v>1</v>
      </c>
      <c r="M60" s="169" t="str">
        <f t="shared" ref="M60:M64" si="16">AI60</f>
        <v>AOSmithHPS1050H45DV2xx</v>
      </c>
      <c r="N60" s="97" t="s">
        <v>196</v>
      </c>
      <c r="O60" s="32">
        <v>4</v>
      </c>
      <c r="P60" s="81">
        <f t="shared" ref="P60:P64" si="17">VLOOKUP( Q60, $Q$2:$R$21, 2, FALSE )</f>
        <v>11</v>
      </c>
      <c r="Q60" s="9" t="s">
        <v>7</v>
      </c>
      <c r="R60" s="68">
        <f>R59+1</f>
        <v>21</v>
      </c>
      <c r="S60" s="68">
        <f t="shared" si="3"/>
        <v>112183</v>
      </c>
      <c r="T60" s="65" t="str">
        <f t="shared" si="4"/>
        <v>HPS10-50H45DV 2**  (50 gal, JA13)</v>
      </c>
      <c r="U60" s="168">
        <f t="shared" si="5"/>
        <v>1</v>
      </c>
      <c r="V60" s="10" t="s">
        <v>856</v>
      </c>
      <c r="W60" s="11">
        <v>50</v>
      </c>
      <c r="X60" s="30" t="s">
        <v>850</v>
      </c>
      <c r="Y60" s="86" t="s">
        <v>850</v>
      </c>
      <c r="Z60" s="91" t="str">
        <f t="shared" si="6"/>
        <v>AOSmithHPTS50</v>
      </c>
      <c r="AA60" s="128">
        <v>1</v>
      </c>
      <c r="AB60" s="41">
        <v>0</v>
      </c>
      <c r="AC60" s="47" t="s">
        <v>9</v>
      </c>
      <c r="AD60" s="160">
        <v>3.8</v>
      </c>
      <c r="AE60" s="48">
        <v>44728</v>
      </c>
      <c r="AF60" s="49" t="s">
        <v>83</v>
      </c>
      <c r="AG60" s="138" t="str">
        <f t="shared" ref="AG60:AG123" si="18">"2,     "&amp;E60&amp;",   """&amp;T60&amp;""""</f>
        <v>2,     112183,   "HPS10-50H45DV 2**  (50 gal, JA13)"</v>
      </c>
      <c r="AH60" s="140" t="str">
        <f>AH59</f>
        <v>AOSmith</v>
      </c>
      <c r="AI60" s="161" t="s">
        <v>865</v>
      </c>
      <c r="AJ60" s="166">
        <f t="shared" si="7"/>
        <v>1</v>
      </c>
      <c r="AK60" s="138" t="str">
        <f t="shared" ref="AK60:AK126" si="19">"          case  "&amp;D60&amp;"   :   """&amp;AI60&amp;""""</f>
        <v xml:space="preserve">          case  HPS10-50H45DV 2**  (50 gal, JA13)   :   "AOSmithHPS1050H45DV2xx"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1048" s="6" customFormat="1" ht="15" customHeight="1" x14ac:dyDescent="0.25">
      <c r="C61" s="162" t="str">
        <f t="shared" si="8"/>
        <v>A. O. Smith</v>
      </c>
      <c r="D61" s="162" t="str">
        <f t="shared" si="9"/>
        <v>HPTS-66 2**  (66 gal, JA13)</v>
      </c>
      <c r="E61" s="162">
        <f t="shared" si="10"/>
        <v>112284</v>
      </c>
      <c r="F61" s="60">
        <f t="shared" si="11"/>
        <v>66</v>
      </c>
      <c r="G61" s="6" t="str">
        <f t="shared" si="12"/>
        <v>AOSmithHPTS66</v>
      </c>
      <c r="H61" s="62">
        <v>0</v>
      </c>
      <c r="I61" s="60">
        <v>1</v>
      </c>
      <c r="J61" s="61">
        <f t="shared" si="13"/>
        <v>0</v>
      </c>
      <c r="K61" s="61">
        <f t="shared" si="14"/>
        <v>4.0199999999999996</v>
      </c>
      <c r="L61" s="127">
        <f t="shared" si="15"/>
        <v>1</v>
      </c>
      <c r="M61" s="169" t="str">
        <f t="shared" si="16"/>
        <v>AOSmithHPTS662xx</v>
      </c>
      <c r="N61" s="97" t="s">
        <v>196</v>
      </c>
      <c r="O61" s="32">
        <v>4</v>
      </c>
      <c r="P61" s="81">
        <f t="shared" si="17"/>
        <v>11</v>
      </c>
      <c r="Q61" s="9" t="s">
        <v>7</v>
      </c>
      <c r="R61" s="68">
        <f t="shared" ref="R61:R64" si="20">R60+1</f>
        <v>22</v>
      </c>
      <c r="S61" s="68">
        <f t="shared" si="3"/>
        <v>112284</v>
      </c>
      <c r="T61" s="65" t="str">
        <f t="shared" si="4"/>
        <v>HPTS-66 2**  (66 gal, JA13)</v>
      </c>
      <c r="U61" s="168">
        <f t="shared" si="5"/>
        <v>1</v>
      </c>
      <c r="V61" s="10" t="s">
        <v>857</v>
      </c>
      <c r="W61" s="11">
        <v>66</v>
      </c>
      <c r="X61" s="30" t="s">
        <v>851</v>
      </c>
      <c r="Y61" s="86" t="s">
        <v>851</v>
      </c>
      <c r="Z61" s="91" t="str">
        <f t="shared" si="6"/>
        <v>AOSmithHPTS66</v>
      </c>
      <c r="AA61" s="128">
        <v>1</v>
      </c>
      <c r="AB61" s="41">
        <v>0</v>
      </c>
      <c r="AC61" s="47">
        <v>3</v>
      </c>
      <c r="AD61" s="160">
        <v>4.0199999999999996</v>
      </c>
      <c r="AE61" s="48">
        <v>44728</v>
      </c>
      <c r="AF61" s="49" t="s">
        <v>83</v>
      </c>
      <c r="AG61" s="138" t="str">
        <f t="shared" si="18"/>
        <v>2,     112284,   "HPTS-66 2**  (66 gal, JA13)"</v>
      </c>
      <c r="AH61" s="140" t="str">
        <f t="shared" ref="AH61:AH64" si="21">AH60</f>
        <v>AOSmith</v>
      </c>
      <c r="AI61" s="161" t="s">
        <v>866</v>
      </c>
      <c r="AJ61" s="166">
        <f t="shared" si="7"/>
        <v>1</v>
      </c>
      <c r="AK61" s="138" t="str">
        <f t="shared" si="19"/>
        <v xml:space="preserve">          case  HPTS-66 2**  (66 gal, JA13)   :   "AOSmithHPTS662xx"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pans="1:1048" s="6" customFormat="1" ht="15" customHeight="1" x14ac:dyDescent="0.25">
      <c r="C62" s="162" t="str">
        <f t="shared" si="8"/>
        <v>A. O. Smith</v>
      </c>
      <c r="D62" s="162" t="str">
        <f t="shared" si="9"/>
        <v>HPS10-66H45DV 2**  (66 gal, JA13)</v>
      </c>
      <c r="E62" s="162">
        <f t="shared" si="10"/>
        <v>112384</v>
      </c>
      <c r="F62" s="60">
        <f t="shared" si="11"/>
        <v>66</v>
      </c>
      <c r="G62" s="6" t="str">
        <f t="shared" si="12"/>
        <v>AOSmithHPTS66</v>
      </c>
      <c r="H62" s="62">
        <v>0</v>
      </c>
      <c r="I62" s="60">
        <v>1</v>
      </c>
      <c r="J62" s="61">
        <f t="shared" si="13"/>
        <v>0</v>
      </c>
      <c r="K62" s="61">
        <f t="shared" si="14"/>
        <v>4.0199999999999996</v>
      </c>
      <c r="L62" s="127">
        <f t="shared" si="15"/>
        <v>1</v>
      </c>
      <c r="M62" s="169" t="str">
        <f t="shared" si="16"/>
        <v>AOSmithHPS1066H45DV2xx</v>
      </c>
      <c r="N62" s="97" t="s">
        <v>196</v>
      </c>
      <c r="O62" s="32">
        <v>4</v>
      </c>
      <c r="P62" s="81">
        <f t="shared" si="17"/>
        <v>11</v>
      </c>
      <c r="Q62" s="9" t="s">
        <v>7</v>
      </c>
      <c r="R62" s="68">
        <f t="shared" si="20"/>
        <v>23</v>
      </c>
      <c r="S62" s="68">
        <f t="shared" si="3"/>
        <v>112384</v>
      </c>
      <c r="T62" s="65" t="str">
        <f t="shared" si="4"/>
        <v>HPS10-66H45DV 2**  (66 gal, JA13)</v>
      </c>
      <c r="U62" s="168">
        <f t="shared" si="5"/>
        <v>1</v>
      </c>
      <c r="V62" s="10" t="s">
        <v>858</v>
      </c>
      <c r="W62" s="11">
        <v>66</v>
      </c>
      <c r="X62" s="30" t="s">
        <v>851</v>
      </c>
      <c r="Y62" s="86" t="s">
        <v>851</v>
      </c>
      <c r="Z62" s="91" t="str">
        <f t="shared" si="6"/>
        <v>AOSmithHPTS66</v>
      </c>
      <c r="AA62" s="128">
        <v>1</v>
      </c>
      <c r="AB62" s="41">
        <v>0</v>
      </c>
      <c r="AC62" s="47">
        <v>3</v>
      </c>
      <c r="AD62" s="160">
        <v>4.0199999999999996</v>
      </c>
      <c r="AE62" s="48">
        <v>44728</v>
      </c>
      <c r="AF62" s="49" t="s">
        <v>83</v>
      </c>
      <c r="AG62" s="138" t="str">
        <f t="shared" si="18"/>
        <v>2,     112384,   "HPS10-66H45DV 2**  (66 gal, JA13)"</v>
      </c>
      <c r="AH62" s="140" t="str">
        <f t="shared" si="21"/>
        <v>AOSmith</v>
      </c>
      <c r="AI62" s="161" t="s">
        <v>867</v>
      </c>
      <c r="AJ62" s="166">
        <f t="shared" si="7"/>
        <v>1</v>
      </c>
      <c r="AK62" s="138" t="str">
        <f t="shared" si="19"/>
        <v xml:space="preserve">          case  HPS10-66H45DV 2**  (66 gal, JA13)   :   "AOSmithHPS1066H45DV2xx"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1:1048" s="6" customFormat="1" ht="15" customHeight="1" x14ac:dyDescent="0.25">
      <c r="C63" s="162" t="str">
        <f t="shared" si="8"/>
        <v>A. O. Smith</v>
      </c>
      <c r="D63" s="162" t="str">
        <f t="shared" si="9"/>
        <v>HPTS-80 2**  (80 gal, JA13)</v>
      </c>
      <c r="E63" s="162">
        <f t="shared" si="10"/>
        <v>112485</v>
      </c>
      <c r="F63" s="60">
        <f t="shared" si="11"/>
        <v>80</v>
      </c>
      <c r="G63" s="6" t="str">
        <f t="shared" si="12"/>
        <v>AOSmithHPTS80</v>
      </c>
      <c r="H63" s="62">
        <v>0</v>
      </c>
      <c r="I63" s="60">
        <v>1</v>
      </c>
      <c r="J63" s="61">
        <f t="shared" si="13"/>
        <v>0</v>
      </c>
      <c r="K63" s="61">
        <f t="shared" si="14"/>
        <v>3.88</v>
      </c>
      <c r="L63" s="127">
        <f t="shared" si="15"/>
        <v>1</v>
      </c>
      <c r="M63" s="169" t="str">
        <f t="shared" si="16"/>
        <v>AOSmithHPTS802xx</v>
      </c>
      <c r="N63" s="97" t="s">
        <v>196</v>
      </c>
      <c r="O63" s="32">
        <v>4</v>
      </c>
      <c r="P63" s="81">
        <f t="shared" si="17"/>
        <v>11</v>
      </c>
      <c r="Q63" s="25" t="s">
        <v>7</v>
      </c>
      <c r="R63" s="68">
        <f t="shared" si="20"/>
        <v>24</v>
      </c>
      <c r="S63" s="68">
        <f t="shared" si="3"/>
        <v>112485</v>
      </c>
      <c r="T63" s="65" t="str">
        <f t="shared" si="4"/>
        <v>HPTS-80 2**  (80 gal, JA13)</v>
      </c>
      <c r="U63" s="168">
        <f t="shared" si="5"/>
        <v>1</v>
      </c>
      <c r="V63" s="26" t="s">
        <v>859</v>
      </c>
      <c r="W63" s="27">
        <v>80</v>
      </c>
      <c r="X63" s="30" t="s">
        <v>852</v>
      </c>
      <c r="Y63" s="86" t="s">
        <v>852</v>
      </c>
      <c r="Z63" s="91" t="str">
        <f t="shared" si="6"/>
        <v>AOSmithHPTS80</v>
      </c>
      <c r="AA63" s="128">
        <v>1</v>
      </c>
      <c r="AB63" s="41">
        <v>0</v>
      </c>
      <c r="AC63" s="47">
        <v>4</v>
      </c>
      <c r="AD63" s="160">
        <v>3.88</v>
      </c>
      <c r="AE63" s="48">
        <v>44728</v>
      </c>
      <c r="AF63" s="49" t="s">
        <v>83</v>
      </c>
      <c r="AG63" s="138" t="str">
        <f t="shared" si="18"/>
        <v>2,     112485,   "HPTS-80 2**  (80 gal, JA13)"</v>
      </c>
      <c r="AH63" s="140" t="str">
        <f t="shared" si="21"/>
        <v>AOSmith</v>
      </c>
      <c r="AI63" s="161" t="s">
        <v>868</v>
      </c>
      <c r="AJ63" s="166">
        <f t="shared" si="7"/>
        <v>1</v>
      </c>
      <c r="AK63" s="138" t="str">
        <f t="shared" si="19"/>
        <v xml:space="preserve">          case  HPTS-80 2**  (80 gal, JA13)   :   "AOSmithHPTS802xx"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</row>
    <row r="64" spans="1:1048" s="6" customFormat="1" ht="15" customHeight="1" x14ac:dyDescent="0.25">
      <c r="C64" s="162" t="str">
        <f t="shared" si="8"/>
        <v>A. O. Smith</v>
      </c>
      <c r="D64" s="162" t="str">
        <f t="shared" si="9"/>
        <v>HPS10-80H45DV 2**  (80 gal, JA13)</v>
      </c>
      <c r="E64" s="162">
        <f t="shared" si="10"/>
        <v>112585</v>
      </c>
      <c r="F64" s="60">
        <f t="shared" si="11"/>
        <v>80</v>
      </c>
      <c r="G64" s="6" t="str">
        <f t="shared" si="12"/>
        <v>AOSmithHPTS80</v>
      </c>
      <c r="H64" s="62">
        <v>0</v>
      </c>
      <c r="I64" s="60">
        <v>1</v>
      </c>
      <c r="J64" s="61">
        <f t="shared" si="13"/>
        <v>0</v>
      </c>
      <c r="K64" s="61">
        <f t="shared" si="14"/>
        <v>3.88</v>
      </c>
      <c r="L64" s="127">
        <f t="shared" si="15"/>
        <v>1</v>
      </c>
      <c r="M64" s="169" t="str">
        <f t="shared" si="16"/>
        <v>AOSmithHPS1080H45DV2xx</v>
      </c>
      <c r="N64" s="97" t="s">
        <v>196</v>
      </c>
      <c r="O64" s="32">
        <v>4</v>
      </c>
      <c r="P64" s="81">
        <f t="shared" si="17"/>
        <v>11</v>
      </c>
      <c r="Q64" s="25" t="s">
        <v>7</v>
      </c>
      <c r="R64" s="68">
        <f t="shared" si="20"/>
        <v>25</v>
      </c>
      <c r="S64" s="68">
        <f t="shared" si="3"/>
        <v>112585</v>
      </c>
      <c r="T64" s="65" t="str">
        <f t="shared" si="4"/>
        <v>HPS10-80H45DV 2**  (80 gal, JA13)</v>
      </c>
      <c r="U64" s="168">
        <f t="shared" si="5"/>
        <v>1</v>
      </c>
      <c r="V64" s="26" t="s">
        <v>860</v>
      </c>
      <c r="W64" s="27">
        <v>80</v>
      </c>
      <c r="X64" s="30" t="s">
        <v>852</v>
      </c>
      <c r="Y64" s="86" t="s">
        <v>852</v>
      </c>
      <c r="Z64" s="91" t="str">
        <f t="shared" si="6"/>
        <v>AOSmithHPTS80</v>
      </c>
      <c r="AA64" s="128">
        <v>1</v>
      </c>
      <c r="AB64" s="41">
        <v>0</v>
      </c>
      <c r="AC64" s="47">
        <v>4</v>
      </c>
      <c r="AD64" s="160">
        <v>3.88</v>
      </c>
      <c r="AE64" s="48">
        <v>44728</v>
      </c>
      <c r="AF64" s="49" t="s">
        <v>83</v>
      </c>
      <c r="AG64" s="138" t="str">
        <f t="shared" si="18"/>
        <v>2,     112585,   "HPS10-80H45DV 2**  (80 gal, JA13)"</v>
      </c>
      <c r="AH64" s="140" t="str">
        <f t="shared" si="21"/>
        <v>AOSmith</v>
      </c>
      <c r="AI64" s="161" t="s">
        <v>869</v>
      </c>
      <c r="AJ64" s="166">
        <f t="shared" si="7"/>
        <v>1</v>
      </c>
      <c r="AK64" s="138" t="str">
        <f t="shared" si="19"/>
        <v xml:space="preserve">          case  HPS10-80H45DV 2**  (80 gal, JA13)   :   "AOSmithHPS1080H45DV2xx"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</row>
    <row r="65" spans="3:1045" s="6" customFormat="1" ht="15" customHeight="1" x14ac:dyDescent="0.25">
      <c r="C65" s="6" t="str">
        <f>Q65</f>
        <v>A. O. Smith</v>
      </c>
      <c r="D65" s="6" t="str">
        <f>T65</f>
        <v>FPTU 50 120  (50 gal)</v>
      </c>
      <c r="E65" s="6">
        <f>S65</f>
        <v>110113</v>
      </c>
      <c r="F65" s="60">
        <f>W65</f>
        <v>50</v>
      </c>
      <c r="G65" s="6" t="str">
        <f>Z65</f>
        <v>AOSmithHPTU50</v>
      </c>
      <c r="H65" s="60">
        <v>1</v>
      </c>
      <c r="I65" s="62">
        <v>0</v>
      </c>
      <c r="J65" s="61">
        <f>IF(H65&gt;0,AB65,0)</f>
        <v>2.4</v>
      </c>
      <c r="K65" s="61">
        <f>IF(I65&gt;0,AD65,0)</f>
        <v>0</v>
      </c>
      <c r="L65" s="127">
        <f>AA65</f>
        <v>0</v>
      </c>
      <c r="M65" s="169" t="str">
        <f>AI65</f>
        <v>AOSmithFPTU50</v>
      </c>
      <c r="N65" s="97" t="s">
        <v>196</v>
      </c>
      <c r="O65" s="32">
        <v>1</v>
      </c>
      <c r="P65" s="81">
        <f>VLOOKUP( Q65, $Q$2:$R$21, 2, FALSE )</f>
        <v>11</v>
      </c>
      <c r="Q65" s="9" t="s">
        <v>7</v>
      </c>
      <c r="R65" s="120">
        <v>1</v>
      </c>
      <c r="S65" s="68">
        <f t="shared" si="3"/>
        <v>110113</v>
      </c>
      <c r="T65" s="65" t="str">
        <f t="shared" ref="T65:T70" si="22">V65 &amp; "  (" &amp; W65 &amp; " gal" &amp; IF(AA65&gt;0, ", JA13)", ")")</f>
        <v>FPTU 50 120  (50 gal)</v>
      </c>
      <c r="U65" s="168">
        <f t="shared" si="5"/>
        <v>1</v>
      </c>
      <c r="V65" s="10" t="s">
        <v>61</v>
      </c>
      <c r="W65" s="11">
        <v>50</v>
      </c>
      <c r="X65" s="30" t="s">
        <v>84</v>
      </c>
      <c r="Y65" s="86" t="s">
        <v>109</v>
      </c>
      <c r="Z65" s="91" t="str">
        <f t="shared" si="6"/>
        <v>AOSmithHPTU50</v>
      </c>
      <c r="AA65" s="126">
        <v>0</v>
      </c>
      <c r="AB65" s="40">
        <v>2.4</v>
      </c>
      <c r="AC65" s="47" t="s">
        <v>9</v>
      </c>
      <c r="AD65" s="160" t="s">
        <v>10</v>
      </c>
      <c r="AE65" s="48">
        <v>42591</v>
      </c>
      <c r="AF65" s="49" t="s">
        <v>83</v>
      </c>
      <c r="AG65" s="138" t="str">
        <f t="shared" si="18"/>
        <v>2,     110113,   "FPTU 50 120  (50 gal)"</v>
      </c>
      <c r="AH65" s="139" t="s">
        <v>444</v>
      </c>
      <c r="AI65" s="141" t="s">
        <v>450</v>
      </c>
      <c r="AJ65" s="166">
        <f t="shared" si="7"/>
        <v>1</v>
      </c>
      <c r="AK65" s="138" t="str">
        <f t="shared" si="19"/>
        <v xml:space="preserve">          case  FPTU 50 120  (50 gal)   :   "AOSmithFPTU50"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3:1045" s="6" customFormat="1" ht="15" customHeight="1" x14ac:dyDescent="0.25">
      <c r="C66" s="6" t="str">
        <f t="shared" ref="C66:C132" si="23">Q66</f>
        <v>A. O. Smith</v>
      </c>
      <c r="D66" s="6" t="str">
        <f t="shared" ref="D66:D132" si="24">T66</f>
        <v>FPTU 66 120  (66 gal)</v>
      </c>
      <c r="E66" s="6">
        <f t="shared" ref="E66:E132" si="25">S66</f>
        <v>110214</v>
      </c>
      <c r="F66" s="60">
        <f t="shared" ref="F66:F205" si="26">W66</f>
        <v>66</v>
      </c>
      <c r="G66" s="6" t="str">
        <f t="shared" ref="G66:G132" si="27">Z66</f>
        <v>AOSmithHPTU66</v>
      </c>
      <c r="H66" s="60">
        <v>1</v>
      </c>
      <c r="I66" s="62">
        <v>0</v>
      </c>
      <c r="J66" s="61">
        <f t="shared" ref="J66:J80" si="28">IF(H66&gt;0,AB66,0)</f>
        <v>2.56</v>
      </c>
      <c r="K66" s="61">
        <f t="shared" ref="K66:K80" si="29">IF(I66&gt;0,AD66,0)</f>
        <v>0</v>
      </c>
      <c r="L66" s="127">
        <f t="shared" ref="L66:L165" si="30">AA66</f>
        <v>0</v>
      </c>
      <c r="M66" s="169" t="str">
        <f t="shared" ref="M66:M132" si="31">AI66</f>
        <v>AOSmithFPTU66</v>
      </c>
      <c r="N66" s="97" t="s">
        <v>196</v>
      </c>
      <c r="O66" s="32">
        <v>1</v>
      </c>
      <c r="P66" s="81">
        <f t="shared" ref="P66:P165" si="32">VLOOKUP( Q66, $Q$2:$R$21, 2, FALSE )</f>
        <v>11</v>
      </c>
      <c r="Q66" s="9" t="s">
        <v>7</v>
      </c>
      <c r="R66" s="68">
        <f>R65+1</f>
        <v>2</v>
      </c>
      <c r="S66" s="68">
        <f t="shared" si="3"/>
        <v>110214</v>
      </c>
      <c r="T66" s="65" t="str">
        <f t="shared" si="22"/>
        <v>FPTU 66 120  (66 gal)</v>
      </c>
      <c r="U66" s="168">
        <f t="shared" si="5"/>
        <v>1</v>
      </c>
      <c r="V66" s="10" t="s">
        <v>62</v>
      </c>
      <c r="W66" s="11">
        <v>66</v>
      </c>
      <c r="X66" s="30" t="s">
        <v>85</v>
      </c>
      <c r="Y66" s="86" t="s">
        <v>105</v>
      </c>
      <c r="Z66" s="91" t="str">
        <f t="shared" si="6"/>
        <v>AOSmithHPTU66</v>
      </c>
      <c r="AA66" s="126">
        <v>0</v>
      </c>
      <c r="AB66" s="40">
        <v>2.56</v>
      </c>
      <c r="AC66" s="47">
        <v>3</v>
      </c>
      <c r="AD66" s="160" t="s">
        <v>10</v>
      </c>
      <c r="AE66" s="48">
        <v>42591</v>
      </c>
      <c r="AF66" s="49" t="s">
        <v>83</v>
      </c>
      <c r="AG66" s="138" t="str">
        <f t="shared" si="18"/>
        <v>2,     110214,   "FPTU 66 120  (66 gal)"</v>
      </c>
      <c r="AH66" s="140" t="str">
        <f>AH65</f>
        <v>AOSmith</v>
      </c>
      <c r="AI66" s="141" t="s">
        <v>451</v>
      </c>
      <c r="AJ66" s="166">
        <f t="shared" si="7"/>
        <v>1</v>
      </c>
      <c r="AK66" s="138" t="str">
        <f t="shared" si="19"/>
        <v xml:space="preserve">          case  FPTU 66 120  (66 gal)   :   "AOSmithFPTU66"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3:1045" s="6" customFormat="1" ht="15" customHeight="1" x14ac:dyDescent="0.25">
      <c r="C67" s="6" t="str">
        <f t="shared" si="23"/>
        <v>A. O. Smith</v>
      </c>
      <c r="D67" s="6" t="str">
        <f t="shared" si="24"/>
        <v>FPTU 80 120  (80 gal)</v>
      </c>
      <c r="E67" s="6">
        <f t="shared" si="25"/>
        <v>110315</v>
      </c>
      <c r="F67" s="60">
        <f t="shared" si="26"/>
        <v>80</v>
      </c>
      <c r="G67" s="6" t="str">
        <f t="shared" si="27"/>
        <v>AOSmithHPTU80</v>
      </c>
      <c r="H67" s="60">
        <v>1</v>
      </c>
      <c r="I67" s="62">
        <v>0</v>
      </c>
      <c r="J67" s="61">
        <f t="shared" si="28"/>
        <v>2.7</v>
      </c>
      <c r="K67" s="61">
        <f t="shared" si="29"/>
        <v>0</v>
      </c>
      <c r="L67" s="127">
        <f t="shared" si="30"/>
        <v>0</v>
      </c>
      <c r="M67" s="169" t="str">
        <f t="shared" si="31"/>
        <v>AOSmithFPTU80</v>
      </c>
      <c r="N67" s="97" t="s">
        <v>196</v>
      </c>
      <c r="O67" s="32">
        <v>1</v>
      </c>
      <c r="P67" s="81">
        <f t="shared" si="32"/>
        <v>11</v>
      </c>
      <c r="Q67" s="9" t="s">
        <v>7</v>
      </c>
      <c r="R67" s="68">
        <f t="shared" ref="R67:R83" si="33">R66+1</f>
        <v>3</v>
      </c>
      <c r="S67" s="68">
        <f t="shared" si="3"/>
        <v>110315</v>
      </c>
      <c r="T67" s="65" t="str">
        <f t="shared" si="22"/>
        <v>FPTU 80 120  (80 gal)</v>
      </c>
      <c r="U67" s="168">
        <f t="shared" si="5"/>
        <v>1</v>
      </c>
      <c r="V67" s="10" t="s">
        <v>63</v>
      </c>
      <c r="W67" s="11">
        <v>80</v>
      </c>
      <c r="X67" s="30" t="s">
        <v>86</v>
      </c>
      <c r="Y67" s="86" t="s">
        <v>106</v>
      </c>
      <c r="Z67" s="91" t="str">
        <f t="shared" si="6"/>
        <v>AOSmithHPTU80</v>
      </c>
      <c r="AA67" s="126">
        <v>0</v>
      </c>
      <c r="AB67" s="40">
        <v>2.7</v>
      </c>
      <c r="AC67" s="47" t="s">
        <v>15</v>
      </c>
      <c r="AD67" s="160" t="s">
        <v>10</v>
      </c>
      <c r="AE67" s="48">
        <v>42591</v>
      </c>
      <c r="AF67" s="49" t="s">
        <v>83</v>
      </c>
      <c r="AG67" s="138" t="str">
        <f t="shared" si="18"/>
        <v>2,     110315,   "FPTU 80 120  (80 gal)"</v>
      </c>
      <c r="AH67" s="140" t="str">
        <f t="shared" ref="AH67:AH83" si="34">AH66</f>
        <v>AOSmith</v>
      </c>
      <c r="AI67" s="141" t="s">
        <v>452</v>
      </c>
      <c r="AJ67" s="166">
        <f t="shared" si="7"/>
        <v>1</v>
      </c>
      <c r="AK67" s="138" t="str">
        <f t="shared" si="19"/>
        <v xml:space="preserve">          case  FPTU 80 120  (80 gal)   :   "AOSmithFPTU80"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3:1045" s="6" customFormat="1" ht="15" customHeight="1" x14ac:dyDescent="0.25">
      <c r="C68" s="6" t="str">
        <f t="shared" si="23"/>
        <v>A. O. Smith</v>
      </c>
      <c r="D68" s="6" t="str">
        <f t="shared" si="24"/>
        <v>HHPT 80 102  (80 gal)</v>
      </c>
      <c r="E68" s="6">
        <f t="shared" si="25"/>
        <v>110412</v>
      </c>
      <c r="F68" s="60">
        <f t="shared" si="26"/>
        <v>80</v>
      </c>
      <c r="G68" s="6" t="str">
        <f t="shared" si="27"/>
        <v>AOSmithPHPT80</v>
      </c>
      <c r="H68" s="60">
        <v>1</v>
      </c>
      <c r="I68" s="62">
        <v>0</v>
      </c>
      <c r="J68" s="61">
        <f t="shared" si="28"/>
        <v>1.8</v>
      </c>
      <c r="K68" s="61">
        <f t="shared" si="29"/>
        <v>0</v>
      </c>
      <c r="L68" s="127">
        <f t="shared" si="30"/>
        <v>0</v>
      </c>
      <c r="M68" s="169" t="str">
        <f t="shared" si="31"/>
        <v>AOSmithHHPT80Res</v>
      </c>
      <c r="N68" s="97" t="s">
        <v>196</v>
      </c>
      <c r="O68" s="32">
        <v>1</v>
      </c>
      <c r="P68" s="81">
        <f t="shared" si="32"/>
        <v>11</v>
      </c>
      <c r="Q68" s="9" t="s">
        <v>7</v>
      </c>
      <c r="R68" s="68">
        <f t="shared" si="33"/>
        <v>4</v>
      </c>
      <c r="S68" s="68">
        <f t="shared" si="3"/>
        <v>110412</v>
      </c>
      <c r="T68" s="65" t="str">
        <f t="shared" si="22"/>
        <v>HHPT 80 102  (80 gal)</v>
      </c>
      <c r="U68" s="168">
        <f t="shared" si="5"/>
        <v>1</v>
      </c>
      <c r="V68" s="10" t="s">
        <v>64</v>
      </c>
      <c r="W68" s="11">
        <v>80</v>
      </c>
      <c r="X68" s="30" t="s">
        <v>90</v>
      </c>
      <c r="Y68" s="86" t="s">
        <v>108</v>
      </c>
      <c r="Z68" s="91" t="str">
        <f t="shared" si="6"/>
        <v>AOSmithPHPT80</v>
      </c>
      <c r="AA68" s="126">
        <v>0</v>
      </c>
      <c r="AB68" s="40">
        <v>1.8</v>
      </c>
      <c r="AC68" s="47" t="s">
        <v>15</v>
      </c>
      <c r="AD68" s="160" t="s">
        <v>10</v>
      </c>
      <c r="AE68" s="48">
        <v>40857</v>
      </c>
      <c r="AF68" s="49" t="s">
        <v>83</v>
      </c>
      <c r="AG68" s="138" t="str">
        <f t="shared" si="18"/>
        <v>2,     110412,   "HHPT 80 102  (80 gal)"</v>
      </c>
      <c r="AH68" s="140" t="str">
        <f t="shared" si="34"/>
        <v>AOSmith</v>
      </c>
      <c r="AI68" s="141" t="s">
        <v>453</v>
      </c>
      <c r="AJ68" s="166">
        <f t="shared" si="7"/>
        <v>1</v>
      </c>
      <c r="AK68" s="138" t="str">
        <f t="shared" si="19"/>
        <v xml:space="preserve">          case  HHPT 80 102  (80 gal)   :   "AOSmithHHPT80Res"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3:1045" s="6" customFormat="1" ht="15" customHeight="1" x14ac:dyDescent="0.25">
      <c r="C69" s="6" t="str">
        <f t="shared" si="23"/>
        <v>A. O. Smith</v>
      </c>
      <c r="D69" s="6" t="str">
        <f t="shared" si="24"/>
        <v>HP10-50H45DV  (50 gal)</v>
      </c>
      <c r="E69" s="6">
        <f t="shared" si="25"/>
        <v>110513</v>
      </c>
      <c r="F69" s="60">
        <f t="shared" si="26"/>
        <v>50</v>
      </c>
      <c r="G69" s="6" t="str">
        <f t="shared" si="27"/>
        <v>AOSmithHPTU50</v>
      </c>
      <c r="H69" s="62">
        <v>0</v>
      </c>
      <c r="I69" s="60">
        <v>1</v>
      </c>
      <c r="J69" s="61">
        <f t="shared" si="28"/>
        <v>0</v>
      </c>
      <c r="K69" s="61">
        <f t="shared" si="29"/>
        <v>2.9</v>
      </c>
      <c r="L69" s="127">
        <f t="shared" si="30"/>
        <v>0</v>
      </c>
      <c r="M69" s="169" t="str">
        <f t="shared" si="31"/>
        <v>AOSmithHP1050</v>
      </c>
      <c r="N69" s="97" t="s">
        <v>196</v>
      </c>
      <c r="O69" s="32">
        <v>3</v>
      </c>
      <c r="P69" s="81">
        <f t="shared" si="32"/>
        <v>11</v>
      </c>
      <c r="Q69" s="25" t="s">
        <v>7</v>
      </c>
      <c r="R69" s="68">
        <f t="shared" si="33"/>
        <v>5</v>
      </c>
      <c r="S69" s="68">
        <f t="shared" si="3"/>
        <v>110513</v>
      </c>
      <c r="T69" s="65" t="str">
        <f t="shared" si="22"/>
        <v>HP10-50H45DV  (50 gal)</v>
      </c>
      <c r="U69" s="168">
        <f t="shared" si="5"/>
        <v>1</v>
      </c>
      <c r="V69" s="26" t="s">
        <v>17</v>
      </c>
      <c r="W69" s="27">
        <v>50</v>
      </c>
      <c r="X69" s="30" t="s">
        <v>84</v>
      </c>
      <c r="Y69" s="86" t="s">
        <v>109</v>
      </c>
      <c r="Z69" s="91" t="str">
        <f t="shared" si="6"/>
        <v>AOSmithHPTU50</v>
      </c>
      <c r="AA69" s="126">
        <v>0</v>
      </c>
      <c r="AB69" s="41" t="s">
        <v>10</v>
      </c>
      <c r="AC69" s="47" t="s">
        <v>9</v>
      </c>
      <c r="AD69" s="160">
        <v>2.9</v>
      </c>
      <c r="AE69" s="48">
        <v>42808</v>
      </c>
      <c r="AF69" s="49" t="s">
        <v>83</v>
      </c>
      <c r="AG69" s="138" t="str">
        <f t="shared" si="18"/>
        <v>2,     110513,   "HP10-50H45DV  (50 gal)"</v>
      </c>
      <c r="AH69" s="140" t="str">
        <f t="shared" si="34"/>
        <v>AOSmith</v>
      </c>
      <c r="AI69" s="141" t="s">
        <v>454</v>
      </c>
      <c r="AJ69" s="166">
        <f t="shared" si="7"/>
        <v>1</v>
      </c>
      <c r="AK69" s="138" t="str">
        <f t="shared" si="19"/>
        <v xml:space="preserve">          case  HP10-50H45DV  (50 gal)   :   "AOSmithHP1050"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</row>
    <row r="70" spans="3:1045" s="6" customFormat="1" ht="15" customHeight="1" x14ac:dyDescent="0.25">
      <c r="C70" s="6" t="str">
        <f t="shared" si="23"/>
        <v>A. O. Smith</v>
      </c>
      <c r="D70" s="6" t="str">
        <f t="shared" si="24"/>
        <v>HP10-80H45DV  (80 gal)</v>
      </c>
      <c r="E70" s="6">
        <f t="shared" si="25"/>
        <v>110615</v>
      </c>
      <c r="F70" s="60">
        <f t="shared" si="26"/>
        <v>80</v>
      </c>
      <c r="G70" s="6" t="str">
        <f t="shared" si="27"/>
        <v>AOSmithHPTU80</v>
      </c>
      <c r="H70" s="62">
        <v>0</v>
      </c>
      <c r="I70" s="60">
        <v>1</v>
      </c>
      <c r="J70" s="61">
        <f t="shared" si="28"/>
        <v>0</v>
      </c>
      <c r="K70" s="61">
        <f t="shared" si="29"/>
        <v>2.9</v>
      </c>
      <c r="L70" s="127">
        <f t="shared" si="30"/>
        <v>0</v>
      </c>
      <c r="M70" s="169" t="str">
        <f t="shared" si="31"/>
        <v>AOSmithHP1080</v>
      </c>
      <c r="N70" s="97" t="s">
        <v>196</v>
      </c>
      <c r="O70" s="32">
        <v>3</v>
      </c>
      <c r="P70" s="81">
        <f t="shared" si="32"/>
        <v>11</v>
      </c>
      <c r="Q70" s="25" t="s">
        <v>7</v>
      </c>
      <c r="R70" s="68">
        <f t="shared" si="33"/>
        <v>6</v>
      </c>
      <c r="S70" s="68">
        <f t="shared" si="3"/>
        <v>110615</v>
      </c>
      <c r="T70" s="65" t="str">
        <f t="shared" si="22"/>
        <v>HP10-80H45DV  (80 gal)</v>
      </c>
      <c r="U70" s="168">
        <f t="shared" si="5"/>
        <v>1</v>
      </c>
      <c r="V70" s="26" t="s">
        <v>18</v>
      </c>
      <c r="W70" s="27">
        <v>80</v>
      </c>
      <c r="X70" s="30" t="s">
        <v>86</v>
      </c>
      <c r="Y70" s="86" t="s">
        <v>106</v>
      </c>
      <c r="Z70" s="91" t="str">
        <f t="shared" si="6"/>
        <v>AOSmithHPTU80</v>
      </c>
      <c r="AA70" s="126">
        <v>0</v>
      </c>
      <c r="AB70" s="41" t="s">
        <v>10</v>
      </c>
      <c r="AC70" s="47" t="s">
        <v>15</v>
      </c>
      <c r="AD70" s="160">
        <v>2.9</v>
      </c>
      <c r="AE70" s="48">
        <v>42808</v>
      </c>
      <c r="AF70" s="49" t="s">
        <v>83</v>
      </c>
      <c r="AG70" s="138" t="str">
        <f t="shared" si="18"/>
        <v>2,     110615,   "HP10-80H45DV  (80 gal)"</v>
      </c>
      <c r="AH70" s="140" t="str">
        <f t="shared" si="34"/>
        <v>AOSmith</v>
      </c>
      <c r="AI70" s="141" t="s">
        <v>455</v>
      </c>
      <c r="AJ70" s="166">
        <f t="shared" si="7"/>
        <v>1</v>
      </c>
      <c r="AK70" s="138" t="str">
        <f t="shared" si="19"/>
        <v xml:space="preserve">          case  HP10-80H45DV  (80 gal)   :   "AOSmithHP1080"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</row>
    <row r="71" spans="3:1045" s="6" customFormat="1" ht="15" customHeight="1" x14ac:dyDescent="0.25">
      <c r="C71" s="131" t="str">
        <f t="shared" si="23"/>
        <v>A. O. Smith</v>
      </c>
      <c r="D71" s="131" t="str">
        <f t="shared" si="24"/>
        <v>HP1050H45DVDR 130  (50 gal, JA13)</v>
      </c>
      <c r="E71" s="131">
        <f t="shared" si="25"/>
        <v>111513</v>
      </c>
      <c r="F71" s="60">
        <f t="shared" ref="F71:F72" si="35">W71</f>
        <v>50</v>
      </c>
      <c r="G71" s="6" t="str">
        <f t="shared" si="27"/>
        <v>AOSmithHPTU50</v>
      </c>
      <c r="H71" s="62">
        <v>0</v>
      </c>
      <c r="I71" s="60">
        <v>1</v>
      </c>
      <c r="J71" s="61">
        <f t="shared" ref="J71:J72" si="36">IF(H71&gt;0,AB71,0)</f>
        <v>0</v>
      </c>
      <c r="K71" s="61">
        <f t="shared" ref="K71:K72" si="37">IF(I71&gt;0,AD71,0)</f>
        <v>2.9</v>
      </c>
      <c r="L71" s="127">
        <f t="shared" ref="L71:L72" si="38">AA71</f>
        <v>1</v>
      </c>
      <c r="M71" s="169" t="str">
        <f t="shared" si="31"/>
        <v>AOSmithHP1050DR</v>
      </c>
      <c r="N71" s="97" t="s">
        <v>196</v>
      </c>
      <c r="O71" s="32">
        <v>3</v>
      </c>
      <c r="P71" s="81">
        <f t="shared" ref="P71:P72" si="39">VLOOKUP( Q71, $Q$2:$R$21, 2, FALSE )</f>
        <v>11</v>
      </c>
      <c r="Q71" s="25" t="s">
        <v>7</v>
      </c>
      <c r="R71" s="132">
        <v>15</v>
      </c>
      <c r="S71" s="68">
        <f t="shared" si="3"/>
        <v>111513</v>
      </c>
      <c r="T71" s="65" t="str">
        <f>V71 &amp; "  (" &amp; W71 &amp; " gal" &amp; IF(AA71&gt;0, ", JA13)", ")")</f>
        <v>HP1050H45DVDR 130  (50 gal, JA13)</v>
      </c>
      <c r="U71" s="168">
        <f t="shared" si="5"/>
        <v>1</v>
      </c>
      <c r="V71" s="26" t="s">
        <v>368</v>
      </c>
      <c r="W71" s="27">
        <v>50</v>
      </c>
      <c r="X71" s="30" t="s">
        <v>84</v>
      </c>
      <c r="Y71" s="86" t="s">
        <v>109</v>
      </c>
      <c r="Z71" s="91" t="str">
        <f t="shared" si="6"/>
        <v>AOSmithHPTU50</v>
      </c>
      <c r="AA71" s="128">
        <v>1</v>
      </c>
      <c r="AB71" s="41" t="s">
        <v>10</v>
      </c>
      <c r="AC71" s="47" t="s">
        <v>9</v>
      </c>
      <c r="AD71" s="160">
        <v>2.9</v>
      </c>
      <c r="AE71" s="48">
        <v>44118</v>
      </c>
      <c r="AF71" s="49" t="s">
        <v>83</v>
      </c>
      <c r="AG71" s="138" t="str">
        <f t="shared" si="18"/>
        <v>2,     111513,   "HP1050H45DVDR 130  (50 gal, JA13)"</v>
      </c>
      <c r="AH71" s="140" t="str">
        <f t="shared" si="34"/>
        <v>AOSmith</v>
      </c>
      <c r="AI71" s="142" t="s">
        <v>459</v>
      </c>
      <c r="AJ71" s="166">
        <f t="shared" si="7"/>
        <v>1</v>
      </c>
      <c r="AK71" s="138" t="str">
        <f t="shared" si="19"/>
        <v xml:space="preserve">          case  HP1050H45DVDR 130  (50 gal, JA13)   :   "AOSmithHP1050DR"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</row>
    <row r="72" spans="3:1045" s="6" customFormat="1" ht="15" customHeight="1" x14ac:dyDescent="0.25">
      <c r="C72" s="131" t="str">
        <f t="shared" si="23"/>
        <v>A. O. Smith</v>
      </c>
      <c r="D72" s="131" t="str">
        <f t="shared" si="24"/>
        <v>HP1080H45DVDR 130  (80 gal, JA13)</v>
      </c>
      <c r="E72" s="131">
        <f t="shared" si="25"/>
        <v>111615</v>
      </c>
      <c r="F72" s="60">
        <f t="shared" si="35"/>
        <v>80</v>
      </c>
      <c r="G72" s="6" t="str">
        <f t="shared" si="27"/>
        <v>AOSmithHPTU80</v>
      </c>
      <c r="H72" s="62">
        <v>0</v>
      </c>
      <c r="I72" s="60">
        <v>1</v>
      </c>
      <c r="J72" s="61">
        <f t="shared" si="36"/>
        <v>0</v>
      </c>
      <c r="K72" s="61">
        <f t="shared" si="37"/>
        <v>2.9</v>
      </c>
      <c r="L72" s="127">
        <f t="shared" si="38"/>
        <v>1</v>
      </c>
      <c r="M72" s="169" t="str">
        <f t="shared" si="31"/>
        <v>AOSmithHP1080DR</v>
      </c>
      <c r="N72" s="97" t="s">
        <v>196</v>
      </c>
      <c r="O72" s="32">
        <v>3</v>
      </c>
      <c r="P72" s="81">
        <f t="shared" si="39"/>
        <v>11</v>
      </c>
      <c r="Q72" s="25" t="s">
        <v>7</v>
      </c>
      <c r="R72" s="68">
        <f t="shared" si="33"/>
        <v>16</v>
      </c>
      <c r="S72" s="68">
        <f t="shared" si="3"/>
        <v>111615</v>
      </c>
      <c r="T72" s="65" t="str">
        <f t="shared" ref="T72:T138" si="40">V72 &amp; "  (" &amp; W72 &amp; " gal" &amp; IF(AA72&gt;0, ", JA13)", ")")</f>
        <v>HP1080H45DVDR 130  (80 gal, JA13)</v>
      </c>
      <c r="U72" s="168">
        <f t="shared" si="5"/>
        <v>1</v>
      </c>
      <c r="V72" s="26" t="s">
        <v>369</v>
      </c>
      <c r="W72" s="27">
        <v>80</v>
      </c>
      <c r="X72" s="30" t="s">
        <v>86</v>
      </c>
      <c r="Y72" s="86" t="s">
        <v>106</v>
      </c>
      <c r="Z72" s="91" t="str">
        <f t="shared" si="6"/>
        <v>AOSmithHPTU80</v>
      </c>
      <c r="AA72" s="128">
        <v>1</v>
      </c>
      <c r="AB72" s="41" t="s">
        <v>10</v>
      </c>
      <c r="AC72" s="47" t="s">
        <v>15</v>
      </c>
      <c r="AD72" s="160">
        <v>2.9</v>
      </c>
      <c r="AE72" s="48">
        <v>44118</v>
      </c>
      <c r="AF72" s="49" t="s">
        <v>83</v>
      </c>
      <c r="AG72" s="138" t="str">
        <f t="shared" si="18"/>
        <v>2,     111615,   "HP1080H45DVDR 130  (80 gal, JA13)"</v>
      </c>
      <c r="AH72" s="140" t="str">
        <f t="shared" si="34"/>
        <v>AOSmith</v>
      </c>
      <c r="AI72" s="142" t="s">
        <v>460</v>
      </c>
      <c r="AJ72" s="166">
        <f t="shared" si="7"/>
        <v>1</v>
      </c>
      <c r="AK72" s="138" t="str">
        <f t="shared" si="19"/>
        <v xml:space="preserve">          case  HP1080H45DVDR 130  (80 gal, JA13)   :   "AOSmithHP1080DR"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</row>
    <row r="73" spans="3:1045" s="6" customFormat="1" ht="15" customHeight="1" x14ac:dyDescent="0.25">
      <c r="C73" s="6" t="str">
        <f t="shared" si="23"/>
        <v>A. O. Smith</v>
      </c>
      <c r="D73" s="6" t="str">
        <f t="shared" si="24"/>
        <v>HPTU 50 120  (50 gal)</v>
      </c>
      <c r="E73" s="6">
        <f t="shared" si="25"/>
        <v>110713</v>
      </c>
      <c r="F73" s="60">
        <f t="shared" si="26"/>
        <v>50</v>
      </c>
      <c r="G73" s="6" t="str">
        <f t="shared" si="27"/>
        <v>AOSmithHPTU50</v>
      </c>
      <c r="H73" s="62">
        <v>0</v>
      </c>
      <c r="I73" s="60">
        <v>1</v>
      </c>
      <c r="J73" s="61">
        <f t="shared" si="28"/>
        <v>0</v>
      </c>
      <c r="K73" s="61">
        <f t="shared" si="29"/>
        <v>2.9</v>
      </c>
      <c r="L73" s="127">
        <f t="shared" si="30"/>
        <v>0</v>
      </c>
      <c r="M73" s="169" t="str">
        <f t="shared" si="31"/>
        <v>AOSmithHPTU50</v>
      </c>
      <c r="N73" s="97" t="s">
        <v>196</v>
      </c>
      <c r="O73" s="32">
        <v>3</v>
      </c>
      <c r="P73" s="81">
        <f t="shared" si="32"/>
        <v>11</v>
      </c>
      <c r="Q73" s="9" t="s">
        <v>7</v>
      </c>
      <c r="R73" s="133">
        <f>R70+1</f>
        <v>7</v>
      </c>
      <c r="S73" s="68">
        <f t="shared" si="3"/>
        <v>110713</v>
      </c>
      <c r="T73" s="65" t="str">
        <f t="shared" si="40"/>
        <v>HPTU 50 120  (50 gal)</v>
      </c>
      <c r="U73" s="168">
        <f t="shared" si="5"/>
        <v>1</v>
      </c>
      <c r="V73" s="10" t="s">
        <v>8</v>
      </c>
      <c r="W73" s="11">
        <v>50</v>
      </c>
      <c r="X73" s="30" t="s">
        <v>84</v>
      </c>
      <c r="Y73" s="86" t="s">
        <v>109</v>
      </c>
      <c r="Z73" s="91" t="str">
        <f t="shared" si="6"/>
        <v>AOSmithHPTU50</v>
      </c>
      <c r="AA73" s="126">
        <v>0</v>
      </c>
      <c r="AB73" s="40" t="s">
        <v>10</v>
      </c>
      <c r="AC73" s="47" t="s">
        <v>9</v>
      </c>
      <c r="AD73" s="160">
        <v>2.9</v>
      </c>
      <c r="AE73" s="48">
        <v>42545</v>
      </c>
      <c r="AF73" s="49" t="s">
        <v>83</v>
      </c>
      <c r="AG73" s="138" t="str">
        <f t="shared" si="18"/>
        <v>2,     110713,   "HPTU 50 120  (50 gal)"</v>
      </c>
      <c r="AH73" s="140" t="str">
        <f t="shared" si="34"/>
        <v>AOSmith</v>
      </c>
      <c r="AI73" s="141" t="s">
        <v>182</v>
      </c>
      <c r="AJ73" s="166">
        <f t="shared" si="7"/>
        <v>1</v>
      </c>
      <c r="AK73" s="138" t="str">
        <f t="shared" si="19"/>
        <v xml:space="preserve">          case  HPTU 50 120  (50 gal)   :   "AOSmithHPTU50"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</row>
    <row r="74" spans="3:1045" s="6" customFormat="1" ht="15" customHeight="1" x14ac:dyDescent="0.25">
      <c r="C74" s="6" t="str">
        <f t="shared" si="23"/>
        <v>A. O. Smith</v>
      </c>
      <c r="D74" s="6" t="str">
        <f t="shared" si="24"/>
        <v>HPTU 50N 120  (50 gal)</v>
      </c>
      <c r="E74" s="6">
        <f t="shared" si="25"/>
        <v>110813</v>
      </c>
      <c r="F74" s="60">
        <f t="shared" si="26"/>
        <v>50</v>
      </c>
      <c r="G74" s="6" t="str">
        <f t="shared" si="27"/>
        <v>AOSmithHPTU50</v>
      </c>
      <c r="H74" s="62">
        <v>0</v>
      </c>
      <c r="I74" s="60">
        <v>1</v>
      </c>
      <c r="J74" s="61">
        <f t="shared" si="28"/>
        <v>0</v>
      </c>
      <c r="K74" s="61">
        <f t="shared" si="29"/>
        <v>2.9</v>
      </c>
      <c r="L74" s="127">
        <f t="shared" si="30"/>
        <v>0</v>
      </c>
      <c r="M74" s="169" t="str">
        <f t="shared" si="31"/>
        <v>AOSmithHPTU50N</v>
      </c>
      <c r="N74" s="97" t="s">
        <v>196</v>
      </c>
      <c r="O74" s="32">
        <v>3</v>
      </c>
      <c r="P74" s="81">
        <f t="shared" si="32"/>
        <v>11</v>
      </c>
      <c r="Q74" s="9" t="s">
        <v>7</v>
      </c>
      <c r="R74" s="68">
        <f t="shared" si="33"/>
        <v>8</v>
      </c>
      <c r="S74" s="68">
        <f t="shared" si="3"/>
        <v>110813</v>
      </c>
      <c r="T74" s="65" t="str">
        <f t="shared" si="40"/>
        <v>HPTU 50N 120  (50 gal)</v>
      </c>
      <c r="U74" s="168">
        <f t="shared" si="5"/>
        <v>1</v>
      </c>
      <c r="V74" s="10" t="s">
        <v>11</v>
      </c>
      <c r="W74" s="11">
        <v>50</v>
      </c>
      <c r="X74" s="30" t="s">
        <v>84</v>
      </c>
      <c r="Y74" s="86" t="s">
        <v>109</v>
      </c>
      <c r="Z74" s="91" t="str">
        <f t="shared" si="6"/>
        <v>AOSmithHPTU50</v>
      </c>
      <c r="AA74" s="126">
        <v>0</v>
      </c>
      <c r="AB74" s="40" t="s">
        <v>10</v>
      </c>
      <c r="AC74" s="47" t="s">
        <v>9</v>
      </c>
      <c r="AD74" s="160">
        <v>2.9</v>
      </c>
      <c r="AE74" s="48">
        <v>42545</v>
      </c>
      <c r="AF74" s="49" t="s">
        <v>83</v>
      </c>
      <c r="AG74" s="138" t="str">
        <f t="shared" si="18"/>
        <v>2,     110813,   "HPTU 50N 120  (50 gal)"</v>
      </c>
      <c r="AH74" s="140" t="str">
        <f t="shared" si="34"/>
        <v>AOSmith</v>
      </c>
      <c r="AI74" s="141" t="s">
        <v>456</v>
      </c>
      <c r="AJ74" s="166">
        <f t="shared" si="7"/>
        <v>1</v>
      </c>
      <c r="AK74" s="138" t="str">
        <f t="shared" si="19"/>
        <v xml:space="preserve">          case  HPTU 50N 120  (50 gal)   :   "AOSmithHPTU50N"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</row>
    <row r="75" spans="3:1045" s="6" customFormat="1" ht="15" customHeight="1" x14ac:dyDescent="0.25">
      <c r="C75" s="131" t="str">
        <f t="shared" si="23"/>
        <v>A. O. Smith</v>
      </c>
      <c r="D75" s="131" t="str">
        <f t="shared" si="24"/>
        <v>HPTU-50DR 130  (50 gal, JA13)</v>
      </c>
      <c r="E75" s="131">
        <f t="shared" si="25"/>
        <v>111713</v>
      </c>
      <c r="F75" s="60">
        <f t="shared" ref="F75" si="41">W75</f>
        <v>50</v>
      </c>
      <c r="G75" s="6" t="str">
        <f t="shared" si="27"/>
        <v>AOSmithHPTU50</v>
      </c>
      <c r="H75" s="62">
        <v>0</v>
      </c>
      <c r="I75" s="60">
        <v>1</v>
      </c>
      <c r="J75" s="61">
        <f t="shared" ref="J75" si="42">IF(H75&gt;0,AB75,0)</f>
        <v>0</v>
      </c>
      <c r="K75" s="61">
        <f t="shared" ref="K75" si="43">IF(I75&gt;0,AD75,0)</f>
        <v>2.9</v>
      </c>
      <c r="L75" s="127">
        <f t="shared" ref="L75" si="44">AA75</f>
        <v>1</v>
      </c>
      <c r="M75" s="169" t="str">
        <f t="shared" si="31"/>
        <v>AOSmithHPTU50DR</v>
      </c>
      <c r="N75" s="97" t="s">
        <v>196</v>
      </c>
      <c r="O75" s="32">
        <v>3</v>
      </c>
      <c r="P75" s="81">
        <f t="shared" ref="P75" si="45">VLOOKUP( Q75, $Q$2:$R$21, 2, FALSE )</f>
        <v>11</v>
      </c>
      <c r="Q75" s="9" t="s">
        <v>7</v>
      </c>
      <c r="R75" s="132">
        <v>17</v>
      </c>
      <c r="S75" s="68">
        <f t="shared" ref="S75" si="46" xml:space="preserve"> (P75*10000) + (R75*100) + VLOOKUP( Y75, $V$2:$X$56, 2, FALSE )</f>
        <v>111713</v>
      </c>
      <c r="T75" s="65" t="str">
        <f t="shared" si="40"/>
        <v>HPTU-50DR 130  (50 gal, JA13)</v>
      </c>
      <c r="U75" s="168">
        <f t="shared" si="5"/>
        <v>1</v>
      </c>
      <c r="V75" s="10" t="s">
        <v>370</v>
      </c>
      <c r="W75" s="11">
        <v>50</v>
      </c>
      <c r="X75" s="30" t="s">
        <v>84</v>
      </c>
      <c r="Y75" s="86" t="s">
        <v>109</v>
      </c>
      <c r="Z75" s="91" t="str">
        <f t="shared" ref="Z75" si="47">VLOOKUP( Y75, $V$2:$X$56, 3, FALSE )</f>
        <v>AOSmithHPTU50</v>
      </c>
      <c r="AA75" s="128">
        <v>1</v>
      </c>
      <c r="AB75" s="40" t="s">
        <v>10</v>
      </c>
      <c r="AC75" s="47" t="s">
        <v>9</v>
      </c>
      <c r="AD75" s="160">
        <v>2.9</v>
      </c>
      <c r="AE75" s="48">
        <v>44118</v>
      </c>
      <c r="AF75" s="49" t="s">
        <v>83</v>
      </c>
      <c r="AG75" s="138" t="str">
        <f t="shared" si="18"/>
        <v>2,     111713,   "HPTU-50DR 130  (50 gal, JA13)"</v>
      </c>
      <c r="AH75" s="140" t="str">
        <f t="shared" si="34"/>
        <v>AOSmith</v>
      </c>
      <c r="AI75" s="142" t="s">
        <v>461</v>
      </c>
      <c r="AJ75" s="166">
        <f t="shared" si="7"/>
        <v>1</v>
      </c>
      <c r="AK75" s="138" t="str">
        <f t="shared" si="19"/>
        <v xml:space="preserve">          case  HPTU-50DR 130  (50 gal, JA13)   :   "AOSmithHPTU50DR"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</row>
    <row r="76" spans="3:1045" s="6" customFormat="1" ht="15" customHeight="1" x14ac:dyDescent="0.25">
      <c r="C76" s="6" t="str">
        <f t="shared" si="23"/>
        <v>A. O. Smith</v>
      </c>
      <c r="D76" s="6" t="str">
        <f t="shared" si="24"/>
        <v>HPTU 66 120  (66 gal)</v>
      </c>
      <c r="E76" s="6">
        <f t="shared" si="25"/>
        <v>110914</v>
      </c>
      <c r="F76" s="60">
        <f t="shared" si="26"/>
        <v>66</v>
      </c>
      <c r="G76" s="6" t="str">
        <f t="shared" si="27"/>
        <v>AOSmithHPTU66</v>
      </c>
      <c r="H76" s="62">
        <v>0</v>
      </c>
      <c r="I76" s="60">
        <v>1</v>
      </c>
      <c r="J76" s="61">
        <f t="shared" si="28"/>
        <v>0</v>
      </c>
      <c r="K76" s="61">
        <f t="shared" si="29"/>
        <v>3.1</v>
      </c>
      <c r="L76" s="127">
        <f t="shared" si="30"/>
        <v>0</v>
      </c>
      <c r="M76" s="169" t="str">
        <f t="shared" si="31"/>
        <v>AOSmithHPTU66</v>
      </c>
      <c r="N76" s="97" t="s">
        <v>196</v>
      </c>
      <c r="O76" s="32">
        <v>3</v>
      </c>
      <c r="P76" s="81">
        <f t="shared" si="32"/>
        <v>11</v>
      </c>
      <c r="Q76" s="9" t="s">
        <v>7</v>
      </c>
      <c r="R76" s="133">
        <f>R74+1</f>
        <v>9</v>
      </c>
      <c r="S76" s="68">
        <f xml:space="preserve"> (P76*10000) + (R76*100) + VLOOKUP( Y76, $V$2:$X$56, 2, FALSE )</f>
        <v>110914</v>
      </c>
      <c r="T76" s="65" t="str">
        <f t="shared" si="40"/>
        <v>HPTU 66 120  (66 gal)</v>
      </c>
      <c r="U76" s="168">
        <f t="shared" si="5"/>
        <v>1</v>
      </c>
      <c r="V76" s="10" t="s">
        <v>12</v>
      </c>
      <c r="W76" s="11">
        <v>66</v>
      </c>
      <c r="X76" s="30" t="s">
        <v>85</v>
      </c>
      <c r="Y76" s="86" t="s">
        <v>105</v>
      </c>
      <c r="Z76" s="91" t="str">
        <f>VLOOKUP( Y76, $V$2:$X$56, 3, FALSE )</f>
        <v>AOSmithHPTU66</v>
      </c>
      <c r="AA76" s="126">
        <v>0</v>
      </c>
      <c r="AB76" s="40" t="s">
        <v>10</v>
      </c>
      <c r="AC76" s="47">
        <v>3</v>
      </c>
      <c r="AD76" s="160">
        <v>3.1</v>
      </c>
      <c r="AE76" s="48">
        <v>42545</v>
      </c>
      <c r="AF76" s="49" t="s">
        <v>83</v>
      </c>
      <c r="AG76" s="138" t="str">
        <f t="shared" si="18"/>
        <v>2,     110914,   "HPTU 66 120  (66 gal)"</v>
      </c>
      <c r="AH76" s="140" t="str">
        <f t="shared" si="34"/>
        <v>AOSmith</v>
      </c>
      <c r="AI76" s="141" t="s">
        <v>183</v>
      </c>
      <c r="AJ76" s="166">
        <f t="shared" si="7"/>
        <v>1</v>
      </c>
      <c r="AK76" s="138" t="str">
        <f t="shared" si="19"/>
        <v xml:space="preserve">          case  HPTU 66 120  (66 gal)   :   "AOSmithHPTU66"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</row>
    <row r="77" spans="3:1045" s="6" customFormat="1" ht="15" customHeight="1" x14ac:dyDescent="0.25">
      <c r="C77" s="6" t="str">
        <f t="shared" si="23"/>
        <v>A. O. Smith</v>
      </c>
      <c r="D77" s="6" t="str">
        <f t="shared" si="24"/>
        <v>HPTU 66N 120  (66 gal)</v>
      </c>
      <c r="E77" s="6">
        <f t="shared" si="25"/>
        <v>111014</v>
      </c>
      <c r="F77" s="60">
        <f t="shared" si="26"/>
        <v>66</v>
      </c>
      <c r="G77" s="6" t="str">
        <f t="shared" si="27"/>
        <v>AOSmithHPTU66</v>
      </c>
      <c r="H77" s="62">
        <v>0</v>
      </c>
      <c r="I77" s="60">
        <v>1</v>
      </c>
      <c r="J77" s="61">
        <f t="shared" si="28"/>
        <v>0</v>
      </c>
      <c r="K77" s="61">
        <f t="shared" si="29"/>
        <v>3.1</v>
      </c>
      <c r="L77" s="127">
        <f t="shared" si="30"/>
        <v>0</v>
      </c>
      <c r="M77" s="169" t="str">
        <f t="shared" si="31"/>
        <v>AOSmithHPTU66N</v>
      </c>
      <c r="N77" s="97" t="s">
        <v>196</v>
      </c>
      <c r="O77" s="32">
        <v>3</v>
      </c>
      <c r="P77" s="81">
        <f t="shared" si="32"/>
        <v>11</v>
      </c>
      <c r="Q77" s="9" t="s">
        <v>7</v>
      </c>
      <c r="R77" s="68">
        <f t="shared" si="33"/>
        <v>10</v>
      </c>
      <c r="S77" s="68">
        <f xml:space="preserve"> (P77*10000) + (R77*100) + VLOOKUP( Y77, $V$2:$X$56, 2, FALSE )</f>
        <v>111014</v>
      </c>
      <c r="T77" s="65" t="str">
        <f t="shared" si="40"/>
        <v>HPTU 66N 120  (66 gal)</v>
      </c>
      <c r="U77" s="168">
        <f t="shared" si="5"/>
        <v>1</v>
      </c>
      <c r="V77" s="10" t="s">
        <v>13</v>
      </c>
      <c r="W77" s="11">
        <v>66</v>
      </c>
      <c r="X77" s="30" t="s">
        <v>85</v>
      </c>
      <c r="Y77" s="86" t="s">
        <v>105</v>
      </c>
      <c r="Z77" s="91" t="str">
        <f>VLOOKUP( Y77, $V$2:$X$56, 3, FALSE )</f>
        <v>AOSmithHPTU66</v>
      </c>
      <c r="AA77" s="126">
        <v>0</v>
      </c>
      <c r="AB77" s="40" t="s">
        <v>10</v>
      </c>
      <c r="AC77" s="47">
        <v>3</v>
      </c>
      <c r="AD77" s="160">
        <v>3.1</v>
      </c>
      <c r="AE77" s="48">
        <v>42545</v>
      </c>
      <c r="AF77" s="49" t="s">
        <v>83</v>
      </c>
      <c r="AG77" s="138" t="str">
        <f t="shared" si="18"/>
        <v>2,     111014,   "HPTU 66N 120  (66 gal)"</v>
      </c>
      <c r="AH77" s="140" t="str">
        <f t="shared" si="34"/>
        <v>AOSmith</v>
      </c>
      <c r="AI77" s="141" t="s">
        <v>457</v>
      </c>
      <c r="AJ77" s="166">
        <f t="shared" si="7"/>
        <v>1</v>
      </c>
      <c r="AK77" s="138" t="str">
        <f t="shared" si="19"/>
        <v xml:space="preserve">          case  HPTU 66N 120  (66 gal)   :   "AOSmithHPTU66N"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</row>
    <row r="78" spans="3:1045" s="6" customFormat="1" ht="15" customHeight="1" x14ac:dyDescent="0.25">
      <c r="C78" s="131" t="str">
        <f t="shared" si="23"/>
        <v>A. O. Smith</v>
      </c>
      <c r="D78" s="131" t="str">
        <f t="shared" si="24"/>
        <v>HPTU-66DR 130  (66 gal, JA13)</v>
      </c>
      <c r="E78" s="131">
        <f t="shared" si="25"/>
        <v>111814</v>
      </c>
      <c r="F78" s="60">
        <f t="shared" ref="F78" si="48">W78</f>
        <v>66</v>
      </c>
      <c r="G78" s="6" t="str">
        <f t="shared" si="27"/>
        <v>AOSmithHPTU66</v>
      </c>
      <c r="H78" s="62">
        <v>0</v>
      </c>
      <c r="I78" s="60">
        <v>1</v>
      </c>
      <c r="J78" s="61">
        <f t="shared" ref="J78" si="49">IF(H78&gt;0,AB78,0)</f>
        <v>0</v>
      </c>
      <c r="K78" s="61">
        <f t="shared" ref="K78" si="50">IF(I78&gt;0,AD78,0)</f>
        <v>3.1</v>
      </c>
      <c r="L78" s="127">
        <f t="shared" ref="L78" si="51">AA78</f>
        <v>1</v>
      </c>
      <c r="M78" s="169" t="str">
        <f t="shared" si="31"/>
        <v>AOSmithHPTU66DR</v>
      </c>
      <c r="N78" s="97" t="s">
        <v>196</v>
      </c>
      <c r="O78" s="32">
        <v>3</v>
      </c>
      <c r="P78" s="81">
        <f t="shared" ref="P78" si="52">VLOOKUP( Q78, $Q$2:$R$21, 2, FALSE )</f>
        <v>11</v>
      </c>
      <c r="Q78" s="9" t="s">
        <v>7</v>
      </c>
      <c r="R78" s="132">
        <v>18</v>
      </c>
      <c r="S78" s="68">
        <f t="shared" ref="S78" si="53" xml:space="preserve"> (P78*10000) + (R78*100) + VLOOKUP( Y78, $V$2:$X$56, 2, FALSE )</f>
        <v>111814</v>
      </c>
      <c r="T78" s="65" t="str">
        <f t="shared" si="40"/>
        <v>HPTU-66DR 130  (66 gal, JA13)</v>
      </c>
      <c r="U78" s="168">
        <f t="shared" si="5"/>
        <v>1</v>
      </c>
      <c r="V78" s="10" t="s">
        <v>371</v>
      </c>
      <c r="W78" s="11">
        <v>66</v>
      </c>
      <c r="X78" s="30" t="s">
        <v>85</v>
      </c>
      <c r="Y78" s="86" t="s">
        <v>105</v>
      </c>
      <c r="Z78" s="91" t="str">
        <f t="shared" ref="Z78" si="54">VLOOKUP( Y78, $V$2:$X$56, 3, FALSE )</f>
        <v>AOSmithHPTU66</v>
      </c>
      <c r="AA78" s="128">
        <v>1</v>
      </c>
      <c r="AB78" s="40" t="s">
        <v>10</v>
      </c>
      <c r="AC78" s="47">
        <v>3</v>
      </c>
      <c r="AD78" s="160">
        <v>3.1</v>
      </c>
      <c r="AE78" s="48">
        <v>44118</v>
      </c>
      <c r="AF78" s="49" t="s">
        <v>83</v>
      </c>
      <c r="AG78" s="138" t="str">
        <f t="shared" si="18"/>
        <v>2,     111814,   "HPTU-66DR 130  (66 gal, JA13)"</v>
      </c>
      <c r="AH78" s="140" t="str">
        <f t="shared" si="34"/>
        <v>AOSmith</v>
      </c>
      <c r="AI78" s="142" t="s">
        <v>462</v>
      </c>
      <c r="AJ78" s="166">
        <f t="shared" si="7"/>
        <v>1</v>
      </c>
      <c r="AK78" s="138" t="str">
        <f t="shared" si="19"/>
        <v xml:space="preserve">          case  HPTU-66DR 130  (66 gal, JA13)   :   "AOSmithHPTU66DR"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</row>
    <row r="79" spans="3:1045" s="6" customFormat="1" ht="15" customHeight="1" x14ac:dyDescent="0.25">
      <c r="C79" s="6" t="str">
        <f t="shared" si="23"/>
        <v>A. O. Smith</v>
      </c>
      <c r="D79" s="6" t="str">
        <f t="shared" si="24"/>
        <v>HPTU 80 120  (80 gal)</v>
      </c>
      <c r="E79" s="6">
        <f t="shared" si="25"/>
        <v>111115</v>
      </c>
      <c r="F79" s="60">
        <f t="shared" si="26"/>
        <v>80</v>
      </c>
      <c r="G79" s="6" t="str">
        <f t="shared" si="27"/>
        <v>AOSmithHPTU80</v>
      </c>
      <c r="H79" s="62">
        <v>0</v>
      </c>
      <c r="I79" s="60">
        <v>1</v>
      </c>
      <c r="J79" s="61">
        <f t="shared" si="28"/>
        <v>0</v>
      </c>
      <c r="K79" s="61">
        <f t="shared" si="29"/>
        <v>2.9</v>
      </c>
      <c r="L79" s="127">
        <f t="shared" si="30"/>
        <v>0</v>
      </c>
      <c r="M79" s="169" t="str">
        <f t="shared" si="31"/>
        <v>AOSmithHPTU80</v>
      </c>
      <c r="N79" s="97" t="s">
        <v>196</v>
      </c>
      <c r="O79" s="32">
        <v>3</v>
      </c>
      <c r="P79" s="81">
        <f t="shared" si="32"/>
        <v>11</v>
      </c>
      <c r="Q79" s="9" t="s">
        <v>7</v>
      </c>
      <c r="R79" s="133">
        <f>R77+1</f>
        <v>11</v>
      </c>
      <c r="S79" s="68">
        <f xml:space="preserve"> (P79*10000) + (R79*100) + VLOOKUP( Y79, $V$2:$X$56, 2, FALSE )</f>
        <v>111115</v>
      </c>
      <c r="T79" s="65" t="str">
        <f t="shared" si="40"/>
        <v>HPTU 80 120  (80 gal)</v>
      </c>
      <c r="U79" s="168">
        <f t="shared" si="5"/>
        <v>1</v>
      </c>
      <c r="V79" s="10" t="s">
        <v>14</v>
      </c>
      <c r="W79" s="11">
        <v>80</v>
      </c>
      <c r="X79" s="30" t="s">
        <v>86</v>
      </c>
      <c r="Y79" s="86" t="s">
        <v>106</v>
      </c>
      <c r="Z79" s="91" t="str">
        <f>VLOOKUP( Y79, $V$2:$X$56, 3, FALSE )</f>
        <v>AOSmithHPTU80</v>
      </c>
      <c r="AA79" s="126">
        <v>0</v>
      </c>
      <c r="AB79" s="40" t="s">
        <v>10</v>
      </c>
      <c r="AC79" s="47" t="s">
        <v>15</v>
      </c>
      <c r="AD79" s="160">
        <v>2.9</v>
      </c>
      <c r="AE79" s="48">
        <v>42545</v>
      </c>
      <c r="AF79" s="49" t="s">
        <v>83</v>
      </c>
      <c r="AG79" s="138" t="str">
        <f t="shared" si="18"/>
        <v>2,     111115,   "HPTU 80 120  (80 gal)"</v>
      </c>
      <c r="AH79" s="140" t="str">
        <f t="shared" si="34"/>
        <v>AOSmith</v>
      </c>
      <c r="AI79" s="141" t="s">
        <v>184</v>
      </c>
      <c r="AJ79" s="166">
        <f t="shared" si="7"/>
        <v>1</v>
      </c>
      <c r="AK79" s="138" t="str">
        <f t="shared" si="19"/>
        <v xml:space="preserve">          case  HPTU 80 120  (80 gal)   :   "AOSmithHPTU80"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</row>
    <row r="80" spans="3:1045" s="6" customFormat="1" ht="15" customHeight="1" x14ac:dyDescent="0.25">
      <c r="C80" s="6" t="str">
        <f t="shared" si="23"/>
        <v>A. O. Smith</v>
      </c>
      <c r="D80" s="6" t="str">
        <f t="shared" si="24"/>
        <v>HPTU 80N 120  (80 gal)</v>
      </c>
      <c r="E80" s="6">
        <f t="shared" si="25"/>
        <v>111215</v>
      </c>
      <c r="F80" s="60">
        <f t="shared" si="26"/>
        <v>80</v>
      </c>
      <c r="G80" s="6" t="str">
        <f t="shared" si="27"/>
        <v>AOSmithHPTU80</v>
      </c>
      <c r="H80" s="62">
        <v>0</v>
      </c>
      <c r="I80" s="60">
        <v>1</v>
      </c>
      <c r="J80" s="61">
        <f t="shared" si="28"/>
        <v>0</v>
      </c>
      <c r="K80" s="61">
        <f t="shared" si="29"/>
        <v>2.9</v>
      </c>
      <c r="L80" s="127">
        <f t="shared" si="30"/>
        <v>0</v>
      </c>
      <c r="M80" s="169" t="str">
        <f t="shared" si="31"/>
        <v>AOSmithHPTU80N</v>
      </c>
      <c r="N80" s="97" t="s">
        <v>196</v>
      </c>
      <c r="O80" s="32">
        <v>3</v>
      </c>
      <c r="P80" s="81">
        <f t="shared" si="32"/>
        <v>11</v>
      </c>
      <c r="Q80" s="9" t="s">
        <v>7</v>
      </c>
      <c r="R80" s="68">
        <f t="shared" si="33"/>
        <v>12</v>
      </c>
      <c r="S80" s="68">
        <f xml:space="preserve"> (P80*10000) + (R80*100) + VLOOKUP( Y80, $V$2:$X$56, 2, FALSE )</f>
        <v>111215</v>
      </c>
      <c r="T80" s="65" t="str">
        <f t="shared" si="40"/>
        <v>HPTU 80N 120  (80 gal)</v>
      </c>
      <c r="U80" s="168">
        <f t="shared" si="5"/>
        <v>1</v>
      </c>
      <c r="V80" s="10" t="s">
        <v>16</v>
      </c>
      <c r="W80" s="11">
        <v>80</v>
      </c>
      <c r="X80" s="30" t="s">
        <v>86</v>
      </c>
      <c r="Y80" s="86" t="s">
        <v>106</v>
      </c>
      <c r="Z80" s="91" t="str">
        <f>VLOOKUP( Y80, $V$2:$X$56, 3, FALSE )</f>
        <v>AOSmithHPTU80</v>
      </c>
      <c r="AA80" s="126">
        <v>0</v>
      </c>
      <c r="AB80" s="40" t="s">
        <v>10</v>
      </c>
      <c r="AC80" s="47" t="s">
        <v>15</v>
      </c>
      <c r="AD80" s="160">
        <v>2.9</v>
      </c>
      <c r="AE80" s="48">
        <v>42545</v>
      </c>
      <c r="AF80" s="49" t="s">
        <v>83</v>
      </c>
      <c r="AG80" s="138" t="str">
        <f t="shared" si="18"/>
        <v>2,     111215,   "HPTU 80N 120  (80 gal)"</v>
      </c>
      <c r="AH80" s="140" t="str">
        <f t="shared" si="34"/>
        <v>AOSmith</v>
      </c>
      <c r="AI80" s="141" t="s">
        <v>458</v>
      </c>
      <c r="AJ80" s="166">
        <f t="shared" si="7"/>
        <v>1</v>
      </c>
      <c r="AK80" s="138" t="str">
        <f t="shared" si="19"/>
        <v xml:space="preserve">          case  HPTU 80N 120  (80 gal)   :   "AOSmithHPTU80N"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</row>
    <row r="81" spans="3:1048" s="6" customFormat="1" ht="15" customHeight="1" x14ac:dyDescent="0.25">
      <c r="C81" s="131" t="str">
        <f t="shared" si="23"/>
        <v>A. O. Smith</v>
      </c>
      <c r="D81" s="131" t="str">
        <f t="shared" si="24"/>
        <v>HPTU-80DR 130  (80 gal, JA13)</v>
      </c>
      <c r="E81" s="131">
        <f t="shared" si="25"/>
        <v>111915</v>
      </c>
      <c r="F81" s="60">
        <f t="shared" ref="F81" si="55">W81</f>
        <v>80</v>
      </c>
      <c r="G81" s="6" t="str">
        <f t="shared" si="27"/>
        <v>AOSmithHPTU80</v>
      </c>
      <c r="H81" s="62">
        <v>0</v>
      </c>
      <c r="I81" s="60">
        <v>1</v>
      </c>
      <c r="J81" s="61">
        <f t="shared" ref="J81" si="56">IF(H81&gt;0,AB81,0)</f>
        <v>0</v>
      </c>
      <c r="K81" s="61">
        <f t="shared" ref="K81" si="57">IF(I81&gt;0,AD81,0)</f>
        <v>2.9</v>
      </c>
      <c r="L81" s="127">
        <f t="shared" ref="L81" si="58">AA81</f>
        <v>1</v>
      </c>
      <c r="M81" s="169" t="str">
        <f t="shared" si="31"/>
        <v>AOSmithHPTU80DR</v>
      </c>
      <c r="N81" s="97" t="s">
        <v>196</v>
      </c>
      <c r="O81" s="32">
        <v>3</v>
      </c>
      <c r="P81" s="81">
        <f t="shared" ref="P81" si="59">VLOOKUP( Q81, $Q$2:$R$21, 2, FALSE )</f>
        <v>11</v>
      </c>
      <c r="Q81" s="9" t="s">
        <v>7</v>
      </c>
      <c r="R81" s="132">
        <v>19</v>
      </c>
      <c r="S81" s="68">
        <f t="shared" ref="S81" si="60" xml:space="preserve"> (P81*10000) + (R81*100) + VLOOKUP( Y81, $V$2:$X$56, 2, FALSE )</f>
        <v>111915</v>
      </c>
      <c r="T81" s="65" t="str">
        <f t="shared" si="40"/>
        <v>HPTU-80DR 130  (80 gal, JA13)</v>
      </c>
      <c r="U81" s="168">
        <f t="shared" si="5"/>
        <v>1</v>
      </c>
      <c r="V81" s="10" t="s">
        <v>372</v>
      </c>
      <c r="W81" s="11">
        <v>80</v>
      </c>
      <c r="X81" s="30" t="s">
        <v>86</v>
      </c>
      <c r="Y81" s="86" t="s">
        <v>106</v>
      </c>
      <c r="Z81" s="91" t="str">
        <f t="shared" ref="Z81" si="61">VLOOKUP( Y81, $V$2:$X$56, 3, FALSE )</f>
        <v>AOSmithHPTU80</v>
      </c>
      <c r="AA81" s="128">
        <v>1</v>
      </c>
      <c r="AB81" s="40" t="s">
        <v>10</v>
      </c>
      <c r="AC81" s="47" t="s">
        <v>15</v>
      </c>
      <c r="AD81" s="160">
        <v>2.9</v>
      </c>
      <c r="AE81" s="48">
        <v>44118</v>
      </c>
      <c r="AF81" s="49" t="s">
        <v>83</v>
      </c>
      <c r="AG81" s="138" t="str">
        <f t="shared" si="18"/>
        <v>2,     111915,   "HPTU-80DR 130  (80 gal, JA13)"</v>
      </c>
      <c r="AH81" s="140" t="str">
        <f t="shared" si="34"/>
        <v>AOSmith</v>
      </c>
      <c r="AI81" s="142" t="s">
        <v>185</v>
      </c>
      <c r="AJ81" s="166">
        <f t="shared" si="7"/>
        <v>1</v>
      </c>
      <c r="AK81" s="138" t="str">
        <f t="shared" si="19"/>
        <v xml:space="preserve">          case  HPTU-80DR 130  (80 gal, JA13)   :   "AOSmithHPTU80DR"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</row>
    <row r="82" spans="3:1048" s="6" customFormat="1" ht="15" customHeight="1" x14ac:dyDescent="0.25">
      <c r="C82" s="6" t="str">
        <f t="shared" si="23"/>
        <v>A. O. Smith</v>
      </c>
      <c r="D82" s="6" t="str">
        <f t="shared" si="24"/>
        <v>PHPT 60  (60 gal)</v>
      </c>
      <c r="E82" s="6">
        <f t="shared" si="25"/>
        <v>111311</v>
      </c>
      <c r="F82" s="60">
        <f t="shared" si="26"/>
        <v>60</v>
      </c>
      <c r="G82" s="6" t="str">
        <f t="shared" si="27"/>
        <v>AOSmithPHPT60</v>
      </c>
      <c r="H82" s="60">
        <v>1</v>
      </c>
      <c r="I82" s="62">
        <v>0</v>
      </c>
      <c r="J82" s="61">
        <f t="shared" ref="J82:J216" si="62">IF(H82&gt;0,AB82,0)</f>
        <v>2.33</v>
      </c>
      <c r="K82" s="61">
        <f t="shared" ref="K82:K216" si="63">IF(I82&gt;0,AD82,0)</f>
        <v>0</v>
      </c>
      <c r="L82" s="127">
        <f t="shared" si="30"/>
        <v>0</v>
      </c>
      <c r="M82" s="169" t="str">
        <f t="shared" si="31"/>
        <v>AOSmithPHPT60</v>
      </c>
      <c r="N82" s="97" t="s">
        <v>196</v>
      </c>
      <c r="O82" s="33"/>
      <c r="P82" s="81">
        <f t="shared" si="32"/>
        <v>11</v>
      </c>
      <c r="Q82" s="18" t="s">
        <v>7</v>
      </c>
      <c r="R82" s="133">
        <f>R80+1</f>
        <v>13</v>
      </c>
      <c r="S82" s="68">
        <f t="shared" ref="S82:S91" si="64" xml:space="preserve"> (P82*10000) + (R82*100) + VLOOKUP( Y82, $V$2:$X$56, 2, FALSE )</f>
        <v>111311</v>
      </c>
      <c r="T82" s="65" t="str">
        <f t="shared" si="40"/>
        <v>PHPT 60  (60 gal)</v>
      </c>
      <c r="U82" s="168">
        <f t="shared" si="5"/>
        <v>1</v>
      </c>
      <c r="V82" s="19" t="s">
        <v>110</v>
      </c>
      <c r="W82" s="20">
        <v>60</v>
      </c>
      <c r="X82" s="31" t="s">
        <v>107</v>
      </c>
      <c r="Y82" s="86" t="s">
        <v>107</v>
      </c>
      <c r="Z82" s="91" t="str">
        <f t="shared" ref="Z82:Z91" si="65">VLOOKUP( Y82, $V$2:$X$56, 3, FALSE )</f>
        <v>AOSmithPHPT60</v>
      </c>
      <c r="AA82" s="126">
        <v>0</v>
      </c>
      <c r="AB82" s="34">
        <v>2.33</v>
      </c>
      <c r="AC82" s="50"/>
      <c r="AD82" s="170"/>
      <c r="AE82" s="50"/>
      <c r="AF82" s="49"/>
      <c r="AG82" s="138" t="str">
        <f t="shared" si="18"/>
        <v>2,     111311,   "PHPT 60  (60 gal)"</v>
      </c>
      <c r="AH82" s="140" t="str">
        <f t="shared" si="34"/>
        <v>AOSmith</v>
      </c>
      <c r="AI82" s="141" t="s">
        <v>180</v>
      </c>
      <c r="AJ82" s="166">
        <f t="shared" si="7"/>
        <v>1</v>
      </c>
      <c r="AK82" s="138" t="str">
        <f t="shared" si="19"/>
        <v xml:space="preserve">          case  PHPT 60  (60 gal)   :   "AOSmithPHPT60"</v>
      </c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8"/>
      <c r="IZ82" s="28"/>
      <c r="JA82" s="28"/>
      <c r="JB82" s="28"/>
      <c r="JC82" s="28"/>
      <c r="JD82" s="28"/>
      <c r="JE82" s="28"/>
      <c r="JF82" s="28"/>
      <c r="JG82" s="28"/>
      <c r="JH82" s="28"/>
      <c r="JI82" s="28"/>
      <c r="JJ82" s="28"/>
      <c r="JK82" s="28"/>
      <c r="JL82" s="28"/>
      <c r="JM82" s="28"/>
      <c r="JN82" s="28"/>
      <c r="JO82" s="28"/>
      <c r="JP82" s="28"/>
      <c r="JQ82" s="28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8"/>
      <c r="KD82" s="28"/>
      <c r="KE82" s="28"/>
      <c r="KF82" s="28"/>
      <c r="KG82" s="28"/>
      <c r="KH82" s="28"/>
      <c r="KI82" s="28"/>
      <c r="KJ82" s="28"/>
      <c r="KK82" s="28"/>
      <c r="KL82" s="28"/>
      <c r="KM82" s="28"/>
      <c r="KN82" s="28"/>
      <c r="KO82" s="28"/>
      <c r="KP82" s="28"/>
      <c r="KQ82" s="28"/>
      <c r="KR82" s="28"/>
      <c r="KS82" s="28"/>
      <c r="KT82" s="28"/>
      <c r="KU82" s="28"/>
      <c r="KV82" s="28"/>
      <c r="KW82" s="28"/>
      <c r="KX82" s="28"/>
      <c r="KY82" s="28"/>
      <c r="KZ82" s="28"/>
      <c r="LA82" s="28"/>
      <c r="LB82" s="28"/>
      <c r="LC82" s="28"/>
      <c r="LD82" s="28"/>
      <c r="LE82" s="28"/>
      <c r="LF82" s="28"/>
      <c r="LG82" s="28"/>
      <c r="LH82" s="28"/>
      <c r="LI82" s="28"/>
      <c r="LJ82" s="28"/>
      <c r="LK82" s="28"/>
      <c r="LL82" s="28"/>
      <c r="LM82" s="28"/>
      <c r="LN82" s="28"/>
      <c r="LO82" s="28"/>
      <c r="LP82" s="28"/>
      <c r="LQ82" s="28"/>
      <c r="LR82" s="28"/>
      <c r="LS82" s="28"/>
      <c r="LT82" s="28"/>
      <c r="LU82" s="28"/>
      <c r="LV82" s="28"/>
      <c r="LW82" s="28"/>
      <c r="LX82" s="28"/>
      <c r="LY82" s="28"/>
      <c r="LZ82" s="28"/>
      <c r="MA82" s="28"/>
      <c r="MB82" s="28"/>
      <c r="MC82" s="28"/>
      <c r="MD82" s="28"/>
      <c r="ME82" s="28"/>
      <c r="MF82" s="28"/>
      <c r="MG82" s="28"/>
      <c r="MH82" s="28"/>
      <c r="MI82" s="28"/>
      <c r="MJ82" s="28"/>
      <c r="MK82" s="28"/>
      <c r="ML82" s="28"/>
      <c r="MM82" s="28"/>
      <c r="MN82" s="28"/>
      <c r="MO82" s="28"/>
      <c r="MP82" s="28"/>
      <c r="MQ82" s="28"/>
      <c r="MR82" s="28"/>
      <c r="MS82" s="28"/>
      <c r="MT82" s="28"/>
      <c r="MU82" s="28"/>
      <c r="MV82" s="28"/>
      <c r="MW82" s="28"/>
      <c r="MX82" s="28"/>
      <c r="MY82" s="28"/>
      <c r="MZ82" s="28"/>
      <c r="NA82" s="28"/>
      <c r="NB82" s="28"/>
      <c r="NC82" s="28"/>
      <c r="ND82" s="28"/>
      <c r="NE82" s="28"/>
      <c r="NF82" s="28"/>
      <c r="NG82" s="28"/>
      <c r="NH82" s="28"/>
      <c r="NI82" s="28"/>
      <c r="NJ82" s="28"/>
      <c r="NK82" s="28"/>
      <c r="NL82" s="28"/>
      <c r="NM82" s="28"/>
      <c r="NN82" s="28"/>
      <c r="NO82" s="28"/>
      <c r="NP82" s="28"/>
      <c r="NQ82" s="28"/>
      <c r="NR82" s="28"/>
      <c r="NS82" s="28"/>
      <c r="NT82" s="28"/>
      <c r="NU82" s="28"/>
      <c r="NV82" s="28"/>
      <c r="NW82" s="28"/>
      <c r="NX82" s="28"/>
      <c r="NY82" s="28"/>
      <c r="NZ82" s="28"/>
      <c r="OA82" s="28"/>
      <c r="OB82" s="28"/>
      <c r="OC82" s="28"/>
      <c r="OD82" s="28"/>
      <c r="OE82" s="28"/>
      <c r="OF82" s="28"/>
      <c r="OG82" s="28"/>
      <c r="OH82" s="28"/>
      <c r="OI82" s="28"/>
      <c r="OJ82" s="28"/>
      <c r="OK82" s="28"/>
      <c r="OL82" s="28"/>
      <c r="OM82" s="28"/>
      <c r="ON82" s="28"/>
      <c r="OO82" s="28"/>
      <c r="OP82" s="28"/>
      <c r="OQ82" s="28"/>
      <c r="OR82" s="28"/>
      <c r="OS82" s="28"/>
      <c r="OT82" s="28"/>
      <c r="OU82" s="28"/>
      <c r="OV82" s="28"/>
      <c r="OW82" s="28"/>
      <c r="OX82" s="28"/>
      <c r="OY82" s="28"/>
      <c r="OZ82" s="28"/>
      <c r="PA82" s="28"/>
      <c r="PB82" s="28"/>
      <c r="PC82" s="28"/>
      <c r="PD82" s="28"/>
      <c r="PE82" s="28"/>
      <c r="PF82" s="28"/>
      <c r="PG82" s="28"/>
      <c r="PH82" s="28"/>
      <c r="PI82" s="28"/>
      <c r="PJ82" s="28"/>
      <c r="PK82" s="28"/>
      <c r="PL82" s="28"/>
      <c r="PM82" s="28"/>
      <c r="PN82" s="28"/>
      <c r="PO82" s="28"/>
      <c r="PP82" s="28"/>
      <c r="PQ82" s="28"/>
      <c r="PR82" s="28"/>
      <c r="PS82" s="28"/>
      <c r="PT82" s="28"/>
      <c r="PU82" s="28"/>
      <c r="PV82" s="28"/>
      <c r="PW82" s="28"/>
      <c r="PX82" s="28"/>
      <c r="PY82" s="28"/>
      <c r="PZ82" s="28"/>
      <c r="QA82" s="28"/>
      <c r="QB82" s="28"/>
      <c r="QC82" s="28"/>
      <c r="QD82" s="28"/>
      <c r="QE82" s="28"/>
      <c r="QF82" s="28"/>
      <c r="QG82" s="28"/>
      <c r="QH82" s="28"/>
      <c r="QI82" s="28"/>
      <c r="QJ82" s="28"/>
      <c r="QK82" s="28"/>
      <c r="QL82" s="28"/>
      <c r="QM82" s="28"/>
      <c r="QN82" s="28"/>
      <c r="QO82" s="28"/>
      <c r="QP82" s="28"/>
      <c r="QQ82" s="28"/>
      <c r="QR82" s="28"/>
      <c r="QS82" s="28"/>
      <c r="QT82" s="28"/>
      <c r="QU82" s="28"/>
      <c r="QV82" s="28"/>
      <c r="QW82" s="28"/>
      <c r="QX82" s="28"/>
      <c r="QY82" s="28"/>
      <c r="QZ82" s="28"/>
      <c r="RA82" s="28"/>
      <c r="RB82" s="28"/>
      <c r="RC82" s="28"/>
      <c r="RD82" s="28"/>
      <c r="RE82" s="28"/>
      <c r="RF82" s="28"/>
      <c r="RG82" s="28"/>
      <c r="RH82" s="28"/>
      <c r="RI82" s="28"/>
      <c r="RJ82" s="28"/>
      <c r="RK82" s="28"/>
      <c r="RL82" s="28"/>
      <c r="RM82" s="28"/>
      <c r="RN82" s="28"/>
      <c r="RO82" s="28"/>
      <c r="RP82" s="28"/>
      <c r="RQ82" s="28"/>
      <c r="RR82" s="28"/>
      <c r="RS82" s="28"/>
      <c r="RT82" s="28"/>
      <c r="RU82" s="28"/>
      <c r="RV82" s="28"/>
      <c r="RW82" s="28"/>
      <c r="RX82" s="28"/>
      <c r="RY82" s="28"/>
      <c r="RZ82" s="28"/>
      <c r="SA82" s="28"/>
      <c r="SB82" s="28"/>
      <c r="SC82" s="28"/>
      <c r="SD82" s="28"/>
      <c r="SE82" s="28"/>
      <c r="SF82" s="28"/>
      <c r="SG82" s="28"/>
      <c r="SH82" s="28"/>
      <c r="SI82" s="28"/>
      <c r="SJ82" s="28"/>
      <c r="SK82" s="28"/>
      <c r="SL82" s="28"/>
      <c r="SM82" s="28"/>
      <c r="SN82" s="28"/>
      <c r="SO82" s="28"/>
      <c r="SP82" s="28"/>
      <c r="SQ82" s="28"/>
      <c r="SR82" s="28"/>
      <c r="SS82" s="28"/>
      <c r="ST82" s="28"/>
      <c r="SU82" s="28"/>
      <c r="SV82" s="28"/>
      <c r="SW82" s="28"/>
      <c r="SX82" s="28"/>
      <c r="SY82" s="28"/>
      <c r="SZ82" s="28"/>
      <c r="TA82" s="28"/>
      <c r="TB82" s="28"/>
      <c r="TC82" s="28"/>
      <c r="TD82" s="28"/>
      <c r="TE82" s="28"/>
      <c r="TF82" s="28"/>
      <c r="TG82" s="28"/>
      <c r="TH82" s="28"/>
      <c r="TI82" s="28"/>
      <c r="TJ82" s="28"/>
      <c r="TK82" s="28"/>
      <c r="TL82" s="28"/>
      <c r="TM82" s="28"/>
      <c r="TN82" s="28"/>
      <c r="TO82" s="28"/>
      <c r="TP82" s="28"/>
      <c r="TQ82" s="28"/>
      <c r="TR82" s="28"/>
      <c r="TS82" s="28"/>
      <c r="TT82" s="28"/>
      <c r="TU82" s="28"/>
      <c r="TV82" s="28"/>
      <c r="TW82" s="28"/>
      <c r="TX82" s="28"/>
      <c r="TY82" s="28"/>
      <c r="TZ82" s="28"/>
      <c r="UA82" s="28"/>
      <c r="UB82" s="28"/>
      <c r="UC82" s="28"/>
      <c r="UD82" s="28"/>
      <c r="UE82" s="28"/>
      <c r="UF82" s="28"/>
      <c r="UG82" s="28"/>
      <c r="UH82" s="28"/>
      <c r="UI82" s="28"/>
      <c r="UJ82" s="28"/>
      <c r="UK82" s="28"/>
      <c r="UL82" s="28"/>
      <c r="UM82" s="28"/>
      <c r="UN82" s="28"/>
      <c r="UO82" s="28"/>
      <c r="UP82" s="28"/>
      <c r="UQ82" s="28"/>
      <c r="UR82" s="28"/>
      <c r="US82" s="28"/>
      <c r="UT82" s="28"/>
      <c r="UU82" s="28"/>
      <c r="UV82" s="28"/>
      <c r="UW82" s="28"/>
      <c r="UX82" s="28"/>
      <c r="UY82" s="28"/>
      <c r="UZ82" s="28"/>
      <c r="VA82" s="28"/>
      <c r="VB82" s="28"/>
      <c r="VC82" s="28"/>
      <c r="VD82" s="28"/>
      <c r="VE82" s="28"/>
      <c r="VF82" s="28"/>
      <c r="VG82" s="28"/>
      <c r="VH82" s="28"/>
      <c r="VI82" s="28"/>
      <c r="VJ82" s="28"/>
      <c r="VK82" s="28"/>
      <c r="VL82" s="28"/>
      <c r="VM82" s="28"/>
      <c r="VN82" s="28"/>
      <c r="VO82" s="28"/>
      <c r="VP82" s="28"/>
      <c r="VQ82" s="28"/>
      <c r="VR82" s="28"/>
      <c r="VS82" s="28"/>
      <c r="VT82" s="28"/>
      <c r="VU82" s="28"/>
      <c r="VV82" s="28"/>
      <c r="VW82" s="28"/>
      <c r="VX82" s="28"/>
      <c r="VY82" s="28"/>
      <c r="VZ82" s="28"/>
      <c r="WA82" s="28"/>
      <c r="WB82" s="28"/>
      <c r="WC82" s="28"/>
      <c r="WD82" s="28"/>
      <c r="WE82" s="28"/>
      <c r="WF82" s="28"/>
      <c r="WG82" s="28"/>
      <c r="WH82" s="28"/>
      <c r="WI82" s="28"/>
      <c r="WJ82" s="28"/>
      <c r="WK82" s="28"/>
      <c r="WL82" s="28"/>
      <c r="WM82" s="28"/>
      <c r="WN82" s="28"/>
      <c r="WO82" s="28"/>
      <c r="WP82" s="28"/>
      <c r="WQ82" s="28"/>
      <c r="WR82" s="28"/>
      <c r="WS82" s="28"/>
      <c r="WT82" s="28"/>
      <c r="WU82" s="28"/>
      <c r="WV82" s="28"/>
      <c r="WW82" s="28"/>
      <c r="WX82" s="28"/>
      <c r="WY82" s="28"/>
      <c r="WZ82" s="28"/>
      <c r="XA82" s="28"/>
      <c r="XB82" s="28"/>
      <c r="XC82" s="28"/>
      <c r="XD82" s="28"/>
      <c r="XE82" s="28"/>
      <c r="XF82" s="28"/>
      <c r="XG82" s="28"/>
      <c r="XH82" s="28"/>
      <c r="XI82" s="28"/>
      <c r="XJ82" s="28"/>
      <c r="XK82" s="28"/>
      <c r="XL82" s="28"/>
      <c r="XM82" s="28"/>
      <c r="XN82" s="28"/>
      <c r="XO82" s="28"/>
      <c r="XP82" s="28"/>
      <c r="XQ82" s="28"/>
      <c r="XR82" s="28"/>
      <c r="XS82" s="28"/>
      <c r="XT82" s="28"/>
      <c r="XU82" s="28"/>
      <c r="XV82" s="28"/>
      <c r="XW82" s="28"/>
      <c r="XX82" s="28"/>
      <c r="XY82" s="28"/>
      <c r="XZ82" s="28"/>
      <c r="YA82" s="28"/>
      <c r="YB82" s="28"/>
      <c r="YC82" s="28"/>
      <c r="YD82" s="28"/>
      <c r="YE82" s="28"/>
      <c r="YF82" s="28"/>
      <c r="YG82" s="28"/>
      <c r="YH82" s="28"/>
      <c r="YI82" s="28"/>
      <c r="YJ82" s="28"/>
      <c r="YK82" s="28"/>
      <c r="YL82" s="28"/>
      <c r="YM82" s="28"/>
      <c r="YN82" s="28"/>
      <c r="YO82" s="28"/>
      <c r="YP82" s="28"/>
      <c r="YQ82" s="28"/>
      <c r="YR82" s="28"/>
      <c r="YS82" s="28"/>
      <c r="YT82" s="28"/>
      <c r="YU82" s="28"/>
      <c r="YV82" s="28"/>
      <c r="YW82" s="28"/>
      <c r="YX82" s="28"/>
      <c r="YY82" s="28"/>
      <c r="YZ82" s="28"/>
      <c r="ZA82" s="28"/>
      <c r="ZB82" s="28"/>
      <c r="ZC82" s="28"/>
      <c r="ZD82" s="28"/>
      <c r="ZE82" s="28"/>
      <c r="ZF82" s="28"/>
      <c r="ZG82" s="28"/>
      <c r="ZH82" s="28"/>
      <c r="ZI82" s="28"/>
      <c r="ZJ82" s="28"/>
      <c r="ZK82" s="28"/>
      <c r="ZL82" s="28"/>
      <c r="ZM82" s="28"/>
      <c r="ZN82" s="28"/>
      <c r="ZO82" s="28"/>
      <c r="ZP82" s="28"/>
      <c r="ZQ82" s="28"/>
      <c r="ZR82" s="28"/>
      <c r="ZS82" s="28"/>
      <c r="ZT82" s="28"/>
      <c r="ZU82" s="28"/>
      <c r="ZV82" s="28"/>
      <c r="ZW82" s="28"/>
      <c r="ZX82" s="28"/>
      <c r="ZY82" s="28"/>
      <c r="ZZ82" s="28"/>
      <c r="AAA82" s="28"/>
      <c r="AAB82" s="28"/>
      <c r="AAC82" s="28"/>
      <c r="AAD82" s="28"/>
      <c r="AAE82" s="28"/>
      <c r="AAF82" s="28"/>
      <c r="AAG82" s="28"/>
      <c r="AAH82" s="28"/>
      <c r="AAI82" s="28"/>
      <c r="AAJ82" s="28"/>
      <c r="AAK82" s="28"/>
      <c r="AAL82" s="28"/>
      <c r="AAM82" s="28"/>
      <c r="AAN82" s="28"/>
      <c r="AAO82" s="28"/>
      <c r="AAP82" s="28"/>
      <c r="AAQ82" s="28"/>
      <c r="AAR82" s="28"/>
      <c r="AAS82" s="28"/>
      <c r="AAT82" s="28"/>
      <c r="AAU82" s="28"/>
      <c r="AAV82" s="28"/>
      <c r="AAW82" s="28"/>
      <c r="AAX82" s="28"/>
      <c r="AAY82" s="28"/>
      <c r="AAZ82" s="28"/>
      <c r="ABA82" s="28"/>
      <c r="ABB82" s="28"/>
      <c r="ABC82" s="28"/>
      <c r="ABD82" s="28"/>
      <c r="ABE82" s="28"/>
      <c r="ABF82" s="28"/>
      <c r="ABG82" s="28"/>
      <c r="ABH82" s="28"/>
      <c r="ABI82" s="28"/>
      <c r="ABJ82" s="28"/>
      <c r="ABK82" s="28"/>
      <c r="ABL82" s="28"/>
      <c r="ABM82" s="28"/>
      <c r="ABN82" s="28"/>
      <c r="ABO82" s="28"/>
      <c r="ABP82" s="28"/>
      <c r="ABQ82" s="28"/>
      <c r="ABR82" s="28"/>
      <c r="ABS82" s="28"/>
      <c r="ABT82" s="28"/>
      <c r="ABU82" s="28"/>
      <c r="ABV82" s="28"/>
      <c r="ABW82" s="28"/>
      <c r="ABX82" s="28"/>
      <c r="ABY82" s="28"/>
      <c r="ABZ82" s="28"/>
      <c r="ACA82" s="28"/>
      <c r="ACB82" s="28"/>
      <c r="ACC82" s="28"/>
      <c r="ACD82" s="28"/>
      <c r="ACE82" s="28"/>
      <c r="ACF82" s="28"/>
      <c r="ACG82" s="28"/>
      <c r="ACH82" s="28"/>
      <c r="ACI82" s="28"/>
      <c r="ACJ82" s="28"/>
      <c r="ACK82" s="28"/>
      <c r="ACL82" s="28"/>
      <c r="ACM82" s="28"/>
      <c r="ACN82" s="28"/>
      <c r="ACO82" s="28"/>
      <c r="ACP82" s="28"/>
      <c r="ACQ82" s="28"/>
      <c r="ACR82" s="28"/>
      <c r="ACS82" s="28"/>
      <c r="ACT82" s="28"/>
      <c r="ACU82" s="28"/>
      <c r="ACV82" s="28"/>
      <c r="ACW82" s="28"/>
      <c r="ACX82" s="28"/>
      <c r="ACY82" s="28"/>
      <c r="ACZ82" s="28"/>
      <c r="ADA82" s="28"/>
      <c r="ADB82" s="28"/>
      <c r="ADC82" s="28"/>
      <c r="ADD82" s="28"/>
      <c r="ADE82" s="28"/>
      <c r="ADF82" s="28"/>
      <c r="ADG82" s="28"/>
      <c r="ADH82" s="28"/>
      <c r="ADI82" s="28"/>
      <c r="ADJ82" s="28"/>
      <c r="ADK82" s="28"/>
      <c r="ADL82" s="28"/>
      <c r="ADM82" s="28"/>
      <c r="ADN82" s="28"/>
      <c r="ADO82" s="28"/>
      <c r="ADP82" s="28"/>
      <c r="ADQ82" s="28"/>
      <c r="ADR82" s="28"/>
      <c r="ADS82" s="28"/>
      <c r="ADT82" s="28"/>
      <c r="ADU82" s="28"/>
      <c r="ADV82" s="28"/>
      <c r="ADW82" s="28"/>
      <c r="ADX82" s="28"/>
      <c r="ADY82" s="28"/>
      <c r="ADZ82" s="28"/>
      <c r="AEA82" s="28"/>
      <c r="AEB82" s="28"/>
      <c r="AEC82" s="28"/>
      <c r="AED82" s="28"/>
      <c r="AEE82" s="28"/>
      <c r="AEF82" s="28"/>
      <c r="AEG82" s="28"/>
      <c r="AEH82" s="28"/>
      <c r="AEI82" s="28"/>
      <c r="AEJ82" s="28"/>
      <c r="AEK82" s="28"/>
      <c r="AEL82" s="28"/>
      <c r="AEM82" s="28"/>
      <c r="AEN82" s="28"/>
      <c r="AEO82" s="28"/>
      <c r="AEP82" s="28"/>
      <c r="AEQ82" s="28"/>
      <c r="AER82" s="28"/>
      <c r="AES82" s="28"/>
      <c r="AET82" s="28"/>
      <c r="AEU82" s="28"/>
      <c r="AEV82" s="28"/>
      <c r="AEW82" s="28"/>
      <c r="AEX82" s="28"/>
      <c r="AEY82" s="28"/>
      <c r="AEZ82" s="28"/>
      <c r="AFA82" s="28"/>
      <c r="AFB82" s="28"/>
      <c r="AFC82" s="28"/>
      <c r="AFD82" s="28"/>
      <c r="AFE82" s="28"/>
      <c r="AFF82" s="28"/>
      <c r="AFG82" s="28"/>
      <c r="AFH82" s="28"/>
      <c r="AFI82" s="28"/>
      <c r="AFJ82" s="28"/>
      <c r="AFK82" s="28"/>
      <c r="AFL82" s="28"/>
      <c r="AFM82" s="28"/>
      <c r="AFN82" s="28"/>
      <c r="AFO82" s="28"/>
      <c r="AFP82" s="28"/>
      <c r="AFQ82" s="28"/>
      <c r="AFR82" s="28"/>
      <c r="AFS82" s="28"/>
      <c r="AFT82" s="28"/>
      <c r="AFU82" s="28"/>
      <c r="AFV82" s="28"/>
      <c r="AFW82" s="28"/>
      <c r="AFX82" s="28"/>
      <c r="AFY82" s="28"/>
      <c r="AFZ82" s="28"/>
      <c r="AGA82" s="28"/>
      <c r="AGB82" s="28"/>
      <c r="AGC82" s="28"/>
      <c r="AGD82" s="28"/>
      <c r="AGE82" s="28"/>
      <c r="AGF82" s="28"/>
      <c r="AGG82" s="28"/>
      <c r="AGH82" s="28"/>
      <c r="AGI82" s="28"/>
      <c r="AGJ82" s="28"/>
      <c r="AGK82" s="28"/>
      <c r="AGL82" s="28"/>
      <c r="AGM82" s="28"/>
      <c r="AGN82" s="28"/>
      <c r="AGO82" s="28"/>
      <c r="AGP82" s="28"/>
      <c r="AGQ82" s="28"/>
      <c r="AGR82" s="28"/>
      <c r="AGS82" s="28"/>
      <c r="AGT82" s="28"/>
      <c r="AGU82" s="28"/>
      <c r="AGV82" s="28"/>
      <c r="AGW82" s="28"/>
      <c r="AGX82" s="28"/>
      <c r="AGY82" s="28"/>
      <c r="AGZ82" s="28"/>
      <c r="AHA82" s="28"/>
      <c r="AHB82" s="28"/>
      <c r="AHC82" s="28"/>
      <c r="AHD82" s="28"/>
      <c r="AHE82" s="28"/>
      <c r="AHF82" s="28"/>
      <c r="AHG82" s="28"/>
      <c r="AHH82" s="28"/>
      <c r="AHI82" s="28"/>
      <c r="AHJ82" s="28"/>
      <c r="AHK82" s="28"/>
      <c r="AHL82" s="28"/>
      <c r="AHM82" s="28"/>
      <c r="AHN82" s="28"/>
      <c r="AHO82" s="28"/>
      <c r="AHP82" s="28"/>
      <c r="AHQ82" s="28"/>
      <c r="AHR82" s="28"/>
      <c r="AHS82" s="28"/>
      <c r="AHT82" s="28"/>
      <c r="AHU82" s="28"/>
      <c r="AHV82" s="28"/>
      <c r="AHW82" s="28"/>
      <c r="AHX82" s="28"/>
      <c r="AHY82" s="28"/>
      <c r="AHZ82" s="28"/>
      <c r="AIA82" s="28"/>
      <c r="AIB82" s="28"/>
      <c r="AIC82" s="28"/>
      <c r="AID82" s="28"/>
      <c r="AIE82" s="28"/>
      <c r="AIF82" s="28"/>
      <c r="AIG82" s="28"/>
      <c r="AIH82" s="28"/>
      <c r="AII82" s="28"/>
      <c r="AIJ82" s="28"/>
      <c r="AIK82" s="28"/>
      <c r="AIL82" s="28"/>
      <c r="AIM82" s="28"/>
      <c r="AIN82" s="28"/>
      <c r="AIO82" s="28"/>
      <c r="AIP82" s="28"/>
      <c r="AIQ82" s="28"/>
      <c r="AIR82" s="28"/>
      <c r="AIS82" s="28"/>
      <c r="AIT82" s="28"/>
      <c r="AIU82" s="28"/>
      <c r="AIV82" s="28"/>
      <c r="AIW82" s="28"/>
      <c r="AIX82" s="28"/>
      <c r="AIY82" s="28"/>
      <c r="AIZ82" s="28"/>
      <c r="AJA82" s="28"/>
      <c r="AJB82" s="28"/>
      <c r="AJC82" s="28"/>
      <c r="AJD82" s="28"/>
      <c r="AJE82" s="28"/>
      <c r="AJF82" s="28"/>
      <c r="AJG82" s="28"/>
      <c r="AJH82" s="28"/>
      <c r="AJI82" s="28"/>
      <c r="AJJ82" s="28"/>
      <c r="AJK82" s="28"/>
      <c r="AJL82" s="28"/>
      <c r="AJM82" s="28"/>
      <c r="AJN82" s="28"/>
      <c r="AJO82" s="28"/>
      <c r="AJP82" s="28"/>
      <c r="AJQ82" s="28"/>
      <c r="AJR82" s="28"/>
      <c r="AJS82" s="28"/>
      <c r="AJT82" s="28"/>
      <c r="AJU82" s="28"/>
      <c r="AJV82" s="28"/>
      <c r="AJW82" s="28"/>
      <c r="AJX82" s="28"/>
      <c r="AJY82" s="28"/>
      <c r="AJZ82" s="28"/>
      <c r="AKA82" s="28"/>
      <c r="AKB82" s="28"/>
      <c r="AKC82" s="28"/>
      <c r="AKD82" s="28"/>
      <c r="AKE82" s="28"/>
      <c r="AKF82" s="28"/>
      <c r="AKG82" s="28"/>
      <c r="AKH82" s="28"/>
      <c r="AKI82" s="28"/>
      <c r="AKJ82" s="28"/>
      <c r="AKK82" s="28"/>
      <c r="AKL82" s="28"/>
      <c r="AKM82" s="28"/>
      <c r="AKN82" s="28"/>
      <c r="AKO82" s="28"/>
      <c r="AKP82" s="28"/>
      <c r="AKQ82" s="28"/>
      <c r="AKR82" s="28"/>
      <c r="AKS82" s="28"/>
      <c r="AKT82" s="28"/>
      <c r="AKU82" s="28"/>
      <c r="AKV82" s="28"/>
      <c r="AKW82" s="28"/>
      <c r="AKX82" s="28"/>
      <c r="AKY82" s="28"/>
      <c r="AKZ82" s="28"/>
      <c r="ALA82" s="28"/>
      <c r="ALB82" s="28"/>
      <c r="ALC82" s="28"/>
      <c r="ALD82" s="28"/>
      <c r="ALE82" s="28"/>
      <c r="ALF82" s="28"/>
      <c r="ALG82" s="28"/>
      <c r="ALH82" s="28"/>
      <c r="ALI82" s="28"/>
      <c r="ALJ82" s="28"/>
      <c r="ALK82" s="28"/>
      <c r="ALL82" s="28"/>
      <c r="ALM82" s="28"/>
      <c r="ALN82" s="28"/>
      <c r="ALO82" s="28"/>
      <c r="ALP82" s="28"/>
      <c r="ALQ82" s="28"/>
      <c r="ALR82" s="28"/>
      <c r="ALS82" s="28"/>
      <c r="ALT82" s="28"/>
      <c r="ALU82" s="28"/>
      <c r="ALV82" s="28"/>
      <c r="ALW82" s="28"/>
      <c r="ALX82" s="28"/>
      <c r="ALY82" s="28"/>
      <c r="ALZ82" s="28"/>
      <c r="AMA82" s="28"/>
      <c r="AMB82" s="28"/>
      <c r="AMC82" s="28"/>
      <c r="AMD82" s="28"/>
      <c r="AME82" s="28"/>
      <c r="AMF82" s="28"/>
      <c r="AMG82" s="28"/>
      <c r="AMH82" s="28"/>
      <c r="AMI82" s="28"/>
      <c r="AMJ82" s="28"/>
      <c r="AMK82" s="28"/>
      <c r="AML82" s="28"/>
      <c r="AMM82" s="28"/>
      <c r="AMN82" s="28"/>
      <c r="AMO82" s="28"/>
      <c r="AMP82" s="28"/>
      <c r="AMQ82" s="28"/>
      <c r="AMR82" s="28"/>
      <c r="AMS82" s="28"/>
      <c r="AMT82" s="28"/>
      <c r="AMU82" s="28"/>
      <c r="AMV82" s="28"/>
      <c r="AMW82" s="28"/>
      <c r="AMX82" s="28"/>
      <c r="AMY82" s="28"/>
      <c r="AMZ82" s="28"/>
      <c r="ANA82" s="28"/>
      <c r="ANB82" s="28"/>
      <c r="ANC82" s="28"/>
      <c r="AND82" s="28"/>
      <c r="ANE82" s="28"/>
      <c r="ANF82" s="28"/>
      <c r="ANG82" s="28"/>
      <c r="ANH82" s="28"/>
    </row>
    <row r="83" spans="3:1048" s="6" customFormat="1" ht="15" customHeight="1" x14ac:dyDescent="0.25">
      <c r="C83" s="6" t="str">
        <f t="shared" si="23"/>
        <v>A. O. Smith</v>
      </c>
      <c r="D83" s="6" t="str">
        <f t="shared" si="24"/>
        <v>PHPT 80  (80 gal)</v>
      </c>
      <c r="E83" s="6">
        <f t="shared" si="25"/>
        <v>111412</v>
      </c>
      <c r="F83" s="60">
        <f t="shared" si="26"/>
        <v>80</v>
      </c>
      <c r="G83" s="6" t="str">
        <f t="shared" si="27"/>
        <v>AOSmithPHPT80</v>
      </c>
      <c r="H83" s="60">
        <v>1</v>
      </c>
      <c r="I83" s="62">
        <v>0</v>
      </c>
      <c r="J83" s="61">
        <f t="shared" si="62"/>
        <v>2.33</v>
      </c>
      <c r="K83" s="61">
        <f t="shared" si="63"/>
        <v>0</v>
      </c>
      <c r="L83" s="127">
        <f t="shared" si="30"/>
        <v>0</v>
      </c>
      <c r="M83" s="169" t="str">
        <f t="shared" si="31"/>
        <v>AOSmithPHPT80</v>
      </c>
      <c r="N83" s="97" t="s">
        <v>196</v>
      </c>
      <c r="O83" s="33"/>
      <c r="P83" s="81">
        <f t="shared" si="32"/>
        <v>11</v>
      </c>
      <c r="Q83" s="18" t="s">
        <v>7</v>
      </c>
      <c r="R83" s="68">
        <f t="shared" si="33"/>
        <v>14</v>
      </c>
      <c r="S83" s="68">
        <f t="shared" si="64"/>
        <v>111412</v>
      </c>
      <c r="T83" s="65" t="str">
        <f t="shared" si="40"/>
        <v>PHPT 80  (80 gal)</v>
      </c>
      <c r="U83" s="168">
        <f t="shared" si="5"/>
        <v>1</v>
      </c>
      <c r="V83" s="19" t="s">
        <v>90</v>
      </c>
      <c r="W83" s="20">
        <v>80</v>
      </c>
      <c r="X83" s="31" t="s">
        <v>108</v>
      </c>
      <c r="Y83" s="86" t="s">
        <v>108</v>
      </c>
      <c r="Z83" s="91" t="str">
        <f t="shared" si="65"/>
        <v>AOSmithPHPT80</v>
      </c>
      <c r="AA83" s="126">
        <v>0</v>
      </c>
      <c r="AB83" s="34">
        <v>2.33</v>
      </c>
      <c r="AC83" s="50"/>
      <c r="AD83" s="170"/>
      <c r="AE83" s="50"/>
      <c r="AF83" s="49"/>
      <c r="AG83" s="138" t="str">
        <f t="shared" si="18"/>
        <v>2,     111412,   "PHPT 80  (80 gal)"</v>
      </c>
      <c r="AH83" s="140" t="str">
        <f t="shared" si="34"/>
        <v>AOSmith</v>
      </c>
      <c r="AI83" s="141" t="s">
        <v>181</v>
      </c>
      <c r="AJ83" s="166">
        <f t="shared" si="7"/>
        <v>1</v>
      </c>
      <c r="AK83" s="138" t="str">
        <f t="shared" si="19"/>
        <v xml:space="preserve">          case  PHPT 80  (80 gal)   :   "AOSmithPHPT80"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  <c r="IX83" s="28"/>
      <c r="IY83" s="28"/>
      <c r="IZ83" s="28"/>
      <c r="JA83" s="28"/>
      <c r="JB83" s="28"/>
      <c r="JC83" s="28"/>
      <c r="JD83" s="28"/>
      <c r="JE83" s="28"/>
      <c r="JF83" s="28"/>
      <c r="JG83" s="28"/>
      <c r="JH83" s="28"/>
      <c r="JI83" s="28"/>
      <c r="JJ83" s="28"/>
      <c r="JK83" s="28"/>
      <c r="JL83" s="28"/>
      <c r="JM83" s="28"/>
      <c r="JN83" s="28"/>
      <c r="JO83" s="28"/>
      <c r="JP83" s="28"/>
      <c r="JQ83" s="28"/>
      <c r="JR83" s="28"/>
      <c r="JS83" s="28"/>
      <c r="JT83" s="28"/>
      <c r="JU83" s="28"/>
      <c r="JV83" s="28"/>
      <c r="JW83" s="28"/>
      <c r="JX83" s="28"/>
      <c r="JY83" s="28"/>
      <c r="JZ83" s="28"/>
      <c r="KA83" s="28"/>
      <c r="KB83" s="28"/>
      <c r="KC83" s="28"/>
      <c r="KD83" s="28"/>
      <c r="KE83" s="28"/>
      <c r="KF83" s="28"/>
      <c r="KG83" s="28"/>
      <c r="KH83" s="28"/>
      <c r="KI83" s="28"/>
      <c r="KJ83" s="28"/>
      <c r="KK83" s="28"/>
      <c r="KL83" s="28"/>
      <c r="KM83" s="28"/>
      <c r="KN83" s="28"/>
      <c r="KO83" s="28"/>
      <c r="KP83" s="28"/>
      <c r="KQ83" s="28"/>
      <c r="KR83" s="28"/>
      <c r="KS83" s="28"/>
      <c r="KT83" s="28"/>
      <c r="KU83" s="28"/>
      <c r="KV83" s="28"/>
      <c r="KW83" s="28"/>
      <c r="KX83" s="28"/>
      <c r="KY83" s="28"/>
      <c r="KZ83" s="28"/>
      <c r="LA83" s="28"/>
      <c r="LB83" s="28"/>
      <c r="LC83" s="28"/>
      <c r="LD83" s="28"/>
      <c r="LE83" s="28"/>
      <c r="LF83" s="28"/>
      <c r="LG83" s="28"/>
      <c r="LH83" s="28"/>
      <c r="LI83" s="28"/>
      <c r="LJ83" s="28"/>
      <c r="LK83" s="28"/>
      <c r="LL83" s="28"/>
      <c r="LM83" s="28"/>
      <c r="LN83" s="28"/>
      <c r="LO83" s="28"/>
      <c r="LP83" s="28"/>
      <c r="LQ83" s="28"/>
      <c r="LR83" s="28"/>
      <c r="LS83" s="28"/>
      <c r="LT83" s="28"/>
      <c r="LU83" s="28"/>
      <c r="LV83" s="28"/>
      <c r="LW83" s="28"/>
      <c r="LX83" s="28"/>
      <c r="LY83" s="28"/>
      <c r="LZ83" s="28"/>
      <c r="MA83" s="28"/>
      <c r="MB83" s="28"/>
      <c r="MC83" s="28"/>
      <c r="MD83" s="28"/>
      <c r="ME83" s="28"/>
      <c r="MF83" s="28"/>
      <c r="MG83" s="28"/>
      <c r="MH83" s="28"/>
      <c r="MI83" s="28"/>
      <c r="MJ83" s="28"/>
      <c r="MK83" s="28"/>
      <c r="ML83" s="28"/>
      <c r="MM83" s="28"/>
      <c r="MN83" s="28"/>
      <c r="MO83" s="28"/>
      <c r="MP83" s="28"/>
      <c r="MQ83" s="28"/>
      <c r="MR83" s="28"/>
      <c r="MS83" s="28"/>
      <c r="MT83" s="28"/>
      <c r="MU83" s="28"/>
      <c r="MV83" s="28"/>
      <c r="MW83" s="28"/>
      <c r="MX83" s="28"/>
      <c r="MY83" s="28"/>
      <c r="MZ83" s="28"/>
      <c r="NA83" s="28"/>
      <c r="NB83" s="28"/>
      <c r="NC83" s="28"/>
      <c r="ND83" s="28"/>
      <c r="NE83" s="28"/>
      <c r="NF83" s="28"/>
      <c r="NG83" s="28"/>
      <c r="NH83" s="28"/>
      <c r="NI83" s="28"/>
      <c r="NJ83" s="28"/>
      <c r="NK83" s="28"/>
      <c r="NL83" s="28"/>
      <c r="NM83" s="28"/>
      <c r="NN83" s="28"/>
      <c r="NO83" s="28"/>
      <c r="NP83" s="28"/>
      <c r="NQ83" s="28"/>
      <c r="NR83" s="28"/>
      <c r="NS83" s="28"/>
      <c r="NT83" s="28"/>
      <c r="NU83" s="28"/>
      <c r="NV83" s="28"/>
      <c r="NW83" s="28"/>
      <c r="NX83" s="28"/>
      <c r="NY83" s="28"/>
      <c r="NZ83" s="28"/>
      <c r="OA83" s="28"/>
      <c r="OB83" s="28"/>
      <c r="OC83" s="28"/>
      <c r="OD83" s="28"/>
      <c r="OE83" s="28"/>
      <c r="OF83" s="28"/>
      <c r="OG83" s="28"/>
      <c r="OH83" s="28"/>
      <c r="OI83" s="28"/>
      <c r="OJ83" s="28"/>
      <c r="OK83" s="28"/>
      <c r="OL83" s="28"/>
      <c r="OM83" s="28"/>
      <c r="ON83" s="28"/>
      <c r="OO83" s="28"/>
      <c r="OP83" s="28"/>
      <c r="OQ83" s="28"/>
      <c r="OR83" s="28"/>
      <c r="OS83" s="28"/>
      <c r="OT83" s="28"/>
      <c r="OU83" s="28"/>
      <c r="OV83" s="28"/>
      <c r="OW83" s="28"/>
      <c r="OX83" s="28"/>
      <c r="OY83" s="28"/>
      <c r="OZ83" s="28"/>
      <c r="PA83" s="28"/>
      <c r="PB83" s="28"/>
      <c r="PC83" s="28"/>
      <c r="PD83" s="28"/>
      <c r="PE83" s="28"/>
      <c r="PF83" s="28"/>
      <c r="PG83" s="28"/>
      <c r="PH83" s="28"/>
      <c r="PI83" s="28"/>
      <c r="PJ83" s="28"/>
      <c r="PK83" s="28"/>
      <c r="PL83" s="28"/>
      <c r="PM83" s="28"/>
      <c r="PN83" s="28"/>
      <c r="PO83" s="28"/>
      <c r="PP83" s="28"/>
      <c r="PQ83" s="28"/>
      <c r="PR83" s="28"/>
      <c r="PS83" s="28"/>
      <c r="PT83" s="28"/>
      <c r="PU83" s="28"/>
      <c r="PV83" s="28"/>
      <c r="PW83" s="28"/>
      <c r="PX83" s="28"/>
      <c r="PY83" s="28"/>
      <c r="PZ83" s="28"/>
      <c r="QA83" s="28"/>
      <c r="QB83" s="28"/>
      <c r="QC83" s="28"/>
      <c r="QD83" s="28"/>
      <c r="QE83" s="28"/>
      <c r="QF83" s="28"/>
      <c r="QG83" s="28"/>
      <c r="QH83" s="28"/>
      <c r="QI83" s="28"/>
      <c r="QJ83" s="28"/>
      <c r="QK83" s="28"/>
      <c r="QL83" s="28"/>
      <c r="QM83" s="28"/>
      <c r="QN83" s="28"/>
      <c r="QO83" s="28"/>
      <c r="QP83" s="28"/>
      <c r="QQ83" s="28"/>
      <c r="QR83" s="28"/>
      <c r="QS83" s="28"/>
      <c r="QT83" s="28"/>
      <c r="QU83" s="28"/>
      <c r="QV83" s="28"/>
      <c r="QW83" s="28"/>
      <c r="QX83" s="28"/>
      <c r="QY83" s="28"/>
      <c r="QZ83" s="28"/>
      <c r="RA83" s="28"/>
      <c r="RB83" s="28"/>
      <c r="RC83" s="28"/>
      <c r="RD83" s="28"/>
      <c r="RE83" s="28"/>
      <c r="RF83" s="28"/>
      <c r="RG83" s="28"/>
      <c r="RH83" s="28"/>
      <c r="RI83" s="28"/>
      <c r="RJ83" s="28"/>
      <c r="RK83" s="28"/>
      <c r="RL83" s="28"/>
      <c r="RM83" s="28"/>
      <c r="RN83" s="28"/>
      <c r="RO83" s="28"/>
      <c r="RP83" s="28"/>
      <c r="RQ83" s="28"/>
      <c r="RR83" s="28"/>
      <c r="RS83" s="28"/>
      <c r="RT83" s="28"/>
      <c r="RU83" s="28"/>
      <c r="RV83" s="28"/>
      <c r="RW83" s="28"/>
      <c r="RX83" s="28"/>
      <c r="RY83" s="28"/>
      <c r="RZ83" s="28"/>
      <c r="SA83" s="28"/>
      <c r="SB83" s="28"/>
      <c r="SC83" s="28"/>
      <c r="SD83" s="28"/>
      <c r="SE83" s="28"/>
      <c r="SF83" s="28"/>
      <c r="SG83" s="28"/>
      <c r="SH83" s="28"/>
      <c r="SI83" s="28"/>
      <c r="SJ83" s="28"/>
      <c r="SK83" s="28"/>
      <c r="SL83" s="28"/>
      <c r="SM83" s="28"/>
      <c r="SN83" s="28"/>
      <c r="SO83" s="28"/>
      <c r="SP83" s="28"/>
      <c r="SQ83" s="28"/>
      <c r="SR83" s="28"/>
      <c r="SS83" s="28"/>
      <c r="ST83" s="28"/>
      <c r="SU83" s="28"/>
      <c r="SV83" s="28"/>
      <c r="SW83" s="28"/>
      <c r="SX83" s="28"/>
      <c r="SY83" s="28"/>
      <c r="SZ83" s="28"/>
      <c r="TA83" s="28"/>
      <c r="TB83" s="28"/>
      <c r="TC83" s="28"/>
      <c r="TD83" s="28"/>
      <c r="TE83" s="28"/>
      <c r="TF83" s="28"/>
      <c r="TG83" s="28"/>
      <c r="TH83" s="28"/>
      <c r="TI83" s="28"/>
      <c r="TJ83" s="28"/>
      <c r="TK83" s="28"/>
      <c r="TL83" s="28"/>
      <c r="TM83" s="28"/>
      <c r="TN83" s="28"/>
      <c r="TO83" s="28"/>
      <c r="TP83" s="28"/>
      <c r="TQ83" s="28"/>
      <c r="TR83" s="28"/>
      <c r="TS83" s="28"/>
      <c r="TT83" s="28"/>
      <c r="TU83" s="28"/>
      <c r="TV83" s="28"/>
      <c r="TW83" s="28"/>
      <c r="TX83" s="28"/>
      <c r="TY83" s="28"/>
      <c r="TZ83" s="28"/>
      <c r="UA83" s="28"/>
      <c r="UB83" s="28"/>
      <c r="UC83" s="28"/>
      <c r="UD83" s="28"/>
      <c r="UE83" s="28"/>
      <c r="UF83" s="28"/>
      <c r="UG83" s="28"/>
      <c r="UH83" s="28"/>
      <c r="UI83" s="28"/>
      <c r="UJ83" s="28"/>
      <c r="UK83" s="28"/>
      <c r="UL83" s="28"/>
      <c r="UM83" s="28"/>
      <c r="UN83" s="28"/>
      <c r="UO83" s="28"/>
      <c r="UP83" s="28"/>
      <c r="UQ83" s="28"/>
      <c r="UR83" s="28"/>
      <c r="US83" s="28"/>
      <c r="UT83" s="28"/>
      <c r="UU83" s="28"/>
      <c r="UV83" s="28"/>
      <c r="UW83" s="28"/>
      <c r="UX83" s="28"/>
      <c r="UY83" s="28"/>
      <c r="UZ83" s="28"/>
      <c r="VA83" s="28"/>
      <c r="VB83" s="28"/>
      <c r="VC83" s="28"/>
      <c r="VD83" s="28"/>
      <c r="VE83" s="28"/>
      <c r="VF83" s="28"/>
      <c r="VG83" s="28"/>
      <c r="VH83" s="28"/>
      <c r="VI83" s="28"/>
      <c r="VJ83" s="28"/>
      <c r="VK83" s="28"/>
      <c r="VL83" s="28"/>
      <c r="VM83" s="28"/>
      <c r="VN83" s="28"/>
      <c r="VO83" s="28"/>
      <c r="VP83" s="28"/>
      <c r="VQ83" s="28"/>
      <c r="VR83" s="28"/>
      <c r="VS83" s="28"/>
      <c r="VT83" s="28"/>
      <c r="VU83" s="28"/>
      <c r="VV83" s="28"/>
      <c r="VW83" s="28"/>
      <c r="VX83" s="28"/>
      <c r="VY83" s="28"/>
      <c r="VZ83" s="28"/>
      <c r="WA83" s="28"/>
      <c r="WB83" s="28"/>
      <c r="WC83" s="28"/>
      <c r="WD83" s="28"/>
      <c r="WE83" s="28"/>
      <c r="WF83" s="28"/>
      <c r="WG83" s="28"/>
      <c r="WH83" s="28"/>
      <c r="WI83" s="28"/>
      <c r="WJ83" s="28"/>
      <c r="WK83" s="28"/>
      <c r="WL83" s="28"/>
      <c r="WM83" s="28"/>
      <c r="WN83" s="28"/>
      <c r="WO83" s="28"/>
      <c r="WP83" s="28"/>
      <c r="WQ83" s="28"/>
      <c r="WR83" s="28"/>
      <c r="WS83" s="28"/>
      <c r="WT83" s="28"/>
      <c r="WU83" s="28"/>
      <c r="WV83" s="28"/>
      <c r="WW83" s="28"/>
      <c r="WX83" s="28"/>
      <c r="WY83" s="28"/>
      <c r="WZ83" s="28"/>
      <c r="XA83" s="28"/>
      <c r="XB83" s="28"/>
      <c r="XC83" s="28"/>
      <c r="XD83" s="28"/>
      <c r="XE83" s="28"/>
      <c r="XF83" s="28"/>
      <c r="XG83" s="28"/>
      <c r="XH83" s="28"/>
      <c r="XI83" s="28"/>
      <c r="XJ83" s="28"/>
      <c r="XK83" s="28"/>
      <c r="XL83" s="28"/>
      <c r="XM83" s="28"/>
      <c r="XN83" s="28"/>
      <c r="XO83" s="28"/>
      <c r="XP83" s="28"/>
      <c r="XQ83" s="28"/>
      <c r="XR83" s="28"/>
      <c r="XS83" s="28"/>
      <c r="XT83" s="28"/>
      <c r="XU83" s="28"/>
      <c r="XV83" s="28"/>
      <c r="XW83" s="28"/>
      <c r="XX83" s="28"/>
      <c r="XY83" s="28"/>
      <c r="XZ83" s="28"/>
      <c r="YA83" s="28"/>
      <c r="YB83" s="28"/>
      <c r="YC83" s="28"/>
      <c r="YD83" s="28"/>
      <c r="YE83" s="28"/>
      <c r="YF83" s="28"/>
      <c r="YG83" s="28"/>
      <c r="YH83" s="28"/>
      <c r="YI83" s="28"/>
      <c r="YJ83" s="28"/>
      <c r="YK83" s="28"/>
      <c r="YL83" s="28"/>
      <c r="YM83" s="28"/>
      <c r="YN83" s="28"/>
      <c r="YO83" s="28"/>
      <c r="YP83" s="28"/>
      <c r="YQ83" s="28"/>
      <c r="YR83" s="28"/>
      <c r="YS83" s="28"/>
      <c r="YT83" s="28"/>
      <c r="YU83" s="28"/>
      <c r="YV83" s="28"/>
      <c r="YW83" s="28"/>
      <c r="YX83" s="28"/>
      <c r="YY83" s="28"/>
      <c r="YZ83" s="28"/>
      <c r="ZA83" s="28"/>
      <c r="ZB83" s="28"/>
      <c r="ZC83" s="28"/>
      <c r="ZD83" s="28"/>
      <c r="ZE83" s="28"/>
      <c r="ZF83" s="28"/>
      <c r="ZG83" s="28"/>
      <c r="ZH83" s="28"/>
      <c r="ZI83" s="28"/>
      <c r="ZJ83" s="28"/>
      <c r="ZK83" s="28"/>
      <c r="ZL83" s="28"/>
      <c r="ZM83" s="28"/>
      <c r="ZN83" s="28"/>
      <c r="ZO83" s="28"/>
      <c r="ZP83" s="28"/>
      <c r="ZQ83" s="28"/>
      <c r="ZR83" s="28"/>
      <c r="ZS83" s="28"/>
      <c r="ZT83" s="28"/>
      <c r="ZU83" s="28"/>
      <c r="ZV83" s="28"/>
      <c r="ZW83" s="28"/>
      <c r="ZX83" s="28"/>
      <c r="ZY83" s="28"/>
      <c r="ZZ83" s="28"/>
      <c r="AAA83" s="28"/>
      <c r="AAB83" s="28"/>
      <c r="AAC83" s="28"/>
      <c r="AAD83" s="28"/>
      <c r="AAE83" s="28"/>
      <c r="AAF83" s="28"/>
      <c r="AAG83" s="28"/>
      <c r="AAH83" s="28"/>
      <c r="AAI83" s="28"/>
      <c r="AAJ83" s="28"/>
      <c r="AAK83" s="28"/>
      <c r="AAL83" s="28"/>
      <c r="AAM83" s="28"/>
      <c r="AAN83" s="28"/>
      <c r="AAO83" s="28"/>
      <c r="AAP83" s="28"/>
      <c r="AAQ83" s="28"/>
      <c r="AAR83" s="28"/>
      <c r="AAS83" s="28"/>
      <c r="AAT83" s="28"/>
      <c r="AAU83" s="28"/>
      <c r="AAV83" s="28"/>
      <c r="AAW83" s="28"/>
      <c r="AAX83" s="28"/>
      <c r="AAY83" s="28"/>
      <c r="AAZ83" s="28"/>
      <c r="ABA83" s="28"/>
      <c r="ABB83" s="28"/>
      <c r="ABC83" s="28"/>
      <c r="ABD83" s="28"/>
      <c r="ABE83" s="28"/>
      <c r="ABF83" s="28"/>
      <c r="ABG83" s="28"/>
      <c r="ABH83" s="28"/>
      <c r="ABI83" s="28"/>
      <c r="ABJ83" s="28"/>
      <c r="ABK83" s="28"/>
      <c r="ABL83" s="28"/>
      <c r="ABM83" s="28"/>
      <c r="ABN83" s="28"/>
      <c r="ABO83" s="28"/>
      <c r="ABP83" s="28"/>
      <c r="ABQ83" s="28"/>
      <c r="ABR83" s="28"/>
      <c r="ABS83" s="28"/>
      <c r="ABT83" s="28"/>
      <c r="ABU83" s="28"/>
      <c r="ABV83" s="28"/>
      <c r="ABW83" s="28"/>
      <c r="ABX83" s="28"/>
      <c r="ABY83" s="28"/>
      <c r="ABZ83" s="28"/>
      <c r="ACA83" s="28"/>
      <c r="ACB83" s="28"/>
      <c r="ACC83" s="28"/>
      <c r="ACD83" s="28"/>
      <c r="ACE83" s="28"/>
      <c r="ACF83" s="28"/>
      <c r="ACG83" s="28"/>
      <c r="ACH83" s="28"/>
      <c r="ACI83" s="28"/>
      <c r="ACJ83" s="28"/>
      <c r="ACK83" s="28"/>
      <c r="ACL83" s="28"/>
      <c r="ACM83" s="28"/>
      <c r="ACN83" s="28"/>
      <c r="ACO83" s="28"/>
      <c r="ACP83" s="28"/>
      <c r="ACQ83" s="28"/>
      <c r="ACR83" s="28"/>
      <c r="ACS83" s="28"/>
      <c r="ACT83" s="28"/>
      <c r="ACU83" s="28"/>
      <c r="ACV83" s="28"/>
      <c r="ACW83" s="28"/>
      <c r="ACX83" s="28"/>
      <c r="ACY83" s="28"/>
      <c r="ACZ83" s="28"/>
      <c r="ADA83" s="28"/>
      <c r="ADB83" s="28"/>
      <c r="ADC83" s="28"/>
      <c r="ADD83" s="28"/>
      <c r="ADE83" s="28"/>
      <c r="ADF83" s="28"/>
      <c r="ADG83" s="28"/>
      <c r="ADH83" s="28"/>
      <c r="ADI83" s="28"/>
      <c r="ADJ83" s="28"/>
      <c r="ADK83" s="28"/>
      <c r="ADL83" s="28"/>
      <c r="ADM83" s="28"/>
      <c r="ADN83" s="28"/>
      <c r="ADO83" s="28"/>
      <c r="ADP83" s="28"/>
      <c r="ADQ83" s="28"/>
      <c r="ADR83" s="28"/>
      <c r="ADS83" s="28"/>
      <c r="ADT83" s="28"/>
      <c r="ADU83" s="28"/>
      <c r="ADV83" s="28"/>
      <c r="ADW83" s="28"/>
      <c r="ADX83" s="28"/>
      <c r="ADY83" s="28"/>
      <c r="ADZ83" s="28"/>
      <c r="AEA83" s="28"/>
      <c r="AEB83" s="28"/>
      <c r="AEC83" s="28"/>
      <c r="AED83" s="28"/>
      <c r="AEE83" s="28"/>
      <c r="AEF83" s="28"/>
      <c r="AEG83" s="28"/>
      <c r="AEH83" s="28"/>
      <c r="AEI83" s="28"/>
      <c r="AEJ83" s="28"/>
      <c r="AEK83" s="28"/>
      <c r="AEL83" s="28"/>
      <c r="AEM83" s="28"/>
      <c r="AEN83" s="28"/>
      <c r="AEO83" s="28"/>
      <c r="AEP83" s="28"/>
      <c r="AEQ83" s="28"/>
      <c r="AER83" s="28"/>
      <c r="AES83" s="28"/>
      <c r="AET83" s="28"/>
      <c r="AEU83" s="28"/>
      <c r="AEV83" s="28"/>
      <c r="AEW83" s="28"/>
      <c r="AEX83" s="28"/>
      <c r="AEY83" s="28"/>
      <c r="AEZ83" s="28"/>
      <c r="AFA83" s="28"/>
      <c r="AFB83" s="28"/>
      <c r="AFC83" s="28"/>
      <c r="AFD83" s="28"/>
      <c r="AFE83" s="28"/>
      <c r="AFF83" s="28"/>
      <c r="AFG83" s="28"/>
      <c r="AFH83" s="28"/>
      <c r="AFI83" s="28"/>
      <c r="AFJ83" s="28"/>
      <c r="AFK83" s="28"/>
      <c r="AFL83" s="28"/>
      <c r="AFM83" s="28"/>
      <c r="AFN83" s="28"/>
      <c r="AFO83" s="28"/>
      <c r="AFP83" s="28"/>
      <c r="AFQ83" s="28"/>
      <c r="AFR83" s="28"/>
      <c r="AFS83" s="28"/>
      <c r="AFT83" s="28"/>
      <c r="AFU83" s="28"/>
      <c r="AFV83" s="28"/>
      <c r="AFW83" s="28"/>
      <c r="AFX83" s="28"/>
      <c r="AFY83" s="28"/>
      <c r="AFZ83" s="28"/>
      <c r="AGA83" s="28"/>
      <c r="AGB83" s="28"/>
      <c r="AGC83" s="28"/>
      <c r="AGD83" s="28"/>
      <c r="AGE83" s="28"/>
      <c r="AGF83" s="28"/>
      <c r="AGG83" s="28"/>
      <c r="AGH83" s="28"/>
      <c r="AGI83" s="28"/>
      <c r="AGJ83" s="28"/>
      <c r="AGK83" s="28"/>
      <c r="AGL83" s="28"/>
      <c r="AGM83" s="28"/>
      <c r="AGN83" s="28"/>
      <c r="AGO83" s="28"/>
      <c r="AGP83" s="28"/>
      <c r="AGQ83" s="28"/>
      <c r="AGR83" s="28"/>
      <c r="AGS83" s="28"/>
      <c r="AGT83" s="28"/>
      <c r="AGU83" s="28"/>
      <c r="AGV83" s="28"/>
      <c r="AGW83" s="28"/>
      <c r="AGX83" s="28"/>
      <c r="AGY83" s="28"/>
      <c r="AGZ83" s="28"/>
      <c r="AHA83" s="28"/>
      <c r="AHB83" s="28"/>
      <c r="AHC83" s="28"/>
      <c r="AHD83" s="28"/>
      <c r="AHE83" s="28"/>
      <c r="AHF83" s="28"/>
      <c r="AHG83" s="28"/>
      <c r="AHH83" s="28"/>
      <c r="AHI83" s="28"/>
      <c r="AHJ83" s="28"/>
      <c r="AHK83" s="28"/>
      <c r="AHL83" s="28"/>
      <c r="AHM83" s="28"/>
      <c r="AHN83" s="28"/>
      <c r="AHO83" s="28"/>
      <c r="AHP83" s="28"/>
      <c r="AHQ83" s="28"/>
      <c r="AHR83" s="28"/>
      <c r="AHS83" s="28"/>
      <c r="AHT83" s="28"/>
      <c r="AHU83" s="28"/>
      <c r="AHV83" s="28"/>
      <c r="AHW83" s="28"/>
      <c r="AHX83" s="28"/>
      <c r="AHY83" s="28"/>
      <c r="AHZ83" s="28"/>
      <c r="AIA83" s="28"/>
      <c r="AIB83" s="28"/>
      <c r="AIC83" s="28"/>
      <c r="AID83" s="28"/>
      <c r="AIE83" s="28"/>
      <c r="AIF83" s="28"/>
      <c r="AIG83" s="28"/>
      <c r="AIH83" s="28"/>
      <c r="AII83" s="28"/>
      <c r="AIJ83" s="28"/>
      <c r="AIK83" s="28"/>
      <c r="AIL83" s="28"/>
      <c r="AIM83" s="28"/>
      <c r="AIN83" s="28"/>
      <c r="AIO83" s="28"/>
      <c r="AIP83" s="28"/>
      <c r="AIQ83" s="28"/>
      <c r="AIR83" s="28"/>
      <c r="AIS83" s="28"/>
      <c r="AIT83" s="28"/>
      <c r="AIU83" s="28"/>
      <c r="AIV83" s="28"/>
      <c r="AIW83" s="28"/>
      <c r="AIX83" s="28"/>
      <c r="AIY83" s="28"/>
      <c r="AIZ83" s="28"/>
      <c r="AJA83" s="28"/>
      <c r="AJB83" s="28"/>
      <c r="AJC83" s="28"/>
      <c r="AJD83" s="28"/>
      <c r="AJE83" s="28"/>
      <c r="AJF83" s="28"/>
      <c r="AJG83" s="28"/>
      <c r="AJH83" s="28"/>
      <c r="AJI83" s="28"/>
      <c r="AJJ83" s="28"/>
      <c r="AJK83" s="28"/>
      <c r="AJL83" s="28"/>
      <c r="AJM83" s="28"/>
      <c r="AJN83" s="28"/>
      <c r="AJO83" s="28"/>
      <c r="AJP83" s="28"/>
      <c r="AJQ83" s="28"/>
      <c r="AJR83" s="28"/>
      <c r="AJS83" s="28"/>
      <c r="AJT83" s="28"/>
      <c r="AJU83" s="28"/>
      <c r="AJV83" s="28"/>
      <c r="AJW83" s="28"/>
      <c r="AJX83" s="28"/>
      <c r="AJY83" s="28"/>
      <c r="AJZ83" s="28"/>
      <c r="AKA83" s="28"/>
      <c r="AKB83" s="28"/>
      <c r="AKC83" s="28"/>
      <c r="AKD83" s="28"/>
      <c r="AKE83" s="28"/>
      <c r="AKF83" s="28"/>
      <c r="AKG83" s="28"/>
      <c r="AKH83" s="28"/>
      <c r="AKI83" s="28"/>
      <c r="AKJ83" s="28"/>
      <c r="AKK83" s="28"/>
      <c r="AKL83" s="28"/>
      <c r="AKM83" s="28"/>
      <c r="AKN83" s="28"/>
      <c r="AKO83" s="28"/>
      <c r="AKP83" s="28"/>
      <c r="AKQ83" s="28"/>
      <c r="AKR83" s="28"/>
      <c r="AKS83" s="28"/>
      <c r="AKT83" s="28"/>
      <c r="AKU83" s="28"/>
      <c r="AKV83" s="28"/>
      <c r="AKW83" s="28"/>
      <c r="AKX83" s="28"/>
      <c r="AKY83" s="28"/>
      <c r="AKZ83" s="28"/>
      <c r="ALA83" s="28"/>
      <c r="ALB83" s="28"/>
      <c r="ALC83" s="28"/>
      <c r="ALD83" s="28"/>
      <c r="ALE83" s="28"/>
      <c r="ALF83" s="28"/>
      <c r="ALG83" s="28"/>
      <c r="ALH83" s="28"/>
      <c r="ALI83" s="28"/>
      <c r="ALJ83" s="28"/>
      <c r="ALK83" s="28"/>
      <c r="ALL83" s="28"/>
      <c r="ALM83" s="28"/>
      <c r="ALN83" s="28"/>
      <c r="ALO83" s="28"/>
      <c r="ALP83" s="28"/>
      <c r="ALQ83" s="28"/>
      <c r="ALR83" s="28"/>
      <c r="ALS83" s="28"/>
      <c r="ALT83" s="28"/>
      <c r="ALU83" s="28"/>
      <c r="ALV83" s="28"/>
      <c r="ALW83" s="28"/>
      <c r="ALX83" s="28"/>
      <c r="ALY83" s="28"/>
      <c r="ALZ83" s="28"/>
      <c r="AMA83" s="28"/>
      <c r="AMB83" s="28"/>
      <c r="AMC83" s="28"/>
      <c r="AMD83" s="28"/>
      <c r="AME83" s="28"/>
      <c r="AMF83" s="28"/>
      <c r="AMG83" s="28"/>
      <c r="AMH83" s="28"/>
      <c r="AMI83" s="28"/>
      <c r="AMJ83" s="28"/>
      <c r="AMK83" s="28"/>
      <c r="AML83" s="28"/>
      <c r="AMM83" s="28"/>
      <c r="AMN83" s="28"/>
      <c r="AMO83" s="28"/>
      <c r="AMP83" s="28"/>
      <c r="AMQ83" s="28"/>
      <c r="AMR83" s="28"/>
      <c r="AMS83" s="28"/>
      <c r="AMT83" s="28"/>
      <c r="AMU83" s="28"/>
      <c r="AMV83" s="28"/>
      <c r="AMW83" s="28"/>
      <c r="AMX83" s="28"/>
      <c r="AMY83" s="28"/>
      <c r="AMZ83" s="28"/>
      <c r="ANA83" s="28"/>
      <c r="ANB83" s="28"/>
      <c r="ANC83" s="28"/>
      <c r="AND83" s="28"/>
      <c r="ANE83" s="28"/>
      <c r="ANF83" s="28"/>
      <c r="ANG83" s="28"/>
      <c r="ANH83" s="28"/>
    </row>
    <row r="84" spans="3:1048" s="6" customFormat="1" ht="15" customHeight="1" x14ac:dyDescent="0.25">
      <c r="C84" s="162" t="str">
        <f t="shared" ref="C84:C86" si="66">Q84</f>
        <v>American</v>
      </c>
      <c r="D84" s="162" t="str">
        <f t="shared" ref="D84:D86" si="67">T84</f>
        <v>HPS10250H045DV 2**  (50 gal, JA13)</v>
      </c>
      <c r="E84" s="162">
        <f t="shared" ref="E84:E86" si="68">S84</f>
        <v>121783</v>
      </c>
      <c r="F84" s="60">
        <f>W84</f>
        <v>50</v>
      </c>
      <c r="G84" s="6" t="str">
        <f>Z84</f>
        <v>AOSmithHPTS50</v>
      </c>
      <c r="H84" s="62">
        <v>0</v>
      </c>
      <c r="I84" s="60">
        <v>1</v>
      </c>
      <c r="J84" s="61">
        <f>IF(H84&gt;0,AB84,0)</f>
        <v>0</v>
      </c>
      <c r="K84" s="61">
        <f>IF(I84&gt;0,AD84,0)</f>
        <v>3.8</v>
      </c>
      <c r="L84" s="127">
        <f>AA84</f>
        <v>1</v>
      </c>
      <c r="M84" s="169" t="str">
        <f>AI84</f>
        <v>AmericanHPS10250H045DV2xx</v>
      </c>
      <c r="N84" s="97" t="s">
        <v>196</v>
      </c>
      <c r="O84" s="33">
        <v>4</v>
      </c>
      <c r="P84" s="81">
        <f t="shared" ref="P84:P86" si="69">VLOOKUP( Q84, $Q$2:$R$21, 2, FALSE )</f>
        <v>12</v>
      </c>
      <c r="Q84" s="173" t="s">
        <v>19</v>
      </c>
      <c r="R84" s="67">
        <v>17</v>
      </c>
      <c r="S84" s="68">
        <f t="shared" si="64"/>
        <v>121783</v>
      </c>
      <c r="T84" s="65" t="str">
        <f>V84 &amp; "  (" &amp; W84 &amp; " gal" &amp; IF(AA84&gt;0, ", JA13)", ")")</f>
        <v>HPS10250H045DV 2**  (50 gal, JA13)</v>
      </c>
      <c r="U84" s="168">
        <f t="shared" si="5"/>
        <v>1</v>
      </c>
      <c r="V84" s="163" t="s">
        <v>861</v>
      </c>
      <c r="W84" s="164">
        <v>50</v>
      </c>
      <c r="X84" s="31" t="s">
        <v>850</v>
      </c>
      <c r="Y84" s="86" t="s">
        <v>850</v>
      </c>
      <c r="Z84" s="91" t="str">
        <f t="shared" si="65"/>
        <v>AOSmithHPTS50</v>
      </c>
      <c r="AA84" s="128">
        <v>1</v>
      </c>
      <c r="AB84" s="40" t="s">
        <v>10</v>
      </c>
      <c r="AC84" s="47" t="s">
        <v>9</v>
      </c>
      <c r="AD84" s="160">
        <v>3.8</v>
      </c>
      <c r="AE84" s="165">
        <v>44728</v>
      </c>
      <c r="AF84" s="49" t="s">
        <v>83</v>
      </c>
      <c r="AG84" s="138" t="str">
        <f t="shared" si="18"/>
        <v>2,     121783,   "HPS10250H045DV 2**  (50 gal, JA13)"</v>
      </c>
      <c r="AH84" s="139" t="s">
        <v>19</v>
      </c>
      <c r="AI84" s="161" t="s">
        <v>870</v>
      </c>
      <c r="AJ84" s="166">
        <f t="shared" si="7"/>
        <v>1</v>
      </c>
      <c r="AK84" s="138" t="str">
        <f>"          case  "&amp;D84&amp;"   :   """&amp;AI84&amp;""""</f>
        <v xml:space="preserve">          case  HPS10250H045DV 2**  (50 gal, JA13)   :   "AmericanHPS10250H045DV2xx"</v>
      </c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8"/>
      <c r="IZ84" s="28"/>
      <c r="JA84" s="28"/>
      <c r="JB84" s="28"/>
      <c r="JC84" s="28"/>
      <c r="JD84" s="28"/>
      <c r="JE84" s="28"/>
      <c r="JF84" s="28"/>
      <c r="JG84" s="28"/>
      <c r="JH84" s="28"/>
      <c r="JI84" s="28"/>
      <c r="JJ84" s="28"/>
      <c r="JK84" s="28"/>
      <c r="JL84" s="28"/>
      <c r="JM84" s="28"/>
      <c r="JN84" s="28"/>
      <c r="JO84" s="28"/>
      <c r="JP84" s="28"/>
      <c r="JQ84" s="28"/>
      <c r="JR84" s="28"/>
      <c r="JS84" s="28"/>
      <c r="JT84" s="28"/>
      <c r="JU84" s="28"/>
      <c r="JV84" s="28"/>
      <c r="JW84" s="28"/>
      <c r="JX84" s="28"/>
      <c r="JY84" s="28"/>
      <c r="JZ84" s="28"/>
      <c r="KA84" s="28"/>
      <c r="KB84" s="28"/>
      <c r="KC84" s="28"/>
      <c r="KD84" s="28"/>
      <c r="KE84" s="28"/>
      <c r="KF84" s="28"/>
      <c r="KG84" s="28"/>
      <c r="KH84" s="28"/>
      <c r="KI84" s="28"/>
      <c r="KJ84" s="28"/>
      <c r="KK84" s="28"/>
      <c r="KL84" s="28"/>
      <c r="KM84" s="28"/>
      <c r="KN84" s="28"/>
      <c r="KO84" s="28"/>
      <c r="KP84" s="28"/>
      <c r="KQ84" s="28"/>
      <c r="KR84" s="28"/>
      <c r="KS84" s="28"/>
      <c r="KT84" s="28"/>
      <c r="KU84" s="28"/>
      <c r="KV84" s="28"/>
      <c r="KW84" s="28"/>
      <c r="KX84" s="28"/>
      <c r="KY84" s="28"/>
      <c r="KZ84" s="28"/>
      <c r="LA84" s="28"/>
      <c r="LB84" s="28"/>
      <c r="LC84" s="28"/>
      <c r="LD84" s="28"/>
      <c r="LE84" s="28"/>
      <c r="LF84" s="28"/>
      <c r="LG84" s="28"/>
      <c r="LH84" s="28"/>
      <c r="LI84" s="28"/>
      <c r="LJ84" s="28"/>
      <c r="LK84" s="28"/>
      <c r="LL84" s="28"/>
      <c r="LM84" s="28"/>
      <c r="LN84" s="28"/>
      <c r="LO84" s="28"/>
      <c r="LP84" s="28"/>
      <c r="LQ84" s="28"/>
      <c r="LR84" s="28"/>
      <c r="LS84" s="28"/>
      <c r="LT84" s="28"/>
      <c r="LU84" s="28"/>
      <c r="LV84" s="28"/>
      <c r="LW84" s="28"/>
      <c r="LX84" s="28"/>
      <c r="LY84" s="28"/>
      <c r="LZ84" s="28"/>
      <c r="MA84" s="28"/>
      <c r="MB84" s="28"/>
      <c r="MC84" s="28"/>
      <c r="MD84" s="28"/>
      <c r="ME84" s="28"/>
      <c r="MF84" s="28"/>
      <c r="MG84" s="28"/>
      <c r="MH84" s="28"/>
      <c r="MI84" s="28"/>
      <c r="MJ84" s="28"/>
      <c r="MK84" s="28"/>
      <c r="ML84" s="28"/>
      <c r="MM84" s="28"/>
      <c r="MN84" s="28"/>
      <c r="MO84" s="28"/>
      <c r="MP84" s="28"/>
      <c r="MQ84" s="28"/>
      <c r="MR84" s="28"/>
      <c r="MS84" s="28"/>
      <c r="MT84" s="28"/>
      <c r="MU84" s="28"/>
      <c r="MV84" s="28"/>
      <c r="MW84" s="28"/>
      <c r="MX84" s="28"/>
      <c r="MY84" s="28"/>
      <c r="MZ84" s="28"/>
      <c r="NA84" s="28"/>
      <c r="NB84" s="28"/>
      <c r="NC84" s="28"/>
      <c r="ND84" s="28"/>
      <c r="NE84" s="28"/>
      <c r="NF84" s="28"/>
      <c r="NG84" s="28"/>
      <c r="NH84" s="28"/>
      <c r="NI84" s="28"/>
      <c r="NJ84" s="28"/>
      <c r="NK84" s="28"/>
      <c r="NL84" s="28"/>
      <c r="NM84" s="28"/>
      <c r="NN84" s="28"/>
      <c r="NO84" s="28"/>
      <c r="NP84" s="28"/>
      <c r="NQ84" s="28"/>
      <c r="NR84" s="28"/>
      <c r="NS84" s="28"/>
      <c r="NT84" s="28"/>
      <c r="NU84" s="28"/>
      <c r="NV84" s="28"/>
      <c r="NW84" s="28"/>
      <c r="NX84" s="28"/>
      <c r="NY84" s="28"/>
      <c r="NZ84" s="28"/>
      <c r="OA84" s="28"/>
      <c r="OB84" s="28"/>
      <c r="OC84" s="28"/>
      <c r="OD84" s="28"/>
      <c r="OE84" s="28"/>
      <c r="OF84" s="28"/>
      <c r="OG84" s="28"/>
      <c r="OH84" s="28"/>
      <c r="OI84" s="28"/>
      <c r="OJ84" s="28"/>
      <c r="OK84" s="28"/>
      <c r="OL84" s="28"/>
      <c r="OM84" s="28"/>
      <c r="ON84" s="28"/>
      <c r="OO84" s="28"/>
      <c r="OP84" s="28"/>
      <c r="OQ84" s="28"/>
      <c r="OR84" s="28"/>
      <c r="OS84" s="28"/>
      <c r="OT84" s="28"/>
      <c r="OU84" s="28"/>
      <c r="OV84" s="28"/>
      <c r="OW84" s="28"/>
      <c r="OX84" s="28"/>
      <c r="OY84" s="28"/>
      <c r="OZ84" s="28"/>
      <c r="PA84" s="28"/>
      <c r="PB84" s="28"/>
      <c r="PC84" s="28"/>
      <c r="PD84" s="28"/>
      <c r="PE84" s="28"/>
      <c r="PF84" s="28"/>
      <c r="PG84" s="28"/>
      <c r="PH84" s="28"/>
      <c r="PI84" s="28"/>
      <c r="PJ84" s="28"/>
      <c r="PK84" s="28"/>
      <c r="PL84" s="28"/>
      <c r="PM84" s="28"/>
      <c r="PN84" s="28"/>
      <c r="PO84" s="28"/>
      <c r="PP84" s="28"/>
      <c r="PQ84" s="28"/>
      <c r="PR84" s="28"/>
      <c r="PS84" s="28"/>
      <c r="PT84" s="28"/>
      <c r="PU84" s="28"/>
      <c r="PV84" s="28"/>
      <c r="PW84" s="28"/>
      <c r="PX84" s="28"/>
      <c r="PY84" s="28"/>
      <c r="PZ84" s="28"/>
      <c r="QA84" s="28"/>
      <c r="QB84" s="28"/>
      <c r="QC84" s="28"/>
      <c r="QD84" s="28"/>
      <c r="QE84" s="28"/>
      <c r="QF84" s="28"/>
      <c r="QG84" s="28"/>
      <c r="QH84" s="28"/>
      <c r="QI84" s="28"/>
      <c r="QJ84" s="28"/>
      <c r="QK84" s="28"/>
      <c r="QL84" s="28"/>
      <c r="QM84" s="28"/>
      <c r="QN84" s="28"/>
      <c r="QO84" s="28"/>
      <c r="QP84" s="28"/>
      <c r="QQ84" s="28"/>
      <c r="QR84" s="28"/>
      <c r="QS84" s="28"/>
      <c r="QT84" s="28"/>
      <c r="QU84" s="28"/>
      <c r="QV84" s="28"/>
      <c r="QW84" s="28"/>
      <c r="QX84" s="28"/>
      <c r="QY84" s="28"/>
      <c r="QZ84" s="28"/>
      <c r="RA84" s="28"/>
      <c r="RB84" s="28"/>
      <c r="RC84" s="28"/>
      <c r="RD84" s="28"/>
      <c r="RE84" s="28"/>
      <c r="RF84" s="28"/>
      <c r="RG84" s="28"/>
      <c r="RH84" s="28"/>
      <c r="RI84" s="28"/>
      <c r="RJ84" s="28"/>
      <c r="RK84" s="28"/>
      <c r="RL84" s="28"/>
      <c r="RM84" s="28"/>
      <c r="RN84" s="28"/>
      <c r="RO84" s="28"/>
      <c r="RP84" s="28"/>
      <c r="RQ84" s="28"/>
      <c r="RR84" s="28"/>
      <c r="RS84" s="28"/>
      <c r="RT84" s="28"/>
      <c r="RU84" s="28"/>
      <c r="RV84" s="28"/>
      <c r="RW84" s="28"/>
      <c r="RX84" s="28"/>
      <c r="RY84" s="28"/>
      <c r="RZ84" s="28"/>
      <c r="SA84" s="28"/>
      <c r="SB84" s="28"/>
      <c r="SC84" s="28"/>
      <c r="SD84" s="28"/>
      <c r="SE84" s="28"/>
      <c r="SF84" s="28"/>
      <c r="SG84" s="28"/>
      <c r="SH84" s="28"/>
      <c r="SI84" s="28"/>
      <c r="SJ84" s="28"/>
      <c r="SK84" s="28"/>
      <c r="SL84" s="28"/>
      <c r="SM84" s="28"/>
      <c r="SN84" s="28"/>
      <c r="SO84" s="28"/>
      <c r="SP84" s="28"/>
      <c r="SQ84" s="28"/>
      <c r="SR84" s="28"/>
      <c r="SS84" s="28"/>
      <c r="ST84" s="28"/>
      <c r="SU84" s="28"/>
      <c r="SV84" s="28"/>
      <c r="SW84" s="28"/>
      <c r="SX84" s="28"/>
      <c r="SY84" s="28"/>
      <c r="SZ84" s="28"/>
      <c r="TA84" s="28"/>
      <c r="TB84" s="28"/>
      <c r="TC84" s="28"/>
      <c r="TD84" s="28"/>
      <c r="TE84" s="28"/>
      <c r="TF84" s="28"/>
      <c r="TG84" s="28"/>
      <c r="TH84" s="28"/>
      <c r="TI84" s="28"/>
      <c r="TJ84" s="28"/>
      <c r="TK84" s="28"/>
      <c r="TL84" s="28"/>
      <c r="TM84" s="28"/>
      <c r="TN84" s="28"/>
      <c r="TO84" s="28"/>
      <c r="TP84" s="28"/>
      <c r="TQ84" s="28"/>
      <c r="TR84" s="28"/>
      <c r="TS84" s="28"/>
      <c r="TT84" s="28"/>
      <c r="TU84" s="28"/>
      <c r="TV84" s="28"/>
      <c r="TW84" s="28"/>
      <c r="TX84" s="28"/>
      <c r="TY84" s="28"/>
      <c r="TZ84" s="28"/>
      <c r="UA84" s="28"/>
      <c r="UB84" s="28"/>
      <c r="UC84" s="28"/>
      <c r="UD84" s="28"/>
      <c r="UE84" s="28"/>
      <c r="UF84" s="28"/>
      <c r="UG84" s="28"/>
      <c r="UH84" s="28"/>
      <c r="UI84" s="28"/>
      <c r="UJ84" s="28"/>
      <c r="UK84" s="28"/>
      <c r="UL84" s="28"/>
      <c r="UM84" s="28"/>
      <c r="UN84" s="28"/>
      <c r="UO84" s="28"/>
      <c r="UP84" s="28"/>
      <c r="UQ84" s="28"/>
      <c r="UR84" s="28"/>
      <c r="US84" s="28"/>
      <c r="UT84" s="28"/>
      <c r="UU84" s="28"/>
      <c r="UV84" s="28"/>
      <c r="UW84" s="28"/>
      <c r="UX84" s="28"/>
      <c r="UY84" s="28"/>
      <c r="UZ84" s="28"/>
      <c r="VA84" s="28"/>
      <c r="VB84" s="28"/>
      <c r="VC84" s="28"/>
      <c r="VD84" s="28"/>
      <c r="VE84" s="28"/>
      <c r="VF84" s="28"/>
      <c r="VG84" s="28"/>
      <c r="VH84" s="28"/>
      <c r="VI84" s="28"/>
      <c r="VJ84" s="28"/>
      <c r="VK84" s="28"/>
      <c r="VL84" s="28"/>
      <c r="VM84" s="28"/>
      <c r="VN84" s="28"/>
      <c r="VO84" s="28"/>
      <c r="VP84" s="28"/>
      <c r="VQ84" s="28"/>
      <c r="VR84" s="28"/>
      <c r="VS84" s="28"/>
      <c r="VT84" s="28"/>
      <c r="VU84" s="28"/>
      <c r="VV84" s="28"/>
      <c r="VW84" s="28"/>
      <c r="VX84" s="28"/>
      <c r="VY84" s="28"/>
      <c r="VZ84" s="28"/>
      <c r="WA84" s="28"/>
      <c r="WB84" s="28"/>
      <c r="WC84" s="28"/>
      <c r="WD84" s="28"/>
      <c r="WE84" s="28"/>
      <c r="WF84" s="28"/>
      <c r="WG84" s="28"/>
      <c r="WH84" s="28"/>
      <c r="WI84" s="28"/>
      <c r="WJ84" s="28"/>
      <c r="WK84" s="28"/>
      <c r="WL84" s="28"/>
      <c r="WM84" s="28"/>
      <c r="WN84" s="28"/>
      <c r="WO84" s="28"/>
      <c r="WP84" s="28"/>
      <c r="WQ84" s="28"/>
      <c r="WR84" s="28"/>
      <c r="WS84" s="28"/>
      <c r="WT84" s="28"/>
      <c r="WU84" s="28"/>
      <c r="WV84" s="28"/>
      <c r="WW84" s="28"/>
      <c r="WX84" s="28"/>
      <c r="WY84" s="28"/>
      <c r="WZ84" s="28"/>
      <c r="XA84" s="28"/>
      <c r="XB84" s="28"/>
      <c r="XC84" s="28"/>
      <c r="XD84" s="28"/>
      <c r="XE84" s="28"/>
      <c r="XF84" s="28"/>
      <c r="XG84" s="28"/>
      <c r="XH84" s="28"/>
      <c r="XI84" s="28"/>
      <c r="XJ84" s="28"/>
      <c r="XK84" s="28"/>
      <c r="XL84" s="28"/>
      <c r="XM84" s="28"/>
      <c r="XN84" s="28"/>
      <c r="XO84" s="28"/>
      <c r="XP84" s="28"/>
      <c r="XQ84" s="28"/>
      <c r="XR84" s="28"/>
      <c r="XS84" s="28"/>
      <c r="XT84" s="28"/>
      <c r="XU84" s="28"/>
      <c r="XV84" s="28"/>
      <c r="XW84" s="28"/>
      <c r="XX84" s="28"/>
      <c r="XY84" s="28"/>
      <c r="XZ84" s="28"/>
      <c r="YA84" s="28"/>
      <c r="YB84" s="28"/>
      <c r="YC84" s="28"/>
      <c r="YD84" s="28"/>
      <c r="YE84" s="28"/>
      <c r="YF84" s="28"/>
      <c r="YG84" s="28"/>
      <c r="YH84" s="28"/>
      <c r="YI84" s="28"/>
      <c r="YJ84" s="28"/>
      <c r="YK84" s="28"/>
      <c r="YL84" s="28"/>
      <c r="YM84" s="28"/>
      <c r="YN84" s="28"/>
      <c r="YO84" s="28"/>
      <c r="YP84" s="28"/>
      <c r="YQ84" s="28"/>
      <c r="YR84" s="28"/>
      <c r="YS84" s="28"/>
      <c r="YT84" s="28"/>
      <c r="YU84" s="28"/>
      <c r="YV84" s="28"/>
      <c r="YW84" s="28"/>
      <c r="YX84" s="28"/>
      <c r="YY84" s="28"/>
      <c r="YZ84" s="28"/>
      <c r="ZA84" s="28"/>
      <c r="ZB84" s="28"/>
      <c r="ZC84" s="28"/>
      <c r="ZD84" s="28"/>
      <c r="ZE84" s="28"/>
      <c r="ZF84" s="28"/>
      <c r="ZG84" s="28"/>
      <c r="ZH84" s="28"/>
      <c r="ZI84" s="28"/>
      <c r="ZJ84" s="28"/>
      <c r="ZK84" s="28"/>
      <c r="ZL84" s="28"/>
      <c r="ZM84" s="28"/>
      <c r="ZN84" s="28"/>
      <c r="ZO84" s="28"/>
      <c r="ZP84" s="28"/>
      <c r="ZQ84" s="28"/>
      <c r="ZR84" s="28"/>
      <c r="ZS84" s="28"/>
      <c r="ZT84" s="28"/>
      <c r="ZU84" s="28"/>
      <c r="ZV84" s="28"/>
      <c r="ZW84" s="28"/>
      <c r="ZX84" s="28"/>
      <c r="ZY84" s="28"/>
      <c r="ZZ84" s="28"/>
      <c r="AAA84" s="28"/>
      <c r="AAB84" s="28"/>
      <c r="AAC84" s="28"/>
      <c r="AAD84" s="28"/>
      <c r="AAE84" s="28"/>
      <c r="AAF84" s="28"/>
      <c r="AAG84" s="28"/>
      <c r="AAH84" s="28"/>
      <c r="AAI84" s="28"/>
      <c r="AAJ84" s="28"/>
      <c r="AAK84" s="28"/>
      <c r="AAL84" s="28"/>
      <c r="AAM84" s="28"/>
      <c r="AAN84" s="28"/>
      <c r="AAO84" s="28"/>
      <c r="AAP84" s="28"/>
      <c r="AAQ84" s="28"/>
      <c r="AAR84" s="28"/>
      <c r="AAS84" s="28"/>
      <c r="AAT84" s="28"/>
      <c r="AAU84" s="28"/>
      <c r="AAV84" s="28"/>
      <c r="AAW84" s="28"/>
      <c r="AAX84" s="28"/>
      <c r="AAY84" s="28"/>
      <c r="AAZ84" s="28"/>
      <c r="ABA84" s="28"/>
      <c r="ABB84" s="28"/>
      <c r="ABC84" s="28"/>
      <c r="ABD84" s="28"/>
      <c r="ABE84" s="28"/>
      <c r="ABF84" s="28"/>
      <c r="ABG84" s="28"/>
      <c r="ABH84" s="28"/>
      <c r="ABI84" s="28"/>
      <c r="ABJ84" s="28"/>
      <c r="ABK84" s="28"/>
      <c r="ABL84" s="28"/>
      <c r="ABM84" s="28"/>
      <c r="ABN84" s="28"/>
      <c r="ABO84" s="28"/>
      <c r="ABP84" s="28"/>
      <c r="ABQ84" s="28"/>
      <c r="ABR84" s="28"/>
      <c r="ABS84" s="28"/>
      <c r="ABT84" s="28"/>
      <c r="ABU84" s="28"/>
      <c r="ABV84" s="28"/>
      <c r="ABW84" s="28"/>
      <c r="ABX84" s="28"/>
      <c r="ABY84" s="28"/>
      <c r="ABZ84" s="28"/>
      <c r="ACA84" s="28"/>
      <c r="ACB84" s="28"/>
      <c r="ACC84" s="28"/>
      <c r="ACD84" s="28"/>
      <c r="ACE84" s="28"/>
      <c r="ACF84" s="28"/>
      <c r="ACG84" s="28"/>
      <c r="ACH84" s="28"/>
      <c r="ACI84" s="28"/>
      <c r="ACJ84" s="28"/>
      <c r="ACK84" s="28"/>
      <c r="ACL84" s="28"/>
      <c r="ACM84" s="28"/>
      <c r="ACN84" s="28"/>
      <c r="ACO84" s="28"/>
      <c r="ACP84" s="28"/>
      <c r="ACQ84" s="28"/>
      <c r="ACR84" s="28"/>
      <c r="ACS84" s="28"/>
      <c r="ACT84" s="28"/>
      <c r="ACU84" s="28"/>
      <c r="ACV84" s="28"/>
      <c r="ACW84" s="28"/>
      <c r="ACX84" s="28"/>
      <c r="ACY84" s="28"/>
      <c r="ACZ84" s="28"/>
      <c r="ADA84" s="28"/>
      <c r="ADB84" s="28"/>
      <c r="ADC84" s="28"/>
      <c r="ADD84" s="28"/>
      <c r="ADE84" s="28"/>
      <c r="ADF84" s="28"/>
      <c r="ADG84" s="28"/>
      <c r="ADH84" s="28"/>
      <c r="ADI84" s="28"/>
      <c r="ADJ84" s="28"/>
      <c r="ADK84" s="28"/>
      <c r="ADL84" s="28"/>
      <c r="ADM84" s="28"/>
      <c r="ADN84" s="28"/>
      <c r="ADO84" s="28"/>
      <c r="ADP84" s="28"/>
      <c r="ADQ84" s="28"/>
      <c r="ADR84" s="28"/>
      <c r="ADS84" s="28"/>
      <c r="ADT84" s="28"/>
      <c r="ADU84" s="28"/>
      <c r="ADV84" s="28"/>
      <c r="ADW84" s="28"/>
      <c r="ADX84" s="28"/>
      <c r="ADY84" s="28"/>
      <c r="ADZ84" s="28"/>
      <c r="AEA84" s="28"/>
      <c r="AEB84" s="28"/>
      <c r="AEC84" s="28"/>
      <c r="AED84" s="28"/>
      <c r="AEE84" s="28"/>
      <c r="AEF84" s="28"/>
      <c r="AEG84" s="28"/>
      <c r="AEH84" s="28"/>
      <c r="AEI84" s="28"/>
      <c r="AEJ84" s="28"/>
      <c r="AEK84" s="28"/>
      <c r="AEL84" s="28"/>
      <c r="AEM84" s="28"/>
      <c r="AEN84" s="28"/>
      <c r="AEO84" s="28"/>
      <c r="AEP84" s="28"/>
      <c r="AEQ84" s="28"/>
      <c r="AER84" s="28"/>
      <c r="AES84" s="28"/>
      <c r="AET84" s="28"/>
      <c r="AEU84" s="28"/>
      <c r="AEV84" s="28"/>
      <c r="AEW84" s="28"/>
      <c r="AEX84" s="28"/>
      <c r="AEY84" s="28"/>
      <c r="AEZ84" s="28"/>
      <c r="AFA84" s="28"/>
      <c r="AFB84" s="28"/>
      <c r="AFC84" s="28"/>
      <c r="AFD84" s="28"/>
      <c r="AFE84" s="28"/>
      <c r="AFF84" s="28"/>
      <c r="AFG84" s="28"/>
      <c r="AFH84" s="28"/>
      <c r="AFI84" s="28"/>
      <c r="AFJ84" s="28"/>
      <c r="AFK84" s="28"/>
      <c r="AFL84" s="28"/>
      <c r="AFM84" s="28"/>
      <c r="AFN84" s="28"/>
      <c r="AFO84" s="28"/>
      <c r="AFP84" s="28"/>
      <c r="AFQ84" s="28"/>
      <c r="AFR84" s="28"/>
      <c r="AFS84" s="28"/>
      <c r="AFT84" s="28"/>
      <c r="AFU84" s="28"/>
      <c r="AFV84" s="28"/>
      <c r="AFW84" s="28"/>
      <c r="AFX84" s="28"/>
      <c r="AFY84" s="28"/>
      <c r="AFZ84" s="28"/>
      <c r="AGA84" s="28"/>
      <c r="AGB84" s="28"/>
      <c r="AGC84" s="28"/>
      <c r="AGD84" s="28"/>
      <c r="AGE84" s="28"/>
      <c r="AGF84" s="28"/>
      <c r="AGG84" s="28"/>
      <c r="AGH84" s="28"/>
      <c r="AGI84" s="28"/>
      <c r="AGJ84" s="28"/>
      <c r="AGK84" s="28"/>
      <c r="AGL84" s="28"/>
      <c r="AGM84" s="28"/>
      <c r="AGN84" s="28"/>
      <c r="AGO84" s="28"/>
      <c r="AGP84" s="28"/>
      <c r="AGQ84" s="28"/>
      <c r="AGR84" s="28"/>
      <c r="AGS84" s="28"/>
      <c r="AGT84" s="28"/>
      <c r="AGU84" s="28"/>
      <c r="AGV84" s="28"/>
      <c r="AGW84" s="28"/>
      <c r="AGX84" s="28"/>
      <c r="AGY84" s="28"/>
      <c r="AGZ84" s="28"/>
      <c r="AHA84" s="28"/>
      <c r="AHB84" s="28"/>
      <c r="AHC84" s="28"/>
      <c r="AHD84" s="28"/>
      <c r="AHE84" s="28"/>
      <c r="AHF84" s="28"/>
      <c r="AHG84" s="28"/>
      <c r="AHH84" s="28"/>
      <c r="AHI84" s="28"/>
      <c r="AHJ84" s="28"/>
      <c r="AHK84" s="28"/>
      <c r="AHL84" s="28"/>
      <c r="AHM84" s="28"/>
      <c r="AHN84" s="28"/>
      <c r="AHO84" s="28"/>
      <c r="AHP84" s="28"/>
      <c r="AHQ84" s="28"/>
      <c r="AHR84" s="28"/>
      <c r="AHS84" s="28"/>
      <c r="AHT84" s="28"/>
      <c r="AHU84" s="28"/>
      <c r="AHV84" s="28"/>
      <c r="AHW84" s="28"/>
      <c r="AHX84" s="28"/>
      <c r="AHY84" s="28"/>
      <c r="AHZ84" s="28"/>
      <c r="AIA84" s="28"/>
      <c r="AIB84" s="28"/>
      <c r="AIC84" s="28"/>
      <c r="AID84" s="28"/>
      <c r="AIE84" s="28"/>
      <c r="AIF84" s="28"/>
      <c r="AIG84" s="28"/>
      <c r="AIH84" s="28"/>
      <c r="AII84" s="28"/>
      <c r="AIJ84" s="28"/>
      <c r="AIK84" s="28"/>
      <c r="AIL84" s="28"/>
      <c r="AIM84" s="28"/>
      <c r="AIN84" s="28"/>
      <c r="AIO84" s="28"/>
      <c r="AIP84" s="28"/>
      <c r="AIQ84" s="28"/>
      <c r="AIR84" s="28"/>
      <c r="AIS84" s="28"/>
      <c r="AIT84" s="28"/>
      <c r="AIU84" s="28"/>
      <c r="AIV84" s="28"/>
      <c r="AIW84" s="28"/>
      <c r="AIX84" s="28"/>
      <c r="AIY84" s="28"/>
      <c r="AIZ84" s="28"/>
      <c r="AJA84" s="28"/>
      <c r="AJB84" s="28"/>
      <c r="AJC84" s="28"/>
      <c r="AJD84" s="28"/>
      <c r="AJE84" s="28"/>
      <c r="AJF84" s="28"/>
      <c r="AJG84" s="28"/>
      <c r="AJH84" s="28"/>
      <c r="AJI84" s="28"/>
      <c r="AJJ84" s="28"/>
      <c r="AJK84" s="28"/>
      <c r="AJL84" s="28"/>
      <c r="AJM84" s="28"/>
      <c r="AJN84" s="28"/>
      <c r="AJO84" s="28"/>
      <c r="AJP84" s="28"/>
      <c r="AJQ84" s="28"/>
      <c r="AJR84" s="28"/>
      <c r="AJS84" s="28"/>
      <c r="AJT84" s="28"/>
      <c r="AJU84" s="28"/>
      <c r="AJV84" s="28"/>
      <c r="AJW84" s="28"/>
      <c r="AJX84" s="28"/>
      <c r="AJY84" s="28"/>
      <c r="AJZ84" s="28"/>
      <c r="AKA84" s="28"/>
      <c r="AKB84" s="28"/>
      <c r="AKC84" s="28"/>
      <c r="AKD84" s="28"/>
      <c r="AKE84" s="28"/>
      <c r="AKF84" s="28"/>
      <c r="AKG84" s="28"/>
      <c r="AKH84" s="28"/>
      <c r="AKI84" s="28"/>
      <c r="AKJ84" s="28"/>
      <c r="AKK84" s="28"/>
      <c r="AKL84" s="28"/>
      <c r="AKM84" s="28"/>
      <c r="AKN84" s="28"/>
      <c r="AKO84" s="28"/>
      <c r="AKP84" s="28"/>
      <c r="AKQ84" s="28"/>
      <c r="AKR84" s="28"/>
      <c r="AKS84" s="28"/>
      <c r="AKT84" s="28"/>
      <c r="AKU84" s="28"/>
      <c r="AKV84" s="28"/>
      <c r="AKW84" s="28"/>
      <c r="AKX84" s="28"/>
      <c r="AKY84" s="28"/>
      <c r="AKZ84" s="28"/>
      <c r="ALA84" s="28"/>
      <c r="ALB84" s="28"/>
      <c r="ALC84" s="28"/>
      <c r="ALD84" s="28"/>
      <c r="ALE84" s="28"/>
      <c r="ALF84" s="28"/>
      <c r="ALG84" s="28"/>
      <c r="ALH84" s="28"/>
      <c r="ALI84" s="28"/>
      <c r="ALJ84" s="28"/>
      <c r="ALK84" s="28"/>
      <c r="ALL84" s="28"/>
      <c r="ALM84" s="28"/>
      <c r="ALN84" s="28"/>
      <c r="ALO84" s="28"/>
      <c r="ALP84" s="28"/>
      <c r="ALQ84" s="28"/>
      <c r="ALR84" s="28"/>
      <c r="ALS84" s="28"/>
      <c r="ALT84" s="28"/>
      <c r="ALU84" s="28"/>
      <c r="ALV84" s="28"/>
      <c r="ALW84" s="28"/>
      <c r="ALX84" s="28"/>
      <c r="ALY84" s="28"/>
      <c r="ALZ84" s="28"/>
      <c r="AMA84" s="28"/>
      <c r="AMB84" s="28"/>
      <c r="AMC84" s="28"/>
      <c r="AMD84" s="28"/>
      <c r="AME84" s="28"/>
      <c r="AMF84" s="28"/>
      <c r="AMG84" s="28"/>
      <c r="AMH84" s="28"/>
      <c r="AMI84" s="28"/>
      <c r="AMJ84" s="28"/>
      <c r="AMK84" s="28"/>
      <c r="AML84" s="28"/>
      <c r="AMM84" s="28"/>
      <c r="AMN84" s="28"/>
      <c r="AMO84" s="28"/>
      <c r="AMP84" s="28"/>
      <c r="AMQ84" s="28"/>
      <c r="AMR84" s="28"/>
      <c r="AMS84" s="28"/>
      <c r="AMT84" s="28"/>
      <c r="AMU84" s="28"/>
      <c r="AMV84" s="28"/>
      <c r="AMW84" s="28"/>
      <c r="AMX84" s="28"/>
      <c r="AMY84" s="28"/>
      <c r="AMZ84" s="28"/>
      <c r="ANA84" s="28"/>
      <c r="ANB84" s="28"/>
      <c r="ANC84" s="28"/>
      <c r="AND84" s="28"/>
      <c r="ANE84" s="28"/>
      <c r="ANF84" s="28"/>
      <c r="ANG84" s="28"/>
      <c r="ANH84" s="28"/>
    </row>
    <row r="85" spans="3:1048" s="6" customFormat="1" ht="15" customHeight="1" x14ac:dyDescent="0.25">
      <c r="C85" s="162" t="str">
        <f t="shared" si="66"/>
        <v>American</v>
      </c>
      <c r="D85" s="162" t="str">
        <f t="shared" si="67"/>
        <v>HPS10266H045DV 2**  (66 gal, JA13)</v>
      </c>
      <c r="E85" s="162">
        <f t="shared" si="68"/>
        <v>121884</v>
      </c>
      <c r="F85" s="60">
        <f>W85</f>
        <v>66</v>
      </c>
      <c r="G85" s="6" t="str">
        <f>Z85</f>
        <v>AOSmithHPTS66</v>
      </c>
      <c r="H85" s="62">
        <v>0</v>
      </c>
      <c r="I85" s="60">
        <v>1</v>
      </c>
      <c r="J85" s="61">
        <f>IF(H85&gt;0,AB85,0)</f>
        <v>0</v>
      </c>
      <c r="K85" s="61">
        <f>IF(I85&gt;0,AD85,0)</f>
        <v>4.0199999999999996</v>
      </c>
      <c r="L85" s="127">
        <f>AA85</f>
        <v>1</v>
      </c>
      <c r="M85" s="169" t="str">
        <f>AI85</f>
        <v>AmericanHPS10266H045DV2xx</v>
      </c>
      <c r="N85" s="97" t="s">
        <v>196</v>
      </c>
      <c r="O85" s="33">
        <v>4</v>
      </c>
      <c r="P85" s="81">
        <f t="shared" si="69"/>
        <v>12</v>
      </c>
      <c r="Q85" s="18" t="s">
        <v>19</v>
      </c>
      <c r="R85" s="68">
        <f t="shared" ref="R85:R86" si="70">R84+1</f>
        <v>18</v>
      </c>
      <c r="S85" s="68">
        <f t="shared" si="64"/>
        <v>121884</v>
      </c>
      <c r="T85" s="65" t="str">
        <f>V85 &amp; "  (" &amp; W85 &amp; " gal" &amp; IF(AA85&gt;0, ", JA13)", ")")</f>
        <v>HPS10266H045DV 2**  (66 gal, JA13)</v>
      </c>
      <c r="U85" s="168">
        <f t="shared" si="5"/>
        <v>1</v>
      </c>
      <c r="V85" s="163" t="s">
        <v>862</v>
      </c>
      <c r="W85" s="164">
        <v>66</v>
      </c>
      <c r="X85" s="31" t="s">
        <v>851</v>
      </c>
      <c r="Y85" s="86" t="s">
        <v>851</v>
      </c>
      <c r="Z85" s="91" t="str">
        <f t="shared" si="65"/>
        <v>AOSmithHPTS66</v>
      </c>
      <c r="AA85" s="128">
        <v>1</v>
      </c>
      <c r="AB85" s="40" t="s">
        <v>10</v>
      </c>
      <c r="AC85" s="47">
        <v>3</v>
      </c>
      <c r="AD85" s="160">
        <v>4.0199999999999996</v>
      </c>
      <c r="AE85" s="165">
        <v>44728</v>
      </c>
      <c r="AF85" s="49" t="s">
        <v>83</v>
      </c>
      <c r="AG85" s="138" t="str">
        <f t="shared" si="18"/>
        <v>2,     121884,   "HPS10266H045DV 2**  (66 gal, JA13)"</v>
      </c>
      <c r="AH85" s="140" t="str">
        <f>AH84</f>
        <v>American</v>
      </c>
      <c r="AI85" s="161" t="s">
        <v>871</v>
      </c>
      <c r="AJ85" s="166">
        <f t="shared" si="7"/>
        <v>1</v>
      </c>
      <c r="AK85" s="138" t="str">
        <f>"          case  "&amp;D85&amp;"   :   """&amp;AI85&amp;""""</f>
        <v xml:space="preserve">          case  HPS10266H045DV 2**  (66 gal, JA13)   :   "AmericanHPS10266H045DV2xx"</v>
      </c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  <c r="IX85" s="28"/>
      <c r="IY85" s="28"/>
      <c r="IZ85" s="28"/>
      <c r="JA85" s="28"/>
      <c r="JB85" s="28"/>
      <c r="JC85" s="28"/>
      <c r="JD85" s="28"/>
      <c r="JE85" s="28"/>
      <c r="JF85" s="28"/>
      <c r="JG85" s="28"/>
      <c r="JH85" s="28"/>
      <c r="JI85" s="28"/>
      <c r="JJ85" s="28"/>
      <c r="JK85" s="28"/>
      <c r="JL85" s="28"/>
      <c r="JM85" s="28"/>
      <c r="JN85" s="28"/>
      <c r="JO85" s="28"/>
      <c r="JP85" s="28"/>
      <c r="JQ85" s="28"/>
      <c r="JR85" s="28"/>
      <c r="JS85" s="28"/>
      <c r="JT85" s="28"/>
      <c r="JU85" s="28"/>
      <c r="JV85" s="28"/>
      <c r="JW85" s="28"/>
      <c r="JX85" s="28"/>
      <c r="JY85" s="28"/>
      <c r="JZ85" s="28"/>
      <c r="KA85" s="28"/>
      <c r="KB85" s="28"/>
      <c r="KC85" s="28"/>
      <c r="KD85" s="28"/>
      <c r="KE85" s="28"/>
      <c r="KF85" s="28"/>
      <c r="KG85" s="28"/>
      <c r="KH85" s="28"/>
      <c r="KI85" s="28"/>
      <c r="KJ85" s="28"/>
      <c r="KK85" s="28"/>
      <c r="KL85" s="28"/>
      <c r="KM85" s="28"/>
      <c r="KN85" s="28"/>
      <c r="KO85" s="28"/>
      <c r="KP85" s="28"/>
      <c r="KQ85" s="28"/>
      <c r="KR85" s="28"/>
      <c r="KS85" s="28"/>
      <c r="KT85" s="28"/>
      <c r="KU85" s="28"/>
      <c r="KV85" s="28"/>
      <c r="KW85" s="28"/>
      <c r="KX85" s="28"/>
      <c r="KY85" s="28"/>
      <c r="KZ85" s="28"/>
      <c r="LA85" s="28"/>
      <c r="LB85" s="28"/>
      <c r="LC85" s="28"/>
      <c r="LD85" s="28"/>
      <c r="LE85" s="28"/>
      <c r="LF85" s="28"/>
      <c r="LG85" s="28"/>
      <c r="LH85" s="28"/>
      <c r="LI85" s="28"/>
      <c r="LJ85" s="28"/>
      <c r="LK85" s="28"/>
      <c r="LL85" s="28"/>
      <c r="LM85" s="28"/>
      <c r="LN85" s="28"/>
      <c r="LO85" s="28"/>
      <c r="LP85" s="28"/>
      <c r="LQ85" s="28"/>
      <c r="LR85" s="28"/>
      <c r="LS85" s="28"/>
      <c r="LT85" s="28"/>
      <c r="LU85" s="28"/>
      <c r="LV85" s="28"/>
      <c r="LW85" s="28"/>
      <c r="LX85" s="28"/>
      <c r="LY85" s="28"/>
      <c r="LZ85" s="28"/>
      <c r="MA85" s="28"/>
      <c r="MB85" s="28"/>
      <c r="MC85" s="28"/>
      <c r="MD85" s="28"/>
      <c r="ME85" s="28"/>
      <c r="MF85" s="28"/>
      <c r="MG85" s="28"/>
      <c r="MH85" s="28"/>
      <c r="MI85" s="28"/>
      <c r="MJ85" s="28"/>
      <c r="MK85" s="28"/>
      <c r="ML85" s="28"/>
      <c r="MM85" s="28"/>
      <c r="MN85" s="28"/>
      <c r="MO85" s="28"/>
      <c r="MP85" s="28"/>
      <c r="MQ85" s="28"/>
      <c r="MR85" s="28"/>
      <c r="MS85" s="28"/>
      <c r="MT85" s="28"/>
      <c r="MU85" s="28"/>
      <c r="MV85" s="28"/>
      <c r="MW85" s="28"/>
      <c r="MX85" s="28"/>
      <c r="MY85" s="28"/>
      <c r="MZ85" s="28"/>
      <c r="NA85" s="28"/>
      <c r="NB85" s="28"/>
      <c r="NC85" s="28"/>
      <c r="ND85" s="28"/>
      <c r="NE85" s="28"/>
      <c r="NF85" s="28"/>
      <c r="NG85" s="28"/>
      <c r="NH85" s="28"/>
      <c r="NI85" s="28"/>
      <c r="NJ85" s="28"/>
      <c r="NK85" s="28"/>
      <c r="NL85" s="28"/>
      <c r="NM85" s="28"/>
      <c r="NN85" s="28"/>
      <c r="NO85" s="28"/>
      <c r="NP85" s="28"/>
      <c r="NQ85" s="28"/>
      <c r="NR85" s="28"/>
      <c r="NS85" s="28"/>
      <c r="NT85" s="28"/>
      <c r="NU85" s="28"/>
      <c r="NV85" s="28"/>
      <c r="NW85" s="28"/>
      <c r="NX85" s="28"/>
      <c r="NY85" s="28"/>
      <c r="NZ85" s="28"/>
      <c r="OA85" s="28"/>
      <c r="OB85" s="28"/>
      <c r="OC85" s="28"/>
      <c r="OD85" s="28"/>
      <c r="OE85" s="28"/>
      <c r="OF85" s="28"/>
      <c r="OG85" s="28"/>
      <c r="OH85" s="28"/>
      <c r="OI85" s="28"/>
      <c r="OJ85" s="28"/>
      <c r="OK85" s="28"/>
      <c r="OL85" s="28"/>
      <c r="OM85" s="28"/>
      <c r="ON85" s="28"/>
      <c r="OO85" s="28"/>
      <c r="OP85" s="28"/>
      <c r="OQ85" s="28"/>
      <c r="OR85" s="28"/>
      <c r="OS85" s="28"/>
      <c r="OT85" s="28"/>
      <c r="OU85" s="28"/>
      <c r="OV85" s="28"/>
      <c r="OW85" s="28"/>
      <c r="OX85" s="28"/>
      <c r="OY85" s="28"/>
      <c r="OZ85" s="28"/>
      <c r="PA85" s="28"/>
      <c r="PB85" s="28"/>
      <c r="PC85" s="28"/>
      <c r="PD85" s="28"/>
      <c r="PE85" s="28"/>
      <c r="PF85" s="28"/>
      <c r="PG85" s="28"/>
      <c r="PH85" s="28"/>
      <c r="PI85" s="28"/>
      <c r="PJ85" s="28"/>
      <c r="PK85" s="28"/>
      <c r="PL85" s="28"/>
      <c r="PM85" s="28"/>
      <c r="PN85" s="28"/>
      <c r="PO85" s="28"/>
      <c r="PP85" s="28"/>
      <c r="PQ85" s="28"/>
      <c r="PR85" s="28"/>
      <c r="PS85" s="28"/>
      <c r="PT85" s="28"/>
      <c r="PU85" s="28"/>
      <c r="PV85" s="28"/>
      <c r="PW85" s="28"/>
      <c r="PX85" s="28"/>
      <c r="PY85" s="28"/>
      <c r="PZ85" s="28"/>
      <c r="QA85" s="28"/>
      <c r="QB85" s="28"/>
      <c r="QC85" s="28"/>
      <c r="QD85" s="28"/>
      <c r="QE85" s="28"/>
      <c r="QF85" s="28"/>
      <c r="QG85" s="28"/>
      <c r="QH85" s="28"/>
      <c r="QI85" s="28"/>
      <c r="QJ85" s="28"/>
      <c r="QK85" s="28"/>
      <c r="QL85" s="28"/>
      <c r="QM85" s="28"/>
      <c r="QN85" s="28"/>
      <c r="QO85" s="28"/>
      <c r="QP85" s="28"/>
      <c r="QQ85" s="28"/>
      <c r="QR85" s="28"/>
      <c r="QS85" s="28"/>
      <c r="QT85" s="28"/>
      <c r="QU85" s="28"/>
      <c r="QV85" s="28"/>
      <c r="QW85" s="28"/>
      <c r="QX85" s="28"/>
      <c r="QY85" s="28"/>
      <c r="QZ85" s="28"/>
      <c r="RA85" s="28"/>
      <c r="RB85" s="28"/>
      <c r="RC85" s="28"/>
      <c r="RD85" s="28"/>
      <c r="RE85" s="28"/>
      <c r="RF85" s="28"/>
      <c r="RG85" s="28"/>
      <c r="RH85" s="28"/>
      <c r="RI85" s="28"/>
      <c r="RJ85" s="28"/>
      <c r="RK85" s="28"/>
      <c r="RL85" s="28"/>
      <c r="RM85" s="28"/>
      <c r="RN85" s="28"/>
      <c r="RO85" s="28"/>
      <c r="RP85" s="28"/>
      <c r="RQ85" s="28"/>
      <c r="RR85" s="28"/>
      <c r="RS85" s="28"/>
      <c r="RT85" s="28"/>
      <c r="RU85" s="28"/>
      <c r="RV85" s="28"/>
      <c r="RW85" s="28"/>
      <c r="RX85" s="28"/>
      <c r="RY85" s="28"/>
      <c r="RZ85" s="28"/>
      <c r="SA85" s="28"/>
      <c r="SB85" s="28"/>
      <c r="SC85" s="28"/>
      <c r="SD85" s="28"/>
      <c r="SE85" s="28"/>
      <c r="SF85" s="28"/>
      <c r="SG85" s="28"/>
      <c r="SH85" s="28"/>
      <c r="SI85" s="28"/>
      <c r="SJ85" s="28"/>
      <c r="SK85" s="28"/>
      <c r="SL85" s="28"/>
      <c r="SM85" s="28"/>
      <c r="SN85" s="28"/>
      <c r="SO85" s="28"/>
      <c r="SP85" s="28"/>
      <c r="SQ85" s="28"/>
      <c r="SR85" s="28"/>
      <c r="SS85" s="28"/>
      <c r="ST85" s="28"/>
      <c r="SU85" s="28"/>
      <c r="SV85" s="28"/>
      <c r="SW85" s="28"/>
      <c r="SX85" s="28"/>
      <c r="SY85" s="28"/>
      <c r="SZ85" s="28"/>
      <c r="TA85" s="28"/>
      <c r="TB85" s="28"/>
      <c r="TC85" s="28"/>
      <c r="TD85" s="28"/>
      <c r="TE85" s="28"/>
      <c r="TF85" s="28"/>
      <c r="TG85" s="28"/>
      <c r="TH85" s="28"/>
      <c r="TI85" s="28"/>
      <c r="TJ85" s="28"/>
      <c r="TK85" s="28"/>
      <c r="TL85" s="28"/>
      <c r="TM85" s="28"/>
      <c r="TN85" s="28"/>
      <c r="TO85" s="28"/>
      <c r="TP85" s="28"/>
      <c r="TQ85" s="28"/>
      <c r="TR85" s="28"/>
      <c r="TS85" s="28"/>
      <c r="TT85" s="28"/>
      <c r="TU85" s="28"/>
      <c r="TV85" s="28"/>
      <c r="TW85" s="28"/>
      <c r="TX85" s="28"/>
      <c r="TY85" s="28"/>
      <c r="TZ85" s="28"/>
      <c r="UA85" s="28"/>
      <c r="UB85" s="28"/>
      <c r="UC85" s="28"/>
      <c r="UD85" s="28"/>
      <c r="UE85" s="28"/>
      <c r="UF85" s="28"/>
      <c r="UG85" s="28"/>
      <c r="UH85" s="28"/>
      <c r="UI85" s="28"/>
      <c r="UJ85" s="28"/>
      <c r="UK85" s="28"/>
      <c r="UL85" s="28"/>
      <c r="UM85" s="28"/>
      <c r="UN85" s="28"/>
      <c r="UO85" s="28"/>
      <c r="UP85" s="28"/>
      <c r="UQ85" s="28"/>
      <c r="UR85" s="28"/>
      <c r="US85" s="28"/>
      <c r="UT85" s="28"/>
      <c r="UU85" s="28"/>
      <c r="UV85" s="28"/>
      <c r="UW85" s="28"/>
      <c r="UX85" s="28"/>
      <c r="UY85" s="28"/>
      <c r="UZ85" s="28"/>
      <c r="VA85" s="28"/>
      <c r="VB85" s="28"/>
      <c r="VC85" s="28"/>
      <c r="VD85" s="28"/>
      <c r="VE85" s="28"/>
      <c r="VF85" s="28"/>
      <c r="VG85" s="28"/>
      <c r="VH85" s="28"/>
      <c r="VI85" s="28"/>
      <c r="VJ85" s="28"/>
      <c r="VK85" s="28"/>
      <c r="VL85" s="28"/>
      <c r="VM85" s="28"/>
      <c r="VN85" s="28"/>
      <c r="VO85" s="28"/>
      <c r="VP85" s="28"/>
      <c r="VQ85" s="28"/>
      <c r="VR85" s="28"/>
      <c r="VS85" s="28"/>
      <c r="VT85" s="28"/>
      <c r="VU85" s="28"/>
      <c r="VV85" s="28"/>
      <c r="VW85" s="28"/>
      <c r="VX85" s="28"/>
      <c r="VY85" s="28"/>
      <c r="VZ85" s="28"/>
      <c r="WA85" s="28"/>
      <c r="WB85" s="28"/>
      <c r="WC85" s="28"/>
      <c r="WD85" s="28"/>
      <c r="WE85" s="28"/>
      <c r="WF85" s="28"/>
      <c r="WG85" s="28"/>
      <c r="WH85" s="28"/>
      <c r="WI85" s="28"/>
      <c r="WJ85" s="28"/>
      <c r="WK85" s="28"/>
      <c r="WL85" s="28"/>
      <c r="WM85" s="28"/>
      <c r="WN85" s="28"/>
      <c r="WO85" s="28"/>
      <c r="WP85" s="28"/>
      <c r="WQ85" s="28"/>
      <c r="WR85" s="28"/>
      <c r="WS85" s="28"/>
      <c r="WT85" s="28"/>
      <c r="WU85" s="28"/>
      <c r="WV85" s="28"/>
      <c r="WW85" s="28"/>
      <c r="WX85" s="28"/>
      <c r="WY85" s="28"/>
      <c r="WZ85" s="28"/>
      <c r="XA85" s="28"/>
      <c r="XB85" s="28"/>
      <c r="XC85" s="28"/>
      <c r="XD85" s="28"/>
      <c r="XE85" s="28"/>
      <c r="XF85" s="28"/>
      <c r="XG85" s="28"/>
      <c r="XH85" s="28"/>
      <c r="XI85" s="28"/>
      <c r="XJ85" s="28"/>
      <c r="XK85" s="28"/>
      <c r="XL85" s="28"/>
      <c r="XM85" s="28"/>
      <c r="XN85" s="28"/>
      <c r="XO85" s="28"/>
      <c r="XP85" s="28"/>
      <c r="XQ85" s="28"/>
      <c r="XR85" s="28"/>
      <c r="XS85" s="28"/>
      <c r="XT85" s="28"/>
      <c r="XU85" s="28"/>
      <c r="XV85" s="28"/>
      <c r="XW85" s="28"/>
      <c r="XX85" s="28"/>
      <c r="XY85" s="28"/>
      <c r="XZ85" s="28"/>
      <c r="YA85" s="28"/>
      <c r="YB85" s="28"/>
      <c r="YC85" s="28"/>
      <c r="YD85" s="28"/>
      <c r="YE85" s="28"/>
      <c r="YF85" s="28"/>
      <c r="YG85" s="28"/>
      <c r="YH85" s="28"/>
      <c r="YI85" s="28"/>
      <c r="YJ85" s="28"/>
      <c r="YK85" s="28"/>
      <c r="YL85" s="28"/>
      <c r="YM85" s="28"/>
      <c r="YN85" s="28"/>
      <c r="YO85" s="28"/>
      <c r="YP85" s="28"/>
      <c r="YQ85" s="28"/>
      <c r="YR85" s="28"/>
      <c r="YS85" s="28"/>
      <c r="YT85" s="28"/>
      <c r="YU85" s="28"/>
      <c r="YV85" s="28"/>
      <c r="YW85" s="28"/>
      <c r="YX85" s="28"/>
      <c r="YY85" s="28"/>
      <c r="YZ85" s="28"/>
      <c r="ZA85" s="28"/>
      <c r="ZB85" s="28"/>
      <c r="ZC85" s="28"/>
      <c r="ZD85" s="28"/>
      <c r="ZE85" s="28"/>
      <c r="ZF85" s="28"/>
      <c r="ZG85" s="28"/>
      <c r="ZH85" s="28"/>
      <c r="ZI85" s="28"/>
      <c r="ZJ85" s="28"/>
      <c r="ZK85" s="28"/>
      <c r="ZL85" s="28"/>
      <c r="ZM85" s="28"/>
      <c r="ZN85" s="28"/>
      <c r="ZO85" s="28"/>
      <c r="ZP85" s="28"/>
      <c r="ZQ85" s="28"/>
      <c r="ZR85" s="28"/>
      <c r="ZS85" s="28"/>
      <c r="ZT85" s="28"/>
      <c r="ZU85" s="28"/>
      <c r="ZV85" s="28"/>
      <c r="ZW85" s="28"/>
      <c r="ZX85" s="28"/>
      <c r="ZY85" s="28"/>
      <c r="ZZ85" s="28"/>
      <c r="AAA85" s="28"/>
      <c r="AAB85" s="28"/>
      <c r="AAC85" s="28"/>
      <c r="AAD85" s="28"/>
      <c r="AAE85" s="28"/>
      <c r="AAF85" s="28"/>
      <c r="AAG85" s="28"/>
      <c r="AAH85" s="28"/>
      <c r="AAI85" s="28"/>
      <c r="AAJ85" s="28"/>
      <c r="AAK85" s="28"/>
      <c r="AAL85" s="28"/>
      <c r="AAM85" s="28"/>
      <c r="AAN85" s="28"/>
      <c r="AAO85" s="28"/>
      <c r="AAP85" s="28"/>
      <c r="AAQ85" s="28"/>
      <c r="AAR85" s="28"/>
      <c r="AAS85" s="28"/>
      <c r="AAT85" s="28"/>
      <c r="AAU85" s="28"/>
      <c r="AAV85" s="28"/>
      <c r="AAW85" s="28"/>
      <c r="AAX85" s="28"/>
      <c r="AAY85" s="28"/>
      <c r="AAZ85" s="28"/>
      <c r="ABA85" s="28"/>
      <c r="ABB85" s="28"/>
      <c r="ABC85" s="28"/>
      <c r="ABD85" s="28"/>
      <c r="ABE85" s="28"/>
      <c r="ABF85" s="28"/>
      <c r="ABG85" s="28"/>
      <c r="ABH85" s="28"/>
      <c r="ABI85" s="28"/>
      <c r="ABJ85" s="28"/>
      <c r="ABK85" s="28"/>
      <c r="ABL85" s="28"/>
      <c r="ABM85" s="28"/>
      <c r="ABN85" s="28"/>
      <c r="ABO85" s="28"/>
      <c r="ABP85" s="28"/>
      <c r="ABQ85" s="28"/>
      <c r="ABR85" s="28"/>
      <c r="ABS85" s="28"/>
      <c r="ABT85" s="28"/>
      <c r="ABU85" s="28"/>
      <c r="ABV85" s="28"/>
      <c r="ABW85" s="28"/>
      <c r="ABX85" s="28"/>
      <c r="ABY85" s="28"/>
      <c r="ABZ85" s="28"/>
      <c r="ACA85" s="28"/>
      <c r="ACB85" s="28"/>
      <c r="ACC85" s="28"/>
      <c r="ACD85" s="28"/>
      <c r="ACE85" s="28"/>
      <c r="ACF85" s="28"/>
      <c r="ACG85" s="28"/>
      <c r="ACH85" s="28"/>
      <c r="ACI85" s="28"/>
      <c r="ACJ85" s="28"/>
      <c r="ACK85" s="28"/>
      <c r="ACL85" s="28"/>
      <c r="ACM85" s="28"/>
      <c r="ACN85" s="28"/>
      <c r="ACO85" s="28"/>
      <c r="ACP85" s="28"/>
      <c r="ACQ85" s="28"/>
      <c r="ACR85" s="28"/>
      <c r="ACS85" s="28"/>
      <c r="ACT85" s="28"/>
      <c r="ACU85" s="28"/>
      <c r="ACV85" s="28"/>
      <c r="ACW85" s="28"/>
      <c r="ACX85" s="28"/>
      <c r="ACY85" s="28"/>
      <c r="ACZ85" s="28"/>
      <c r="ADA85" s="28"/>
      <c r="ADB85" s="28"/>
      <c r="ADC85" s="28"/>
      <c r="ADD85" s="28"/>
      <c r="ADE85" s="28"/>
      <c r="ADF85" s="28"/>
      <c r="ADG85" s="28"/>
      <c r="ADH85" s="28"/>
      <c r="ADI85" s="28"/>
      <c r="ADJ85" s="28"/>
      <c r="ADK85" s="28"/>
      <c r="ADL85" s="28"/>
      <c r="ADM85" s="28"/>
      <c r="ADN85" s="28"/>
      <c r="ADO85" s="28"/>
      <c r="ADP85" s="28"/>
      <c r="ADQ85" s="28"/>
      <c r="ADR85" s="28"/>
      <c r="ADS85" s="28"/>
      <c r="ADT85" s="28"/>
      <c r="ADU85" s="28"/>
      <c r="ADV85" s="28"/>
      <c r="ADW85" s="28"/>
      <c r="ADX85" s="28"/>
      <c r="ADY85" s="28"/>
      <c r="ADZ85" s="28"/>
      <c r="AEA85" s="28"/>
      <c r="AEB85" s="28"/>
      <c r="AEC85" s="28"/>
      <c r="AED85" s="28"/>
      <c r="AEE85" s="28"/>
      <c r="AEF85" s="28"/>
      <c r="AEG85" s="28"/>
      <c r="AEH85" s="28"/>
      <c r="AEI85" s="28"/>
      <c r="AEJ85" s="28"/>
      <c r="AEK85" s="28"/>
      <c r="AEL85" s="28"/>
      <c r="AEM85" s="28"/>
      <c r="AEN85" s="28"/>
      <c r="AEO85" s="28"/>
      <c r="AEP85" s="28"/>
      <c r="AEQ85" s="28"/>
      <c r="AER85" s="28"/>
      <c r="AES85" s="28"/>
      <c r="AET85" s="28"/>
      <c r="AEU85" s="28"/>
      <c r="AEV85" s="28"/>
      <c r="AEW85" s="28"/>
      <c r="AEX85" s="28"/>
      <c r="AEY85" s="28"/>
      <c r="AEZ85" s="28"/>
      <c r="AFA85" s="28"/>
      <c r="AFB85" s="28"/>
      <c r="AFC85" s="28"/>
      <c r="AFD85" s="28"/>
      <c r="AFE85" s="28"/>
      <c r="AFF85" s="28"/>
      <c r="AFG85" s="28"/>
      <c r="AFH85" s="28"/>
      <c r="AFI85" s="28"/>
      <c r="AFJ85" s="28"/>
      <c r="AFK85" s="28"/>
      <c r="AFL85" s="28"/>
      <c r="AFM85" s="28"/>
      <c r="AFN85" s="28"/>
      <c r="AFO85" s="28"/>
      <c r="AFP85" s="28"/>
      <c r="AFQ85" s="28"/>
      <c r="AFR85" s="28"/>
      <c r="AFS85" s="28"/>
      <c r="AFT85" s="28"/>
      <c r="AFU85" s="28"/>
      <c r="AFV85" s="28"/>
      <c r="AFW85" s="28"/>
      <c r="AFX85" s="28"/>
      <c r="AFY85" s="28"/>
      <c r="AFZ85" s="28"/>
      <c r="AGA85" s="28"/>
      <c r="AGB85" s="28"/>
      <c r="AGC85" s="28"/>
      <c r="AGD85" s="28"/>
      <c r="AGE85" s="28"/>
      <c r="AGF85" s="28"/>
      <c r="AGG85" s="28"/>
      <c r="AGH85" s="28"/>
      <c r="AGI85" s="28"/>
      <c r="AGJ85" s="28"/>
      <c r="AGK85" s="28"/>
      <c r="AGL85" s="28"/>
      <c r="AGM85" s="28"/>
      <c r="AGN85" s="28"/>
      <c r="AGO85" s="28"/>
      <c r="AGP85" s="28"/>
      <c r="AGQ85" s="28"/>
      <c r="AGR85" s="28"/>
      <c r="AGS85" s="28"/>
      <c r="AGT85" s="28"/>
      <c r="AGU85" s="28"/>
      <c r="AGV85" s="28"/>
      <c r="AGW85" s="28"/>
      <c r="AGX85" s="28"/>
      <c r="AGY85" s="28"/>
      <c r="AGZ85" s="28"/>
      <c r="AHA85" s="28"/>
      <c r="AHB85" s="28"/>
      <c r="AHC85" s="28"/>
      <c r="AHD85" s="28"/>
      <c r="AHE85" s="28"/>
      <c r="AHF85" s="28"/>
      <c r="AHG85" s="28"/>
      <c r="AHH85" s="28"/>
      <c r="AHI85" s="28"/>
      <c r="AHJ85" s="28"/>
      <c r="AHK85" s="28"/>
      <c r="AHL85" s="28"/>
      <c r="AHM85" s="28"/>
      <c r="AHN85" s="28"/>
      <c r="AHO85" s="28"/>
      <c r="AHP85" s="28"/>
      <c r="AHQ85" s="28"/>
      <c r="AHR85" s="28"/>
      <c r="AHS85" s="28"/>
      <c r="AHT85" s="28"/>
      <c r="AHU85" s="28"/>
      <c r="AHV85" s="28"/>
      <c r="AHW85" s="28"/>
      <c r="AHX85" s="28"/>
      <c r="AHY85" s="28"/>
      <c r="AHZ85" s="28"/>
      <c r="AIA85" s="28"/>
      <c r="AIB85" s="28"/>
      <c r="AIC85" s="28"/>
      <c r="AID85" s="28"/>
      <c r="AIE85" s="28"/>
      <c r="AIF85" s="28"/>
      <c r="AIG85" s="28"/>
      <c r="AIH85" s="28"/>
      <c r="AII85" s="28"/>
      <c r="AIJ85" s="28"/>
      <c r="AIK85" s="28"/>
      <c r="AIL85" s="28"/>
      <c r="AIM85" s="28"/>
      <c r="AIN85" s="28"/>
      <c r="AIO85" s="28"/>
      <c r="AIP85" s="28"/>
      <c r="AIQ85" s="28"/>
      <c r="AIR85" s="28"/>
      <c r="AIS85" s="28"/>
      <c r="AIT85" s="28"/>
      <c r="AIU85" s="28"/>
      <c r="AIV85" s="28"/>
      <c r="AIW85" s="28"/>
      <c r="AIX85" s="28"/>
      <c r="AIY85" s="28"/>
      <c r="AIZ85" s="28"/>
      <c r="AJA85" s="28"/>
      <c r="AJB85" s="28"/>
      <c r="AJC85" s="28"/>
      <c r="AJD85" s="28"/>
      <c r="AJE85" s="28"/>
      <c r="AJF85" s="28"/>
      <c r="AJG85" s="28"/>
      <c r="AJH85" s="28"/>
      <c r="AJI85" s="28"/>
      <c r="AJJ85" s="28"/>
      <c r="AJK85" s="28"/>
      <c r="AJL85" s="28"/>
      <c r="AJM85" s="28"/>
      <c r="AJN85" s="28"/>
      <c r="AJO85" s="28"/>
      <c r="AJP85" s="28"/>
      <c r="AJQ85" s="28"/>
      <c r="AJR85" s="28"/>
      <c r="AJS85" s="28"/>
      <c r="AJT85" s="28"/>
      <c r="AJU85" s="28"/>
      <c r="AJV85" s="28"/>
      <c r="AJW85" s="28"/>
      <c r="AJX85" s="28"/>
      <c r="AJY85" s="28"/>
      <c r="AJZ85" s="28"/>
      <c r="AKA85" s="28"/>
      <c r="AKB85" s="28"/>
      <c r="AKC85" s="28"/>
      <c r="AKD85" s="28"/>
      <c r="AKE85" s="28"/>
      <c r="AKF85" s="28"/>
      <c r="AKG85" s="28"/>
      <c r="AKH85" s="28"/>
      <c r="AKI85" s="28"/>
      <c r="AKJ85" s="28"/>
      <c r="AKK85" s="28"/>
      <c r="AKL85" s="28"/>
      <c r="AKM85" s="28"/>
      <c r="AKN85" s="28"/>
      <c r="AKO85" s="28"/>
      <c r="AKP85" s="28"/>
      <c r="AKQ85" s="28"/>
      <c r="AKR85" s="28"/>
      <c r="AKS85" s="28"/>
      <c r="AKT85" s="28"/>
      <c r="AKU85" s="28"/>
      <c r="AKV85" s="28"/>
      <c r="AKW85" s="28"/>
      <c r="AKX85" s="28"/>
      <c r="AKY85" s="28"/>
      <c r="AKZ85" s="28"/>
      <c r="ALA85" s="28"/>
      <c r="ALB85" s="28"/>
      <c r="ALC85" s="28"/>
      <c r="ALD85" s="28"/>
      <c r="ALE85" s="28"/>
      <c r="ALF85" s="28"/>
      <c r="ALG85" s="28"/>
      <c r="ALH85" s="28"/>
      <c r="ALI85" s="28"/>
      <c r="ALJ85" s="28"/>
      <c r="ALK85" s="28"/>
      <c r="ALL85" s="28"/>
      <c r="ALM85" s="28"/>
      <c r="ALN85" s="28"/>
      <c r="ALO85" s="28"/>
      <c r="ALP85" s="28"/>
      <c r="ALQ85" s="28"/>
      <c r="ALR85" s="28"/>
      <c r="ALS85" s="28"/>
      <c r="ALT85" s="28"/>
      <c r="ALU85" s="28"/>
      <c r="ALV85" s="28"/>
      <c r="ALW85" s="28"/>
      <c r="ALX85" s="28"/>
      <c r="ALY85" s="28"/>
      <c r="ALZ85" s="28"/>
      <c r="AMA85" s="28"/>
      <c r="AMB85" s="28"/>
      <c r="AMC85" s="28"/>
      <c r="AMD85" s="28"/>
      <c r="AME85" s="28"/>
      <c r="AMF85" s="28"/>
      <c r="AMG85" s="28"/>
      <c r="AMH85" s="28"/>
      <c r="AMI85" s="28"/>
      <c r="AMJ85" s="28"/>
      <c r="AMK85" s="28"/>
      <c r="AML85" s="28"/>
      <c r="AMM85" s="28"/>
      <c r="AMN85" s="28"/>
      <c r="AMO85" s="28"/>
      <c r="AMP85" s="28"/>
      <c r="AMQ85" s="28"/>
      <c r="AMR85" s="28"/>
      <c r="AMS85" s="28"/>
      <c r="AMT85" s="28"/>
      <c r="AMU85" s="28"/>
      <c r="AMV85" s="28"/>
      <c r="AMW85" s="28"/>
      <c r="AMX85" s="28"/>
      <c r="AMY85" s="28"/>
      <c r="AMZ85" s="28"/>
      <c r="ANA85" s="28"/>
      <c r="ANB85" s="28"/>
      <c r="ANC85" s="28"/>
      <c r="AND85" s="28"/>
      <c r="ANE85" s="28"/>
      <c r="ANF85" s="28"/>
      <c r="ANG85" s="28"/>
      <c r="ANH85" s="28"/>
    </row>
    <row r="86" spans="3:1048" s="6" customFormat="1" ht="15" customHeight="1" x14ac:dyDescent="0.25">
      <c r="C86" s="162" t="str">
        <f t="shared" si="66"/>
        <v>American</v>
      </c>
      <c r="D86" s="162" t="str">
        <f t="shared" si="67"/>
        <v>HPS10280H045DV 2**  (80 gal, JA13)</v>
      </c>
      <c r="E86" s="162">
        <f t="shared" si="68"/>
        <v>121985</v>
      </c>
      <c r="F86" s="60">
        <f>W86</f>
        <v>80</v>
      </c>
      <c r="G86" s="6" t="str">
        <f>Z86</f>
        <v>AOSmithHPTS80</v>
      </c>
      <c r="H86" s="62">
        <v>0</v>
      </c>
      <c r="I86" s="60">
        <v>1</v>
      </c>
      <c r="J86" s="61">
        <f>IF(H86&gt;0,AB86,0)</f>
        <v>0</v>
      </c>
      <c r="K86" s="61">
        <f>IF(I86&gt;0,AD86,0)</f>
        <v>3.88</v>
      </c>
      <c r="L86" s="127">
        <f>AA86</f>
        <v>1</v>
      </c>
      <c r="M86" s="169" t="str">
        <f>AI86</f>
        <v>AmericanHPS10280H045DV2xx</v>
      </c>
      <c r="N86" s="97" t="s">
        <v>196</v>
      </c>
      <c r="O86" s="32">
        <v>4</v>
      </c>
      <c r="P86" s="81">
        <f t="shared" si="69"/>
        <v>12</v>
      </c>
      <c r="Q86" s="9" t="s">
        <v>19</v>
      </c>
      <c r="R86" s="68">
        <f t="shared" si="70"/>
        <v>19</v>
      </c>
      <c r="S86" s="68">
        <f t="shared" si="64"/>
        <v>121985</v>
      </c>
      <c r="T86" s="65" t="str">
        <f>V86 &amp; "  (" &amp; W86 &amp; " gal" &amp; IF(AA86&gt;0, ", JA13)", ")")</f>
        <v>HPS10280H045DV 2**  (80 gal, JA13)</v>
      </c>
      <c r="U86" s="168">
        <f t="shared" si="5"/>
        <v>1</v>
      </c>
      <c r="V86" s="10" t="s">
        <v>863</v>
      </c>
      <c r="W86" s="11">
        <v>80</v>
      </c>
      <c r="X86" s="30" t="s">
        <v>852</v>
      </c>
      <c r="Y86" s="86" t="s">
        <v>852</v>
      </c>
      <c r="Z86" s="91" t="str">
        <f t="shared" si="65"/>
        <v>AOSmithHPTS80</v>
      </c>
      <c r="AA86" s="128">
        <v>1</v>
      </c>
      <c r="AB86" s="40" t="s">
        <v>10</v>
      </c>
      <c r="AC86" s="47">
        <v>4</v>
      </c>
      <c r="AD86" s="160">
        <v>3.88</v>
      </c>
      <c r="AE86" s="165">
        <v>44728</v>
      </c>
      <c r="AF86" s="49" t="s">
        <v>83</v>
      </c>
      <c r="AG86" s="138" t="str">
        <f t="shared" si="18"/>
        <v>2,     121985,   "HPS10280H045DV 2**  (80 gal, JA13)"</v>
      </c>
      <c r="AH86" s="140" t="str">
        <f t="shared" ref="AH86" si="71">AH85</f>
        <v>American</v>
      </c>
      <c r="AI86" s="161" t="s">
        <v>872</v>
      </c>
      <c r="AJ86" s="166">
        <f t="shared" si="7"/>
        <v>1</v>
      </c>
      <c r="AK86" s="138" t="str">
        <f>"          case  "&amp;D86&amp;"   :   """&amp;AI86&amp;""""</f>
        <v xml:space="preserve">          case  HPS10280H045DV 2**  (80 gal, JA13)   :   "AmericanHPS10280H045DV2xx"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3:1048" s="6" customFormat="1" ht="15" customHeight="1" x14ac:dyDescent="0.25">
      <c r="C87" s="6" t="str">
        <f t="shared" si="23"/>
        <v>American</v>
      </c>
      <c r="D87" s="6" t="str">
        <f t="shared" si="24"/>
        <v>HPE10260H045DV  (60 gal)</v>
      </c>
      <c r="E87" s="6">
        <f t="shared" si="25"/>
        <v>120111</v>
      </c>
      <c r="F87" s="60">
        <f t="shared" si="26"/>
        <v>60</v>
      </c>
      <c r="G87" s="6" t="str">
        <f t="shared" si="27"/>
        <v>AOSmithPHPT60</v>
      </c>
      <c r="H87" s="60">
        <v>1</v>
      </c>
      <c r="I87" s="62">
        <v>0</v>
      </c>
      <c r="J87" s="61">
        <f t="shared" si="62"/>
        <v>2.33</v>
      </c>
      <c r="K87" s="61">
        <f t="shared" si="63"/>
        <v>0</v>
      </c>
      <c r="L87" s="127">
        <f t="shared" si="30"/>
        <v>0</v>
      </c>
      <c r="M87" s="169" t="str">
        <f t="shared" si="31"/>
        <v>AmericanHPE10260</v>
      </c>
      <c r="N87" s="97" t="s">
        <v>196</v>
      </c>
      <c r="O87" s="33"/>
      <c r="P87" s="81">
        <f t="shared" si="32"/>
        <v>12</v>
      </c>
      <c r="Q87" s="18" t="s">
        <v>19</v>
      </c>
      <c r="R87" s="120">
        <v>1</v>
      </c>
      <c r="S87" s="68">
        <f t="shared" si="64"/>
        <v>120111</v>
      </c>
      <c r="T87" s="65" t="str">
        <f t="shared" si="40"/>
        <v>HPE10260H045DV  (60 gal)</v>
      </c>
      <c r="U87" s="168">
        <f t="shared" si="5"/>
        <v>1</v>
      </c>
      <c r="V87" s="19" t="s">
        <v>95</v>
      </c>
      <c r="W87" s="20">
        <v>60</v>
      </c>
      <c r="X87" s="31" t="s">
        <v>107</v>
      </c>
      <c r="Y87" s="86" t="s">
        <v>107</v>
      </c>
      <c r="Z87" s="91" t="str">
        <f t="shared" si="65"/>
        <v>AOSmithPHPT60</v>
      </c>
      <c r="AA87" s="126">
        <v>0</v>
      </c>
      <c r="AB87" s="34">
        <v>2.33</v>
      </c>
      <c r="AC87" s="50"/>
      <c r="AD87" s="170"/>
      <c r="AE87" s="50"/>
      <c r="AF87" s="49"/>
      <c r="AG87" s="138" t="str">
        <f t="shared" si="18"/>
        <v>2,     120111,   "HPE10260H045DV  (60 gal)"</v>
      </c>
      <c r="AH87" s="139" t="s">
        <v>19</v>
      </c>
      <c r="AI87" s="141" t="s">
        <v>463</v>
      </c>
      <c r="AJ87" s="166">
        <f t="shared" si="7"/>
        <v>1</v>
      </c>
      <c r="AK87" s="138" t="str">
        <f t="shared" si="19"/>
        <v xml:space="preserve">          case  HPE10260H045DV  (60 gal)   :   "AmericanHPE10260"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28"/>
      <c r="II87" s="28"/>
      <c r="IJ87" s="28"/>
      <c r="IK87" s="28"/>
      <c r="IL87" s="28"/>
      <c r="IM87" s="28"/>
      <c r="IN87" s="28"/>
      <c r="IO87" s="28"/>
      <c r="IP87" s="28"/>
      <c r="IQ87" s="28"/>
      <c r="IR87" s="28"/>
      <c r="IS87" s="28"/>
      <c r="IT87" s="28"/>
      <c r="IU87" s="28"/>
      <c r="IV87" s="28"/>
      <c r="IW87" s="28"/>
      <c r="IX87" s="28"/>
      <c r="IY87" s="28"/>
      <c r="IZ87" s="28"/>
      <c r="JA87" s="28"/>
      <c r="JB87" s="28"/>
      <c r="JC87" s="28"/>
      <c r="JD87" s="28"/>
      <c r="JE87" s="28"/>
      <c r="JF87" s="28"/>
      <c r="JG87" s="28"/>
      <c r="JH87" s="28"/>
      <c r="JI87" s="28"/>
      <c r="JJ87" s="28"/>
      <c r="JK87" s="28"/>
      <c r="JL87" s="28"/>
      <c r="JM87" s="28"/>
      <c r="JN87" s="28"/>
      <c r="JO87" s="28"/>
      <c r="JP87" s="28"/>
      <c r="JQ87" s="28"/>
      <c r="JR87" s="28"/>
      <c r="JS87" s="28"/>
      <c r="JT87" s="28"/>
      <c r="JU87" s="28"/>
      <c r="JV87" s="28"/>
      <c r="JW87" s="28"/>
      <c r="JX87" s="28"/>
      <c r="JY87" s="28"/>
      <c r="JZ87" s="28"/>
      <c r="KA87" s="28"/>
      <c r="KB87" s="28"/>
      <c r="KC87" s="28"/>
      <c r="KD87" s="28"/>
      <c r="KE87" s="28"/>
      <c r="KF87" s="28"/>
      <c r="KG87" s="28"/>
      <c r="KH87" s="28"/>
      <c r="KI87" s="28"/>
      <c r="KJ87" s="28"/>
      <c r="KK87" s="28"/>
      <c r="KL87" s="28"/>
      <c r="KM87" s="28"/>
      <c r="KN87" s="28"/>
      <c r="KO87" s="28"/>
      <c r="KP87" s="28"/>
      <c r="KQ87" s="28"/>
      <c r="KR87" s="28"/>
      <c r="KS87" s="28"/>
      <c r="KT87" s="28"/>
      <c r="KU87" s="28"/>
      <c r="KV87" s="28"/>
      <c r="KW87" s="28"/>
      <c r="KX87" s="28"/>
      <c r="KY87" s="28"/>
      <c r="KZ87" s="28"/>
      <c r="LA87" s="28"/>
      <c r="LB87" s="28"/>
      <c r="LC87" s="28"/>
      <c r="LD87" s="28"/>
      <c r="LE87" s="28"/>
      <c r="LF87" s="28"/>
      <c r="LG87" s="28"/>
      <c r="LH87" s="28"/>
      <c r="LI87" s="28"/>
      <c r="LJ87" s="28"/>
      <c r="LK87" s="28"/>
      <c r="LL87" s="28"/>
      <c r="LM87" s="28"/>
      <c r="LN87" s="28"/>
      <c r="LO87" s="28"/>
      <c r="LP87" s="28"/>
      <c r="LQ87" s="28"/>
      <c r="LR87" s="28"/>
      <c r="LS87" s="28"/>
      <c r="LT87" s="28"/>
      <c r="LU87" s="28"/>
      <c r="LV87" s="28"/>
      <c r="LW87" s="28"/>
      <c r="LX87" s="28"/>
      <c r="LY87" s="28"/>
      <c r="LZ87" s="28"/>
      <c r="MA87" s="28"/>
      <c r="MB87" s="28"/>
      <c r="MC87" s="28"/>
      <c r="MD87" s="28"/>
      <c r="ME87" s="28"/>
      <c r="MF87" s="28"/>
      <c r="MG87" s="28"/>
      <c r="MH87" s="28"/>
      <c r="MI87" s="28"/>
      <c r="MJ87" s="28"/>
      <c r="MK87" s="28"/>
      <c r="ML87" s="28"/>
      <c r="MM87" s="28"/>
      <c r="MN87" s="28"/>
      <c r="MO87" s="28"/>
      <c r="MP87" s="28"/>
      <c r="MQ87" s="28"/>
      <c r="MR87" s="28"/>
      <c r="MS87" s="28"/>
      <c r="MT87" s="28"/>
      <c r="MU87" s="28"/>
      <c r="MV87" s="28"/>
      <c r="MW87" s="28"/>
      <c r="MX87" s="28"/>
      <c r="MY87" s="28"/>
      <c r="MZ87" s="28"/>
      <c r="NA87" s="28"/>
      <c r="NB87" s="28"/>
      <c r="NC87" s="28"/>
      <c r="ND87" s="28"/>
      <c r="NE87" s="28"/>
      <c r="NF87" s="28"/>
      <c r="NG87" s="28"/>
      <c r="NH87" s="28"/>
      <c r="NI87" s="28"/>
      <c r="NJ87" s="28"/>
      <c r="NK87" s="28"/>
      <c r="NL87" s="28"/>
      <c r="NM87" s="28"/>
      <c r="NN87" s="28"/>
      <c r="NO87" s="28"/>
      <c r="NP87" s="28"/>
      <c r="NQ87" s="28"/>
      <c r="NR87" s="28"/>
      <c r="NS87" s="28"/>
      <c r="NT87" s="28"/>
      <c r="NU87" s="28"/>
      <c r="NV87" s="28"/>
      <c r="NW87" s="28"/>
      <c r="NX87" s="28"/>
      <c r="NY87" s="28"/>
      <c r="NZ87" s="28"/>
      <c r="OA87" s="28"/>
      <c r="OB87" s="28"/>
      <c r="OC87" s="28"/>
      <c r="OD87" s="28"/>
      <c r="OE87" s="28"/>
      <c r="OF87" s="28"/>
      <c r="OG87" s="28"/>
      <c r="OH87" s="28"/>
      <c r="OI87" s="28"/>
      <c r="OJ87" s="28"/>
      <c r="OK87" s="28"/>
      <c r="OL87" s="28"/>
      <c r="OM87" s="28"/>
      <c r="ON87" s="28"/>
      <c r="OO87" s="28"/>
      <c r="OP87" s="28"/>
      <c r="OQ87" s="28"/>
      <c r="OR87" s="28"/>
      <c r="OS87" s="28"/>
      <c r="OT87" s="28"/>
      <c r="OU87" s="28"/>
      <c r="OV87" s="28"/>
      <c r="OW87" s="28"/>
      <c r="OX87" s="28"/>
      <c r="OY87" s="28"/>
      <c r="OZ87" s="28"/>
      <c r="PA87" s="28"/>
      <c r="PB87" s="28"/>
      <c r="PC87" s="28"/>
      <c r="PD87" s="28"/>
      <c r="PE87" s="28"/>
      <c r="PF87" s="28"/>
      <c r="PG87" s="28"/>
      <c r="PH87" s="28"/>
      <c r="PI87" s="28"/>
      <c r="PJ87" s="28"/>
      <c r="PK87" s="28"/>
      <c r="PL87" s="28"/>
      <c r="PM87" s="28"/>
      <c r="PN87" s="28"/>
      <c r="PO87" s="28"/>
      <c r="PP87" s="28"/>
      <c r="PQ87" s="28"/>
      <c r="PR87" s="28"/>
      <c r="PS87" s="28"/>
      <c r="PT87" s="28"/>
      <c r="PU87" s="28"/>
      <c r="PV87" s="28"/>
      <c r="PW87" s="28"/>
      <c r="PX87" s="28"/>
      <c r="PY87" s="28"/>
      <c r="PZ87" s="28"/>
      <c r="QA87" s="28"/>
      <c r="QB87" s="28"/>
      <c r="QC87" s="28"/>
      <c r="QD87" s="28"/>
      <c r="QE87" s="28"/>
      <c r="QF87" s="28"/>
      <c r="QG87" s="28"/>
      <c r="QH87" s="28"/>
      <c r="QI87" s="28"/>
      <c r="QJ87" s="28"/>
      <c r="QK87" s="28"/>
      <c r="QL87" s="28"/>
      <c r="QM87" s="28"/>
      <c r="QN87" s="28"/>
      <c r="QO87" s="28"/>
      <c r="QP87" s="28"/>
      <c r="QQ87" s="28"/>
      <c r="QR87" s="28"/>
      <c r="QS87" s="28"/>
      <c r="QT87" s="28"/>
      <c r="QU87" s="28"/>
      <c r="QV87" s="28"/>
      <c r="QW87" s="28"/>
      <c r="QX87" s="28"/>
      <c r="QY87" s="28"/>
      <c r="QZ87" s="28"/>
      <c r="RA87" s="28"/>
      <c r="RB87" s="28"/>
      <c r="RC87" s="28"/>
      <c r="RD87" s="28"/>
      <c r="RE87" s="28"/>
      <c r="RF87" s="28"/>
      <c r="RG87" s="28"/>
      <c r="RH87" s="28"/>
      <c r="RI87" s="28"/>
      <c r="RJ87" s="28"/>
      <c r="RK87" s="28"/>
      <c r="RL87" s="28"/>
      <c r="RM87" s="28"/>
      <c r="RN87" s="28"/>
      <c r="RO87" s="28"/>
      <c r="RP87" s="28"/>
      <c r="RQ87" s="28"/>
      <c r="RR87" s="28"/>
      <c r="RS87" s="28"/>
      <c r="RT87" s="28"/>
      <c r="RU87" s="28"/>
      <c r="RV87" s="28"/>
      <c r="RW87" s="28"/>
      <c r="RX87" s="28"/>
      <c r="RY87" s="28"/>
      <c r="RZ87" s="28"/>
      <c r="SA87" s="28"/>
      <c r="SB87" s="28"/>
      <c r="SC87" s="28"/>
      <c r="SD87" s="28"/>
      <c r="SE87" s="28"/>
      <c r="SF87" s="28"/>
      <c r="SG87" s="28"/>
      <c r="SH87" s="28"/>
      <c r="SI87" s="28"/>
      <c r="SJ87" s="28"/>
      <c r="SK87" s="28"/>
      <c r="SL87" s="28"/>
      <c r="SM87" s="28"/>
      <c r="SN87" s="28"/>
      <c r="SO87" s="28"/>
      <c r="SP87" s="28"/>
      <c r="SQ87" s="28"/>
      <c r="SR87" s="28"/>
      <c r="SS87" s="28"/>
      <c r="ST87" s="28"/>
      <c r="SU87" s="28"/>
      <c r="SV87" s="28"/>
      <c r="SW87" s="28"/>
      <c r="SX87" s="28"/>
      <c r="SY87" s="28"/>
      <c r="SZ87" s="28"/>
      <c r="TA87" s="28"/>
      <c r="TB87" s="28"/>
      <c r="TC87" s="28"/>
      <c r="TD87" s="28"/>
      <c r="TE87" s="28"/>
      <c r="TF87" s="28"/>
      <c r="TG87" s="28"/>
      <c r="TH87" s="28"/>
      <c r="TI87" s="28"/>
      <c r="TJ87" s="28"/>
      <c r="TK87" s="28"/>
      <c r="TL87" s="28"/>
      <c r="TM87" s="28"/>
      <c r="TN87" s="28"/>
      <c r="TO87" s="28"/>
      <c r="TP87" s="28"/>
      <c r="TQ87" s="28"/>
      <c r="TR87" s="28"/>
      <c r="TS87" s="28"/>
      <c r="TT87" s="28"/>
      <c r="TU87" s="28"/>
      <c r="TV87" s="28"/>
      <c r="TW87" s="28"/>
      <c r="TX87" s="28"/>
      <c r="TY87" s="28"/>
      <c r="TZ87" s="28"/>
      <c r="UA87" s="28"/>
      <c r="UB87" s="28"/>
      <c r="UC87" s="28"/>
      <c r="UD87" s="28"/>
      <c r="UE87" s="28"/>
      <c r="UF87" s="28"/>
      <c r="UG87" s="28"/>
      <c r="UH87" s="28"/>
      <c r="UI87" s="28"/>
      <c r="UJ87" s="28"/>
      <c r="UK87" s="28"/>
      <c r="UL87" s="28"/>
      <c r="UM87" s="28"/>
      <c r="UN87" s="28"/>
      <c r="UO87" s="28"/>
      <c r="UP87" s="28"/>
      <c r="UQ87" s="28"/>
      <c r="UR87" s="28"/>
      <c r="US87" s="28"/>
      <c r="UT87" s="28"/>
      <c r="UU87" s="28"/>
      <c r="UV87" s="28"/>
      <c r="UW87" s="28"/>
      <c r="UX87" s="28"/>
      <c r="UY87" s="28"/>
      <c r="UZ87" s="28"/>
      <c r="VA87" s="28"/>
      <c r="VB87" s="28"/>
      <c r="VC87" s="28"/>
      <c r="VD87" s="28"/>
      <c r="VE87" s="28"/>
      <c r="VF87" s="28"/>
      <c r="VG87" s="28"/>
      <c r="VH87" s="28"/>
      <c r="VI87" s="28"/>
      <c r="VJ87" s="28"/>
      <c r="VK87" s="28"/>
      <c r="VL87" s="28"/>
      <c r="VM87" s="28"/>
      <c r="VN87" s="28"/>
      <c r="VO87" s="28"/>
      <c r="VP87" s="28"/>
      <c r="VQ87" s="28"/>
      <c r="VR87" s="28"/>
      <c r="VS87" s="28"/>
      <c r="VT87" s="28"/>
      <c r="VU87" s="28"/>
      <c r="VV87" s="28"/>
      <c r="VW87" s="28"/>
      <c r="VX87" s="28"/>
      <c r="VY87" s="28"/>
      <c r="VZ87" s="28"/>
      <c r="WA87" s="28"/>
      <c r="WB87" s="28"/>
      <c r="WC87" s="28"/>
      <c r="WD87" s="28"/>
      <c r="WE87" s="28"/>
      <c r="WF87" s="28"/>
      <c r="WG87" s="28"/>
      <c r="WH87" s="28"/>
      <c r="WI87" s="28"/>
      <c r="WJ87" s="28"/>
      <c r="WK87" s="28"/>
      <c r="WL87" s="28"/>
      <c r="WM87" s="28"/>
      <c r="WN87" s="28"/>
      <c r="WO87" s="28"/>
      <c r="WP87" s="28"/>
      <c r="WQ87" s="28"/>
      <c r="WR87" s="28"/>
      <c r="WS87" s="28"/>
      <c r="WT87" s="28"/>
      <c r="WU87" s="28"/>
      <c r="WV87" s="28"/>
      <c r="WW87" s="28"/>
      <c r="WX87" s="28"/>
      <c r="WY87" s="28"/>
      <c r="WZ87" s="28"/>
      <c r="XA87" s="28"/>
      <c r="XB87" s="28"/>
      <c r="XC87" s="28"/>
      <c r="XD87" s="28"/>
      <c r="XE87" s="28"/>
      <c r="XF87" s="28"/>
      <c r="XG87" s="28"/>
      <c r="XH87" s="28"/>
      <c r="XI87" s="28"/>
      <c r="XJ87" s="28"/>
      <c r="XK87" s="28"/>
      <c r="XL87" s="28"/>
      <c r="XM87" s="28"/>
      <c r="XN87" s="28"/>
      <c r="XO87" s="28"/>
      <c r="XP87" s="28"/>
      <c r="XQ87" s="28"/>
      <c r="XR87" s="28"/>
      <c r="XS87" s="28"/>
      <c r="XT87" s="28"/>
      <c r="XU87" s="28"/>
      <c r="XV87" s="28"/>
      <c r="XW87" s="28"/>
      <c r="XX87" s="28"/>
      <c r="XY87" s="28"/>
      <c r="XZ87" s="28"/>
      <c r="YA87" s="28"/>
      <c r="YB87" s="28"/>
      <c r="YC87" s="28"/>
      <c r="YD87" s="28"/>
      <c r="YE87" s="28"/>
      <c r="YF87" s="28"/>
      <c r="YG87" s="28"/>
      <c r="YH87" s="28"/>
      <c r="YI87" s="28"/>
      <c r="YJ87" s="28"/>
      <c r="YK87" s="28"/>
      <c r="YL87" s="28"/>
      <c r="YM87" s="28"/>
      <c r="YN87" s="28"/>
      <c r="YO87" s="28"/>
      <c r="YP87" s="28"/>
      <c r="YQ87" s="28"/>
      <c r="YR87" s="28"/>
      <c r="YS87" s="28"/>
      <c r="YT87" s="28"/>
      <c r="YU87" s="28"/>
      <c r="YV87" s="28"/>
      <c r="YW87" s="28"/>
      <c r="YX87" s="28"/>
      <c r="YY87" s="28"/>
      <c r="YZ87" s="28"/>
      <c r="ZA87" s="28"/>
      <c r="ZB87" s="28"/>
      <c r="ZC87" s="28"/>
      <c r="ZD87" s="28"/>
      <c r="ZE87" s="28"/>
      <c r="ZF87" s="28"/>
      <c r="ZG87" s="28"/>
      <c r="ZH87" s="28"/>
      <c r="ZI87" s="28"/>
      <c r="ZJ87" s="28"/>
      <c r="ZK87" s="28"/>
      <c r="ZL87" s="28"/>
      <c r="ZM87" s="28"/>
      <c r="ZN87" s="28"/>
      <c r="ZO87" s="28"/>
      <c r="ZP87" s="28"/>
      <c r="ZQ87" s="28"/>
      <c r="ZR87" s="28"/>
      <c r="ZS87" s="28"/>
      <c r="ZT87" s="28"/>
      <c r="ZU87" s="28"/>
      <c r="ZV87" s="28"/>
      <c r="ZW87" s="28"/>
      <c r="ZX87" s="28"/>
      <c r="ZY87" s="28"/>
      <c r="ZZ87" s="28"/>
      <c r="AAA87" s="28"/>
      <c r="AAB87" s="28"/>
      <c r="AAC87" s="28"/>
      <c r="AAD87" s="28"/>
      <c r="AAE87" s="28"/>
      <c r="AAF87" s="28"/>
      <c r="AAG87" s="28"/>
      <c r="AAH87" s="28"/>
      <c r="AAI87" s="28"/>
      <c r="AAJ87" s="28"/>
      <c r="AAK87" s="28"/>
      <c r="AAL87" s="28"/>
      <c r="AAM87" s="28"/>
      <c r="AAN87" s="28"/>
      <c r="AAO87" s="28"/>
      <c r="AAP87" s="28"/>
      <c r="AAQ87" s="28"/>
      <c r="AAR87" s="28"/>
      <c r="AAS87" s="28"/>
      <c r="AAT87" s="28"/>
      <c r="AAU87" s="28"/>
      <c r="AAV87" s="28"/>
      <c r="AAW87" s="28"/>
      <c r="AAX87" s="28"/>
      <c r="AAY87" s="28"/>
      <c r="AAZ87" s="28"/>
      <c r="ABA87" s="28"/>
      <c r="ABB87" s="28"/>
      <c r="ABC87" s="28"/>
      <c r="ABD87" s="28"/>
      <c r="ABE87" s="28"/>
      <c r="ABF87" s="28"/>
      <c r="ABG87" s="28"/>
      <c r="ABH87" s="28"/>
      <c r="ABI87" s="28"/>
      <c r="ABJ87" s="28"/>
      <c r="ABK87" s="28"/>
      <c r="ABL87" s="28"/>
      <c r="ABM87" s="28"/>
      <c r="ABN87" s="28"/>
      <c r="ABO87" s="28"/>
      <c r="ABP87" s="28"/>
      <c r="ABQ87" s="28"/>
      <c r="ABR87" s="28"/>
      <c r="ABS87" s="28"/>
      <c r="ABT87" s="28"/>
      <c r="ABU87" s="28"/>
      <c r="ABV87" s="28"/>
      <c r="ABW87" s="28"/>
      <c r="ABX87" s="28"/>
      <c r="ABY87" s="28"/>
      <c r="ABZ87" s="28"/>
      <c r="ACA87" s="28"/>
      <c r="ACB87" s="28"/>
      <c r="ACC87" s="28"/>
      <c r="ACD87" s="28"/>
      <c r="ACE87" s="28"/>
      <c r="ACF87" s="28"/>
      <c r="ACG87" s="28"/>
      <c r="ACH87" s="28"/>
      <c r="ACI87" s="28"/>
      <c r="ACJ87" s="28"/>
      <c r="ACK87" s="28"/>
      <c r="ACL87" s="28"/>
      <c r="ACM87" s="28"/>
      <c r="ACN87" s="28"/>
      <c r="ACO87" s="28"/>
      <c r="ACP87" s="28"/>
      <c r="ACQ87" s="28"/>
      <c r="ACR87" s="28"/>
      <c r="ACS87" s="28"/>
      <c r="ACT87" s="28"/>
      <c r="ACU87" s="28"/>
      <c r="ACV87" s="28"/>
      <c r="ACW87" s="28"/>
      <c r="ACX87" s="28"/>
      <c r="ACY87" s="28"/>
      <c r="ACZ87" s="28"/>
      <c r="ADA87" s="28"/>
      <c r="ADB87" s="28"/>
      <c r="ADC87" s="28"/>
      <c r="ADD87" s="28"/>
      <c r="ADE87" s="28"/>
      <c r="ADF87" s="28"/>
      <c r="ADG87" s="28"/>
      <c r="ADH87" s="28"/>
      <c r="ADI87" s="28"/>
      <c r="ADJ87" s="28"/>
      <c r="ADK87" s="28"/>
      <c r="ADL87" s="28"/>
      <c r="ADM87" s="28"/>
      <c r="ADN87" s="28"/>
      <c r="ADO87" s="28"/>
      <c r="ADP87" s="28"/>
      <c r="ADQ87" s="28"/>
      <c r="ADR87" s="28"/>
      <c r="ADS87" s="28"/>
      <c r="ADT87" s="28"/>
      <c r="ADU87" s="28"/>
      <c r="ADV87" s="28"/>
      <c r="ADW87" s="28"/>
      <c r="ADX87" s="28"/>
      <c r="ADY87" s="28"/>
      <c r="ADZ87" s="28"/>
      <c r="AEA87" s="28"/>
      <c r="AEB87" s="28"/>
      <c r="AEC87" s="28"/>
      <c r="AED87" s="28"/>
      <c r="AEE87" s="28"/>
      <c r="AEF87" s="28"/>
      <c r="AEG87" s="28"/>
      <c r="AEH87" s="28"/>
      <c r="AEI87" s="28"/>
      <c r="AEJ87" s="28"/>
      <c r="AEK87" s="28"/>
      <c r="AEL87" s="28"/>
      <c r="AEM87" s="28"/>
      <c r="AEN87" s="28"/>
      <c r="AEO87" s="28"/>
      <c r="AEP87" s="28"/>
      <c r="AEQ87" s="28"/>
      <c r="AER87" s="28"/>
      <c r="AES87" s="28"/>
      <c r="AET87" s="28"/>
      <c r="AEU87" s="28"/>
      <c r="AEV87" s="28"/>
      <c r="AEW87" s="28"/>
      <c r="AEX87" s="28"/>
      <c r="AEY87" s="28"/>
      <c r="AEZ87" s="28"/>
      <c r="AFA87" s="28"/>
      <c r="AFB87" s="28"/>
      <c r="AFC87" s="28"/>
      <c r="AFD87" s="28"/>
      <c r="AFE87" s="28"/>
      <c r="AFF87" s="28"/>
      <c r="AFG87" s="28"/>
      <c r="AFH87" s="28"/>
      <c r="AFI87" s="28"/>
      <c r="AFJ87" s="28"/>
      <c r="AFK87" s="28"/>
      <c r="AFL87" s="28"/>
      <c r="AFM87" s="28"/>
      <c r="AFN87" s="28"/>
      <c r="AFO87" s="28"/>
      <c r="AFP87" s="28"/>
      <c r="AFQ87" s="28"/>
      <c r="AFR87" s="28"/>
      <c r="AFS87" s="28"/>
      <c r="AFT87" s="28"/>
      <c r="AFU87" s="28"/>
      <c r="AFV87" s="28"/>
      <c r="AFW87" s="28"/>
      <c r="AFX87" s="28"/>
      <c r="AFY87" s="28"/>
      <c r="AFZ87" s="28"/>
      <c r="AGA87" s="28"/>
      <c r="AGB87" s="28"/>
      <c r="AGC87" s="28"/>
      <c r="AGD87" s="28"/>
      <c r="AGE87" s="28"/>
      <c r="AGF87" s="28"/>
      <c r="AGG87" s="28"/>
      <c r="AGH87" s="28"/>
      <c r="AGI87" s="28"/>
      <c r="AGJ87" s="28"/>
      <c r="AGK87" s="28"/>
      <c r="AGL87" s="28"/>
      <c r="AGM87" s="28"/>
      <c r="AGN87" s="28"/>
      <c r="AGO87" s="28"/>
      <c r="AGP87" s="28"/>
      <c r="AGQ87" s="28"/>
      <c r="AGR87" s="28"/>
      <c r="AGS87" s="28"/>
      <c r="AGT87" s="28"/>
      <c r="AGU87" s="28"/>
      <c r="AGV87" s="28"/>
      <c r="AGW87" s="28"/>
      <c r="AGX87" s="28"/>
      <c r="AGY87" s="28"/>
      <c r="AGZ87" s="28"/>
      <c r="AHA87" s="28"/>
      <c r="AHB87" s="28"/>
      <c r="AHC87" s="28"/>
      <c r="AHD87" s="28"/>
      <c r="AHE87" s="28"/>
      <c r="AHF87" s="28"/>
      <c r="AHG87" s="28"/>
      <c r="AHH87" s="28"/>
      <c r="AHI87" s="28"/>
      <c r="AHJ87" s="28"/>
      <c r="AHK87" s="28"/>
      <c r="AHL87" s="28"/>
      <c r="AHM87" s="28"/>
      <c r="AHN87" s="28"/>
      <c r="AHO87" s="28"/>
      <c r="AHP87" s="28"/>
      <c r="AHQ87" s="28"/>
      <c r="AHR87" s="28"/>
      <c r="AHS87" s="28"/>
      <c r="AHT87" s="28"/>
      <c r="AHU87" s="28"/>
      <c r="AHV87" s="28"/>
      <c r="AHW87" s="28"/>
      <c r="AHX87" s="28"/>
      <c r="AHY87" s="28"/>
      <c r="AHZ87" s="28"/>
      <c r="AIA87" s="28"/>
      <c r="AIB87" s="28"/>
      <c r="AIC87" s="28"/>
      <c r="AID87" s="28"/>
      <c r="AIE87" s="28"/>
      <c r="AIF87" s="28"/>
      <c r="AIG87" s="28"/>
      <c r="AIH87" s="28"/>
      <c r="AII87" s="28"/>
      <c r="AIJ87" s="28"/>
      <c r="AIK87" s="28"/>
      <c r="AIL87" s="28"/>
      <c r="AIM87" s="28"/>
      <c r="AIN87" s="28"/>
      <c r="AIO87" s="28"/>
      <c r="AIP87" s="28"/>
      <c r="AIQ87" s="28"/>
      <c r="AIR87" s="28"/>
      <c r="AIS87" s="28"/>
      <c r="AIT87" s="28"/>
      <c r="AIU87" s="28"/>
      <c r="AIV87" s="28"/>
      <c r="AIW87" s="28"/>
      <c r="AIX87" s="28"/>
      <c r="AIY87" s="28"/>
      <c r="AIZ87" s="28"/>
      <c r="AJA87" s="28"/>
      <c r="AJB87" s="28"/>
      <c r="AJC87" s="28"/>
      <c r="AJD87" s="28"/>
      <c r="AJE87" s="28"/>
      <c r="AJF87" s="28"/>
      <c r="AJG87" s="28"/>
      <c r="AJH87" s="28"/>
      <c r="AJI87" s="28"/>
      <c r="AJJ87" s="28"/>
      <c r="AJK87" s="28"/>
      <c r="AJL87" s="28"/>
      <c r="AJM87" s="28"/>
      <c r="AJN87" s="28"/>
      <c r="AJO87" s="28"/>
      <c r="AJP87" s="28"/>
      <c r="AJQ87" s="28"/>
      <c r="AJR87" s="28"/>
      <c r="AJS87" s="28"/>
      <c r="AJT87" s="28"/>
      <c r="AJU87" s="28"/>
      <c r="AJV87" s="28"/>
      <c r="AJW87" s="28"/>
      <c r="AJX87" s="28"/>
      <c r="AJY87" s="28"/>
      <c r="AJZ87" s="28"/>
      <c r="AKA87" s="28"/>
      <c r="AKB87" s="28"/>
      <c r="AKC87" s="28"/>
      <c r="AKD87" s="28"/>
      <c r="AKE87" s="28"/>
      <c r="AKF87" s="28"/>
      <c r="AKG87" s="28"/>
      <c r="AKH87" s="28"/>
      <c r="AKI87" s="28"/>
      <c r="AKJ87" s="28"/>
      <c r="AKK87" s="28"/>
      <c r="AKL87" s="28"/>
      <c r="AKM87" s="28"/>
      <c r="AKN87" s="28"/>
      <c r="AKO87" s="28"/>
      <c r="AKP87" s="28"/>
      <c r="AKQ87" s="28"/>
      <c r="AKR87" s="28"/>
      <c r="AKS87" s="28"/>
      <c r="AKT87" s="28"/>
      <c r="AKU87" s="28"/>
      <c r="AKV87" s="28"/>
      <c r="AKW87" s="28"/>
      <c r="AKX87" s="28"/>
      <c r="AKY87" s="28"/>
      <c r="AKZ87" s="28"/>
      <c r="ALA87" s="28"/>
      <c r="ALB87" s="28"/>
      <c r="ALC87" s="28"/>
      <c r="ALD87" s="28"/>
      <c r="ALE87" s="28"/>
      <c r="ALF87" s="28"/>
      <c r="ALG87" s="28"/>
      <c r="ALH87" s="28"/>
      <c r="ALI87" s="28"/>
      <c r="ALJ87" s="28"/>
      <c r="ALK87" s="28"/>
      <c r="ALL87" s="28"/>
      <c r="ALM87" s="28"/>
      <c r="ALN87" s="28"/>
      <c r="ALO87" s="28"/>
      <c r="ALP87" s="28"/>
      <c r="ALQ87" s="28"/>
      <c r="ALR87" s="28"/>
      <c r="ALS87" s="28"/>
      <c r="ALT87" s="28"/>
      <c r="ALU87" s="28"/>
      <c r="ALV87" s="28"/>
      <c r="ALW87" s="28"/>
      <c r="ALX87" s="28"/>
      <c r="ALY87" s="28"/>
      <c r="ALZ87" s="28"/>
      <c r="AMA87" s="28"/>
      <c r="AMB87" s="28"/>
      <c r="AMC87" s="28"/>
      <c r="AMD87" s="28"/>
      <c r="AME87" s="28"/>
      <c r="AMF87" s="28"/>
      <c r="AMG87" s="28"/>
      <c r="AMH87" s="28"/>
      <c r="AMI87" s="28"/>
      <c r="AMJ87" s="28"/>
      <c r="AMK87" s="28"/>
      <c r="AML87" s="28"/>
      <c r="AMM87" s="28"/>
      <c r="AMN87" s="28"/>
      <c r="AMO87" s="28"/>
      <c r="AMP87" s="28"/>
      <c r="AMQ87" s="28"/>
      <c r="AMR87" s="28"/>
      <c r="AMS87" s="28"/>
      <c r="AMT87" s="28"/>
      <c r="AMU87" s="28"/>
      <c r="AMV87" s="28"/>
      <c r="AMW87" s="28"/>
      <c r="AMX87" s="28"/>
      <c r="AMY87" s="28"/>
      <c r="AMZ87" s="28"/>
      <c r="ANA87" s="28"/>
      <c r="ANB87" s="28"/>
      <c r="ANC87" s="28"/>
      <c r="AND87" s="28"/>
      <c r="ANE87" s="28"/>
      <c r="ANF87" s="28"/>
      <c r="ANG87" s="28"/>
      <c r="ANH87" s="28"/>
    </row>
    <row r="88" spans="3:1048" s="6" customFormat="1" ht="15" customHeight="1" x14ac:dyDescent="0.25">
      <c r="C88" s="6" t="str">
        <f t="shared" si="23"/>
        <v>American</v>
      </c>
      <c r="D88" s="6" t="str">
        <f t="shared" si="24"/>
        <v>HPE10280H045DV  (80 gal)</v>
      </c>
      <c r="E88" s="6">
        <f t="shared" si="25"/>
        <v>120212</v>
      </c>
      <c r="F88" s="60">
        <f t="shared" si="26"/>
        <v>80</v>
      </c>
      <c r="G88" s="6" t="str">
        <f t="shared" si="27"/>
        <v>AOSmithPHPT80</v>
      </c>
      <c r="H88" s="60">
        <v>1</v>
      </c>
      <c r="I88" s="62">
        <v>0</v>
      </c>
      <c r="J88" s="61">
        <f t="shared" si="62"/>
        <v>2.33</v>
      </c>
      <c r="K88" s="61">
        <f t="shared" si="63"/>
        <v>0</v>
      </c>
      <c r="L88" s="127">
        <f t="shared" si="30"/>
        <v>0</v>
      </c>
      <c r="M88" s="169" t="str">
        <f t="shared" si="31"/>
        <v>AmericanHPE10280</v>
      </c>
      <c r="N88" s="97" t="s">
        <v>196</v>
      </c>
      <c r="O88" s="33"/>
      <c r="P88" s="81">
        <f t="shared" si="32"/>
        <v>12</v>
      </c>
      <c r="Q88" s="18" t="s">
        <v>19</v>
      </c>
      <c r="R88" s="68">
        <f t="shared" ref="R88:R102" si="72">R87+1</f>
        <v>2</v>
      </c>
      <c r="S88" s="68">
        <f t="shared" si="64"/>
        <v>120212</v>
      </c>
      <c r="T88" s="65" t="str">
        <f t="shared" si="40"/>
        <v>HPE10280H045DV  (80 gal)</v>
      </c>
      <c r="U88" s="168">
        <f t="shared" si="5"/>
        <v>1</v>
      </c>
      <c r="V88" s="19" t="s">
        <v>114</v>
      </c>
      <c r="W88" s="20">
        <v>80</v>
      </c>
      <c r="X88" s="31" t="s">
        <v>108</v>
      </c>
      <c r="Y88" s="86" t="s">
        <v>108</v>
      </c>
      <c r="Z88" s="91" t="str">
        <f t="shared" si="65"/>
        <v>AOSmithPHPT80</v>
      </c>
      <c r="AA88" s="126">
        <v>0</v>
      </c>
      <c r="AB88" s="34">
        <v>2.33</v>
      </c>
      <c r="AC88" s="50"/>
      <c r="AD88" s="170"/>
      <c r="AE88" s="50"/>
      <c r="AF88" s="49"/>
      <c r="AG88" s="138" t="str">
        <f t="shared" si="18"/>
        <v>2,     120212,   "HPE10280H045DV  (80 gal)"</v>
      </c>
      <c r="AH88" s="140" t="str">
        <f>AH87</f>
        <v>American</v>
      </c>
      <c r="AI88" s="141" t="s">
        <v>464</v>
      </c>
      <c r="AJ88" s="166">
        <f t="shared" si="7"/>
        <v>1</v>
      </c>
      <c r="AK88" s="138" t="str">
        <f t="shared" si="19"/>
        <v xml:space="preserve">          case  HPE10280H045DV  (80 gal)   :   "AmericanHPE10280"</v>
      </c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28"/>
      <c r="II88" s="28"/>
      <c r="IJ88" s="28"/>
      <c r="IK88" s="28"/>
      <c r="IL88" s="28"/>
      <c r="IM88" s="28"/>
      <c r="IN88" s="28"/>
      <c r="IO88" s="28"/>
      <c r="IP88" s="28"/>
      <c r="IQ88" s="28"/>
      <c r="IR88" s="28"/>
      <c r="IS88" s="28"/>
      <c r="IT88" s="28"/>
      <c r="IU88" s="28"/>
      <c r="IV88" s="28"/>
      <c r="IW88" s="28"/>
      <c r="IX88" s="28"/>
      <c r="IY88" s="28"/>
      <c r="IZ88" s="28"/>
      <c r="JA88" s="28"/>
      <c r="JB88" s="28"/>
      <c r="JC88" s="28"/>
      <c r="JD88" s="28"/>
      <c r="JE88" s="28"/>
      <c r="JF88" s="28"/>
      <c r="JG88" s="28"/>
      <c r="JH88" s="28"/>
      <c r="JI88" s="28"/>
      <c r="JJ88" s="28"/>
      <c r="JK88" s="28"/>
      <c r="JL88" s="28"/>
      <c r="JM88" s="28"/>
      <c r="JN88" s="28"/>
      <c r="JO88" s="28"/>
      <c r="JP88" s="28"/>
      <c r="JQ88" s="28"/>
      <c r="JR88" s="28"/>
      <c r="JS88" s="28"/>
      <c r="JT88" s="28"/>
      <c r="JU88" s="28"/>
      <c r="JV88" s="28"/>
      <c r="JW88" s="28"/>
      <c r="JX88" s="28"/>
      <c r="JY88" s="28"/>
      <c r="JZ88" s="28"/>
      <c r="KA88" s="28"/>
      <c r="KB88" s="28"/>
      <c r="KC88" s="28"/>
      <c r="KD88" s="28"/>
      <c r="KE88" s="28"/>
      <c r="KF88" s="28"/>
      <c r="KG88" s="28"/>
      <c r="KH88" s="28"/>
      <c r="KI88" s="28"/>
      <c r="KJ88" s="28"/>
      <c r="KK88" s="28"/>
      <c r="KL88" s="28"/>
      <c r="KM88" s="28"/>
      <c r="KN88" s="28"/>
      <c r="KO88" s="28"/>
      <c r="KP88" s="28"/>
      <c r="KQ88" s="28"/>
      <c r="KR88" s="28"/>
      <c r="KS88" s="28"/>
      <c r="KT88" s="28"/>
      <c r="KU88" s="28"/>
      <c r="KV88" s="28"/>
      <c r="KW88" s="28"/>
      <c r="KX88" s="28"/>
      <c r="KY88" s="28"/>
      <c r="KZ88" s="28"/>
      <c r="LA88" s="28"/>
      <c r="LB88" s="28"/>
      <c r="LC88" s="28"/>
      <c r="LD88" s="28"/>
      <c r="LE88" s="28"/>
      <c r="LF88" s="28"/>
      <c r="LG88" s="28"/>
      <c r="LH88" s="28"/>
      <c r="LI88" s="28"/>
      <c r="LJ88" s="28"/>
      <c r="LK88" s="28"/>
      <c r="LL88" s="28"/>
      <c r="LM88" s="28"/>
      <c r="LN88" s="28"/>
      <c r="LO88" s="28"/>
      <c r="LP88" s="28"/>
      <c r="LQ88" s="28"/>
      <c r="LR88" s="28"/>
      <c r="LS88" s="28"/>
      <c r="LT88" s="28"/>
      <c r="LU88" s="28"/>
      <c r="LV88" s="28"/>
      <c r="LW88" s="28"/>
      <c r="LX88" s="28"/>
      <c r="LY88" s="28"/>
      <c r="LZ88" s="28"/>
      <c r="MA88" s="28"/>
      <c r="MB88" s="28"/>
      <c r="MC88" s="28"/>
      <c r="MD88" s="28"/>
      <c r="ME88" s="28"/>
      <c r="MF88" s="28"/>
      <c r="MG88" s="28"/>
      <c r="MH88" s="28"/>
      <c r="MI88" s="28"/>
      <c r="MJ88" s="28"/>
      <c r="MK88" s="28"/>
      <c r="ML88" s="28"/>
      <c r="MM88" s="28"/>
      <c r="MN88" s="28"/>
      <c r="MO88" s="28"/>
      <c r="MP88" s="28"/>
      <c r="MQ88" s="28"/>
      <c r="MR88" s="28"/>
      <c r="MS88" s="28"/>
      <c r="MT88" s="28"/>
      <c r="MU88" s="28"/>
      <c r="MV88" s="28"/>
      <c r="MW88" s="28"/>
      <c r="MX88" s="28"/>
      <c r="MY88" s="28"/>
      <c r="MZ88" s="28"/>
      <c r="NA88" s="28"/>
      <c r="NB88" s="28"/>
      <c r="NC88" s="28"/>
      <c r="ND88" s="28"/>
      <c r="NE88" s="28"/>
      <c r="NF88" s="28"/>
      <c r="NG88" s="28"/>
      <c r="NH88" s="28"/>
      <c r="NI88" s="28"/>
      <c r="NJ88" s="28"/>
      <c r="NK88" s="28"/>
      <c r="NL88" s="28"/>
      <c r="NM88" s="28"/>
      <c r="NN88" s="28"/>
      <c r="NO88" s="28"/>
      <c r="NP88" s="28"/>
      <c r="NQ88" s="28"/>
      <c r="NR88" s="28"/>
      <c r="NS88" s="28"/>
      <c r="NT88" s="28"/>
      <c r="NU88" s="28"/>
      <c r="NV88" s="28"/>
      <c r="NW88" s="28"/>
      <c r="NX88" s="28"/>
      <c r="NY88" s="28"/>
      <c r="NZ88" s="28"/>
      <c r="OA88" s="28"/>
      <c r="OB88" s="28"/>
      <c r="OC88" s="28"/>
      <c r="OD88" s="28"/>
      <c r="OE88" s="28"/>
      <c r="OF88" s="28"/>
      <c r="OG88" s="28"/>
      <c r="OH88" s="28"/>
      <c r="OI88" s="28"/>
      <c r="OJ88" s="28"/>
      <c r="OK88" s="28"/>
      <c r="OL88" s="28"/>
      <c r="OM88" s="28"/>
      <c r="ON88" s="28"/>
      <c r="OO88" s="28"/>
      <c r="OP88" s="28"/>
      <c r="OQ88" s="28"/>
      <c r="OR88" s="28"/>
      <c r="OS88" s="28"/>
      <c r="OT88" s="28"/>
      <c r="OU88" s="28"/>
      <c r="OV88" s="28"/>
      <c r="OW88" s="28"/>
      <c r="OX88" s="28"/>
      <c r="OY88" s="28"/>
      <c r="OZ88" s="28"/>
      <c r="PA88" s="28"/>
      <c r="PB88" s="28"/>
      <c r="PC88" s="28"/>
      <c r="PD88" s="28"/>
      <c r="PE88" s="28"/>
      <c r="PF88" s="28"/>
      <c r="PG88" s="28"/>
      <c r="PH88" s="28"/>
      <c r="PI88" s="28"/>
      <c r="PJ88" s="28"/>
      <c r="PK88" s="28"/>
      <c r="PL88" s="28"/>
      <c r="PM88" s="28"/>
      <c r="PN88" s="28"/>
      <c r="PO88" s="28"/>
      <c r="PP88" s="28"/>
      <c r="PQ88" s="28"/>
      <c r="PR88" s="28"/>
      <c r="PS88" s="28"/>
      <c r="PT88" s="28"/>
      <c r="PU88" s="28"/>
      <c r="PV88" s="28"/>
      <c r="PW88" s="28"/>
      <c r="PX88" s="28"/>
      <c r="PY88" s="28"/>
      <c r="PZ88" s="28"/>
      <c r="QA88" s="28"/>
      <c r="QB88" s="28"/>
      <c r="QC88" s="28"/>
      <c r="QD88" s="28"/>
      <c r="QE88" s="28"/>
      <c r="QF88" s="28"/>
      <c r="QG88" s="28"/>
      <c r="QH88" s="28"/>
      <c r="QI88" s="28"/>
      <c r="QJ88" s="28"/>
      <c r="QK88" s="28"/>
      <c r="QL88" s="28"/>
      <c r="QM88" s="28"/>
      <c r="QN88" s="28"/>
      <c r="QO88" s="28"/>
      <c r="QP88" s="28"/>
      <c r="QQ88" s="28"/>
      <c r="QR88" s="28"/>
      <c r="QS88" s="28"/>
      <c r="QT88" s="28"/>
      <c r="QU88" s="28"/>
      <c r="QV88" s="28"/>
      <c r="QW88" s="28"/>
      <c r="QX88" s="28"/>
      <c r="QY88" s="28"/>
      <c r="QZ88" s="28"/>
      <c r="RA88" s="28"/>
      <c r="RB88" s="28"/>
      <c r="RC88" s="28"/>
      <c r="RD88" s="28"/>
      <c r="RE88" s="28"/>
      <c r="RF88" s="28"/>
      <c r="RG88" s="28"/>
      <c r="RH88" s="28"/>
      <c r="RI88" s="28"/>
      <c r="RJ88" s="28"/>
      <c r="RK88" s="28"/>
      <c r="RL88" s="28"/>
      <c r="RM88" s="28"/>
      <c r="RN88" s="28"/>
      <c r="RO88" s="28"/>
      <c r="RP88" s="28"/>
      <c r="RQ88" s="28"/>
      <c r="RR88" s="28"/>
      <c r="RS88" s="28"/>
      <c r="RT88" s="28"/>
      <c r="RU88" s="28"/>
      <c r="RV88" s="28"/>
      <c r="RW88" s="28"/>
      <c r="RX88" s="28"/>
      <c r="RY88" s="28"/>
      <c r="RZ88" s="28"/>
      <c r="SA88" s="28"/>
      <c r="SB88" s="28"/>
      <c r="SC88" s="28"/>
      <c r="SD88" s="28"/>
      <c r="SE88" s="28"/>
      <c r="SF88" s="28"/>
      <c r="SG88" s="28"/>
      <c r="SH88" s="28"/>
      <c r="SI88" s="28"/>
      <c r="SJ88" s="28"/>
      <c r="SK88" s="28"/>
      <c r="SL88" s="28"/>
      <c r="SM88" s="28"/>
      <c r="SN88" s="28"/>
      <c r="SO88" s="28"/>
      <c r="SP88" s="28"/>
      <c r="SQ88" s="28"/>
      <c r="SR88" s="28"/>
      <c r="SS88" s="28"/>
      <c r="ST88" s="28"/>
      <c r="SU88" s="28"/>
      <c r="SV88" s="28"/>
      <c r="SW88" s="28"/>
      <c r="SX88" s="28"/>
      <c r="SY88" s="28"/>
      <c r="SZ88" s="28"/>
      <c r="TA88" s="28"/>
      <c r="TB88" s="28"/>
      <c r="TC88" s="28"/>
      <c r="TD88" s="28"/>
      <c r="TE88" s="28"/>
      <c r="TF88" s="28"/>
      <c r="TG88" s="28"/>
      <c r="TH88" s="28"/>
      <c r="TI88" s="28"/>
      <c r="TJ88" s="28"/>
      <c r="TK88" s="28"/>
      <c r="TL88" s="28"/>
      <c r="TM88" s="28"/>
      <c r="TN88" s="28"/>
      <c r="TO88" s="28"/>
      <c r="TP88" s="28"/>
      <c r="TQ88" s="28"/>
      <c r="TR88" s="28"/>
      <c r="TS88" s="28"/>
      <c r="TT88" s="28"/>
      <c r="TU88" s="28"/>
      <c r="TV88" s="28"/>
      <c r="TW88" s="28"/>
      <c r="TX88" s="28"/>
      <c r="TY88" s="28"/>
      <c r="TZ88" s="28"/>
      <c r="UA88" s="28"/>
      <c r="UB88" s="28"/>
      <c r="UC88" s="28"/>
      <c r="UD88" s="28"/>
      <c r="UE88" s="28"/>
      <c r="UF88" s="28"/>
      <c r="UG88" s="28"/>
      <c r="UH88" s="28"/>
      <c r="UI88" s="28"/>
      <c r="UJ88" s="28"/>
      <c r="UK88" s="28"/>
      <c r="UL88" s="28"/>
      <c r="UM88" s="28"/>
      <c r="UN88" s="28"/>
      <c r="UO88" s="28"/>
      <c r="UP88" s="28"/>
      <c r="UQ88" s="28"/>
      <c r="UR88" s="28"/>
      <c r="US88" s="28"/>
      <c r="UT88" s="28"/>
      <c r="UU88" s="28"/>
      <c r="UV88" s="28"/>
      <c r="UW88" s="28"/>
      <c r="UX88" s="28"/>
      <c r="UY88" s="28"/>
      <c r="UZ88" s="28"/>
      <c r="VA88" s="28"/>
      <c r="VB88" s="28"/>
      <c r="VC88" s="28"/>
      <c r="VD88" s="28"/>
      <c r="VE88" s="28"/>
      <c r="VF88" s="28"/>
      <c r="VG88" s="28"/>
      <c r="VH88" s="28"/>
      <c r="VI88" s="28"/>
      <c r="VJ88" s="28"/>
      <c r="VK88" s="28"/>
      <c r="VL88" s="28"/>
      <c r="VM88" s="28"/>
      <c r="VN88" s="28"/>
      <c r="VO88" s="28"/>
      <c r="VP88" s="28"/>
      <c r="VQ88" s="28"/>
      <c r="VR88" s="28"/>
      <c r="VS88" s="28"/>
      <c r="VT88" s="28"/>
      <c r="VU88" s="28"/>
      <c r="VV88" s="28"/>
      <c r="VW88" s="28"/>
      <c r="VX88" s="28"/>
      <c r="VY88" s="28"/>
      <c r="VZ88" s="28"/>
      <c r="WA88" s="28"/>
      <c r="WB88" s="28"/>
      <c r="WC88" s="28"/>
      <c r="WD88" s="28"/>
      <c r="WE88" s="28"/>
      <c r="WF88" s="28"/>
      <c r="WG88" s="28"/>
      <c r="WH88" s="28"/>
      <c r="WI88" s="28"/>
      <c r="WJ88" s="28"/>
      <c r="WK88" s="28"/>
      <c r="WL88" s="28"/>
      <c r="WM88" s="28"/>
      <c r="WN88" s="28"/>
      <c r="WO88" s="28"/>
      <c r="WP88" s="28"/>
      <c r="WQ88" s="28"/>
      <c r="WR88" s="28"/>
      <c r="WS88" s="28"/>
      <c r="WT88" s="28"/>
      <c r="WU88" s="28"/>
      <c r="WV88" s="28"/>
      <c r="WW88" s="28"/>
      <c r="WX88" s="28"/>
      <c r="WY88" s="28"/>
      <c r="WZ88" s="28"/>
      <c r="XA88" s="28"/>
      <c r="XB88" s="28"/>
      <c r="XC88" s="28"/>
      <c r="XD88" s="28"/>
      <c r="XE88" s="28"/>
      <c r="XF88" s="28"/>
      <c r="XG88" s="28"/>
      <c r="XH88" s="28"/>
      <c r="XI88" s="28"/>
      <c r="XJ88" s="28"/>
      <c r="XK88" s="28"/>
      <c r="XL88" s="28"/>
      <c r="XM88" s="28"/>
      <c r="XN88" s="28"/>
      <c r="XO88" s="28"/>
      <c r="XP88" s="28"/>
      <c r="XQ88" s="28"/>
      <c r="XR88" s="28"/>
      <c r="XS88" s="28"/>
      <c r="XT88" s="28"/>
      <c r="XU88" s="28"/>
      <c r="XV88" s="28"/>
      <c r="XW88" s="28"/>
      <c r="XX88" s="28"/>
      <c r="XY88" s="28"/>
      <c r="XZ88" s="28"/>
      <c r="YA88" s="28"/>
      <c r="YB88" s="28"/>
      <c r="YC88" s="28"/>
      <c r="YD88" s="28"/>
      <c r="YE88" s="28"/>
      <c r="YF88" s="28"/>
      <c r="YG88" s="28"/>
      <c r="YH88" s="28"/>
      <c r="YI88" s="28"/>
      <c r="YJ88" s="28"/>
      <c r="YK88" s="28"/>
      <c r="YL88" s="28"/>
      <c r="YM88" s="28"/>
      <c r="YN88" s="28"/>
      <c r="YO88" s="28"/>
      <c r="YP88" s="28"/>
      <c r="YQ88" s="28"/>
      <c r="YR88" s="28"/>
      <c r="YS88" s="28"/>
      <c r="YT88" s="28"/>
      <c r="YU88" s="28"/>
      <c r="YV88" s="28"/>
      <c r="YW88" s="28"/>
      <c r="YX88" s="28"/>
      <c r="YY88" s="28"/>
      <c r="YZ88" s="28"/>
      <c r="ZA88" s="28"/>
      <c r="ZB88" s="28"/>
      <c r="ZC88" s="28"/>
      <c r="ZD88" s="28"/>
      <c r="ZE88" s="28"/>
      <c r="ZF88" s="28"/>
      <c r="ZG88" s="28"/>
      <c r="ZH88" s="28"/>
      <c r="ZI88" s="28"/>
      <c r="ZJ88" s="28"/>
      <c r="ZK88" s="28"/>
      <c r="ZL88" s="28"/>
      <c r="ZM88" s="28"/>
      <c r="ZN88" s="28"/>
      <c r="ZO88" s="28"/>
      <c r="ZP88" s="28"/>
      <c r="ZQ88" s="28"/>
      <c r="ZR88" s="28"/>
      <c r="ZS88" s="28"/>
      <c r="ZT88" s="28"/>
      <c r="ZU88" s="28"/>
      <c r="ZV88" s="28"/>
      <c r="ZW88" s="28"/>
      <c r="ZX88" s="28"/>
      <c r="ZY88" s="28"/>
      <c r="ZZ88" s="28"/>
      <c r="AAA88" s="28"/>
      <c r="AAB88" s="28"/>
      <c r="AAC88" s="28"/>
      <c r="AAD88" s="28"/>
      <c r="AAE88" s="28"/>
      <c r="AAF88" s="28"/>
      <c r="AAG88" s="28"/>
      <c r="AAH88" s="28"/>
      <c r="AAI88" s="28"/>
      <c r="AAJ88" s="28"/>
      <c r="AAK88" s="28"/>
      <c r="AAL88" s="28"/>
      <c r="AAM88" s="28"/>
      <c r="AAN88" s="28"/>
      <c r="AAO88" s="28"/>
      <c r="AAP88" s="28"/>
      <c r="AAQ88" s="28"/>
      <c r="AAR88" s="28"/>
      <c r="AAS88" s="28"/>
      <c r="AAT88" s="28"/>
      <c r="AAU88" s="28"/>
      <c r="AAV88" s="28"/>
      <c r="AAW88" s="28"/>
      <c r="AAX88" s="28"/>
      <c r="AAY88" s="28"/>
      <c r="AAZ88" s="28"/>
      <c r="ABA88" s="28"/>
      <c r="ABB88" s="28"/>
      <c r="ABC88" s="28"/>
      <c r="ABD88" s="28"/>
      <c r="ABE88" s="28"/>
      <c r="ABF88" s="28"/>
      <c r="ABG88" s="28"/>
      <c r="ABH88" s="28"/>
      <c r="ABI88" s="28"/>
      <c r="ABJ88" s="28"/>
      <c r="ABK88" s="28"/>
      <c r="ABL88" s="28"/>
      <c r="ABM88" s="28"/>
      <c r="ABN88" s="28"/>
      <c r="ABO88" s="28"/>
      <c r="ABP88" s="28"/>
      <c r="ABQ88" s="28"/>
      <c r="ABR88" s="28"/>
      <c r="ABS88" s="28"/>
      <c r="ABT88" s="28"/>
      <c r="ABU88" s="28"/>
      <c r="ABV88" s="28"/>
      <c r="ABW88" s="28"/>
      <c r="ABX88" s="28"/>
      <c r="ABY88" s="28"/>
      <c r="ABZ88" s="28"/>
      <c r="ACA88" s="28"/>
      <c r="ACB88" s="28"/>
      <c r="ACC88" s="28"/>
      <c r="ACD88" s="28"/>
      <c r="ACE88" s="28"/>
      <c r="ACF88" s="28"/>
      <c r="ACG88" s="28"/>
      <c r="ACH88" s="28"/>
      <c r="ACI88" s="28"/>
      <c r="ACJ88" s="28"/>
      <c r="ACK88" s="28"/>
      <c r="ACL88" s="28"/>
      <c r="ACM88" s="28"/>
      <c r="ACN88" s="28"/>
      <c r="ACO88" s="28"/>
      <c r="ACP88" s="28"/>
      <c r="ACQ88" s="28"/>
      <c r="ACR88" s="28"/>
      <c r="ACS88" s="28"/>
      <c r="ACT88" s="28"/>
      <c r="ACU88" s="28"/>
      <c r="ACV88" s="28"/>
      <c r="ACW88" s="28"/>
      <c r="ACX88" s="28"/>
      <c r="ACY88" s="28"/>
      <c r="ACZ88" s="28"/>
      <c r="ADA88" s="28"/>
      <c r="ADB88" s="28"/>
      <c r="ADC88" s="28"/>
      <c r="ADD88" s="28"/>
      <c r="ADE88" s="28"/>
      <c r="ADF88" s="28"/>
      <c r="ADG88" s="28"/>
      <c r="ADH88" s="28"/>
      <c r="ADI88" s="28"/>
      <c r="ADJ88" s="28"/>
      <c r="ADK88" s="28"/>
      <c r="ADL88" s="28"/>
      <c r="ADM88" s="28"/>
      <c r="ADN88" s="28"/>
      <c r="ADO88" s="28"/>
      <c r="ADP88" s="28"/>
      <c r="ADQ88" s="28"/>
      <c r="ADR88" s="28"/>
      <c r="ADS88" s="28"/>
      <c r="ADT88" s="28"/>
      <c r="ADU88" s="28"/>
      <c r="ADV88" s="28"/>
      <c r="ADW88" s="28"/>
      <c r="ADX88" s="28"/>
      <c r="ADY88" s="28"/>
      <c r="ADZ88" s="28"/>
      <c r="AEA88" s="28"/>
      <c r="AEB88" s="28"/>
      <c r="AEC88" s="28"/>
      <c r="AED88" s="28"/>
      <c r="AEE88" s="28"/>
      <c r="AEF88" s="28"/>
      <c r="AEG88" s="28"/>
      <c r="AEH88" s="28"/>
      <c r="AEI88" s="28"/>
      <c r="AEJ88" s="28"/>
      <c r="AEK88" s="28"/>
      <c r="AEL88" s="28"/>
      <c r="AEM88" s="28"/>
      <c r="AEN88" s="28"/>
      <c r="AEO88" s="28"/>
      <c r="AEP88" s="28"/>
      <c r="AEQ88" s="28"/>
      <c r="AER88" s="28"/>
      <c r="AES88" s="28"/>
      <c r="AET88" s="28"/>
      <c r="AEU88" s="28"/>
      <c r="AEV88" s="28"/>
      <c r="AEW88" s="28"/>
      <c r="AEX88" s="28"/>
      <c r="AEY88" s="28"/>
      <c r="AEZ88" s="28"/>
      <c r="AFA88" s="28"/>
      <c r="AFB88" s="28"/>
      <c r="AFC88" s="28"/>
      <c r="AFD88" s="28"/>
      <c r="AFE88" s="28"/>
      <c r="AFF88" s="28"/>
      <c r="AFG88" s="28"/>
      <c r="AFH88" s="28"/>
      <c r="AFI88" s="28"/>
      <c r="AFJ88" s="28"/>
      <c r="AFK88" s="28"/>
      <c r="AFL88" s="28"/>
      <c r="AFM88" s="28"/>
      <c r="AFN88" s="28"/>
      <c r="AFO88" s="28"/>
      <c r="AFP88" s="28"/>
      <c r="AFQ88" s="28"/>
      <c r="AFR88" s="28"/>
      <c r="AFS88" s="28"/>
      <c r="AFT88" s="28"/>
      <c r="AFU88" s="28"/>
      <c r="AFV88" s="28"/>
      <c r="AFW88" s="28"/>
      <c r="AFX88" s="28"/>
      <c r="AFY88" s="28"/>
      <c r="AFZ88" s="28"/>
      <c r="AGA88" s="28"/>
      <c r="AGB88" s="28"/>
      <c r="AGC88" s="28"/>
      <c r="AGD88" s="28"/>
      <c r="AGE88" s="28"/>
      <c r="AGF88" s="28"/>
      <c r="AGG88" s="28"/>
      <c r="AGH88" s="28"/>
      <c r="AGI88" s="28"/>
      <c r="AGJ88" s="28"/>
      <c r="AGK88" s="28"/>
      <c r="AGL88" s="28"/>
      <c r="AGM88" s="28"/>
      <c r="AGN88" s="28"/>
      <c r="AGO88" s="28"/>
      <c r="AGP88" s="28"/>
      <c r="AGQ88" s="28"/>
      <c r="AGR88" s="28"/>
      <c r="AGS88" s="28"/>
      <c r="AGT88" s="28"/>
      <c r="AGU88" s="28"/>
      <c r="AGV88" s="28"/>
      <c r="AGW88" s="28"/>
      <c r="AGX88" s="28"/>
      <c r="AGY88" s="28"/>
      <c r="AGZ88" s="28"/>
      <c r="AHA88" s="28"/>
      <c r="AHB88" s="28"/>
      <c r="AHC88" s="28"/>
      <c r="AHD88" s="28"/>
      <c r="AHE88" s="28"/>
      <c r="AHF88" s="28"/>
      <c r="AHG88" s="28"/>
      <c r="AHH88" s="28"/>
      <c r="AHI88" s="28"/>
      <c r="AHJ88" s="28"/>
      <c r="AHK88" s="28"/>
      <c r="AHL88" s="28"/>
      <c r="AHM88" s="28"/>
      <c r="AHN88" s="28"/>
      <c r="AHO88" s="28"/>
      <c r="AHP88" s="28"/>
      <c r="AHQ88" s="28"/>
      <c r="AHR88" s="28"/>
      <c r="AHS88" s="28"/>
      <c r="AHT88" s="28"/>
      <c r="AHU88" s="28"/>
      <c r="AHV88" s="28"/>
      <c r="AHW88" s="28"/>
      <c r="AHX88" s="28"/>
      <c r="AHY88" s="28"/>
      <c r="AHZ88" s="28"/>
      <c r="AIA88" s="28"/>
      <c r="AIB88" s="28"/>
      <c r="AIC88" s="28"/>
      <c r="AID88" s="28"/>
      <c r="AIE88" s="28"/>
      <c r="AIF88" s="28"/>
      <c r="AIG88" s="28"/>
      <c r="AIH88" s="28"/>
      <c r="AII88" s="28"/>
      <c r="AIJ88" s="28"/>
      <c r="AIK88" s="28"/>
      <c r="AIL88" s="28"/>
      <c r="AIM88" s="28"/>
      <c r="AIN88" s="28"/>
      <c r="AIO88" s="28"/>
      <c r="AIP88" s="28"/>
      <c r="AIQ88" s="28"/>
      <c r="AIR88" s="28"/>
      <c r="AIS88" s="28"/>
      <c r="AIT88" s="28"/>
      <c r="AIU88" s="28"/>
      <c r="AIV88" s="28"/>
      <c r="AIW88" s="28"/>
      <c r="AIX88" s="28"/>
      <c r="AIY88" s="28"/>
      <c r="AIZ88" s="28"/>
      <c r="AJA88" s="28"/>
      <c r="AJB88" s="28"/>
      <c r="AJC88" s="28"/>
      <c r="AJD88" s="28"/>
      <c r="AJE88" s="28"/>
      <c r="AJF88" s="28"/>
      <c r="AJG88" s="28"/>
      <c r="AJH88" s="28"/>
      <c r="AJI88" s="28"/>
      <c r="AJJ88" s="28"/>
      <c r="AJK88" s="28"/>
      <c r="AJL88" s="28"/>
      <c r="AJM88" s="28"/>
      <c r="AJN88" s="28"/>
      <c r="AJO88" s="28"/>
      <c r="AJP88" s="28"/>
      <c r="AJQ88" s="28"/>
      <c r="AJR88" s="28"/>
      <c r="AJS88" s="28"/>
      <c r="AJT88" s="28"/>
      <c r="AJU88" s="28"/>
      <c r="AJV88" s="28"/>
      <c r="AJW88" s="28"/>
      <c r="AJX88" s="28"/>
      <c r="AJY88" s="28"/>
      <c r="AJZ88" s="28"/>
      <c r="AKA88" s="28"/>
      <c r="AKB88" s="28"/>
      <c r="AKC88" s="28"/>
      <c r="AKD88" s="28"/>
      <c r="AKE88" s="28"/>
      <c r="AKF88" s="28"/>
      <c r="AKG88" s="28"/>
      <c r="AKH88" s="28"/>
      <c r="AKI88" s="28"/>
      <c r="AKJ88" s="28"/>
      <c r="AKK88" s="28"/>
      <c r="AKL88" s="28"/>
      <c r="AKM88" s="28"/>
      <c r="AKN88" s="28"/>
      <c r="AKO88" s="28"/>
      <c r="AKP88" s="28"/>
      <c r="AKQ88" s="28"/>
      <c r="AKR88" s="28"/>
      <c r="AKS88" s="28"/>
      <c r="AKT88" s="28"/>
      <c r="AKU88" s="28"/>
      <c r="AKV88" s="28"/>
      <c r="AKW88" s="28"/>
      <c r="AKX88" s="28"/>
      <c r="AKY88" s="28"/>
      <c r="AKZ88" s="28"/>
      <c r="ALA88" s="28"/>
      <c r="ALB88" s="28"/>
      <c r="ALC88" s="28"/>
      <c r="ALD88" s="28"/>
      <c r="ALE88" s="28"/>
      <c r="ALF88" s="28"/>
      <c r="ALG88" s="28"/>
      <c r="ALH88" s="28"/>
      <c r="ALI88" s="28"/>
      <c r="ALJ88" s="28"/>
      <c r="ALK88" s="28"/>
      <c r="ALL88" s="28"/>
      <c r="ALM88" s="28"/>
      <c r="ALN88" s="28"/>
      <c r="ALO88" s="28"/>
      <c r="ALP88" s="28"/>
      <c r="ALQ88" s="28"/>
      <c r="ALR88" s="28"/>
      <c r="ALS88" s="28"/>
      <c r="ALT88" s="28"/>
      <c r="ALU88" s="28"/>
      <c r="ALV88" s="28"/>
      <c r="ALW88" s="28"/>
      <c r="ALX88" s="28"/>
      <c r="ALY88" s="28"/>
      <c r="ALZ88" s="28"/>
      <c r="AMA88" s="28"/>
      <c r="AMB88" s="28"/>
      <c r="AMC88" s="28"/>
      <c r="AMD88" s="28"/>
      <c r="AME88" s="28"/>
      <c r="AMF88" s="28"/>
      <c r="AMG88" s="28"/>
      <c r="AMH88" s="28"/>
      <c r="AMI88" s="28"/>
      <c r="AMJ88" s="28"/>
      <c r="AMK88" s="28"/>
      <c r="AML88" s="28"/>
      <c r="AMM88" s="28"/>
      <c r="AMN88" s="28"/>
      <c r="AMO88" s="28"/>
      <c r="AMP88" s="28"/>
      <c r="AMQ88" s="28"/>
      <c r="AMR88" s="28"/>
      <c r="AMS88" s="28"/>
      <c r="AMT88" s="28"/>
      <c r="AMU88" s="28"/>
      <c r="AMV88" s="28"/>
      <c r="AMW88" s="28"/>
      <c r="AMX88" s="28"/>
      <c r="AMY88" s="28"/>
      <c r="AMZ88" s="28"/>
      <c r="ANA88" s="28"/>
      <c r="ANB88" s="28"/>
      <c r="ANC88" s="28"/>
      <c r="AND88" s="28"/>
      <c r="ANE88" s="28"/>
      <c r="ANF88" s="28"/>
      <c r="ANG88" s="28"/>
      <c r="ANH88" s="28"/>
    </row>
    <row r="89" spans="3:1048" s="6" customFormat="1" ht="15" customHeight="1" x14ac:dyDescent="0.25">
      <c r="C89" s="6" t="str">
        <f t="shared" si="23"/>
        <v>American</v>
      </c>
      <c r="D89" s="6" t="str">
        <f t="shared" si="24"/>
        <v>HPE6280H045DV 102  (80 gal)</v>
      </c>
      <c r="E89" s="6">
        <f t="shared" si="25"/>
        <v>120312</v>
      </c>
      <c r="F89" s="60">
        <f t="shared" si="26"/>
        <v>80</v>
      </c>
      <c r="G89" s="6" t="str">
        <f t="shared" si="27"/>
        <v>AOSmithPHPT80</v>
      </c>
      <c r="H89" s="60">
        <v>1</v>
      </c>
      <c r="I89" s="62">
        <v>0</v>
      </c>
      <c r="J89" s="61">
        <f t="shared" si="62"/>
        <v>1.8</v>
      </c>
      <c r="K89" s="61">
        <f t="shared" si="63"/>
        <v>0</v>
      </c>
      <c r="L89" s="127">
        <f t="shared" si="30"/>
        <v>0</v>
      </c>
      <c r="M89" s="169" t="str">
        <f t="shared" si="31"/>
        <v>AmericanHPE6280</v>
      </c>
      <c r="N89" s="97" t="s">
        <v>196</v>
      </c>
      <c r="O89" s="32">
        <v>1</v>
      </c>
      <c r="P89" s="81">
        <f t="shared" si="32"/>
        <v>12</v>
      </c>
      <c r="Q89" s="9" t="s">
        <v>19</v>
      </c>
      <c r="R89" s="68">
        <f t="shared" si="72"/>
        <v>3</v>
      </c>
      <c r="S89" s="68">
        <f t="shared" si="64"/>
        <v>120312</v>
      </c>
      <c r="T89" s="65" t="str">
        <f t="shared" si="40"/>
        <v>HPE6280H045DV 102  (80 gal)</v>
      </c>
      <c r="U89" s="168">
        <f t="shared" si="5"/>
        <v>1</v>
      </c>
      <c r="V89" s="10" t="s">
        <v>65</v>
      </c>
      <c r="W89" s="11">
        <v>80</v>
      </c>
      <c r="X89" s="30" t="s">
        <v>90</v>
      </c>
      <c r="Y89" s="86" t="s">
        <v>108</v>
      </c>
      <c r="Z89" s="91" t="str">
        <f t="shared" si="65"/>
        <v>AOSmithPHPT80</v>
      </c>
      <c r="AA89" s="126">
        <v>0</v>
      </c>
      <c r="AB89" s="40">
        <v>1.8</v>
      </c>
      <c r="AC89" s="47" t="s">
        <v>15</v>
      </c>
      <c r="AD89" s="160" t="s">
        <v>10</v>
      </c>
      <c r="AE89" s="48">
        <v>42591</v>
      </c>
      <c r="AF89" s="49" t="s">
        <v>83</v>
      </c>
      <c r="AG89" s="138" t="str">
        <f t="shared" si="18"/>
        <v>2,     120312,   "HPE6280H045DV 102  (80 gal)"</v>
      </c>
      <c r="AH89" s="140" t="str">
        <f t="shared" ref="AH89:AH102" si="73">AH88</f>
        <v>American</v>
      </c>
      <c r="AI89" s="141" t="s">
        <v>465</v>
      </c>
      <c r="AJ89" s="166">
        <f t="shared" si="7"/>
        <v>1</v>
      </c>
      <c r="AK89" s="138" t="str">
        <f t="shared" si="19"/>
        <v xml:space="preserve">          case  HPE6280H045DV 102  (80 gal)   :   "AmericanHPE6280"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3:1048" s="6" customFormat="1" ht="15" customHeight="1" x14ac:dyDescent="0.25">
      <c r="C90" s="6" t="str">
        <f t="shared" si="23"/>
        <v>American</v>
      </c>
      <c r="D90" s="6" t="str">
        <f t="shared" si="24"/>
        <v>HPHE10250H045DV 120  (50 gal)</v>
      </c>
      <c r="E90" s="6">
        <f t="shared" si="25"/>
        <v>120413</v>
      </c>
      <c r="F90" s="60">
        <f t="shared" si="26"/>
        <v>50</v>
      </c>
      <c r="G90" s="6" t="str">
        <f t="shared" si="27"/>
        <v>AOSmithHPTU50</v>
      </c>
      <c r="H90" s="62">
        <v>0</v>
      </c>
      <c r="I90" s="60">
        <v>1</v>
      </c>
      <c r="J90" s="61">
        <f t="shared" si="62"/>
        <v>0</v>
      </c>
      <c r="K90" s="61">
        <f t="shared" si="63"/>
        <v>2.9</v>
      </c>
      <c r="L90" s="127">
        <f t="shared" si="30"/>
        <v>0</v>
      </c>
      <c r="M90" s="169" t="str">
        <f t="shared" si="31"/>
        <v>AmericanHPHE10250</v>
      </c>
      <c r="N90" s="97" t="s">
        <v>196</v>
      </c>
      <c r="O90" s="32">
        <v>3</v>
      </c>
      <c r="P90" s="81">
        <f t="shared" si="32"/>
        <v>12</v>
      </c>
      <c r="Q90" s="9" t="s">
        <v>19</v>
      </c>
      <c r="R90" s="68">
        <f t="shared" si="72"/>
        <v>4</v>
      </c>
      <c r="S90" s="68">
        <f t="shared" si="64"/>
        <v>120413</v>
      </c>
      <c r="T90" s="65" t="str">
        <f t="shared" si="40"/>
        <v>HPHE10250H045DV 120  (50 gal)</v>
      </c>
      <c r="U90" s="168">
        <f t="shared" si="5"/>
        <v>1</v>
      </c>
      <c r="V90" s="10" t="s">
        <v>20</v>
      </c>
      <c r="W90" s="11">
        <v>50</v>
      </c>
      <c r="X90" s="30" t="s">
        <v>84</v>
      </c>
      <c r="Y90" s="86" t="s">
        <v>109</v>
      </c>
      <c r="Z90" s="91" t="str">
        <f t="shared" si="65"/>
        <v>AOSmithHPTU50</v>
      </c>
      <c r="AA90" s="126">
        <v>0</v>
      </c>
      <c r="AB90" s="40" t="s">
        <v>10</v>
      </c>
      <c r="AC90" s="47" t="s">
        <v>9</v>
      </c>
      <c r="AD90" s="160">
        <v>2.9</v>
      </c>
      <c r="AE90" s="48">
        <v>42545</v>
      </c>
      <c r="AF90" s="49" t="s">
        <v>83</v>
      </c>
      <c r="AG90" s="138" t="str">
        <f t="shared" si="18"/>
        <v>2,     120413,   "HPHE10250H045DV 120  (50 gal)"</v>
      </c>
      <c r="AH90" s="140" t="str">
        <f t="shared" si="73"/>
        <v>American</v>
      </c>
      <c r="AI90" s="141" t="s">
        <v>466</v>
      </c>
      <c r="AJ90" s="166">
        <f t="shared" si="7"/>
        <v>1</v>
      </c>
      <c r="AK90" s="138" t="str">
        <f t="shared" si="19"/>
        <v xml:space="preserve">          case  HPHE10250H045DV 120  (50 gal)   :   "AmericanHPHE10250"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</row>
    <row r="91" spans="3:1048" s="6" customFormat="1" ht="15" customHeight="1" x14ac:dyDescent="0.25">
      <c r="C91" s="6" t="str">
        <f t="shared" si="23"/>
        <v>American</v>
      </c>
      <c r="D91" s="6" t="str">
        <f t="shared" si="24"/>
        <v>HPHE10250H045DVN 120  (50 gal)</v>
      </c>
      <c r="E91" s="6">
        <f t="shared" si="25"/>
        <v>120513</v>
      </c>
      <c r="F91" s="60">
        <f t="shared" si="26"/>
        <v>50</v>
      </c>
      <c r="G91" s="6" t="str">
        <f t="shared" si="27"/>
        <v>AOSmithHPTU50</v>
      </c>
      <c r="H91" s="62">
        <v>0</v>
      </c>
      <c r="I91" s="60">
        <v>1</v>
      </c>
      <c r="J91" s="61">
        <f t="shared" si="62"/>
        <v>0</v>
      </c>
      <c r="K91" s="61">
        <f t="shared" si="63"/>
        <v>2.9</v>
      </c>
      <c r="L91" s="127">
        <f t="shared" si="30"/>
        <v>0</v>
      </c>
      <c r="M91" s="169" t="str">
        <f t="shared" si="31"/>
        <v>AmericanHPHE10250N</v>
      </c>
      <c r="N91" s="97" t="s">
        <v>196</v>
      </c>
      <c r="O91" s="32">
        <v>3</v>
      </c>
      <c r="P91" s="81">
        <f t="shared" si="32"/>
        <v>12</v>
      </c>
      <c r="Q91" s="9" t="s">
        <v>19</v>
      </c>
      <c r="R91" s="68">
        <f t="shared" si="72"/>
        <v>5</v>
      </c>
      <c r="S91" s="68">
        <f t="shared" si="64"/>
        <v>120513</v>
      </c>
      <c r="T91" s="65" t="str">
        <f t="shared" si="40"/>
        <v>HPHE10250H045DVN 120  (50 gal)</v>
      </c>
      <c r="U91" s="168">
        <f t="shared" si="5"/>
        <v>1</v>
      </c>
      <c r="V91" s="10" t="s">
        <v>21</v>
      </c>
      <c r="W91" s="11">
        <v>50</v>
      </c>
      <c r="X91" s="30" t="s">
        <v>84</v>
      </c>
      <c r="Y91" s="86" t="s">
        <v>109</v>
      </c>
      <c r="Z91" s="91" t="str">
        <f t="shared" si="65"/>
        <v>AOSmithHPTU50</v>
      </c>
      <c r="AA91" s="126">
        <v>0</v>
      </c>
      <c r="AB91" s="40" t="s">
        <v>10</v>
      </c>
      <c r="AC91" s="47" t="s">
        <v>9</v>
      </c>
      <c r="AD91" s="160">
        <v>2.9</v>
      </c>
      <c r="AE91" s="48">
        <v>42545</v>
      </c>
      <c r="AF91" s="49" t="s">
        <v>83</v>
      </c>
      <c r="AG91" s="138" t="str">
        <f t="shared" si="18"/>
        <v>2,     120513,   "HPHE10250H045DVN 120  (50 gal)"</v>
      </c>
      <c r="AH91" s="140" t="str">
        <f t="shared" si="73"/>
        <v>American</v>
      </c>
      <c r="AI91" s="141" t="s">
        <v>467</v>
      </c>
      <c r="AJ91" s="166">
        <f t="shared" si="7"/>
        <v>1</v>
      </c>
      <c r="AK91" s="138" t="str">
        <f t="shared" si="19"/>
        <v xml:space="preserve">          case  HPHE10250H045DVN 120  (50 gal)   :   "AmericanHPHE10250N"</v>
      </c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</row>
    <row r="92" spans="3:1048" s="6" customFormat="1" ht="15" customHeight="1" x14ac:dyDescent="0.25">
      <c r="C92" s="131" t="str">
        <f t="shared" si="23"/>
        <v>American</v>
      </c>
      <c r="D92" s="131" t="str">
        <f t="shared" si="24"/>
        <v>HPHE10250H045DVDR 130  (50 gal, JA13)</v>
      </c>
      <c r="E92" s="131">
        <f t="shared" si="25"/>
        <v>121413</v>
      </c>
      <c r="F92" s="60">
        <f t="shared" ref="F92" si="74">W92</f>
        <v>50</v>
      </c>
      <c r="G92" s="6" t="str">
        <f t="shared" si="27"/>
        <v>AOSmithHPTU50</v>
      </c>
      <c r="H92" s="62">
        <v>0</v>
      </c>
      <c r="I92" s="60">
        <v>1</v>
      </c>
      <c r="J92" s="61">
        <f t="shared" ref="J92" si="75">IF(H92&gt;0,AB92,0)</f>
        <v>0</v>
      </c>
      <c r="K92" s="61">
        <f t="shared" ref="K92" si="76">IF(I92&gt;0,AD92,0)</f>
        <v>2.9</v>
      </c>
      <c r="L92" s="127">
        <f t="shared" ref="L92" si="77">AA92</f>
        <v>1</v>
      </c>
      <c r="M92" s="169" t="str">
        <f t="shared" si="31"/>
        <v>AmericanHPHE10250DR</v>
      </c>
      <c r="N92" s="97" t="s">
        <v>196</v>
      </c>
      <c r="O92" s="32">
        <v>3</v>
      </c>
      <c r="P92" s="81">
        <f t="shared" ref="P92" si="78">VLOOKUP( Q92, $Q$2:$R$21, 2, FALSE )</f>
        <v>12</v>
      </c>
      <c r="Q92" s="9" t="s">
        <v>19</v>
      </c>
      <c r="R92" s="132">
        <v>14</v>
      </c>
      <c r="S92" s="68">
        <f t="shared" ref="S92" si="79" xml:space="preserve"> (P92*10000) + (R92*100) + VLOOKUP( Y92, $V$2:$X$56, 2, FALSE )</f>
        <v>121413</v>
      </c>
      <c r="T92" s="65" t="str">
        <f t="shared" si="40"/>
        <v>HPHE10250H045DVDR 130  (50 gal, JA13)</v>
      </c>
      <c r="U92" s="168">
        <f t="shared" si="5"/>
        <v>1</v>
      </c>
      <c r="V92" s="10" t="s">
        <v>439</v>
      </c>
      <c r="W92" s="11">
        <v>50</v>
      </c>
      <c r="X92" s="30" t="s">
        <v>84</v>
      </c>
      <c r="Y92" s="86" t="s">
        <v>109</v>
      </c>
      <c r="Z92" s="91" t="str">
        <f t="shared" ref="Z92" si="80">VLOOKUP( Y92, $V$2:$X$56, 3, FALSE )</f>
        <v>AOSmithHPTU50</v>
      </c>
      <c r="AA92" s="128">
        <v>1</v>
      </c>
      <c r="AB92" s="40" t="s">
        <v>10</v>
      </c>
      <c r="AC92" s="47" t="s">
        <v>9</v>
      </c>
      <c r="AD92" s="160">
        <v>2.9</v>
      </c>
      <c r="AE92" s="48">
        <v>44118</v>
      </c>
      <c r="AF92" s="49" t="s">
        <v>83</v>
      </c>
      <c r="AG92" s="138" t="str">
        <f t="shared" si="18"/>
        <v>2,     121413,   "HPHE10250H045DVDR 130  (50 gal, JA13)"</v>
      </c>
      <c r="AH92" s="140" t="str">
        <f t="shared" si="73"/>
        <v>American</v>
      </c>
      <c r="AI92" s="142" t="s">
        <v>476</v>
      </c>
      <c r="AJ92" s="166">
        <f t="shared" si="7"/>
        <v>1</v>
      </c>
      <c r="AK92" s="138" t="str">
        <f t="shared" si="19"/>
        <v xml:space="preserve">          case  HPHE10250H045DVDR 130  (50 gal, JA13)   :   "AmericanHPHE10250DR"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</row>
    <row r="93" spans="3:1048" s="6" customFormat="1" ht="15" customHeight="1" x14ac:dyDescent="0.25">
      <c r="C93" s="6" t="str">
        <f t="shared" si="23"/>
        <v>American</v>
      </c>
      <c r="D93" s="6" t="str">
        <f t="shared" si="24"/>
        <v>HPHE10266H045DV 120  (66 gal)</v>
      </c>
      <c r="E93" s="6">
        <f t="shared" si="25"/>
        <v>120614</v>
      </c>
      <c r="F93" s="60">
        <f t="shared" si="26"/>
        <v>66</v>
      </c>
      <c r="G93" s="6" t="str">
        <f t="shared" si="27"/>
        <v>AOSmithHPTU66</v>
      </c>
      <c r="H93" s="62">
        <v>0</v>
      </c>
      <c r="I93" s="60">
        <v>1</v>
      </c>
      <c r="J93" s="61">
        <f t="shared" si="62"/>
        <v>0</v>
      </c>
      <c r="K93" s="61">
        <f t="shared" si="63"/>
        <v>3.1</v>
      </c>
      <c r="L93" s="127">
        <f t="shared" si="30"/>
        <v>0</v>
      </c>
      <c r="M93" s="169" t="str">
        <f t="shared" si="31"/>
        <v>AmericanHPHE10266Res</v>
      </c>
      <c r="N93" s="97" t="s">
        <v>196</v>
      </c>
      <c r="O93" s="32">
        <v>3</v>
      </c>
      <c r="P93" s="81">
        <f t="shared" si="32"/>
        <v>12</v>
      </c>
      <c r="Q93" s="9" t="s">
        <v>19</v>
      </c>
      <c r="R93" s="133">
        <f>R91+1</f>
        <v>6</v>
      </c>
      <c r="S93" s="68">
        <f xml:space="preserve"> (P93*10000) + (R93*100) + VLOOKUP( Y93, $V$2:$X$56, 2, FALSE )</f>
        <v>120614</v>
      </c>
      <c r="T93" s="65" t="str">
        <f t="shared" si="40"/>
        <v>HPHE10266H045DV 120  (66 gal)</v>
      </c>
      <c r="U93" s="168">
        <f t="shared" si="5"/>
        <v>1</v>
      </c>
      <c r="V93" s="10" t="s">
        <v>22</v>
      </c>
      <c r="W93" s="11">
        <v>66</v>
      </c>
      <c r="X93" s="30" t="s">
        <v>85</v>
      </c>
      <c r="Y93" s="86" t="s">
        <v>105</v>
      </c>
      <c r="Z93" s="91" t="str">
        <f>VLOOKUP( Y93, $V$2:$X$56, 3, FALSE )</f>
        <v>AOSmithHPTU66</v>
      </c>
      <c r="AA93" s="126">
        <v>0</v>
      </c>
      <c r="AB93" s="40" t="s">
        <v>10</v>
      </c>
      <c r="AC93" s="47">
        <v>3</v>
      </c>
      <c r="AD93" s="160">
        <v>3.1</v>
      </c>
      <c r="AE93" s="48">
        <v>42545</v>
      </c>
      <c r="AF93" s="49" t="s">
        <v>83</v>
      </c>
      <c r="AG93" s="138" t="str">
        <f t="shared" si="18"/>
        <v>2,     120614,   "HPHE10266H045DV 120  (66 gal)"</v>
      </c>
      <c r="AH93" s="140" t="str">
        <f t="shared" si="73"/>
        <v>American</v>
      </c>
      <c r="AI93" s="141" t="s">
        <v>468</v>
      </c>
      <c r="AJ93" s="166">
        <f t="shared" si="7"/>
        <v>1</v>
      </c>
      <c r="AK93" s="138" t="str">
        <f t="shared" si="19"/>
        <v xml:space="preserve">          case  HPHE10266H045DV 120  (66 gal)   :   "AmericanHPHE10266Res"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</row>
    <row r="94" spans="3:1048" s="6" customFormat="1" ht="15" customHeight="1" x14ac:dyDescent="0.25">
      <c r="C94" s="6" t="str">
        <f t="shared" si="23"/>
        <v>American</v>
      </c>
      <c r="D94" s="6" t="str">
        <f t="shared" si="24"/>
        <v>HPHE10266H045DVN 120  (66 gal)</v>
      </c>
      <c r="E94" s="6">
        <f t="shared" si="25"/>
        <v>120714</v>
      </c>
      <c r="F94" s="60">
        <f t="shared" si="26"/>
        <v>66</v>
      </c>
      <c r="G94" s="6" t="str">
        <f t="shared" si="27"/>
        <v>AOSmithHPTU66</v>
      </c>
      <c r="H94" s="62">
        <v>0</v>
      </c>
      <c r="I94" s="60">
        <v>1</v>
      </c>
      <c r="J94" s="61">
        <f t="shared" si="62"/>
        <v>0</v>
      </c>
      <c r="K94" s="61">
        <f t="shared" si="63"/>
        <v>3.1</v>
      </c>
      <c r="L94" s="127">
        <f t="shared" si="30"/>
        <v>0</v>
      </c>
      <c r="M94" s="169" t="str">
        <f t="shared" si="31"/>
        <v>AmericanHPHE10266NRes</v>
      </c>
      <c r="N94" s="97" t="s">
        <v>196</v>
      </c>
      <c r="O94" s="32">
        <v>3</v>
      </c>
      <c r="P94" s="81">
        <f t="shared" si="32"/>
        <v>12</v>
      </c>
      <c r="Q94" s="9" t="s">
        <v>19</v>
      </c>
      <c r="R94" s="68">
        <f t="shared" si="72"/>
        <v>7</v>
      </c>
      <c r="S94" s="68">
        <f xml:space="preserve"> (P94*10000) + (R94*100) + VLOOKUP( Y94, $V$2:$X$56, 2, FALSE )</f>
        <v>120714</v>
      </c>
      <c r="T94" s="65" t="str">
        <f t="shared" si="40"/>
        <v>HPHE10266H045DVN 120  (66 gal)</v>
      </c>
      <c r="U94" s="168">
        <f t="shared" si="5"/>
        <v>1</v>
      </c>
      <c r="V94" s="10" t="s">
        <v>23</v>
      </c>
      <c r="W94" s="11">
        <v>66</v>
      </c>
      <c r="X94" s="30" t="s">
        <v>85</v>
      </c>
      <c r="Y94" s="86" t="s">
        <v>105</v>
      </c>
      <c r="Z94" s="91" t="str">
        <f>VLOOKUP( Y94, $V$2:$X$56, 3, FALSE )</f>
        <v>AOSmithHPTU66</v>
      </c>
      <c r="AA94" s="126">
        <v>0</v>
      </c>
      <c r="AB94" s="40" t="s">
        <v>10</v>
      </c>
      <c r="AC94" s="47">
        <v>3</v>
      </c>
      <c r="AD94" s="160">
        <v>3.1</v>
      </c>
      <c r="AE94" s="48">
        <v>42545</v>
      </c>
      <c r="AF94" s="49" t="s">
        <v>83</v>
      </c>
      <c r="AG94" s="138" t="str">
        <f t="shared" si="18"/>
        <v>2,     120714,   "HPHE10266H045DVN 120  (66 gal)"</v>
      </c>
      <c r="AH94" s="140" t="str">
        <f t="shared" si="73"/>
        <v>American</v>
      </c>
      <c r="AI94" s="141" t="s">
        <v>469</v>
      </c>
      <c r="AJ94" s="166">
        <f t="shared" si="7"/>
        <v>1</v>
      </c>
      <c r="AK94" s="138" t="str">
        <f t="shared" si="19"/>
        <v xml:space="preserve">          case  HPHE10266H045DVN 120  (66 gal)   :   "AmericanHPHE10266NRes"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</row>
    <row r="95" spans="3:1048" s="6" customFormat="1" ht="15" customHeight="1" x14ac:dyDescent="0.25">
      <c r="C95" s="131" t="str">
        <f t="shared" si="23"/>
        <v>American</v>
      </c>
      <c r="D95" s="131" t="str">
        <f t="shared" si="24"/>
        <v>HPHE10266H045DVDR 130  (66 gal, JA13)</v>
      </c>
      <c r="E95" s="131">
        <f t="shared" si="25"/>
        <v>121514</v>
      </c>
      <c r="F95" s="60">
        <f t="shared" ref="F95" si="81">W95</f>
        <v>66</v>
      </c>
      <c r="G95" s="6" t="str">
        <f t="shared" si="27"/>
        <v>AOSmithHPTU66</v>
      </c>
      <c r="H95" s="62">
        <v>0</v>
      </c>
      <c r="I95" s="60">
        <v>1</v>
      </c>
      <c r="J95" s="61">
        <f t="shared" ref="J95" si="82">IF(H95&gt;0,AB95,0)</f>
        <v>0</v>
      </c>
      <c r="K95" s="61">
        <f t="shared" ref="K95" si="83">IF(I95&gt;0,AD95,0)</f>
        <v>3.1</v>
      </c>
      <c r="L95" s="127">
        <f t="shared" ref="L95" si="84">AA95</f>
        <v>1</v>
      </c>
      <c r="M95" s="169" t="str">
        <f t="shared" si="31"/>
        <v>AmericanHPHE10266DR</v>
      </c>
      <c r="N95" s="97" t="s">
        <v>196</v>
      </c>
      <c r="O95" s="32">
        <v>3</v>
      </c>
      <c r="P95" s="81">
        <f t="shared" ref="P95" si="85">VLOOKUP( Q95, $Q$2:$R$21, 2, FALSE )</f>
        <v>12</v>
      </c>
      <c r="Q95" s="9" t="s">
        <v>19</v>
      </c>
      <c r="R95" s="132">
        <v>15</v>
      </c>
      <c r="S95" s="68">
        <f t="shared" ref="S95" si="86" xml:space="preserve"> (P95*10000) + (R95*100) + VLOOKUP( Y95, $V$2:$X$56, 2, FALSE )</f>
        <v>121514</v>
      </c>
      <c r="T95" s="65" t="str">
        <f t="shared" si="40"/>
        <v>HPHE10266H045DVDR 130  (66 gal, JA13)</v>
      </c>
      <c r="U95" s="168">
        <f t="shared" si="5"/>
        <v>1</v>
      </c>
      <c r="V95" s="10" t="s">
        <v>440</v>
      </c>
      <c r="W95" s="11">
        <v>66</v>
      </c>
      <c r="X95" s="30" t="s">
        <v>85</v>
      </c>
      <c r="Y95" s="86" t="s">
        <v>105</v>
      </c>
      <c r="Z95" s="91" t="str">
        <f t="shared" ref="Z95" si="87">VLOOKUP( Y95, $V$2:$X$56, 3, FALSE )</f>
        <v>AOSmithHPTU66</v>
      </c>
      <c r="AA95" s="128">
        <v>1</v>
      </c>
      <c r="AB95" s="40" t="s">
        <v>10</v>
      </c>
      <c r="AC95" s="47">
        <v>3</v>
      </c>
      <c r="AD95" s="160">
        <v>3.1</v>
      </c>
      <c r="AE95" s="48">
        <v>44118</v>
      </c>
      <c r="AF95" s="49" t="s">
        <v>83</v>
      </c>
      <c r="AG95" s="138" t="str">
        <f t="shared" si="18"/>
        <v>2,     121514,   "HPHE10266H045DVDR 130  (66 gal, JA13)"</v>
      </c>
      <c r="AH95" s="140" t="str">
        <f t="shared" si="73"/>
        <v>American</v>
      </c>
      <c r="AI95" s="142" t="s">
        <v>477</v>
      </c>
      <c r="AJ95" s="166">
        <f t="shared" si="7"/>
        <v>1</v>
      </c>
      <c r="AK95" s="138" t="str">
        <f t="shared" si="19"/>
        <v xml:space="preserve">          case  HPHE10266H045DVDR 130  (66 gal, JA13)   :   "AmericanHPHE10266DR"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</row>
    <row r="96" spans="3:1048" s="6" customFormat="1" ht="15" customHeight="1" x14ac:dyDescent="0.25">
      <c r="C96" s="6" t="str">
        <f t="shared" si="23"/>
        <v>American</v>
      </c>
      <c r="D96" s="6" t="str">
        <f t="shared" si="24"/>
        <v>HPHE10280H045DV 120  (80 gal)</v>
      </c>
      <c r="E96" s="6">
        <f t="shared" si="25"/>
        <v>120815</v>
      </c>
      <c r="F96" s="60">
        <f t="shared" si="26"/>
        <v>80</v>
      </c>
      <c r="G96" s="6" t="str">
        <f t="shared" si="27"/>
        <v>AOSmithHPTU80</v>
      </c>
      <c r="H96" s="62">
        <v>0</v>
      </c>
      <c r="I96" s="60">
        <v>1</v>
      </c>
      <c r="J96" s="61">
        <f t="shared" si="62"/>
        <v>0</v>
      </c>
      <c r="K96" s="61">
        <f t="shared" si="63"/>
        <v>2.9</v>
      </c>
      <c r="L96" s="127">
        <f t="shared" si="30"/>
        <v>0</v>
      </c>
      <c r="M96" s="169" t="str">
        <f t="shared" si="31"/>
        <v>AmericanHPHE10280Res</v>
      </c>
      <c r="N96" s="97" t="s">
        <v>196</v>
      </c>
      <c r="O96" s="32">
        <v>3</v>
      </c>
      <c r="P96" s="81">
        <f t="shared" si="32"/>
        <v>12</v>
      </c>
      <c r="Q96" s="9" t="s">
        <v>19</v>
      </c>
      <c r="R96" s="133">
        <f>R94+1</f>
        <v>8</v>
      </c>
      <c r="S96" s="68">
        <f xml:space="preserve"> (P96*10000) + (R96*100) + VLOOKUP( Y96, $V$2:$X$56, 2, FALSE )</f>
        <v>120815</v>
      </c>
      <c r="T96" s="65" t="str">
        <f t="shared" si="40"/>
        <v>HPHE10280H045DV 120  (80 gal)</v>
      </c>
      <c r="U96" s="168">
        <f t="shared" si="5"/>
        <v>1</v>
      </c>
      <c r="V96" s="10" t="s">
        <v>24</v>
      </c>
      <c r="W96" s="11">
        <v>80</v>
      </c>
      <c r="X96" s="30" t="s">
        <v>86</v>
      </c>
      <c r="Y96" s="86" t="s">
        <v>106</v>
      </c>
      <c r="Z96" s="91" t="str">
        <f>VLOOKUP( Y96, $V$2:$X$56, 3, FALSE )</f>
        <v>AOSmithHPTU80</v>
      </c>
      <c r="AA96" s="126">
        <v>0</v>
      </c>
      <c r="AB96" s="40" t="s">
        <v>10</v>
      </c>
      <c r="AC96" s="47" t="s">
        <v>15</v>
      </c>
      <c r="AD96" s="160">
        <v>2.9</v>
      </c>
      <c r="AE96" s="48">
        <v>42545</v>
      </c>
      <c r="AF96" s="49" t="s">
        <v>83</v>
      </c>
      <c r="AG96" s="138" t="str">
        <f t="shared" si="18"/>
        <v>2,     120815,   "HPHE10280H045DV 120  (80 gal)"</v>
      </c>
      <c r="AH96" s="140" t="str">
        <f t="shared" si="73"/>
        <v>American</v>
      </c>
      <c r="AI96" s="141" t="s">
        <v>470</v>
      </c>
      <c r="AJ96" s="166">
        <f t="shared" si="7"/>
        <v>1</v>
      </c>
      <c r="AK96" s="138" t="str">
        <f t="shared" si="19"/>
        <v xml:space="preserve">          case  HPHE10280H045DV 120  (80 gal)   :   "AmericanHPHE10280Res"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</row>
    <row r="97" spans="3:1048" s="6" customFormat="1" ht="15" customHeight="1" x14ac:dyDescent="0.25">
      <c r="C97" s="6" t="str">
        <f t="shared" si="23"/>
        <v>American</v>
      </c>
      <c r="D97" s="6" t="str">
        <f t="shared" si="24"/>
        <v>HPHE10280H045DVN 120  (80 gal)</v>
      </c>
      <c r="E97" s="6">
        <f t="shared" si="25"/>
        <v>120915</v>
      </c>
      <c r="F97" s="60">
        <f t="shared" si="26"/>
        <v>80</v>
      </c>
      <c r="G97" s="6" t="str">
        <f t="shared" si="27"/>
        <v>AOSmithHPTU80</v>
      </c>
      <c r="H97" s="62">
        <v>0</v>
      </c>
      <c r="I97" s="60">
        <v>1</v>
      </c>
      <c r="J97" s="61">
        <f t="shared" si="62"/>
        <v>0</v>
      </c>
      <c r="K97" s="61">
        <f t="shared" si="63"/>
        <v>2.9</v>
      </c>
      <c r="L97" s="127">
        <f t="shared" si="30"/>
        <v>0</v>
      </c>
      <c r="M97" s="169" t="str">
        <f t="shared" si="31"/>
        <v>AmericanHPHE10280NRes</v>
      </c>
      <c r="N97" s="97" t="s">
        <v>196</v>
      </c>
      <c r="O97" s="32">
        <v>3</v>
      </c>
      <c r="P97" s="81">
        <f t="shared" si="32"/>
        <v>12</v>
      </c>
      <c r="Q97" s="9" t="s">
        <v>19</v>
      </c>
      <c r="R97" s="68">
        <f t="shared" si="72"/>
        <v>9</v>
      </c>
      <c r="S97" s="68">
        <f xml:space="preserve"> (P97*10000) + (R97*100) + VLOOKUP( Y97, $V$2:$X$56, 2, FALSE )</f>
        <v>120915</v>
      </c>
      <c r="T97" s="65" t="str">
        <f t="shared" si="40"/>
        <v>HPHE10280H045DVN 120  (80 gal)</v>
      </c>
      <c r="U97" s="168">
        <f t="shared" si="5"/>
        <v>1</v>
      </c>
      <c r="V97" s="10" t="s">
        <v>25</v>
      </c>
      <c r="W97" s="11">
        <v>80</v>
      </c>
      <c r="X97" s="30" t="s">
        <v>86</v>
      </c>
      <c r="Y97" s="86" t="s">
        <v>106</v>
      </c>
      <c r="Z97" s="91" t="str">
        <f>VLOOKUP( Y97, $V$2:$X$56, 3, FALSE )</f>
        <v>AOSmithHPTU80</v>
      </c>
      <c r="AA97" s="126">
        <v>0</v>
      </c>
      <c r="AB97" s="40" t="s">
        <v>10</v>
      </c>
      <c r="AC97" s="47" t="s">
        <v>15</v>
      </c>
      <c r="AD97" s="160">
        <v>2.9</v>
      </c>
      <c r="AE97" s="48">
        <v>42545</v>
      </c>
      <c r="AF97" s="49" t="s">
        <v>83</v>
      </c>
      <c r="AG97" s="138" t="str">
        <f t="shared" si="18"/>
        <v>2,     120915,   "HPHE10280H045DVN 120  (80 gal)"</v>
      </c>
      <c r="AH97" s="140" t="str">
        <f t="shared" si="73"/>
        <v>American</v>
      </c>
      <c r="AI97" s="141" t="s">
        <v>471</v>
      </c>
      <c r="AJ97" s="166">
        <f t="shared" si="7"/>
        <v>1</v>
      </c>
      <c r="AK97" s="138" t="str">
        <f t="shared" si="19"/>
        <v xml:space="preserve">          case  HPHE10280H045DVN 120  (80 gal)   :   "AmericanHPHE10280NRes"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</row>
    <row r="98" spans="3:1048" s="6" customFormat="1" ht="15" customHeight="1" x14ac:dyDescent="0.25">
      <c r="C98" s="131" t="str">
        <f t="shared" si="23"/>
        <v>American</v>
      </c>
      <c r="D98" s="131" t="str">
        <f t="shared" si="24"/>
        <v>HPHE10280H045DVDR 130  (80 gal, JA13)</v>
      </c>
      <c r="E98" s="131">
        <f t="shared" si="25"/>
        <v>121615</v>
      </c>
      <c r="F98" s="60">
        <f t="shared" ref="F98" si="88">W98</f>
        <v>80</v>
      </c>
      <c r="G98" s="6" t="str">
        <f t="shared" si="27"/>
        <v>AOSmithHPTU80</v>
      </c>
      <c r="H98" s="62">
        <v>0</v>
      </c>
      <c r="I98" s="60">
        <v>1</v>
      </c>
      <c r="J98" s="61">
        <f t="shared" ref="J98" si="89">IF(H98&gt;0,AB98,0)</f>
        <v>0</v>
      </c>
      <c r="K98" s="61">
        <f t="shared" ref="K98" si="90">IF(I98&gt;0,AD98,0)</f>
        <v>2.9</v>
      </c>
      <c r="L98" s="127">
        <f t="shared" ref="L98" si="91">AA98</f>
        <v>1</v>
      </c>
      <c r="M98" s="169" t="str">
        <f t="shared" si="31"/>
        <v>AmericanHPHE10280DR</v>
      </c>
      <c r="N98" s="97" t="s">
        <v>196</v>
      </c>
      <c r="O98" s="32">
        <v>3</v>
      </c>
      <c r="P98" s="81">
        <f t="shared" ref="P98" si="92">VLOOKUP( Q98, $Q$2:$R$21, 2, FALSE )</f>
        <v>12</v>
      </c>
      <c r="Q98" s="9" t="s">
        <v>19</v>
      </c>
      <c r="R98" s="132">
        <v>16</v>
      </c>
      <c r="S98" s="68">
        <f t="shared" ref="S98" si="93" xml:space="preserve"> (P98*10000) + (R98*100) + VLOOKUP( Y98, $V$2:$X$56, 2, FALSE )</f>
        <v>121615</v>
      </c>
      <c r="T98" s="65" t="str">
        <f t="shared" si="40"/>
        <v>HPHE10280H045DVDR 130  (80 gal, JA13)</v>
      </c>
      <c r="U98" s="168">
        <f t="shared" si="5"/>
        <v>1</v>
      </c>
      <c r="V98" s="10" t="s">
        <v>441</v>
      </c>
      <c r="W98" s="11">
        <v>80</v>
      </c>
      <c r="X98" s="30" t="s">
        <v>86</v>
      </c>
      <c r="Y98" s="86" t="s">
        <v>106</v>
      </c>
      <c r="Z98" s="91" t="str">
        <f t="shared" ref="Z98" si="94">VLOOKUP( Y98, $V$2:$X$56, 3, FALSE )</f>
        <v>AOSmithHPTU80</v>
      </c>
      <c r="AA98" s="128">
        <v>1</v>
      </c>
      <c r="AB98" s="40" t="s">
        <v>10</v>
      </c>
      <c r="AC98" s="47" t="s">
        <v>15</v>
      </c>
      <c r="AD98" s="160">
        <v>2.9</v>
      </c>
      <c r="AE98" s="48">
        <v>44118</v>
      </c>
      <c r="AF98" s="49" t="s">
        <v>83</v>
      </c>
      <c r="AG98" s="138" t="str">
        <f t="shared" si="18"/>
        <v>2,     121615,   "HPHE10280H045DVDR 130  (80 gal, JA13)"</v>
      </c>
      <c r="AH98" s="140" t="str">
        <f t="shared" si="73"/>
        <v>American</v>
      </c>
      <c r="AI98" s="142" t="s">
        <v>478</v>
      </c>
      <c r="AJ98" s="166">
        <f t="shared" si="7"/>
        <v>1</v>
      </c>
      <c r="AK98" s="138" t="str">
        <f t="shared" si="19"/>
        <v xml:space="preserve">          case  HPHE10280H045DVDR 130  (80 gal, JA13)   :   "AmericanHPHE10280DR"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</row>
    <row r="99" spans="3:1048" s="6" customFormat="1" ht="15" customHeight="1" x14ac:dyDescent="0.25">
      <c r="C99" s="6" t="str">
        <f t="shared" si="23"/>
        <v>American</v>
      </c>
      <c r="D99" s="6" t="str">
        <f t="shared" si="24"/>
        <v>HPHE6250H045DV  (50 gal)</v>
      </c>
      <c r="E99" s="6">
        <f t="shared" si="25"/>
        <v>121013</v>
      </c>
      <c r="F99" s="60">
        <f t="shared" si="26"/>
        <v>50</v>
      </c>
      <c r="G99" s="6" t="str">
        <f t="shared" si="27"/>
        <v>AOSmithHPTU50</v>
      </c>
      <c r="H99" s="60">
        <v>1</v>
      </c>
      <c r="I99" s="62">
        <v>0</v>
      </c>
      <c r="J99" s="61">
        <f t="shared" si="62"/>
        <v>3.07</v>
      </c>
      <c r="K99" s="61">
        <f t="shared" si="63"/>
        <v>0</v>
      </c>
      <c r="L99" s="127">
        <f t="shared" si="30"/>
        <v>0</v>
      </c>
      <c r="M99" s="169" t="str">
        <f t="shared" si="31"/>
        <v>AmericanHPHE6250</v>
      </c>
      <c r="N99" s="97" t="s">
        <v>196</v>
      </c>
      <c r="O99" s="34"/>
      <c r="P99" s="81">
        <f t="shared" si="32"/>
        <v>12</v>
      </c>
      <c r="Q99" s="18" t="s">
        <v>19</v>
      </c>
      <c r="R99" s="133">
        <f>R97+1</f>
        <v>10</v>
      </c>
      <c r="S99" s="68">
        <f t="shared" ref="S99:S130" si="95" xml:space="preserve"> (P99*10000) + (R99*100) + VLOOKUP( Y99, $V$2:$X$56, 2, FALSE )</f>
        <v>121013</v>
      </c>
      <c r="T99" s="65" t="str">
        <f t="shared" si="40"/>
        <v>HPHE6250H045DV  (50 gal)</v>
      </c>
      <c r="U99" s="168">
        <f t="shared" si="5"/>
        <v>1</v>
      </c>
      <c r="V99" s="19" t="s">
        <v>161</v>
      </c>
      <c r="W99" s="20">
        <v>50</v>
      </c>
      <c r="X99" s="31" t="s">
        <v>109</v>
      </c>
      <c r="Y99" s="86" t="s">
        <v>109</v>
      </c>
      <c r="Z99" s="91" t="str">
        <f t="shared" ref="Z99:Z130" si="96">VLOOKUP( Y99, $V$2:$X$56, 3, FALSE )</f>
        <v>AOSmithHPTU50</v>
      </c>
      <c r="AA99" s="126">
        <v>0</v>
      </c>
      <c r="AB99" s="34">
        <v>3.07</v>
      </c>
      <c r="AC99" s="50"/>
      <c r="AD99" s="170"/>
      <c r="AE99" s="50"/>
      <c r="AF99" s="49"/>
      <c r="AG99" s="138" t="str">
        <f t="shared" si="18"/>
        <v>2,     121013,   "HPHE6250H045DV  (50 gal)"</v>
      </c>
      <c r="AH99" s="140" t="str">
        <f t="shared" si="73"/>
        <v>American</v>
      </c>
      <c r="AI99" s="141" t="s">
        <v>472</v>
      </c>
      <c r="AJ99" s="166">
        <f t="shared" si="7"/>
        <v>1</v>
      </c>
      <c r="AK99" s="138" t="str">
        <f t="shared" si="19"/>
        <v xml:space="preserve">          case  HPHE6250H045DV  (50 gal)   :   "AmericanHPHE6250"</v>
      </c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  <c r="IS99" s="18"/>
      <c r="IT99" s="18"/>
      <c r="IU99" s="18"/>
      <c r="IV99" s="18"/>
      <c r="IW99" s="18"/>
      <c r="IX99" s="18"/>
      <c r="IY99" s="18"/>
      <c r="IZ99" s="18"/>
      <c r="JA99" s="18"/>
      <c r="JB99" s="18"/>
      <c r="JC99" s="18"/>
      <c r="JD99" s="18"/>
      <c r="JE99" s="18"/>
      <c r="JF99" s="18"/>
      <c r="JG99" s="18"/>
      <c r="JH99" s="18"/>
      <c r="JI99" s="18"/>
      <c r="JJ99" s="18"/>
      <c r="JK99" s="18"/>
      <c r="JL99" s="18"/>
      <c r="JM99" s="18"/>
      <c r="JN99" s="18"/>
      <c r="JO99" s="18"/>
      <c r="JP99" s="18"/>
      <c r="JQ99" s="18"/>
      <c r="JR99" s="18"/>
      <c r="JS99" s="18"/>
      <c r="JT99" s="18"/>
      <c r="JU99" s="18"/>
      <c r="JV99" s="18"/>
      <c r="JW99" s="18"/>
      <c r="JX99" s="18"/>
      <c r="JY99" s="18"/>
      <c r="JZ99" s="18"/>
      <c r="KA99" s="18"/>
      <c r="KB99" s="18"/>
      <c r="KC99" s="18"/>
      <c r="KD99" s="18"/>
      <c r="KE99" s="18"/>
      <c r="KF99" s="18"/>
      <c r="KG99" s="18"/>
      <c r="KH99" s="18"/>
      <c r="KI99" s="18"/>
      <c r="KJ99" s="18"/>
      <c r="KK99" s="18"/>
      <c r="KL99" s="18"/>
      <c r="KM99" s="18"/>
      <c r="KN99" s="18"/>
      <c r="KO99" s="18"/>
      <c r="KP99" s="18"/>
      <c r="KQ99" s="18"/>
      <c r="KR99" s="18"/>
      <c r="KS99" s="18"/>
      <c r="KT99" s="18"/>
      <c r="KU99" s="18"/>
      <c r="KV99" s="18"/>
      <c r="KW99" s="18"/>
      <c r="KX99" s="18"/>
      <c r="KY99" s="18"/>
      <c r="KZ99" s="18"/>
      <c r="LA99" s="18"/>
      <c r="LB99" s="18"/>
      <c r="LC99" s="18"/>
      <c r="LD99" s="18"/>
      <c r="LE99" s="18"/>
      <c r="LF99" s="18"/>
      <c r="LG99" s="18"/>
      <c r="LH99" s="18"/>
      <c r="LI99" s="18"/>
      <c r="LJ99" s="18"/>
      <c r="LK99" s="18"/>
      <c r="LL99" s="18"/>
      <c r="LM99" s="18"/>
      <c r="LN99" s="18"/>
      <c r="LO99" s="18"/>
      <c r="LP99" s="18"/>
      <c r="LQ99" s="18"/>
      <c r="LR99" s="18"/>
      <c r="LS99" s="18"/>
      <c r="LT99" s="18"/>
      <c r="LU99" s="18"/>
      <c r="LV99" s="18"/>
      <c r="LW99" s="18"/>
      <c r="LX99" s="18"/>
      <c r="LY99" s="18"/>
      <c r="LZ99" s="18"/>
      <c r="MA99" s="18"/>
      <c r="MB99" s="18"/>
      <c r="MC99" s="18"/>
      <c r="MD99" s="18"/>
      <c r="ME99" s="18"/>
      <c r="MF99" s="18"/>
      <c r="MG99" s="18"/>
      <c r="MH99" s="18"/>
      <c r="MI99" s="18"/>
      <c r="MJ99" s="18"/>
      <c r="MK99" s="18"/>
      <c r="ML99" s="18"/>
      <c r="MM99" s="18"/>
      <c r="MN99" s="18"/>
      <c r="MO99" s="18"/>
      <c r="MP99" s="18"/>
      <c r="MQ99" s="18"/>
      <c r="MR99" s="18"/>
      <c r="MS99" s="18"/>
      <c r="MT99" s="18"/>
      <c r="MU99" s="18"/>
      <c r="MV99" s="18"/>
      <c r="MW99" s="18"/>
      <c r="MX99" s="18"/>
      <c r="MY99" s="18"/>
      <c r="MZ99" s="18"/>
      <c r="NA99" s="18"/>
      <c r="NB99" s="18"/>
      <c r="NC99" s="18"/>
      <c r="ND99" s="18"/>
      <c r="NE99" s="18"/>
      <c r="NF99" s="18"/>
      <c r="NG99" s="18"/>
      <c r="NH99" s="18"/>
      <c r="NI99" s="18"/>
      <c r="NJ99" s="18"/>
      <c r="NK99" s="18"/>
      <c r="NL99" s="18"/>
      <c r="NM99" s="18"/>
      <c r="NN99" s="18"/>
      <c r="NO99" s="18"/>
      <c r="NP99" s="18"/>
      <c r="NQ99" s="18"/>
      <c r="NR99" s="18"/>
      <c r="NS99" s="18"/>
      <c r="NT99" s="18"/>
      <c r="NU99" s="18"/>
      <c r="NV99" s="18"/>
      <c r="NW99" s="18"/>
      <c r="NX99" s="18"/>
      <c r="NY99" s="18"/>
      <c r="NZ99" s="18"/>
      <c r="OA99" s="18"/>
      <c r="OB99" s="18"/>
      <c r="OC99" s="18"/>
      <c r="OD99" s="18"/>
      <c r="OE99" s="18"/>
      <c r="OF99" s="18"/>
      <c r="OG99" s="18"/>
      <c r="OH99" s="18"/>
      <c r="OI99" s="18"/>
      <c r="OJ99" s="18"/>
      <c r="OK99" s="18"/>
      <c r="OL99" s="18"/>
      <c r="OM99" s="18"/>
      <c r="ON99" s="18"/>
      <c r="OO99" s="18"/>
      <c r="OP99" s="18"/>
      <c r="OQ99" s="18"/>
      <c r="OR99" s="18"/>
      <c r="OS99" s="18"/>
      <c r="OT99" s="18"/>
      <c r="OU99" s="18"/>
      <c r="OV99" s="18"/>
      <c r="OW99" s="18"/>
      <c r="OX99" s="18"/>
      <c r="OY99" s="18"/>
      <c r="OZ99" s="18"/>
      <c r="PA99" s="18"/>
      <c r="PB99" s="18"/>
      <c r="PC99" s="18"/>
      <c r="PD99" s="18"/>
      <c r="PE99" s="18"/>
      <c r="PF99" s="18"/>
      <c r="PG99" s="18"/>
      <c r="PH99" s="18"/>
      <c r="PI99" s="18"/>
      <c r="PJ99" s="18"/>
      <c r="PK99" s="18"/>
      <c r="PL99" s="18"/>
      <c r="PM99" s="18"/>
      <c r="PN99" s="18"/>
      <c r="PO99" s="18"/>
      <c r="PP99" s="18"/>
      <c r="PQ99" s="18"/>
      <c r="PR99" s="18"/>
      <c r="PS99" s="18"/>
      <c r="PT99" s="18"/>
      <c r="PU99" s="18"/>
      <c r="PV99" s="18"/>
      <c r="PW99" s="18"/>
      <c r="PX99" s="18"/>
      <c r="PY99" s="18"/>
      <c r="PZ99" s="18"/>
      <c r="QA99" s="18"/>
      <c r="QB99" s="18"/>
      <c r="QC99" s="18"/>
      <c r="QD99" s="18"/>
      <c r="QE99" s="18"/>
      <c r="QF99" s="18"/>
      <c r="QG99" s="18"/>
      <c r="QH99" s="18"/>
      <c r="QI99" s="18"/>
      <c r="QJ99" s="18"/>
      <c r="QK99" s="18"/>
      <c r="QL99" s="18"/>
      <c r="QM99" s="18"/>
      <c r="QN99" s="18"/>
      <c r="QO99" s="18"/>
      <c r="QP99" s="18"/>
      <c r="QQ99" s="18"/>
      <c r="QR99" s="18"/>
      <c r="QS99" s="18"/>
      <c r="QT99" s="18"/>
      <c r="QU99" s="18"/>
      <c r="QV99" s="18"/>
      <c r="QW99" s="18"/>
      <c r="QX99" s="18"/>
      <c r="QY99" s="18"/>
      <c r="QZ99" s="18"/>
      <c r="RA99" s="18"/>
      <c r="RB99" s="18"/>
      <c r="RC99" s="18"/>
      <c r="RD99" s="18"/>
      <c r="RE99" s="18"/>
      <c r="RF99" s="18"/>
      <c r="RG99" s="18"/>
      <c r="RH99" s="18"/>
      <c r="RI99" s="18"/>
      <c r="RJ99" s="18"/>
      <c r="RK99" s="18"/>
      <c r="RL99" s="18"/>
      <c r="RM99" s="18"/>
      <c r="RN99" s="18"/>
      <c r="RO99" s="18"/>
      <c r="RP99" s="18"/>
      <c r="RQ99" s="18"/>
      <c r="RR99" s="18"/>
      <c r="RS99" s="18"/>
      <c r="RT99" s="18"/>
      <c r="RU99" s="18"/>
      <c r="RV99" s="18"/>
      <c r="RW99" s="18"/>
      <c r="RX99" s="18"/>
      <c r="RY99" s="18"/>
      <c r="RZ99" s="18"/>
      <c r="SA99" s="18"/>
      <c r="SB99" s="18"/>
      <c r="SC99" s="18"/>
      <c r="SD99" s="18"/>
      <c r="SE99" s="18"/>
      <c r="SF99" s="18"/>
      <c r="SG99" s="18"/>
      <c r="SH99" s="18"/>
      <c r="SI99" s="18"/>
      <c r="SJ99" s="18"/>
      <c r="SK99" s="18"/>
      <c r="SL99" s="18"/>
      <c r="SM99" s="18"/>
      <c r="SN99" s="18"/>
      <c r="SO99" s="18"/>
      <c r="SP99" s="18"/>
      <c r="SQ99" s="18"/>
      <c r="SR99" s="18"/>
      <c r="SS99" s="18"/>
      <c r="ST99" s="18"/>
      <c r="SU99" s="18"/>
      <c r="SV99" s="18"/>
      <c r="SW99" s="18"/>
      <c r="SX99" s="18"/>
      <c r="SY99" s="18"/>
      <c r="SZ99" s="18"/>
      <c r="TA99" s="18"/>
      <c r="TB99" s="18"/>
      <c r="TC99" s="18"/>
      <c r="TD99" s="18"/>
      <c r="TE99" s="18"/>
      <c r="TF99" s="18"/>
      <c r="TG99" s="18"/>
      <c r="TH99" s="18"/>
      <c r="TI99" s="18"/>
      <c r="TJ99" s="18"/>
      <c r="TK99" s="18"/>
      <c r="TL99" s="18"/>
      <c r="TM99" s="18"/>
      <c r="TN99" s="18"/>
      <c r="TO99" s="18"/>
      <c r="TP99" s="18"/>
      <c r="TQ99" s="18"/>
      <c r="TR99" s="18"/>
      <c r="TS99" s="18"/>
      <c r="TT99" s="18"/>
      <c r="TU99" s="18"/>
      <c r="TV99" s="18"/>
      <c r="TW99" s="18"/>
      <c r="TX99" s="18"/>
      <c r="TY99" s="18"/>
      <c r="TZ99" s="18"/>
      <c r="UA99" s="18"/>
      <c r="UB99" s="18"/>
      <c r="UC99" s="18"/>
      <c r="UD99" s="18"/>
      <c r="UE99" s="18"/>
      <c r="UF99" s="18"/>
      <c r="UG99" s="18"/>
      <c r="UH99" s="18"/>
      <c r="UI99" s="18"/>
      <c r="UJ99" s="18"/>
      <c r="UK99" s="18"/>
      <c r="UL99" s="18"/>
      <c r="UM99" s="18"/>
      <c r="UN99" s="18"/>
      <c r="UO99" s="18"/>
      <c r="UP99" s="18"/>
      <c r="UQ99" s="18"/>
      <c r="UR99" s="18"/>
      <c r="US99" s="18"/>
      <c r="UT99" s="18"/>
      <c r="UU99" s="18"/>
      <c r="UV99" s="18"/>
      <c r="UW99" s="18"/>
      <c r="UX99" s="18"/>
      <c r="UY99" s="18"/>
      <c r="UZ99" s="18"/>
      <c r="VA99" s="18"/>
      <c r="VB99" s="18"/>
      <c r="VC99" s="18"/>
      <c r="VD99" s="18"/>
      <c r="VE99" s="18"/>
      <c r="VF99" s="18"/>
      <c r="VG99" s="18"/>
      <c r="VH99" s="18"/>
      <c r="VI99" s="18"/>
      <c r="VJ99" s="18"/>
      <c r="VK99" s="18"/>
      <c r="VL99" s="18"/>
      <c r="VM99" s="18"/>
      <c r="VN99" s="18"/>
      <c r="VO99" s="18"/>
      <c r="VP99" s="18"/>
      <c r="VQ99" s="18"/>
      <c r="VR99" s="18"/>
      <c r="VS99" s="18"/>
      <c r="VT99" s="18"/>
      <c r="VU99" s="18"/>
      <c r="VV99" s="18"/>
      <c r="VW99" s="18"/>
      <c r="VX99" s="18"/>
      <c r="VY99" s="18"/>
      <c r="VZ99" s="18"/>
      <c r="WA99" s="18"/>
      <c r="WB99" s="18"/>
      <c r="WC99" s="18"/>
      <c r="WD99" s="18"/>
      <c r="WE99" s="18"/>
      <c r="WF99" s="18"/>
      <c r="WG99" s="18"/>
      <c r="WH99" s="18"/>
      <c r="WI99" s="18"/>
      <c r="WJ99" s="18"/>
      <c r="WK99" s="18"/>
      <c r="WL99" s="18"/>
      <c r="WM99" s="18"/>
      <c r="WN99" s="18"/>
      <c r="WO99" s="18"/>
      <c r="WP99" s="18"/>
      <c r="WQ99" s="18"/>
      <c r="WR99" s="18"/>
      <c r="WS99" s="18"/>
      <c r="WT99" s="18"/>
      <c r="WU99" s="18"/>
      <c r="WV99" s="18"/>
      <c r="WW99" s="18"/>
      <c r="WX99" s="18"/>
      <c r="WY99" s="18"/>
      <c r="WZ99" s="18"/>
      <c r="XA99" s="18"/>
      <c r="XB99" s="18"/>
      <c r="XC99" s="18"/>
      <c r="XD99" s="18"/>
      <c r="XE99" s="18"/>
      <c r="XF99" s="18"/>
      <c r="XG99" s="18"/>
      <c r="XH99" s="18"/>
      <c r="XI99" s="18"/>
      <c r="XJ99" s="18"/>
      <c r="XK99" s="18"/>
      <c r="XL99" s="18"/>
      <c r="XM99" s="18"/>
      <c r="XN99" s="18"/>
      <c r="XO99" s="18"/>
      <c r="XP99" s="18"/>
      <c r="XQ99" s="18"/>
      <c r="XR99" s="18"/>
      <c r="XS99" s="18"/>
      <c r="XT99" s="18"/>
      <c r="XU99" s="18"/>
      <c r="XV99" s="18"/>
      <c r="XW99" s="18"/>
      <c r="XX99" s="18"/>
      <c r="XY99" s="18"/>
      <c r="XZ99" s="18"/>
      <c r="YA99" s="18"/>
      <c r="YB99" s="18"/>
      <c r="YC99" s="18"/>
      <c r="YD99" s="18"/>
      <c r="YE99" s="18"/>
      <c r="YF99" s="18"/>
      <c r="YG99" s="18"/>
      <c r="YH99" s="18"/>
      <c r="YI99" s="18"/>
      <c r="YJ99" s="18"/>
      <c r="YK99" s="18"/>
      <c r="YL99" s="18"/>
      <c r="YM99" s="18"/>
      <c r="YN99" s="18"/>
      <c r="YO99" s="18"/>
      <c r="YP99" s="18"/>
      <c r="YQ99" s="18"/>
      <c r="YR99" s="18"/>
      <c r="YS99" s="18"/>
      <c r="YT99" s="18"/>
      <c r="YU99" s="18"/>
      <c r="YV99" s="18"/>
      <c r="YW99" s="18"/>
      <c r="YX99" s="18"/>
      <c r="YY99" s="18"/>
      <c r="YZ99" s="18"/>
      <c r="ZA99" s="18"/>
      <c r="ZB99" s="18"/>
      <c r="ZC99" s="18"/>
      <c r="ZD99" s="18"/>
      <c r="ZE99" s="18"/>
      <c r="ZF99" s="18"/>
      <c r="ZG99" s="18"/>
      <c r="ZH99" s="18"/>
      <c r="ZI99" s="18"/>
      <c r="ZJ99" s="18"/>
      <c r="ZK99" s="18"/>
      <c r="ZL99" s="18"/>
      <c r="ZM99" s="18"/>
      <c r="ZN99" s="18"/>
      <c r="ZO99" s="18"/>
      <c r="ZP99" s="18"/>
      <c r="ZQ99" s="18"/>
      <c r="ZR99" s="18"/>
      <c r="ZS99" s="18"/>
      <c r="ZT99" s="18"/>
      <c r="ZU99" s="18"/>
      <c r="ZV99" s="18"/>
      <c r="ZW99" s="18"/>
      <c r="ZX99" s="18"/>
      <c r="ZY99" s="18"/>
      <c r="ZZ99" s="18"/>
      <c r="AAA99" s="18"/>
      <c r="AAB99" s="18"/>
      <c r="AAC99" s="18"/>
      <c r="AAD99" s="18"/>
      <c r="AAE99" s="18"/>
      <c r="AAF99" s="18"/>
      <c r="AAG99" s="18"/>
      <c r="AAH99" s="18"/>
      <c r="AAI99" s="18"/>
      <c r="AAJ99" s="18"/>
      <c r="AAK99" s="18"/>
      <c r="AAL99" s="18"/>
      <c r="AAM99" s="18"/>
      <c r="AAN99" s="18"/>
      <c r="AAO99" s="18"/>
      <c r="AAP99" s="18"/>
      <c r="AAQ99" s="18"/>
      <c r="AAR99" s="18"/>
      <c r="AAS99" s="18"/>
      <c r="AAT99" s="18"/>
      <c r="AAU99" s="18"/>
      <c r="AAV99" s="18"/>
      <c r="AAW99" s="18"/>
      <c r="AAX99" s="18"/>
      <c r="AAY99" s="18"/>
      <c r="AAZ99" s="18"/>
      <c r="ABA99" s="18"/>
      <c r="ABB99" s="18"/>
      <c r="ABC99" s="18"/>
      <c r="ABD99" s="18"/>
      <c r="ABE99" s="18"/>
      <c r="ABF99" s="18"/>
      <c r="ABG99" s="18"/>
      <c r="ABH99" s="18"/>
      <c r="ABI99" s="18"/>
      <c r="ABJ99" s="18"/>
      <c r="ABK99" s="18"/>
      <c r="ABL99" s="18"/>
      <c r="ABM99" s="18"/>
      <c r="ABN99" s="18"/>
      <c r="ABO99" s="18"/>
      <c r="ABP99" s="18"/>
      <c r="ABQ99" s="18"/>
      <c r="ABR99" s="18"/>
      <c r="ABS99" s="18"/>
      <c r="ABT99" s="18"/>
      <c r="ABU99" s="18"/>
      <c r="ABV99" s="18"/>
      <c r="ABW99" s="18"/>
      <c r="ABX99" s="18"/>
      <c r="ABY99" s="18"/>
      <c r="ABZ99" s="18"/>
      <c r="ACA99" s="18"/>
      <c r="ACB99" s="18"/>
      <c r="ACC99" s="18"/>
      <c r="ACD99" s="18"/>
      <c r="ACE99" s="18"/>
      <c r="ACF99" s="18"/>
      <c r="ACG99" s="18"/>
      <c r="ACH99" s="18"/>
      <c r="ACI99" s="18"/>
      <c r="ACJ99" s="18"/>
      <c r="ACK99" s="18"/>
      <c r="ACL99" s="18"/>
      <c r="ACM99" s="18"/>
      <c r="ACN99" s="18"/>
      <c r="ACO99" s="18"/>
      <c r="ACP99" s="18"/>
      <c r="ACQ99" s="18"/>
      <c r="ACR99" s="18"/>
      <c r="ACS99" s="18"/>
      <c r="ACT99" s="18"/>
      <c r="ACU99" s="18"/>
      <c r="ACV99" s="18"/>
      <c r="ACW99" s="18"/>
      <c r="ACX99" s="18"/>
      <c r="ACY99" s="18"/>
      <c r="ACZ99" s="18"/>
      <c r="ADA99" s="18"/>
      <c r="ADB99" s="18"/>
      <c r="ADC99" s="18"/>
      <c r="ADD99" s="18"/>
      <c r="ADE99" s="18"/>
      <c r="ADF99" s="18"/>
      <c r="ADG99" s="18"/>
      <c r="ADH99" s="18"/>
      <c r="ADI99" s="18"/>
      <c r="ADJ99" s="18"/>
      <c r="ADK99" s="18"/>
      <c r="ADL99" s="18"/>
      <c r="ADM99" s="18"/>
      <c r="ADN99" s="18"/>
      <c r="ADO99" s="18"/>
      <c r="ADP99" s="18"/>
      <c r="ADQ99" s="18"/>
      <c r="ADR99" s="18"/>
      <c r="ADS99" s="18"/>
      <c r="ADT99" s="18"/>
      <c r="ADU99" s="18"/>
      <c r="ADV99" s="18"/>
      <c r="ADW99" s="18"/>
      <c r="ADX99" s="18"/>
      <c r="ADY99" s="18"/>
      <c r="ADZ99" s="18"/>
      <c r="AEA99" s="18"/>
      <c r="AEB99" s="18"/>
      <c r="AEC99" s="18"/>
      <c r="AED99" s="18"/>
      <c r="AEE99" s="18"/>
      <c r="AEF99" s="18"/>
      <c r="AEG99" s="18"/>
      <c r="AEH99" s="18"/>
      <c r="AEI99" s="18"/>
      <c r="AEJ99" s="18"/>
      <c r="AEK99" s="18"/>
      <c r="AEL99" s="18"/>
      <c r="AEM99" s="18"/>
      <c r="AEN99" s="18"/>
      <c r="AEO99" s="18"/>
      <c r="AEP99" s="18"/>
      <c r="AEQ99" s="18"/>
      <c r="AER99" s="18"/>
      <c r="AES99" s="18"/>
      <c r="AET99" s="18"/>
      <c r="AEU99" s="18"/>
      <c r="AEV99" s="18"/>
      <c r="AEW99" s="18"/>
      <c r="AEX99" s="18"/>
      <c r="AEY99" s="18"/>
      <c r="AEZ99" s="18"/>
      <c r="AFA99" s="18"/>
      <c r="AFB99" s="18"/>
      <c r="AFC99" s="18"/>
      <c r="AFD99" s="18"/>
      <c r="AFE99" s="18"/>
      <c r="AFF99" s="18"/>
      <c r="AFG99" s="18"/>
      <c r="AFH99" s="18"/>
      <c r="AFI99" s="18"/>
      <c r="AFJ99" s="18"/>
      <c r="AFK99" s="18"/>
      <c r="AFL99" s="18"/>
      <c r="AFM99" s="18"/>
      <c r="AFN99" s="18"/>
      <c r="AFO99" s="18"/>
      <c r="AFP99" s="18"/>
      <c r="AFQ99" s="18"/>
      <c r="AFR99" s="18"/>
      <c r="AFS99" s="18"/>
      <c r="AFT99" s="18"/>
      <c r="AFU99" s="18"/>
      <c r="AFV99" s="18"/>
      <c r="AFW99" s="18"/>
      <c r="AFX99" s="18"/>
      <c r="AFY99" s="18"/>
      <c r="AFZ99" s="18"/>
      <c r="AGA99" s="18"/>
      <c r="AGB99" s="18"/>
      <c r="AGC99" s="18"/>
      <c r="AGD99" s="18"/>
      <c r="AGE99" s="18"/>
      <c r="AGF99" s="18"/>
      <c r="AGG99" s="18"/>
      <c r="AGH99" s="18"/>
      <c r="AGI99" s="18"/>
      <c r="AGJ99" s="18"/>
      <c r="AGK99" s="18"/>
      <c r="AGL99" s="18"/>
      <c r="AGM99" s="18"/>
      <c r="AGN99" s="18"/>
      <c r="AGO99" s="18"/>
      <c r="AGP99" s="18"/>
      <c r="AGQ99" s="18"/>
      <c r="AGR99" s="18"/>
      <c r="AGS99" s="18"/>
      <c r="AGT99" s="18"/>
      <c r="AGU99" s="18"/>
      <c r="AGV99" s="18"/>
      <c r="AGW99" s="18"/>
      <c r="AGX99" s="18"/>
      <c r="AGY99" s="18"/>
      <c r="AGZ99" s="18"/>
      <c r="AHA99" s="18"/>
      <c r="AHB99" s="18"/>
      <c r="AHC99" s="18"/>
      <c r="AHD99" s="18"/>
      <c r="AHE99" s="18"/>
      <c r="AHF99" s="18"/>
      <c r="AHG99" s="18"/>
      <c r="AHH99" s="18"/>
      <c r="AHI99" s="18"/>
      <c r="AHJ99" s="18"/>
      <c r="AHK99" s="18"/>
      <c r="AHL99" s="18"/>
      <c r="AHM99" s="18"/>
      <c r="AHN99" s="18"/>
      <c r="AHO99" s="18"/>
      <c r="AHP99" s="18"/>
      <c r="AHQ99" s="18"/>
      <c r="AHR99" s="18"/>
      <c r="AHS99" s="18"/>
      <c r="AHT99" s="18"/>
      <c r="AHU99" s="18"/>
      <c r="AHV99" s="18"/>
      <c r="AHW99" s="18"/>
      <c r="AHX99" s="18"/>
      <c r="AHY99" s="18"/>
      <c r="AHZ99" s="18"/>
      <c r="AIA99" s="18"/>
      <c r="AIB99" s="18"/>
      <c r="AIC99" s="18"/>
      <c r="AID99" s="18"/>
      <c r="AIE99" s="18"/>
      <c r="AIF99" s="18"/>
      <c r="AIG99" s="18"/>
      <c r="AIH99" s="18"/>
      <c r="AII99" s="18"/>
      <c r="AIJ99" s="18"/>
      <c r="AIK99" s="18"/>
      <c r="AIL99" s="18"/>
      <c r="AIM99" s="18"/>
      <c r="AIN99" s="18"/>
      <c r="AIO99" s="18"/>
      <c r="AIP99" s="18"/>
      <c r="AIQ99" s="18"/>
      <c r="AIR99" s="18"/>
      <c r="AIS99" s="18"/>
      <c r="AIT99" s="18"/>
      <c r="AIU99" s="18"/>
      <c r="AIV99" s="18"/>
      <c r="AIW99" s="18"/>
      <c r="AIX99" s="18"/>
      <c r="AIY99" s="18"/>
      <c r="AIZ99" s="18"/>
      <c r="AJA99" s="18"/>
      <c r="AJB99" s="18"/>
      <c r="AJC99" s="18"/>
      <c r="AJD99" s="18"/>
      <c r="AJE99" s="18"/>
      <c r="AJF99" s="18"/>
      <c r="AJG99" s="18"/>
      <c r="AJH99" s="18"/>
      <c r="AJI99" s="18"/>
      <c r="AJJ99" s="18"/>
      <c r="AJK99" s="18"/>
      <c r="AJL99" s="18"/>
      <c r="AJM99" s="18"/>
      <c r="AJN99" s="18"/>
      <c r="AJO99" s="18"/>
      <c r="AJP99" s="18"/>
      <c r="AJQ99" s="18"/>
      <c r="AJR99" s="18"/>
      <c r="AJS99" s="18"/>
      <c r="AJT99" s="18"/>
      <c r="AJU99" s="18"/>
      <c r="AJV99" s="18"/>
      <c r="AJW99" s="18"/>
      <c r="AJX99" s="18"/>
      <c r="AJY99" s="18"/>
      <c r="AJZ99" s="18"/>
      <c r="AKA99" s="18"/>
      <c r="AKB99" s="18"/>
      <c r="AKC99" s="18"/>
      <c r="AKD99" s="18"/>
      <c r="AKE99" s="18"/>
      <c r="AKF99" s="18"/>
      <c r="AKG99" s="18"/>
      <c r="AKH99" s="18"/>
      <c r="AKI99" s="18"/>
      <c r="AKJ99" s="18"/>
      <c r="AKK99" s="18"/>
      <c r="AKL99" s="18"/>
      <c r="AKM99" s="18"/>
      <c r="AKN99" s="18"/>
      <c r="AKO99" s="18"/>
      <c r="AKP99" s="18"/>
      <c r="AKQ99" s="18"/>
      <c r="AKR99" s="18"/>
      <c r="AKS99" s="18"/>
      <c r="AKT99" s="18"/>
      <c r="AKU99" s="18"/>
      <c r="AKV99" s="18"/>
      <c r="AKW99" s="18"/>
      <c r="AKX99" s="18"/>
      <c r="AKY99" s="18"/>
      <c r="AKZ99" s="18"/>
      <c r="ALA99" s="18"/>
      <c r="ALB99" s="18"/>
      <c r="ALC99" s="18"/>
      <c r="ALD99" s="18"/>
      <c r="ALE99" s="18"/>
      <c r="ALF99" s="18"/>
      <c r="ALG99" s="18"/>
      <c r="ALH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18"/>
      <c r="AMA99" s="18"/>
      <c r="AMB99" s="18"/>
      <c r="AMC99" s="18"/>
      <c r="AMD99" s="18"/>
      <c r="AME99" s="18"/>
      <c r="AMF99" s="18"/>
      <c r="AMG99" s="18"/>
      <c r="AMH99" s="18"/>
      <c r="AMI99" s="18"/>
      <c r="AMJ99" s="18"/>
      <c r="AMK99" s="18"/>
      <c r="AML99" s="18"/>
      <c r="AMM99" s="18"/>
      <c r="AMN99" s="18"/>
      <c r="AMO99" s="18"/>
      <c r="AMP99" s="18"/>
      <c r="AMQ99" s="18"/>
      <c r="AMR99" s="18"/>
      <c r="AMS99" s="18"/>
      <c r="AMT99" s="18"/>
      <c r="AMU99" s="18"/>
      <c r="AMV99" s="18"/>
      <c r="AMW99" s="18"/>
      <c r="AMX99" s="18"/>
      <c r="AMY99" s="18"/>
      <c r="AMZ99" s="18"/>
      <c r="ANA99" s="18"/>
      <c r="ANB99" s="18"/>
      <c r="ANC99" s="18"/>
      <c r="AND99" s="18"/>
      <c r="ANE99" s="18"/>
      <c r="ANF99" s="18"/>
      <c r="ANG99" s="18"/>
      <c r="ANH99" s="18"/>
    </row>
    <row r="100" spans="3:1048" s="6" customFormat="1" ht="15" customHeight="1" x14ac:dyDescent="0.25">
      <c r="C100" s="6" t="str">
        <f t="shared" si="23"/>
        <v>American</v>
      </c>
      <c r="D100" s="6" t="str">
        <f t="shared" si="24"/>
        <v>HPHE6266H045DV 120  (66 gal)</v>
      </c>
      <c r="E100" s="6">
        <f t="shared" si="25"/>
        <v>121114</v>
      </c>
      <c r="F100" s="60">
        <f t="shared" si="26"/>
        <v>66</v>
      </c>
      <c r="G100" s="6" t="str">
        <f t="shared" si="27"/>
        <v>AOSmithHPTU66</v>
      </c>
      <c r="H100" s="60">
        <v>1</v>
      </c>
      <c r="I100" s="62">
        <v>0</v>
      </c>
      <c r="J100" s="61">
        <f t="shared" si="62"/>
        <v>2.56</v>
      </c>
      <c r="K100" s="61">
        <f t="shared" si="63"/>
        <v>0</v>
      </c>
      <c r="L100" s="127">
        <f t="shared" si="30"/>
        <v>0</v>
      </c>
      <c r="M100" s="169" t="str">
        <f t="shared" si="31"/>
        <v>AmericanHPHE6266Res</v>
      </c>
      <c r="N100" s="97" t="s">
        <v>196</v>
      </c>
      <c r="O100" s="32">
        <v>1</v>
      </c>
      <c r="P100" s="81">
        <f t="shared" si="32"/>
        <v>12</v>
      </c>
      <c r="Q100" s="9" t="s">
        <v>19</v>
      </c>
      <c r="R100" s="68">
        <f t="shared" si="72"/>
        <v>11</v>
      </c>
      <c r="S100" s="68">
        <f t="shared" si="95"/>
        <v>121114</v>
      </c>
      <c r="T100" s="65" t="str">
        <f t="shared" si="40"/>
        <v>HPHE6266H045DV 120  (66 gal)</v>
      </c>
      <c r="U100" s="168">
        <f t="shared" si="5"/>
        <v>1</v>
      </c>
      <c r="V100" s="10" t="s">
        <v>66</v>
      </c>
      <c r="W100" s="11">
        <v>66</v>
      </c>
      <c r="X100" s="30" t="s">
        <v>85</v>
      </c>
      <c r="Y100" s="86" t="s">
        <v>105</v>
      </c>
      <c r="Z100" s="91" t="str">
        <f t="shared" si="96"/>
        <v>AOSmithHPTU66</v>
      </c>
      <c r="AA100" s="126">
        <v>0</v>
      </c>
      <c r="AB100" s="40">
        <v>2.56</v>
      </c>
      <c r="AC100" s="47">
        <v>3</v>
      </c>
      <c r="AD100" s="160" t="s">
        <v>10</v>
      </c>
      <c r="AE100" s="48">
        <v>42591</v>
      </c>
      <c r="AF100" s="49" t="s">
        <v>83</v>
      </c>
      <c r="AG100" s="138" t="str">
        <f t="shared" si="18"/>
        <v>2,     121114,   "HPHE6266H045DV 120  (66 gal)"</v>
      </c>
      <c r="AH100" s="140" t="str">
        <f t="shared" si="73"/>
        <v>American</v>
      </c>
      <c r="AI100" s="141" t="s">
        <v>473</v>
      </c>
      <c r="AJ100" s="166">
        <f t="shared" si="7"/>
        <v>1</v>
      </c>
      <c r="AK100" s="138" t="str">
        <f t="shared" si="19"/>
        <v xml:space="preserve">          case  HPHE6266H045DV 120  (66 gal)   :   "AmericanHPHE6266Res"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3:1048" s="6" customFormat="1" ht="15" customHeight="1" x14ac:dyDescent="0.25">
      <c r="C101" s="6" t="str">
        <f t="shared" si="23"/>
        <v>American</v>
      </c>
      <c r="D101" s="6" t="str">
        <f t="shared" si="24"/>
        <v>HPHE6280H045DV 120  (80 gal)</v>
      </c>
      <c r="E101" s="6">
        <f t="shared" si="25"/>
        <v>121215</v>
      </c>
      <c r="F101" s="60">
        <f t="shared" si="26"/>
        <v>80</v>
      </c>
      <c r="G101" s="6" t="str">
        <f t="shared" si="27"/>
        <v>AOSmithHPTU80</v>
      </c>
      <c r="H101" s="60">
        <v>1</v>
      </c>
      <c r="I101" s="62">
        <v>0</v>
      </c>
      <c r="J101" s="61">
        <f t="shared" si="62"/>
        <v>2.7</v>
      </c>
      <c r="K101" s="61">
        <f t="shared" si="63"/>
        <v>0</v>
      </c>
      <c r="L101" s="127">
        <f t="shared" si="30"/>
        <v>0</v>
      </c>
      <c r="M101" s="169" t="str">
        <f t="shared" si="31"/>
        <v>AmericanHPHE6280Res</v>
      </c>
      <c r="N101" s="97" t="s">
        <v>196</v>
      </c>
      <c r="O101" s="32">
        <v>1</v>
      </c>
      <c r="P101" s="81">
        <f t="shared" si="32"/>
        <v>12</v>
      </c>
      <c r="Q101" s="9" t="s">
        <v>19</v>
      </c>
      <c r="R101" s="68">
        <f t="shared" si="72"/>
        <v>12</v>
      </c>
      <c r="S101" s="68">
        <f t="shared" si="95"/>
        <v>121215</v>
      </c>
      <c r="T101" s="65" t="str">
        <f t="shared" si="40"/>
        <v>HPHE6280H045DV 120  (80 gal)</v>
      </c>
      <c r="U101" s="168">
        <f t="shared" si="5"/>
        <v>1</v>
      </c>
      <c r="V101" s="10" t="s">
        <v>67</v>
      </c>
      <c r="W101" s="11">
        <v>80</v>
      </c>
      <c r="X101" s="30" t="s">
        <v>86</v>
      </c>
      <c r="Y101" s="86" t="s">
        <v>106</v>
      </c>
      <c r="Z101" s="91" t="str">
        <f t="shared" si="96"/>
        <v>AOSmithHPTU80</v>
      </c>
      <c r="AA101" s="126">
        <v>0</v>
      </c>
      <c r="AB101" s="40">
        <v>2.7</v>
      </c>
      <c r="AC101" s="47" t="s">
        <v>15</v>
      </c>
      <c r="AD101" s="160" t="s">
        <v>10</v>
      </c>
      <c r="AE101" s="48">
        <v>42591</v>
      </c>
      <c r="AF101" s="49" t="s">
        <v>83</v>
      </c>
      <c r="AG101" s="138" t="str">
        <f t="shared" si="18"/>
        <v>2,     121215,   "HPHE6280H045DV 120  (80 gal)"</v>
      </c>
      <c r="AH101" s="140" t="str">
        <f t="shared" si="73"/>
        <v>American</v>
      </c>
      <c r="AI101" s="141" t="s">
        <v>474</v>
      </c>
      <c r="AJ101" s="166">
        <f t="shared" si="7"/>
        <v>1</v>
      </c>
      <c r="AK101" s="138" t="str">
        <f t="shared" si="19"/>
        <v xml:space="preserve">          case  HPHE6280H045DV 120  (80 gal)   :   "AmericanHPHE6280Res"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3:1048" s="6" customFormat="1" ht="15" customHeight="1" x14ac:dyDescent="0.25">
      <c r="C102" s="6" t="str">
        <f t="shared" si="23"/>
        <v>American</v>
      </c>
      <c r="D102" s="6" t="str">
        <f t="shared" si="24"/>
        <v>HPHE650H045DV 120  (50 gal)</v>
      </c>
      <c r="E102" s="6">
        <f t="shared" si="25"/>
        <v>121313</v>
      </c>
      <c r="F102" s="60">
        <f t="shared" si="26"/>
        <v>50</v>
      </c>
      <c r="G102" s="6" t="str">
        <f t="shared" si="27"/>
        <v>AOSmithHPTU50</v>
      </c>
      <c r="H102" s="60">
        <v>1</v>
      </c>
      <c r="I102" s="62">
        <v>0</v>
      </c>
      <c r="J102" s="61">
        <f t="shared" si="62"/>
        <v>2.4</v>
      </c>
      <c r="K102" s="61">
        <f t="shared" si="63"/>
        <v>0</v>
      </c>
      <c r="L102" s="127">
        <f t="shared" si="30"/>
        <v>0</v>
      </c>
      <c r="M102" s="169" t="str">
        <f t="shared" si="31"/>
        <v>AmericanHPHE650Res</v>
      </c>
      <c r="N102" s="97" t="s">
        <v>196</v>
      </c>
      <c r="O102" s="32">
        <v>1</v>
      </c>
      <c r="P102" s="81">
        <f t="shared" si="32"/>
        <v>12</v>
      </c>
      <c r="Q102" s="9" t="s">
        <v>19</v>
      </c>
      <c r="R102" s="68">
        <f t="shared" si="72"/>
        <v>13</v>
      </c>
      <c r="S102" s="68">
        <f t="shared" si="95"/>
        <v>121313</v>
      </c>
      <c r="T102" s="65" t="str">
        <f t="shared" si="40"/>
        <v>HPHE650H045DV 120  (50 gal)</v>
      </c>
      <c r="U102" s="168">
        <f t="shared" si="5"/>
        <v>1</v>
      </c>
      <c r="V102" s="10" t="s">
        <v>68</v>
      </c>
      <c r="W102" s="11">
        <v>50</v>
      </c>
      <c r="X102" s="30" t="s">
        <v>84</v>
      </c>
      <c r="Y102" s="86" t="s">
        <v>109</v>
      </c>
      <c r="Z102" s="91" t="str">
        <f t="shared" si="96"/>
        <v>AOSmithHPTU50</v>
      </c>
      <c r="AA102" s="126">
        <v>0</v>
      </c>
      <c r="AB102" s="40">
        <v>2.4</v>
      </c>
      <c r="AC102" s="47" t="s">
        <v>9</v>
      </c>
      <c r="AD102" s="160" t="s">
        <v>10</v>
      </c>
      <c r="AE102" s="48">
        <v>42591</v>
      </c>
      <c r="AF102" s="49" t="s">
        <v>83</v>
      </c>
      <c r="AG102" s="138" t="str">
        <f t="shared" si="18"/>
        <v>2,     121313,   "HPHE650H045DV 120  (50 gal)"</v>
      </c>
      <c r="AH102" s="140" t="str">
        <f t="shared" si="73"/>
        <v>American</v>
      </c>
      <c r="AI102" s="141" t="s">
        <v>475</v>
      </c>
      <c r="AJ102" s="166">
        <f t="shared" si="7"/>
        <v>1</v>
      </c>
      <c r="AK102" s="138" t="str">
        <f t="shared" si="19"/>
        <v xml:space="preserve">          case  HPHE650H045DV 120  (50 gal)   :   "AmericanHPHE650Res"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3:1048" s="6" customFormat="1" ht="15" customHeight="1" x14ac:dyDescent="0.25">
      <c r="C103" s="6" t="str">
        <f t="shared" si="23"/>
        <v>Bradford White</v>
      </c>
      <c r="D103" s="6" t="str">
        <f t="shared" si="24"/>
        <v>RE2H50R10B-1NCWT  (50 gal)</v>
      </c>
      <c r="E103" s="6">
        <f t="shared" si="25"/>
        <v>130119</v>
      </c>
      <c r="F103" s="60">
        <f t="shared" si="26"/>
        <v>50</v>
      </c>
      <c r="G103" s="6" t="str">
        <f t="shared" si="27"/>
        <v>GE2014</v>
      </c>
      <c r="H103" s="62">
        <v>0</v>
      </c>
      <c r="I103" s="60">
        <v>1</v>
      </c>
      <c r="J103" s="61">
        <f t="shared" si="62"/>
        <v>0</v>
      </c>
      <c r="K103" s="61">
        <f t="shared" si="63"/>
        <v>2.8</v>
      </c>
      <c r="L103" s="127">
        <f t="shared" si="30"/>
        <v>0</v>
      </c>
      <c r="M103" s="169" t="str">
        <f t="shared" si="31"/>
        <v>BradfordWhiteRE2H50</v>
      </c>
      <c r="N103" s="97" t="s">
        <v>196</v>
      </c>
      <c r="O103" s="32">
        <v>3</v>
      </c>
      <c r="P103" s="81">
        <f t="shared" si="32"/>
        <v>13</v>
      </c>
      <c r="Q103" s="174" t="s">
        <v>96</v>
      </c>
      <c r="R103" s="67">
        <v>1</v>
      </c>
      <c r="S103" s="68">
        <f t="shared" si="95"/>
        <v>130119</v>
      </c>
      <c r="T103" s="65" t="str">
        <f t="shared" si="40"/>
        <v>RE2H50R10B-1NCWT  (50 gal)</v>
      </c>
      <c r="U103" s="168">
        <f t="shared" si="5"/>
        <v>1</v>
      </c>
      <c r="V103" s="13" t="s">
        <v>119</v>
      </c>
      <c r="W103" s="14">
        <v>50</v>
      </c>
      <c r="X103" s="30" t="s">
        <v>236</v>
      </c>
      <c r="Y103" s="86" t="s">
        <v>176</v>
      </c>
      <c r="Z103" s="91" t="str">
        <f t="shared" si="96"/>
        <v>GE2014</v>
      </c>
      <c r="AA103" s="126">
        <v>0</v>
      </c>
      <c r="AB103" s="42" t="str">
        <f>[1]ESTAR_to_AWHS!K18</f>
        <v>--</v>
      </c>
      <c r="AC103" s="51" t="str">
        <f>[1]ESTAR_to_AWHS!I18</f>
        <v>2-3</v>
      </c>
      <c r="AD103" s="171">
        <f>[1]ESTAR_to_AWHS!L18</f>
        <v>2.8</v>
      </c>
      <c r="AE103" s="52">
        <f>[1]ESTAR_to_AWHS!J18</f>
        <v>42775</v>
      </c>
      <c r="AF103" s="49" t="s">
        <v>87</v>
      </c>
      <c r="AG103" s="138" t="str">
        <f t="shared" si="18"/>
        <v>2,     130119,   "RE2H50R10B-1NCWT  (50 gal)"</v>
      </c>
      <c r="AH103" s="139" t="s">
        <v>449</v>
      </c>
      <c r="AI103" s="141" t="s">
        <v>479</v>
      </c>
      <c r="AJ103" s="166">
        <f t="shared" si="7"/>
        <v>1</v>
      </c>
      <c r="AK103" s="138" t="str">
        <f t="shared" si="19"/>
        <v xml:space="preserve">          case  RE2H50R10B-1NCWT  (50 gal)   :   "BradfordWhiteRE2H50"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</row>
    <row r="104" spans="3:1048" s="6" customFormat="1" ht="15" customHeight="1" x14ac:dyDescent="0.25">
      <c r="C104" s="115" t="str">
        <f t="shared" si="23"/>
        <v>Bradford White</v>
      </c>
      <c r="D104" s="115" t="str">
        <f t="shared" si="24"/>
        <v>RE2H65T10-1NCWT  (65 gal)</v>
      </c>
      <c r="E104" s="115">
        <f t="shared" si="25"/>
        <v>130358</v>
      </c>
      <c r="F104" s="60">
        <f t="shared" ref="F104" si="97">W104</f>
        <v>65</v>
      </c>
      <c r="G104" s="6" t="str">
        <f t="shared" si="27"/>
        <v>BWC202065</v>
      </c>
      <c r="H104" s="62">
        <v>0</v>
      </c>
      <c r="I104" s="60">
        <v>1</v>
      </c>
      <c r="J104" s="61">
        <f t="shared" ref="J104" si="98">IF(H104&gt;0,AB104,0)</f>
        <v>0</v>
      </c>
      <c r="K104" s="61">
        <f t="shared" ref="K104" si="99">IF(I104&gt;0,AD104,0)</f>
        <v>3</v>
      </c>
      <c r="L104" s="127">
        <f t="shared" si="30"/>
        <v>0</v>
      </c>
      <c r="M104" s="169" t="str">
        <f t="shared" si="31"/>
        <v>BradfordWhiteRE2H65T101NCWT</v>
      </c>
      <c r="N104" s="97" t="s">
        <v>196</v>
      </c>
      <c r="O104" s="32">
        <v>3</v>
      </c>
      <c r="P104" s="81">
        <f t="shared" si="32"/>
        <v>13</v>
      </c>
      <c r="Q104" s="12" t="s">
        <v>96</v>
      </c>
      <c r="R104" s="120">
        <v>3</v>
      </c>
      <c r="S104" s="68">
        <f t="shared" si="95"/>
        <v>130358</v>
      </c>
      <c r="T104" s="65" t="str">
        <f t="shared" si="40"/>
        <v>RE2H65T10-1NCWT  (65 gal)</v>
      </c>
      <c r="U104" s="168">
        <f t="shared" si="5"/>
        <v>1</v>
      </c>
      <c r="V104" s="13" t="s">
        <v>333</v>
      </c>
      <c r="W104" s="14">
        <v>65</v>
      </c>
      <c r="X104" s="30"/>
      <c r="Y104" s="86" t="s">
        <v>299</v>
      </c>
      <c r="Z104" s="91" t="str">
        <f t="shared" si="96"/>
        <v>BWC202065</v>
      </c>
      <c r="AA104" s="126">
        <v>0</v>
      </c>
      <c r="AB104" s="42"/>
      <c r="AC104" s="51">
        <v>3</v>
      </c>
      <c r="AD104" s="171">
        <v>3</v>
      </c>
      <c r="AE104" s="52">
        <v>43916</v>
      </c>
      <c r="AF104" s="49"/>
      <c r="AG104" s="138" t="str">
        <f t="shared" si="18"/>
        <v>2,     130358,   "RE2H65T10-1NCWT  (65 gal)"</v>
      </c>
      <c r="AH104" s="140" t="str">
        <f>AH103</f>
        <v>BradfordWhite</v>
      </c>
      <c r="AI104" t="s">
        <v>482</v>
      </c>
      <c r="AJ104" s="166">
        <f t="shared" si="7"/>
        <v>1</v>
      </c>
      <c r="AK104" s="138" t="str">
        <f t="shared" si="19"/>
        <v xml:space="preserve">          case  RE2H65T10-1NCWT  (65 gal)   :   "BradfordWhiteRE2H65T101NCWT"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</row>
    <row r="105" spans="3:1048" s="6" customFormat="1" ht="15" customHeight="1" x14ac:dyDescent="0.25">
      <c r="C105" s="6" t="str">
        <f t="shared" si="23"/>
        <v>Bradford White</v>
      </c>
      <c r="D105" s="6" t="str">
        <f t="shared" si="24"/>
        <v>RE2H80R10B-1NCWT  (80 gal)</v>
      </c>
      <c r="E105" s="6">
        <f t="shared" si="25"/>
        <v>130223</v>
      </c>
      <c r="F105" s="60">
        <f t="shared" si="26"/>
        <v>80</v>
      </c>
      <c r="G105" s="6" t="str">
        <f t="shared" si="27"/>
        <v>GE2014_80</v>
      </c>
      <c r="H105" s="62">
        <v>0</v>
      </c>
      <c r="I105" s="60">
        <v>1</v>
      </c>
      <c r="J105" s="61">
        <f t="shared" si="62"/>
        <v>0</v>
      </c>
      <c r="K105" s="61">
        <f t="shared" si="63"/>
        <v>3.1</v>
      </c>
      <c r="L105" s="127">
        <f t="shared" si="30"/>
        <v>0</v>
      </c>
      <c r="M105" s="169" t="str">
        <f t="shared" si="31"/>
        <v>BradfordWhiteRE2H80</v>
      </c>
      <c r="N105" s="97" t="s">
        <v>196</v>
      </c>
      <c r="O105" s="32">
        <v>3</v>
      </c>
      <c r="P105" s="81">
        <f t="shared" si="32"/>
        <v>13</v>
      </c>
      <c r="Q105" s="12" t="s">
        <v>96</v>
      </c>
      <c r="R105" s="68">
        <f>R103+1</f>
        <v>2</v>
      </c>
      <c r="S105" s="68">
        <f t="shared" si="95"/>
        <v>130223</v>
      </c>
      <c r="T105" s="65" t="str">
        <f t="shared" si="40"/>
        <v>RE2H80R10B-1NCWT  (80 gal)</v>
      </c>
      <c r="U105" s="168">
        <f t="shared" si="5"/>
        <v>1</v>
      </c>
      <c r="V105" s="13" t="s">
        <v>120</v>
      </c>
      <c r="W105" s="14">
        <v>80</v>
      </c>
      <c r="X105" s="30" t="s">
        <v>237</v>
      </c>
      <c r="Y105" s="86" t="s">
        <v>238</v>
      </c>
      <c r="Z105" s="91" t="str">
        <f t="shared" si="96"/>
        <v>GE2014_80</v>
      </c>
      <c r="AA105" s="126">
        <v>0</v>
      </c>
      <c r="AB105" s="42" t="str">
        <f>[1]ESTAR_to_AWHS!K19</f>
        <v>--</v>
      </c>
      <c r="AC105" s="51" t="str">
        <f>[1]ESTAR_to_AWHS!I19</f>
        <v>4+</v>
      </c>
      <c r="AD105" s="171">
        <f>[1]ESTAR_to_AWHS!L19</f>
        <v>3.1</v>
      </c>
      <c r="AE105" s="52">
        <f>[1]ESTAR_to_AWHS!J19</f>
        <v>42775</v>
      </c>
      <c r="AF105" s="49" t="s">
        <v>87</v>
      </c>
      <c r="AG105" s="138" t="str">
        <f t="shared" si="18"/>
        <v>2,     130223,   "RE2H80R10B-1NCWT  (80 gal)"</v>
      </c>
      <c r="AH105" s="140" t="str">
        <f t="shared" ref="AH105:AH174" si="100">AH104</f>
        <v>BradfordWhite</v>
      </c>
      <c r="AI105" s="141" t="s">
        <v>480</v>
      </c>
      <c r="AJ105" s="166">
        <f t="shared" si="7"/>
        <v>1</v>
      </c>
      <c r="AK105" s="138" t="str">
        <f t="shared" si="19"/>
        <v xml:space="preserve">          case  RE2H80R10B-1NCWT  (80 gal)   :   "BradfordWhiteRE2H80"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</row>
    <row r="106" spans="3:1048" s="6" customFormat="1" ht="15" customHeight="1" x14ac:dyDescent="0.25">
      <c r="C106" s="115" t="str">
        <f t="shared" si="23"/>
        <v>Bradford White</v>
      </c>
      <c r="D106" s="115" t="str">
        <f t="shared" si="24"/>
        <v>RE2H50S6-1NCWT  (50 gal)</v>
      </c>
      <c r="E106" s="115">
        <f t="shared" si="25"/>
        <v>130419</v>
      </c>
      <c r="F106" s="60">
        <f t="shared" si="26"/>
        <v>50</v>
      </c>
      <c r="G106" s="6" t="str">
        <f t="shared" si="27"/>
        <v>GE2014</v>
      </c>
      <c r="H106" s="62">
        <v>0</v>
      </c>
      <c r="I106" s="60">
        <v>1</v>
      </c>
      <c r="J106" s="61">
        <f t="shared" si="62"/>
        <v>0</v>
      </c>
      <c r="K106" s="61">
        <f t="shared" si="63"/>
        <v>2.8</v>
      </c>
      <c r="L106" s="127">
        <f t="shared" si="30"/>
        <v>0</v>
      </c>
      <c r="M106" s="169" t="str">
        <f t="shared" si="31"/>
        <v>BradfordWhiteRE2H50S61NCWT</v>
      </c>
      <c r="N106" s="97" t="s">
        <v>196</v>
      </c>
      <c r="O106" s="32">
        <v>1</v>
      </c>
      <c r="P106" s="81">
        <f t="shared" si="32"/>
        <v>13</v>
      </c>
      <c r="Q106" s="12" t="s">
        <v>96</v>
      </c>
      <c r="R106" s="120">
        <v>4</v>
      </c>
      <c r="S106" s="68">
        <f t="shared" si="95"/>
        <v>130419</v>
      </c>
      <c r="T106" s="65" t="str">
        <f t="shared" si="40"/>
        <v>RE2H50S6-1NCWT  (50 gal)</v>
      </c>
      <c r="U106" s="168">
        <f t="shared" si="5"/>
        <v>1</v>
      </c>
      <c r="V106" s="13" t="s">
        <v>334</v>
      </c>
      <c r="W106" s="14">
        <v>50</v>
      </c>
      <c r="X106" s="30"/>
      <c r="Y106" s="86" t="s">
        <v>176</v>
      </c>
      <c r="Z106" s="91" t="str">
        <f t="shared" si="96"/>
        <v>GE2014</v>
      </c>
      <c r="AA106" s="126">
        <v>0</v>
      </c>
      <c r="AB106" s="42"/>
      <c r="AC106" s="51" t="s">
        <v>9</v>
      </c>
      <c r="AD106" s="171">
        <v>2.8</v>
      </c>
      <c r="AE106" s="52">
        <v>43944</v>
      </c>
      <c r="AF106" s="49"/>
      <c r="AG106" s="138" t="str">
        <f t="shared" si="18"/>
        <v>2,     130419,   "RE2H50S6-1NCWT  (50 gal)"</v>
      </c>
      <c r="AH106" s="140" t="str">
        <f t="shared" si="100"/>
        <v>BradfordWhite</v>
      </c>
      <c r="AI106" t="s">
        <v>481</v>
      </c>
      <c r="AJ106" s="166">
        <f t="shared" si="7"/>
        <v>1</v>
      </c>
      <c r="AK106" s="138" t="str">
        <f t="shared" si="19"/>
        <v xml:space="preserve">          case  RE2H50S6-1NCWT  (50 gal)   :   "BradfordWhiteRE2H50S61NCWT"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</row>
    <row r="107" spans="3:1048" s="6" customFormat="1" ht="15" customHeight="1" x14ac:dyDescent="0.25">
      <c r="C107" s="115" t="str">
        <f t="shared" si="23"/>
        <v>Bradford White</v>
      </c>
      <c r="D107" s="115" t="str">
        <f t="shared" si="24"/>
        <v>RE2H65T6-1NCWT  (65 gal)</v>
      </c>
      <c r="E107" s="115">
        <f t="shared" si="25"/>
        <v>130558</v>
      </c>
      <c r="F107" s="60">
        <f t="shared" si="26"/>
        <v>65</v>
      </c>
      <c r="G107" s="6" t="str">
        <f t="shared" si="27"/>
        <v>BWC202065</v>
      </c>
      <c r="H107" s="62">
        <v>0</v>
      </c>
      <c r="I107" s="60">
        <v>1</v>
      </c>
      <c r="J107" s="61">
        <f t="shared" si="62"/>
        <v>0</v>
      </c>
      <c r="K107" s="61">
        <f t="shared" si="63"/>
        <v>3</v>
      </c>
      <c r="L107" s="127">
        <f t="shared" si="30"/>
        <v>0</v>
      </c>
      <c r="M107" s="169" t="str">
        <f t="shared" si="31"/>
        <v>BradfordWhiteRE2H65T61NCWT</v>
      </c>
      <c r="N107" s="97" t="s">
        <v>196</v>
      </c>
      <c r="O107" s="32">
        <v>1</v>
      </c>
      <c r="P107" s="81">
        <f t="shared" si="32"/>
        <v>13</v>
      </c>
      <c r="Q107" s="12" t="s">
        <v>96</v>
      </c>
      <c r="R107" s="68">
        <f t="shared" ref="R107:R108" si="101">R106+1</f>
        <v>5</v>
      </c>
      <c r="S107" s="68">
        <f t="shared" si="95"/>
        <v>130558</v>
      </c>
      <c r="T107" s="65" t="str">
        <f t="shared" si="40"/>
        <v>RE2H65T6-1NCWT  (65 gal)</v>
      </c>
      <c r="U107" s="168">
        <f t="shared" si="5"/>
        <v>1</v>
      </c>
      <c r="V107" s="13" t="s">
        <v>335</v>
      </c>
      <c r="W107" s="14">
        <v>65</v>
      </c>
      <c r="X107" s="30"/>
      <c r="Y107" s="86" t="s">
        <v>299</v>
      </c>
      <c r="Z107" s="91" t="str">
        <f t="shared" si="96"/>
        <v>BWC202065</v>
      </c>
      <c r="AA107" s="126">
        <v>0</v>
      </c>
      <c r="AB107" s="42"/>
      <c r="AC107" s="51">
        <v>3</v>
      </c>
      <c r="AD107" s="171">
        <v>3</v>
      </c>
      <c r="AE107" s="52">
        <v>43944</v>
      </c>
      <c r="AF107" s="49"/>
      <c r="AG107" s="138" t="str">
        <f t="shared" si="18"/>
        <v>2,     130558,   "RE2H65T6-1NCWT  (65 gal)"</v>
      </c>
      <c r="AH107" s="140" t="str">
        <f t="shared" si="100"/>
        <v>BradfordWhite</v>
      </c>
      <c r="AI107" t="s">
        <v>483</v>
      </c>
      <c r="AJ107" s="166">
        <f t="shared" si="7"/>
        <v>1</v>
      </c>
      <c r="AK107" s="138" t="str">
        <f t="shared" si="19"/>
        <v xml:space="preserve">          case  RE2H65T6-1NCWT  (65 gal)   :   "BradfordWhiteRE2H65T61NCWT"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</row>
    <row r="108" spans="3:1048" s="6" customFormat="1" ht="15" customHeight="1" x14ac:dyDescent="0.25">
      <c r="C108" s="115" t="str">
        <f t="shared" si="23"/>
        <v>Bradford White</v>
      </c>
      <c r="D108" s="115" t="str">
        <f t="shared" si="24"/>
        <v>RE2H80T6-1NCWT  (80 gal)</v>
      </c>
      <c r="E108" s="115">
        <f t="shared" si="25"/>
        <v>130623</v>
      </c>
      <c r="F108" s="60">
        <f t="shared" ref="F108:F124" si="102">W108</f>
        <v>80</v>
      </c>
      <c r="G108" s="6" t="str">
        <f t="shared" si="27"/>
        <v>GE2014_80</v>
      </c>
      <c r="H108" s="62">
        <v>0</v>
      </c>
      <c r="I108" s="60">
        <v>1</v>
      </c>
      <c r="J108" s="61">
        <f t="shared" ref="J108:J124" si="103">IF(H108&gt;0,AB108,0)</f>
        <v>0</v>
      </c>
      <c r="K108" s="61">
        <f t="shared" ref="K108:K124" si="104">IF(I108&gt;0,AD108,0)</f>
        <v>3.1</v>
      </c>
      <c r="L108" s="127">
        <f t="shared" si="30"/>
        <v>0</v>
      </c>
      <c r="M108" s="169" t="str">
        <f t="shared" si="31"/>
        <v>BradfordWhiteRE2H80T61NCWT</v>
      </c>
      <c r="N108" s="97" t="s">
        <v>196</v>
      </c>
      <c r="O108" s="32">
        <v>1</v>
      </c>
      <c r="P108" s="81">
        <f t="shared" si="32"/>
        <v>13</v>
      </c>
      <c r="Q108" s="12" t="s">
        <v>96</v>
      </c>
      <c r="R108" s="68">
        <f t="shared" si="101"/>
        <v>6</v>
      </c>
      <c r="S108" s="68">
        <f t="shared" si="95"/>
        <v>130623</v>
      </c>
      <c r="T108" s="65" t="str">
        <f t="shared" si="40"/>
        <v>RE2H80T6-1NCWT  (80 gal)</v>
      </c>
      <c r="U108" s="168">
        <f t="shared" si="5"/>
        <v>1</v>
      </c>
      <c r="V108" s="13" t="s">
        <v>336</v>
      </c>
      <c r="W108" s="14">
        <v>80</v>
      </c>
      <c r="X108" s="30"/>
      <c r="Y108" s="86" t="s">
        <v>178</v>
      </c>
      <c r="Z108" s="91" t="str">
        <f t="shared" si="96"/>
        <v>GE2014_80</v>
      </c>
      <c r="AA108" s="126">
        <v>0</v>
      </c>
      <c r="AB108" s="42"/>
      <c r="AC108" s="51" t="s">
        <v>15</v>
      </c>
      <c r="AD108" s="171">
        <v>3.1</v>
      </c>
      <c r="AE108" s="52">
        <v>43944</v>
      </c>
      <c r="AF108" s="49"/>
      <c r="AG108" s="138" t="str">
        <f t="shared" si="18"/>
        <v>2,     130623,   "RE2H80T6-1NCWT  (80 gal)"</v>
      </c>
      <c r="AH108" s="140" t="str">
        <f t="shared" si="100"/>
        <v>BradfordWhite</v>
      </c>
      <c r="AI108" t="s">
        <v>484</v>
      </c>
      <c r="AJ108" s="166">
        <f t="shared" si="7"/>
        <v>1</v>
      </c>
      <c r="AK108" s="138" t="str">
        <f t="shared" si="19"/>
        <v xml:space="preserve">          case  RE2H80T6-1NCWT  (80 gal)   :   "BradfordWhiteRE2H80T61NCWT"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</row>
    <row r="109" spans="3:1048" s="6" customFormat="1" ht="15" customHeight="1" x14ac:dyDescent="0.25">
      <c r="C109" s="131" t="str">
        <f t="shared" si="23"/>
        <v>Direct Energy</v>
      </c>
      <c r="D109" s="131" t="str">
        <f t="shared" si="24"/>
        <v>ECEPH40 T2 RH375-15  (40 gal)</v>
      </c>
      <c r="E109" s="131">
        <f t="shared" si="25"/>
        <v>270159</v>
      </c>
      <c r="F109" s="60">
        <f t="shared" si="102"/>
        <v>40</v>
      </c>
      <c r="G109" s="6" t="str">
        <f t="shared" si="27"/>
        <v>Rheem2020Prem40</v>
      </c>
      <c r="H109" s="62">
        <v>0</v>
      </c>
      <c r="I109" s="60">
        <v>1</v>
      </c>
      <c r="J109" s="61">
        <f t="shared" si="103"/>
        <v>0</v>
      </c>
      <c r="K109" s="61">
        <f t="shared" si="104"/>
        <v>3.1</v>
      </c>
      <c r="L109" s="127">
        <f t="shared" si="30"/>
        <v>0</v>
      </c>
      <c r="M109" s="169" t="str">
        <f t="shared" si="31"/>
        <v>DirectEnergyECEPH4015</v>
      </c>
      <c r="N109" s="97" t="s">
        <v>196</v>
      </c>
      <c r="O109" s="32">
        <v>4</v>
      </c>
      <c r="P109" s="81">
        <f t="shared" si="32"/>
        <v>27</v>
      </c>
      <c r="Q109" s="174" t="s">
        <v>364</v>
      </c>
      <c r="R109" s="67">
        <v>1</v>
      </c>
      <c r="S109" s="68">
        <f t="shared" si="95"/>
        <v>270159</v>
      </c>
      <c r="T109" s="65" t="str">
        <f t="shared" si="40"/>
        <v>ECEPH40 T2 RH375-15  (40 gal)</v>
      </c>
      <c r="U109" s="168">
        <f t="shared" si="5"/>
        <v>1</v>
      </c>
      <c r="V109" s="13" t="s">
        <v>417</v>
      </c>
      <c r="W109" s="14">
        <v>40</v>
      </c>
      <c r="X109" s="105"/>
      <c r="Y109" s="86" t="s">
        <v>291</v>
      </c>
      <c r="Z109" s="91" t="str">
        <f t="shared" si="96"/>
        <v>Rheem2020Prem40</v>
      </c>
      <c r="AA109" s="126">
        <v>0</v>
      </c>
      <c r="AB109" s="116"/>
      <c r="AC109" s="117">
        <v>2</v>
      </c>
      <c r="AD109" s="172">
        <v>3.1</v>
      </c>
      <c r="AE109" s="118">
        <v>44127</v>
      </c>
      <c r="AF109" s="119"/>
      <c r="AG109" s="138" t="str">
        <f t="shared" si="18"/>
        <v>2,     270159,   "ECEPH40 T2 RH375-15  (40 gal)"</v>
      </c>
      <c r="AH109" s="139" t="s">
        <v>448</v>
      </c>
      <c r="AI109" s="142" t="s">
        <v>486</v>
      </c>
      <c r="AJ109" s="166">
        <f t="shared" si="7"/>
        <v>1</v>
      </c>
      <c r="AK109" s="138" t="str">
        <f t="shared" si="19"/>
        <v xml:space="preserve">          case  ECEPH40 T2 RH375-15  (40 gal)   :   "DirectEnergyECEPH4015"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3:1048" s="6" customFormat="1" ht="15" customHeight="1" x14ac:dyDescent="0.25">
      <c r="C110" s="131" t="str">
        <f t="shared" si="23"/>
        <v>Direct Energy</v>
      </c>
      <c r="D110" s="131" t="str">
        <f t="shared" si="24"/>
        <v>ECEPH50 T2 RH375-15  (50 gal)</v>
      </c>
      <c r="E110" s="131">
        <f t="shared" si="25"/>
        <v>270260</v>
      </c>
      <c r="F110" s="60">
        <f t="shared" si="102"/>
        <v>50</v>
      </c>
      <c r="G110" s="6" t="str">
        <f t="shared" si="27"/>
        <v>Rheem2020Prem50</v>
      </c>
      <c r="H110" s="62">
        <v>0</v>
      </c>
      <c r="I110" s="60">
        <v>1</v>
      </c>
      <c r="J110" s="61">
        <f t="shared" si="103"/>
        <v>0</v>
      </c>
      <c r="K110" s="61">
        <f t="shared" si="104"/>
        <v>3.2</v>
      </c>
      <c r="L110" s="127">
        <f t="shared" si="30"/>
        <v>0</v>
      </c>
      <c r="M110" s="169" t="str">
        <f t="shared" si="31"/>
        <v>DirectEnergyECEPH5015</v>
      </c>
      <c r="N110" s="97" t="s">
        <v>196</v>
      </c>
      <c r="O110" s="32">
        <v>4</v>
      </c>
      <c r="P110" s="81">
        <f t="shared" si="32"/>
        <v>27</v>
      </c>
      <c r="Q110" s="12" t="s">
        <v>364</v>
      </c>
      <c r="R110" s="68">
        <f t="shared" ref="R110:R124" si="105">R109+1</f>
        <v>2</v>
      </c>
      <c r="S110" s="68">
        <f t="shared" si="95"/>
        <v>270260</v>
      </c>
      <c r="T110" s="65" t="str">
        <f t="shared" si="40"/>
        <v>ECEPH50 T2 RH375-15  (50 gal)</v>
      </c>
      <c r="U110" s="168">
        <f t="shared" si="5"/>
        <v>1</v>
      </c>
      <c r="V110" s="13" t="s">
        <v>418</v>
      </c>
      <c r="W110" s="14">
        <v>50</v>
      </c>
      <c r="X110" s="105"/>
      <c r="Y110" s="86" t="s">
        <v>292</v>
      </c>
      <c r="Z110" s="91" t="str">
        <f t="shared" si="96"/>
        <v>Rheem2020Prem50</v>
      </c>
      <c r="AA110" s="126">
        <v>0</v>
      </c>
      <c r="AB110" s="42"/>
      <c r="AC110" s="51" t="s">
        <v>9</v>
      </c>
      <c r="AD110" s="171">
        <v>3.2</v>
      </c>
      <c r="AE110" s="52">
        <v>44127</v>
      </c>
      <c r="AF110" s="49"/>
      <c r="AG110" s="138" t="str">
        <f t="shared" si="18"/>
        <v>2,     270260,   "ECEPH50 T2 RH375-15  (50 gal)"</v>
      </c>
      <c r="AH110" s="140" t="str">
        <f t="shared" si="100"/>
        <v>DirectEnergy</v>
      </c>
      <c r="AI110" s="142" t="s">
        <v>487</v>
      </c>
      <c r="AJ110" s="166">
        <f t="shared" si="7"/>
        <v>1</v>
      </c>
      <c r="AK110" s="138" t="str">
        <f t="shared" si="19"/>
        <v xml:space="preserve">          case  ECEPH50 T2 RH375-15  (50 gal)   :   "DirectEnergyECEPH5015"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3:1048" s="6" customFormat="1" ht="15" customHeight="1" x14ac:dyDescent="0.25">
      <c r="C111" s="131" t="str">
        <f t="shared" si="23"/>
        <v>Direct Energy</v>
      </c>
      <c r="D111" s="131" t="str">
        <f t="shared" si="24"/>
        <v>ECEPH65 T2 RH375-15  (65 gal)</v>
      </c>
      <c r="E111" s="131">
        <f t="shared" si="25"/>
        <v>270361</v>
      </c>
      <c r="F111" s="60">
        <f t="shared" si="102"/>
        <v>65</v>
      </c>
      <c r="G111" s="6" t="str">
        <f t="shared" si="27"/>
        <v>Rheem2020Prem65</v>
      </c>
      <c r="H111" s="62">
        <v>0</v>
      </c>
      <c r="I111" s="60">
        <v>1</v>
      </c>
      <c r="J111" s="61">
        <f t="shared" si="103"/>
        <v>0</v>
      </c>
      <c r="K111" s="61">
        <f t="shared" si="104"/>
        <v>3.2</v>
      </c>
      <c r="L111" s="127">
        <f t="shared" si="30"/>
        <v>0</v>
      </c>
      <c r="M111" s="169" t="str">
        <f t="shared" si="31"/>
        <v>DirectEnergyECEPH6515</v>
      </c>
      <c r="N111" s="97" t="s">
        <v>196</v>
      </c>
      <c r="O111" s="32">
        <v>4</v>
      </c>
      <c r="P111" s="81">
        <f t="shared" si="32"/>
        <v>27</v>
      </c>
      <c r="Q111" s="12" t="s">
        <v>364</v>
      </c>
      <c r="R111" s="68">
        <f t="shared" si="105"/>
        <v>3</v>
      </c>
      <c r="S111" s="68">
        <f t="shared" si="95"/>
        <v>270361</v>
      </c>
      <c r="T111" s="65" t="str">
        <f t="shared" si="40"/>
        <v>ECEPH65 T2 RH375-15  (65 gal)</v>
      </c>
      <c r="U111" s="168">
        <f t="shared" si="5"/>
        <v>1</v>
      </c>
      <c r="V111" s="13" t="s">
        <v>419</v>
      </c>
      <c r="W111" s="14">
        <v>65</v>
      </c>
      <c r="X111" s="105"/>
      <c r="Y111" s="86" t="s">
        <v>293</v>
      </c>
      <c r="Z111" s="91" t="str">
        <f t="shared" si="96"/>
        <v>Rheem2020Prem65</v>
      </c>
      <c r="AA111" s="126">
        <v>0</v>
      </c>
      <c r="AB111" s="42"/>
      <c r="AC111" s="51" t="s">
        <v>9</v>
      </c>
      <c r="AD111" s="171">
        <v>3.2</v>
      </c>
      <c r="AE111" s="52">
        <v>44127</v>
      </c>
      <c r="AF111" s="49"/>
      <c r="AG111" s="138" t="str">
        <f t="shared" si="18"/>
        <v>2,     270361,   "ECEPH65 T2 RH375-15  (65 gal)"</v>
      </c>
      <c r="AH111" s="140" t="str">
        <f t="shared" si="100"/>
        <v>DirectEnergy</v>
      </c>
      <c r="AI111" s="142" t="s">
        <v>488</v>
      </c>
      <c r="AJ111" s="166">
        <f t="shared" si="7"/>
        <v>1</v>
      </c>
      <c r="AK111" s="138" t="str">
        <f t="shared" si="19"/>
        <v xml:space="preserve">          case  ECEPH65 T2 RH375-15  (65 gal)   :   "DirectEnergyECEPH6515"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3:1048" s="6" customFormat="1" ht="15" customHeight="1" x14ac:dyDescent="0.25">
      <c r="C112" s="131" t="str">
        <f t="shared" si="23"/>
        <v>Direct Energy</v>
      </c>
      <c r="D112" s="131" t="str">
        <f t="shared" si="24"/>
        <v>ECEPH80 T2 RH375-15  (80 gal)</v>
      </c>
      <c r="E112" s="131">
        <f t="shared" si="25"/>
        <v>270462</v>
      </c>
      <c r="F112" s="60">
        <f t="shared" si="102"/>
        <v>80</v>
      </c>
      <c r="G112" s="6" t="str">
        <f t="shared" si="27"/>
        <v>Rheem2020Prem80</v>
      </c>
      <c r="H112" s="62">
        <v>0</v>
      </c>
      <c r="I112" s="60">
        <v>1</v>
      </c>
      <c r="J112" s="61">
        <f t="shared" si="103"/>
        <v>0</v>
      </c>
      <c r="K112" s="61">
        <f t="shared" si="104"/>
        <v>3.2</v>
      </c>
      <c r="L112" s="127">
        <f t="shared" si="30"/>
        <v>0</v>
      </c>
      <c r="M112" s="169" t="str">
        <f t="shared" si="31"/>
        <v>DirectEnergyECEPH8015</v>
      </c>
      <c r="N112" s="97" t="s">
        <v>196</v>
      </c>
      <c r="O112" s="32">
        <v>4</v>
      </c>
      <c r="P112" s="81">
        <f t="shared" si="32"/>
        <v>27</v>
      </c>
      <c r="Q112" s="12" t="s">
        <v>364</v>
      </c>
      <c r="R112" s="68">
        <f t="shared" si="105"/>
        <v>4</v>
      </c>
      <c r="S112" s="68">
        <f t="shared" si="95"/>
        <v>270462</v>
      </c>
      <c r="T112" s="65" t="str">
        <f t="shared" si="40"/>
        <v>ECEPH80 T2 RH375-15  (80 gal)</v>
      </c>
      <c r="U112" s="168">
        <f t="shared" si="5"/>
        <v>1</v>
      </c>
      <c r="V112" s="13" t="s">
        <v>420</v>
      </c>
      <c r="W112" s="14">
        <v>80</v>
      </c>
      <c r="X112" s="105"/>
      <c r="Y112" s="86" t="s">
        <v>294</v>
      </c>
      <c r="Z112" s="91" t="str">
        <f t="shared" si="96"/>
        <v>Rheem2020Prem80</v>
      </c>
      <c r="AA112" s="126">
        <v>0</v>
      </c>
      <c r="AB112" s="42"/>
      <c r="AC112" s="51">
        <v>4</v>
      </c>
      <c r="AD112" s="171">
        <v>3.2</v>
      </c>
      <c r="AE112" s="52">
        <v>44127</v>
      </c>
      <c r="AF112" s="49"/>
      <c r="AG112" s="138" t="str">
        <f t="shared" si="18"/>
        <v>2,     270462,   "ECEPH80 T2 RH375-15  (80 gal)"</v>
      </c>
      <c r="AH112" s="140" t="str">
        <f t="shared" si="100"/>
        <v>DirectEnergy</v>
      </c>
      <c r="AI112" s="142" t="s">
        <v>489</v>
      </c>
      <c r="AJ112" s="166">
        <f t="shared" si="7"/>
        <v>1</v>
      </c>
      <c r="AK112" s="138" t="str">
        <f t="shared" si="19"/>
        <v xml:space="preserve">          case  ECEPH80 T2 RH375-15  (80 gal)   :   "DirectEnergyECEPH8015"</v>
      </c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3:1045" s="6" customFormat="1" ht="15" customHeight="1" x14ac:dyDescent="0.25">
      <c r="C113" s="131" t="str">
        <f t="shared" si="23"/>
        <v>Direct Energy</v>
      </c>
      <c r="D113" s="131" t="str">
        <f t="shared" si="24"/>
        <v>ECEPH40 T2 RH375-30  (40 gal)</v>
      </c>
      <c r="E113" s="131">
        <f t="shared" si="25"/>
        <v>270559</v>
      </c>
      <c r="F113" s="60">
        <f t="shared" si="102"/>
        <v>40</v>
      </c>
      <c r="G113" s="6" t="str">
        <f t="shared" si="27"/>
        <v>Rheem2020Prem40</v>
      </c>
      <c r="H113" s="62">
        <v>0</v>
      </c>
      <c r="I113" s="60">
        <v>1</v>
      </c>
      <c r="J113" s="61">
        <f t="shared" si="103"/>
        <v>0</v>
      </c>
      <c r="K113" s="61">
        <f t="shared" si="104"/>
        <v>3.1</v>
      </c>
      <c r="L113" s="127">
        <f t="shared" si="30"/>
        <v>0</v>
      </c>
      <c r="M113" s="169" t="str">
        <f t="shared" si="31"/>
        <v>DirectEnergyECEPH4030</v>
      </c>
      <c r="N113" s="97" t="s">
        <v>196</v>
      </c>
      <c r="O113" s="32">
        <v>4</v>
      </c>
      <c r="P113" s="81">
        <f t="shared" si="32"/>
        <v>27</v>
      </c>
      <c r="Q113" s="12" t="s">
        <v>364</v>
      </c>
      <c r="R113" s="68">
        <f t="shared" si="105"/>
        <v>5</v>
      </c>
      <c r="S113" s="68">
        <f t="shared" si="95"/>
        <v>270559</v>
      </c>
      <c r="T113" s="65" t="str">
        <f t="shared" si="40"/>
        <v>ECEPH40 T2 RH375-30  (40 gal)</v>
      </c>
      <c r="U113" s="168">
        <f t="shared" si="5"/>
        <v>1</v>
      </c>
      <c r="V113" s="13" t="s">
        <v>421</v>
      </c>
      <c r="W113" s="14">
        <v>40</v>
      </c>
      <c r="X113" s="105"/>
      <c r="Y113" s="86" t="s">
        <v>291</v>
      </c>
      <c r="Z113" s="91" t="str">
        <f t="shared" si="96"/>
        <v>Rheem2020Prem40</v>
      </c>
      <c r="AA113" s="126">
        <v>0</v>
      </c>
      <c r="AB113" s="42"/>
      <c r="AC113" s="51">
        <v>2</v>
      </c>
      <c r="AD113" s="171">
        <v>3.1</v>
      </c>
      <c r="AE113" s="52">
        <v>44127</v>
      </c>
      <c r="AF113" s="49"/>
      <c r="AG113" s="138" t="str">
        <f t="shared" si="18"/>
        <v>2,     270559,   "ECEPH40 T2 RH375-30  (40 gal)"</v>
      </c>
      <c r="AH113" s="140" t="str">
        <f t="shared" si="100"/>
        <v>DirectEnergy</v>
      </c>
      <c r="AI113" s="142" t="s">
        <v>490</v>
      </c>
      <c r="AJ113" s="166">
        <f t="shared" si="7"/>
        <v>1</v>
      </c>
      <c r="AK113" s="138" t="str">
        <f t="shared" si="19"/>
        <v xml:space="preserve">          case  ECEPH40 T2 RH375-30  (40 gal)   :   "DirectEnergyECEPH4030"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3:1045" s="6" customFormat="1" ht="15" customHeight="1" x14ac:dyDescent="0.25">
      <c r="C114" s="131" t="str">
        <f t="shared" si="23"/>
        <v>Direct Energy</v>
      </c>
      <c r="D114" s="131" t="str">
        <f t="shared" si="24"/>
        <v>ECEPH50 T2 RH375-30  (50 gal)</v>
      </c>
      <c r="E114" s="131">
        <f t="shared" si="25"/>
        <v>270660</v>
      </c>
      <c r="F114" s="60">
        <f t="shared" si="102"/>
        <v>50</v>
      </c>
      <c r="G114" s="6" t="str">
        <f t="shared" si="27"/>
        <v>Rheem2020Prem50</v>
      </c>
      <c r="H114" s="62">
        <v>0</v>
      </c>
      <c r="I114" s="60">
        <v>1</v>
      </c>
      <c r="J114" s="61">
        <f t="shared" si="103"/>
        <v>0</v>
      </c>
      <c r="K114" s="61">
        <f t="shared" si="104"/>
        <v>3.2</v>
      </c>
      <c r="L114" s="127">
        <f t="shared" si="30"/>
        <v>0</v>
      </c>
      <c r="M114" s="169" t="str">
        <f t="shared" si="31"/>
        <v>DirectEnergyECEPH5030</v>
      </c>
      <c r="N114" s="97" t="s">
        <v>196</v>
      </c>
      <c r="O114" s="32">
        <v>4</v>
      </c>
      <c r="P114" s="81">
        <f t="shared" si="32"/>
        <v>27</v>
      </c>
      <c r="Q114" s="12" t="s">
        <v>364</v>
      </c>
      <c r="R114" s="68">
        <f t="shared" si="105"/>
        <v>6</v>
      </c>
      <c r="S114" s="68">
        <f t="shared" si="95"/>
        <v>270660</v>
      </c>
      <c r="T114" s="65" t="str">
        <f t="shared" si="40"/>
        <v>ECEPH50 T2 RH375-30  (50 gal)</v>
      </c>
      <c r="U114" s="168">
        <f t="shared" si="5"/>
        <v>1</v>
      </c>
      <c r="V114" s="13" t="s">
        <v>422</v>
      </c>
      <c r="W114" s="14">
        <v>50</v>
      </c>
      <c r="X114" s="105"/>
      <c r="Y114" s="86" t="s">
        <v>292</v>
      </c>
      <c r="Z114" s="91" t="str">
        <f t="shared" si="96"/>
        <v>Rheem2020Prem50</v>
      </c>
      <c r="AA114" s="126">
        <v>0</v>
      </c>
      <c r="AB114" s="42"/>
      <c r="AC114" s="51" t="s">
        <v>9</v>
      </c>
      <c r="AD114" s="171">
        <v>3.2</v>
      </c>
      <c r="AE114" s="52">
        <v>44127</v>
      </c>
      <c r="AF114" s="49"/>
      <c r="AG114" s="138" t="str">
        <f t="shared" si="18"/>
        <v>2,     270660,   "ECEPH50 T2 RH375-30  (50 gal)"</v>
      </c>
      <c r="AH114" s="140" t="str">
        <f t="shared" si="100"/>
        <v>DirectEnergy</v>
      </c>
      <c r="AI114" s="142" t="s">
        <v>491</v>
      </c>
      <c r="AJ114" s="166">
        <f t="shared" si="7"/>
        <v>1</v>
      </c>
      <c r="AK114" s="138" t="str">
        <f t="shared" si="19"/>
        <v xml:space="preserve">          case  ECEPH50 T2 RH375-30  (50 gal)   :   "DirectEnergyECEPH5030"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3:1045" s="6" customFormat="1" ht="15" customHeight="1" x14ac:dyDescent="0.25">
      <c r="C115" s="131" t="str">
        <f t="shared" si="23"/>
        <v>Direct Energy</v>
      </c>
      <c r="D115" s="131" t="str">
        <f t="shared" si="24"/>
        <v>ECEPH65 T2 RH375-30  (65 gal)</v>
      </c>
      <c r="E115" s="131">
        <f t="shared" si="25"/>
        <v>270761</v>
      </c>
      <c r="F115" s="60">
        <f t="shared" si="102"/>
        <v>65</v>
      </c>
      <c r="G115" s="6" t="str">
        <f t="shared" si="27"/>
        <v>Rheem2020Prem65</v>
      </c>
      <c r="H115" s="62">
        <v>0</v>
      </c>
      <c r="I115" s="60">
        <v>1</v>
      </c>
      <c r="J115" s="61">
        <f t="shared" si="103"/>
        <v>0</v>
      </c>
      <c r="K115" s="61">
        <f t="shared" si="104"/>
        <v>3.2</v>
      </c>
      <c r="L115" s="127">
        <f t="shared" si="30"/>
        <v>0</v>
      </c>
      <c r="M115" s="169" t="str">
        <f t="shared" si="31"/>
        <v>DirectEnergyECEPH6530</v>
      </c>
      <c r="N115" s="97" t="s">
        <v>196</v>
      </c>
      <c r="O115" s="32">
        <v>4</v>
      </c>
      <c r="P115" s="81">
        <f t="shared" si="32"/>
        <v>27</v>
      </c>
      <c r="Q115" s="12" t="s">
        <v>364</v>
      </c>
      <c r="R115" s="68">
        <f t="shared" si="105"/>
        <v>7</v>
      </c>
      <c r="S115" s="68">
        <f t="shared" si="95"/>
        <v>270761</v>
      </c>
      <c r="T115" s="65" t="str">
        <f t="shared" si="40"/>
        <v>ECEPH65 T2 RH375-30  (65 gal)</v>
      </c>
      <c r="U115" s="168">
        <f t="shared" si="5"/>
        <v>1</v>
      </c>
      <c r="V115" s="13" t="s">
        <v>423</v>
      </c>
      <c r="W115" s="14">
        <v>65</v>
      </c>
      <c r="X115" s="105"/>
      <c r="Y115" s="86" t="s">
        <v>293</v>
      </c>
      <c r="Z115" s="91" t="str">
        <f t="shared" si="96"/>
        <v>Rheem2020Prem65</v>
      </c>
      <c r="AA115" s="126">
        <v>0</v>
      </c>
      <c r="AB115" s="42"/>
      <c r="AC115" s="51" t="s">
        <v>9</v>
      </c>
      <c r="AD115" s="171">
        <v>3.2</v>
      </c>
      <c r="AE115" s="52">
        <v>44127</v>
      </c>
      <c r="AF115" s="49"/>
      <c r="AG115" s="138" t="str">
        <f t="shared" si="18"/>
        <v>2,     270761,   "ECEPH65 T2 RH375-30  (65 gal)"</v>
      </c>
      <c r="AH115" s="140" t="str">
        <f t="shared" si="100"/>
        <v>DirectEnergy</v>
      </c>
      <c r="AI115" s="142" t="s">
        <v>492</v>
      </c>
      <c r="AJ115" s="166">
        <f t="shared" si="7"/>
        <v>1</v>
      </c>
      <c r="AK115" s="138" t="str">
        <f t="shared" si="19"/>
        <v xml:space="preserve">          case  ECEPH65 T2 RH375-30  (65 gal)   :   "DirectEnergyECEPH6530"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3:1045" s="6" customFormat="1" ht="15" customHeight="1" x14ac:dyDescent="0.25">
      <c r="C116" s="131" t="str">
        <f t="shared" si="23"/>
        <v>Direct Energy</v>
      </c>
      <c r="D116" s="131" t="str">
        <f t="shared" si="24"/>
        <v>ECEPH80 T2 RH375-30  (80 gal)</v>
      </c>
      <c r="E116" s="131">
        <f t="shared" si="25"/>
        <v>270862</v>
      </c>
      <c r="F116" s="60">
        <f t="shared" si="102"/>
        <v>80</v>
      </c>
      <c r="G116" s="6" t="str">
        <f t="shared" si="27"/>
        <v>Rheem2020Prem80</v>
      </c>
      <c r="H116" s="62">
        <v>0</v>
      </c>
      <c r="I116" s="60">
        <v>1</v>
      </c>
      <c r="J116" s="61">
        <f t="shared" si="103"/>
        <v>0</v>
      </c>
      <c r="K116" s="61">
        <f t="shared" si="104"/>
        <v>3.2</v>
      </c>
      <c r="L116" s="127">
        <f t="shared" si="30"/>
        <v>0</v>
      </c>
      <c r="M116" s="169" t="str">
        <f t="shared" si="31"/>
        <v>DirectEnergyECEPH8030</v>
      </c>
      <c r="N116" s="97" t="s">
        <v>196</v>
      </c>
      <c r="O116" s="32">
        <v>4</v>
      </c>
      <c r="P116" s="81">
        <f t="shared" si="32"/>
        <v>27</v>
      </c>
      <c r="Q116" s="12" t="s">
        <v>364</v>
      </c>
      <c r="R116" s="68">
        <f t="shared" si="105"/>
        <v>8</v>
      </c>
      <c r="S116" s="68">
        <f t="shared" si="95"/>
        <v>270862</v>
      </c>
      <c r="T116" s="65" t="str">
        <f t="shared" si="40"/>
        <v>ECEPH80 T2 RH375-30  (80 gal)</v>
      </c>
      <c r="U116" s="168">
        <f t="shared" si="5"/>
        <v>1</v>
      </c>
      <c r="V116" s="13" t="s">
        <v>424</v>
      </c>
      <c r="W116" s="14">
        <v>80</v>
      </c>
      <c r="X116" s="105"/>
      <c r="Y116" s="86" t="s">
        <v>294</v>
      </c>
      <c r="Z116" s="91" t="str">
        <f t="shared" si="96"/>
        <v>Rheem2020Prem80</v>
      </c>
      <c r="AA116" s="126">
        <v>0</v>
      </c>
      <c r="AB116" s="42"/>
      <c r="AC116" s="51">
        <v>4</v>
      </c>
      <c r="AD116" s="171">
        <v>3.2</v>
      </c>
      <c r="AE116" s="52">
        <v>44127</v>
      </c>
      <c r="AF116" s="49"/>
      <c r="AG116" s="138" t="str">
        <f t="shared" si="18"/>
        <v>2,     270862,   "ECEPH80 T2 RH375-30  (80 gal)"</v>
      </c>
      <c r="AH116" s="140" t="str">
        <f t="shared" si="100"/>
        <v>DirectEnergy</v>
      </c>
      <c r="AI116" s="142" t="s">
        <v>493</v>
      </c>
      <c r="AJ116" s="166">
        <f t="shared" si="7"/>
        <v>1</v>
      </c>
      <c r="AK116" s="138" t="str">
        <f t="shared" si="19"/>
        <v xml:space="preserve">          case  ECEPH80 T2 RH375-30  (80 gal)   :   "DirectEnergyECEPH8030"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3:1045" s="6" customFormat="1" ht="15" customHeight="1" x14ac:dyDescent="0.25">
      <c r="C117" s="131" t="str">
        <f t="shared" si="23"/>
        <v>Direct Energy</v>
      </c>
      <c r="D117" s="131" t="str">
        <f t="shared" si="24"/>
        <v>ECEPH40 T2 RH375-SO  (40 gal)</v>
      </c>
      <c r="E117" s="131">
        <f t="shared" si="25"/>
        <v>270959</v>
      </c>
      <c r="F117" s="60">
        <f t="shared" si="102"/>
        <v>40</v>
      </c>
      <c r="G117" s="6" t="str">
        <f t="shared" si="27"/>
        <v>Rheem2020Prem40</v>
      </c>
      <c r="H117" s="62">
        <v>0</v>
      </c>
      <c r="I117" s="60">
        <v>1</v>
      </c>
      <c r="J117" s="61">
        <f t="shared" si="103"/>
        <v>0</v>
      </c>
      <c r="K117" s="61">
        <f t="shared" si="104"/>
        <v>3.1</v>
      </c>
      <c r="L117" s="127">
        <f t="shared" si="30"/>
        <v>0</v>
      </c>
      <c r="M117" s="169" t="str">
        <f t="shared" si="31"/>
        <v>DirectEnergyECEPH40SO</v>
      </c>
      <c r="N117" s="97" t="s">
        <v>196</v>
      </c>
      <c r="O117" s="32">
        <v>4</v>
      </c>
      <c r="P117" s="81">
        <f t="shared" si="32"/>
        <v>27</v>
      </c>
      <c r="Q117" s="12" t="s">
        <v>364</v>
      </c>
      <c r="R117" s="68">
        <f t="shared" si="105"/>
        <v>9</v>
      </c>
      <c r="S117" s="68">
        <f t="shared" si="95"/>
        <v>270959</v>
      </c>
      <c r="T117" s="65" t="str">
        <f t="shared" si="40"/>
        <v>ECEPH40 T2 RH375-SO  (40 gal)</v>
      </c>
      <c r="U117" s="168">
        <f t="shared" si="5"/>
        <v>1</v>
      </c>
      <c r="V117" s="13" t="s">
        <v>425</v>
      </c>
      <c r="W117" s="14">
        <v>40</v>
      </c>
      <c r="X117" s="105"/>
      <c r="Y117" s="86" t="s">
        <v>291</v>
      </c>
      <c r="Z117" s="91" t="str">
        <f t="shared" si="96"/>
        <v>Rheem2020Prem40</v>
      </c>
      <c r="AA117" s="126">
        <v>0</v>
      </c>
      <c r="AB117" s="42"/>
      <c r="AC117" s="51">
        <v>2</v>
      </c>
      <c r="AD117" s="171">
        <v>3.1</v>
      </c>
      <c r="AE117" s="52">
        <v>44127</v>
      </c>
      <c r="AF117" s="49"/>
      <c r="AG117" s="138" t="str">
        <f t="shared" si="18"/>
        <v>2,     270959,   "ECEPH40 T2 RH375-SO  (40 gal)"</v>
      </c>
      <c r="AH117" s="140" t="str">
        <f t="shared" si="100"/>
        <v>DirectEnergy</v>
      </c>
      <c r="AI117" s="142" t="s">
        <v>494</v>
      </c>
      <c r="AJ117" s="166">
        <f t="shared" si="7"/>
        <v>1</v>
      </c>
      <c r="AK117" s="138" t="str">
        <f t="shared" si="19"/>
        <v xml:space="preserve">          case  ECEPH40 T2 RH375-SO  (40 gal)   :   "DirectEnergyECEPH40SO"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3:1045" s="6" customFormat="1" ht="15" customHeight="1" x14ac:dyDescent="0.25">
      <c r="C118" s="131" t="str">
        <f t="shared" si="23"/>
        <v>Direct Energy</v>
      </c>
      <c r="D118" s="131" t="str">
        <f t="shared" si="24"/>
        <v>ECEPH50 T2 RH375-SO  (50 gal)</v>
      </c>
      <c r="E118" s="131">
        <f t="shared" si="25"/>
        <v>271060</v>
      </c>
      <c r="F118" s="60">
        <f t="shared" si="102"/>
        <v>50</v>
      </c>
      <c r="G118" s="6" t="str">
        <f t="shared" si="27"/>
        <v>Rheem2020Prem50</v>
      </c>
      <c r="H118" s="62">
        <v>0</v>
      </c>
      <c r="I118" s="60">
        <v>1</v>
      </c>
      <c r="J118" s="61">
        <f t="shared" si="103"/>
        <v>0</v>
      </c>
      <c r="K118" s="61">
        <f t="shared" si="104"/>
        <v>3.2</v>
      </c>
      <c r="L118" s="127">
        <f t="shared" si="30"/>
        <v>0</v>
      </c>
      <c r="M118" s="169" t="str">
        <f t="shared" si="31"/>
        <v>DirectEnergyECEPH50SO</v>
      </c>
      <c r="N118" s="97" t="s">
        <v>196</v>
      </c>
      <c r="O118" s="32">
        <v>4</v>
      </c>
      <c r="P118" s="81">
        <f t="shared" si="32"/>
        <v>27</v>
      </c>
      <c r="Q118" s="12" t="s">
        <v>364</v>
      </c>
      <c r="R118" s="68">
        <f t="shared" si="105"/>
        <v>10</v>
      </c>
      <c r="S118" s="68">
        <f t="shared" si="95"/>
        <v>271060</v>
      </c>
      <c r="T118" s="65" t="str">
        <f t="shared" si="40"/>
        <v>ECEPH50 T2 RH375-SO  (50 gal)</v>
      </c>
      <c r="U118" s="168">
        <f t="shared" si="5"/>
        <v>1</v>
      </c>
      <c r="V118" s="13" t="s">
        <v>426</v>
      </c>
      <c r="W118" s="14">
        <v>50</v>
      </c>
      <c r="X118" s="105"/>
      <c r="Y118" s="86" t="s">
        <v>292</v>
      </c>
      <c r="Z118" s="91" t="str">
        <f t="shared" si="96"/>
        <v>Rheem2020Prem50</v>
      </c>
      <c r="AA118" s="126">
        <v>0</v>
      </c>
      <c r="AB118" s="42"/>
      <c r="AC118" s="51" t="s">
        <v>9</v>
      </c>
      <c r="AD118" s="171">
        <v>3.2</v>
      </c>
      <c r="AE118" s="52">
        <v>44127</v>
      </c>
      <c r="AF118" s="49"/>
      <c r="AG118" s="138" t="str">
        <f t="shared" si="18"/>
        <v>2,     271060,   "ECEPH50 T2 RH375-SO  (50 gal)"</v>
      </c>
      <c r="AH118" s="140" t="str">
        <f t="shared" si="100"/>
        <v>DirectEnergy</v>
      </c>
      <c r="AI118" s="142" t="s">
        <v>495</v>
      </c>
      <c r="AJ118" s="166">
        <f t="shared" si="7"/>
        <v>1</v>
      </c>
      <c r="AK118" s="138" t="str">
        <f t="shared" si="19"/>
        <v xml:space="preserve">          case  ECEPH50 T2 RH375-SO  (50 gal)   :   "DirectEnergyECEPH50SO"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3:1045" s="6" customFormat="1" ht="15" customHeight="1" x14ac:dyDescent="0.25">
      <c r="C119" s="131" t="str">
        <f t="shared" si="23"/>
        <v>Direct Energy</v>
      </c>
      <c r="D119" s="131" t="str">
        <f t="shared" si="24"/>
        <v>ECEPH65 T2 RH375-SO  (65 gal)</v>
      </c>
      <c r="E119" s="131">
        <f t="shared" si="25"/>
        <v>271161</v>
      </c>
      <c r="F119" s="60">
        <f t="shared" si="102"/>
        <v>65</v>
      </c>
      <c r="G119" s="6" t="str">
        <f t="shared" si="27"/>
        <v>Rheem2020Prem65</v>
      </c>
      <c r="H119" s="62">
        <v>0</v>
      </c>
      <c r="I119" s="60">
        <v>1</v>
      </c>
      <c r="J119" s="61">
        <f t="shared" si="103"/>
        <v>0</v>
      </c>
      <c r="K119" s="61">
        <f t="shared" si="104"/>
        <v>3.2</v>
      </c>
      <c r="L119" s="127">
        <f t="shared" si="30"/>
        <v>0</v>
      </c>
      <c r="M119" s="169" t="str">
        <f t="shared" si="31"/>
        <v>DirectEnergyECEPH65SO</v>
      </c>
      <c r="N119" s="97" t="s">
        <v>196</v>
      </c>
      <c r="O119" s="32">
        <v>4</v>
      </c>
      <c r="P119" s="81">
        <f t="shared" si="32"/>
        <v>27</v>
      </c>
      <c r="Q119" s="12" t="s">
        <v>364</v>
      </c>
      <c r="R119" s="68">
        <f t="shared" si="105"/>
        <v>11</v>
      </c>
      <c r="S119" s="68">
        <f t="shared" si="95"/>
        <v>271161</v>
      </c>
      <c r="T119" s="65" t="str">
        <f t="shared" si="40"/>
        <v>ECEPH65 T2 RH375-SO  (65 gal)</v>
      </c>
      <c r="U119" s="168">
        <f t="shared" si="5"/>
        <v>1</v>
      </c>
      <c r="V119" s="13" t="s">
        <v>427</v>
      </c>
      <c r="W119" s="14">
        <v>65</v>
      </c>
      <c r="X119" s="105"/>
      <c r="Y119" s="86" t="s">
        <v>293</v>
      </c>
      <c r="Z119" s="91" t="str">
        <f t="shared" si="96"/>
        <v>Rheem2020Prem65</v>
      </c>
      <c r="AA119" s="126">
        <v>0</v>
      </c>
      <c r="AB119" s="42"/>
      <c r="AC119" s="51" t="s">
        <v>9</v>
      </c>
      <c r="AD119" s="171">
        <v>3.2</v>
      </c>
      <c r="AE119" s="52">
        <v>44127</v>
      </c>
      <c r="AF119" s="49"/>
      <c r="AG119" s="138" t="str">
        <f t="shared" si="18"/>
        <v>2,     271161,   "ECEPH65 T2 RH375-SO  (65 gal)"</v>
      </c>
      <c r="AH119" s="140" t="str">
        <f t="shared" si="100"/>
        <v>DirectEnergy</v>
      </c>
      <c r="AI119" s="142" t="s">
        <v>496</v>
      </c>
      <c r="AJ119" s="166">
        <f t="shared" si="7"/>
        <v>1</v>
      </c>
      <c r="AK119" s="138" t="str">
        <f t="shared" si="19"/>
        <v xml:space="preserve">          case  ECEPH65 T2 RH375-SO  (65 gal)   :   "DirectEnergyECEPH65SO"</v>
      </c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3:1045" s="6" customFormat="1" ht="15" customHeight="1" x14ac:dyDescent="0.25">
      <c r="C120" s="131" t="str">
        <f t="shared" si="23"/>
        <v>Direct Energy</v>
      </c>
      <c r="D120" s="131" t="str">
        <f t="shared" si="24"/>
        <v>ECEPH80 T2 RH375-SO  (80 gal)</v>
      </c>
      <c r="E120" s="131">
        <f t="shared" si="25"/>
        <v>271262</v>
      </c>
      <c r="F120" s="60">
        <f t="shared" si="102"/>
        <v>80</v>
      </c>
      <c r="G120" s="6" t="str">
        <f t="shared" si="27"/>
        <v>Rheem2020Prem80</v>
      </c>
      <c r="H120" s="62">
        <v>0</v>
      </c>
      <c r="I120" s="60">
        <v>1</v>
      </c>
      <c r="J120" s="61">
        <f t="shared" si="103"/>
        <v>0</v>
      </c>
      <c r="K120" s="61">
        <f t="shared" si="104"/>
        <v>3.2</v>
      </c>
      <c r="L120" s="127">
        <f t="shared" si="30"/>
        <v>0</v>
      </c>
      <c r="M120" s="169" t="str">
        <f t="shared" si="31"/>
        <v>DirectEnergyECEPH80SO</v>
      </c>
      <c r="N120" s="97" t="s">
        <v>196</v>
      </c>
      <c r="O120" s="32">
        <v>4</v>
      </c>
      <c r="P120" s="81">
        <f t="shared" si="32"/>
        <v>27</v>
      </c>
      <c r="Q120" s="12" t="s">
        <v>364</v>
      </c>
      <c r="R120" s="68">
        <f t="shared" si="105"/>
        <v>12</v>
      </c>
      <c r="S120" s="68">
        <f t="shared" si="95"/>
        <v>271262</v>
      </c>
      <c r="T120" s="65" t="str">
        <f t="shared" si="40"/>
        <v>ECEPH80 T2 RH375-SO  (80 gal)</v>
      </c>
      <c r="U120" s="168">
        <f t="shared" si="5"/>
        <v>1</v>
      </c>
      <c r="V120" s="13" t="s">
        <v>428</v>
      </c>
      <c r="W120" s="14">
        <v>80</v>
      </c>
      <c r="X120" s="105"/>
      <c r="Y120" s="86" t="s">
        <v>294</v>
      </c>
      <c r="Z120" s="91" t="str">
        <f t="shared" si="96"/>
        <v>Rheem2020Prem80</v>
      </c>
      <c r="AA120" s="126">
        <v>0</v>
      </c>
      <c r="AB120" s="42"/>
      <c r="AC120" s="51">
        <v>4</v>
      </c>
      <c r="AD120" s="171">
        <v>3.2</v>
      </c>
      <c r="AE120" s="52">
        <v>44127</v>
      </c>
      <c r="AF120" s="49"/>
      <c r="AG120" s="138" t="str">
        <f t="shared" si="18"/>
        <v>2,     271262,   "ECEPH80 T2 RH375-SO  (80 gal)"</v>
      </c>
      <c r="AH120" s="140" t="str">
        <f t="shared" si="100"/>
        <v>DirectEnergy</v>
      </c>
      <c r="AI120" s="142" t="s">
        <v>497</v>
      </c>
      <c r="AJ120" s="166">
        <f t="shared" si="7"/>
        <v>1</v>
      </c>
      <c r="AK120" s="138" t="str">
        <f t="shared" si="19"/>
        <v xml:space="preserve">          case  ECEPH80 T2 RH375-SO  (80 gal)   :   "DirectEnergyECEPH80SO"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3:1045" s="6" customFormat="1" ht="15" customHeight="1" x14ac:dyDescent="0.25">
      <c r="C121" s="131" t="str">
        <f t="shared" si="23"/>
        <v>Direct Energy</v>
      </c>
      <c r="D121" s="131" t="str">
        <f t="shared" si="24"/>
        <v>ECE H40 T2 RH310BM  (40 gal)</v>
      </c>
      <c r="E121" s="131">
        <f t="shared" si="25"/>
        <v>271363</v>
      </c>
      <c r="F121" s="60">
        <f t="shared" si="102"/>
        <v>40</v>
      </c>
      <c r="G121" s="6" t="str">
        <f t="shared" si="27"/>
        <v>Rheem2020Build40</v>
      </c>
      <c r="H121" s="62">
        <v>0</v>
      </c>
      <c r="I121" s="60">
        <v>1</v>
      </c>
      <c r="J121" s="61">
        <f t="shared" si="103"/>
        <v>0</v>
      </c>
      <c r="K121" s="61">
        <f t="shared" si="104"/>
        <v>2.9</v>
      </c>
      <c r="L121" s="127">
        <f t="shared" si="30"/>
        <v>0</v>
      </c>
      <c r="M121" s="169" t="str">
        <f t="shared" si="31"/>
        <v>DirectEnergyECEH40</v>
      </c>
      <c r="N121" s="97" t="s">
        <v>196</v>
      </c>
      <c r="O121" s="32">
        <v>3</v>
      </c>
      <c r="P121" s="81">
        <f t="shared" si="32"/>
        <v>27</v>
      </c>
      <c r="Q121" s="12" t="s">
        <v>364</v>
      </c>
      <c r="R121" s="68">
        <f t="shared" si="105"/>
        <v>13</v>
      </c>
      <c r="S121" s="68">
        <f t="shared" si="95"/>
        <v>271363</v>
      </c>
      <c r="T121" s="65" t="str">
        <f t="shared" si="40"/>
        <v>ECE H40 T2 RH310BM  (40 gal)</v>
      </c>
      <c r="U121" s="168">
        <f t="shared" si="5"/>
        <v>1</v>
      </c>
      <c r="V121" s="10" t="s">
        <v>429</v>
      </c>
      <c r="W121" s="11">
        <v>40</v>
      </c>
      <c r="X121" s="30"/>
      <c r="Y121" s="86" t="s">
        <v>295</v>
      </c>
      <c r="Z121" s="91" t="str">
        <f t="shared" si="96"/>
        <v>Rheem2020Build40</v>
      </c>
      <c r="AA121" s="126">
        <v>0</v>
      </c>
      <c r="AB121" s="40"/>
      <c r="AC121" s="47">
        <v>2</v>
      </c>
      <c r="AD121" s="160">
        <v>2.9</v>
      </c>
      <c r="AE121" s="48">
        <v>44127</v>
      </c>
      <c r="AF121" s="49"/>
      <c r="AG121" s="138" t="str">
        <f t="shared" si="18"/>
        <v>2,     271363,   "ECE H40 T2 RH310BM  (40 gal)"</v>
      </c>
      <c r="AH121" s="140" t="str">
        <f t="shared" si="100"/>
        <v>DirectEnergy</v>
      </c>
      <c r="AI121" s="142" t="s">
        <v>498</v>
      </c>
      <c r="AJ121" s="166">
        <f t="shared" si="7"/>
        <v>1</v>
      </c>
      <c r="AK121" s="138" t="str">
        <f t="shared" si="19"/>
        <v xml:space="preserve">          case  ECE H40 T2 RH310BM  (40 gal)   :   "DirectEnergyECEH40"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3:1045" s="6" customFormat="1" ht="15" customHeight="1" x14ac:dyDescent="0.25">
      <c r="C122" s="131" t="str">
        <f t="shared" si="23"/>
        <v>Direct Energy</v>
      </c>
      <c r="D122" s="131" t="str">
        <f t="shared" si="24"/>
        <v>ECE H50 T2 RH310BM  (50 gal)</v>
      </c>
      <c r="E122" s="131">
        <f t="shared" si="25"/>
        <v>271464</v>
      </c>
      <c r="F122" s="60">
        <f t="shared" si="102"/>
        <v>50</v>
      </c>
      <c r="G122" s="6" t="str">
        <f t="shared" si="27"/>
        <v>Rheem2020Build50</v>
      </c>
      <c r="H122" s="62">
        <v>0</v>
      </c>
      <c r="I122" s="60">
        <v>1</v>
      </c>
      <c r="J122" s="61">
        <f t="shared" si="103"/>
        <v>0</v>
      </c>
      <c r="K122" s="61">
        <f t="shared" si="104"/>
        <v>2.9</v>
      </c>
      <c r="L122" s="127">
        <f t="shared" si="30"/>
        <v>0</v>
      </c>
      <c r="M122" s="169" t="str">
        <f t="shared" si="31"/>
        <v>DirectEnergyECEH50</v>
      </c>
      <c r="N122" s="97" t="s">
        <v>196</v>
      </c>
      <c r="O122" s="32">
        <v>3</v>
      </c>
      <c r="P122" s="81">
        <f t="shared" si="32"/>
        <v>27</v>
      </c>
      <c r="Q122" s="12" t="s">
        <v>364</v>
      </c>
      <c r="R122" s="68">
        <f t="shared" si="105"/>
        <v>14</v>
      </c>
      <c r="S122" s="68">
        <f t="shared" si="95"/>
        <v>271464</v>
      </c>
      <c r="T122" s="65" t="str">
        <f t="shared" si="40"/>
        <v>ECE H50 T2 RH310BM  (50 gal)</v>
      </c>
      <c r="U122" s="168">
        <f t="shared" si="5"/>
        <v>1</v>
      </c>
      <c r="V122" s="10" t="s">
        <v>373</v>
      </c>
      <c r="W122" s="11">
        <v>50</v>
      </c>
      <c r="X122" s="30"/>
      <c r="Y122" s="86" t="s">
        <v>296</v>
      </c>
      <c r="Z122" s="91" t="str">
        <f t="shared" si="96"/>
        <v>Rheem2020Build50</v>
      </c>
      <c r="AA122" s="126">
        <v>0</v>
      </c>
      <c r="AB122" s="40"/>
      <c r="AC122" s="47" t="s">
        <v>9</v>
      </c>
      <c r="AD122" s="160">
        <v>2.9</v>
      </c>
      <c r="AE122" s="48">
        <v>44127</v>
      </c>
      <c r="AF122" s="49"/>
      <c r="AG122" s="138" t="str">
        <f t="shared" si="18"/>
        <v>2,     271464,   "ECE H50 T2 RH310BM  (50 gal)"</v>
      </c>
      <c r="AH122" s="140" t="str">
        <f t="shared" si="100"/>
        <v>DirectEnergy</v>
      </c>
      <c r="AI122" s="142" t="s">
        <v>499</v>
      </c>
      <c r="AJ122" s="166">
        <f t="shared" si="7"/>
        <v>1</v>
      </c>
      <c r="AK122" s="138" t="str">
        <f t="shared" si="19"/>
        <v xml:space="preserve">          case  ECE H50 T2 RH310BM  (50 gal)   :   "DirectEnergyECEH50"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3:1045" s="6" customFormat="1" ht="15" customHeight="1" x14ac:dyDescent="0.25">
      <c r="C123" s="131" t="str">
        <f t="shared" si="23"/>
        <v>Direct Energy</v>
      </c>
      <c r="D123" s="131" t="str">
        <f t="shared" si="24"/>
        <v>ECE H65 T2 RH310BM  (65 gal)</v>
      </c>
      <c r="E123" s="131">
        <f t="shared" si="25"/>
        <v>271565</v>
      </c>
      <c r="F123" s="60">
        <f t="shared" si="102"/>
        <v>65</v>
      </c>
      <c r="G123" s="6" t="str">
        <f t="shared" si="27"/>
        <v>Rheem2020Build65</v>
      </c>
      <c r="H123" s="62">
        <v>0</v>
      </c>
      <c r="I123" s="60">
        <v>1</v>
      </c>
      <c r="J123" s="61">
        <f t="shared" si="103"/>
        <v>0</v>
      </c>
      <c r="K123" s="61">
        <f t="shared" si="104"/>
        <v>2.9</v>
      </c>
      <c r="L123" s="127">
        <f t="shared" si="30"/>
        <v>0</v>
      </c>
      <c r="M123" s="169" t="str">
        <f t="shared" si="31"/>
        <v>DirectEnergyECEH65</v>
      </c>
      <c r="N123" s="97" t="s">
        <v>196</v>
      </c>
      <c r="O123" s="32">
        <v>3</v>
      </c>
      <c r="P123" s="81">
        <f t="shared" si="32"/>
        <v>27</v>
      </c>
      <c r="Q123" s="12" t="s">
        <v>364</v>
      </c>
      <c r="R123" s="68">
        <f t="shared" si="105"/>
        <v>15</v>
      </c>
      <c r="S123" s="68">
        <f t="shared" si="95"/>
        <v>271565</v>
      </c>
      <c r="T123" s="65" t="str">
        <f t="shared" si="40"/>
        <v>ECE H65 T2 RH310BM  (65 gal)</v>
      </c>
      <c r="U123" s="168">
        <f t="shared" ref="U123:U186" si="106">COUNTIF(T$59:T$411, T123)</f>
        <v>1</v>
      </c>
      <c r="V123" s="10" t="s">
        <v>374</v>
      </c>
      <c r="W123" s="11">
        <v>65</v>
      </c>
      <c r="X123" s="30"/>
      <c r="Y123" s="86" t="s">
        <v>297</v>
      </c>
      <c r="Z123" s="91" t="str">
        <f t="shared" si="96"/>
        <v>Rheem2020Build65</v>
      </c>
      <c r="AA123" s="126">
        <v>0</v>
      </c>
      <c r="AB123" s="40"/>
      <c r="AC123" s="47" t="s">
        <v>9</v>
      </c>
      <c r="AD123" s="160">
        <v>2.9</v>
      </c>
      <c r="AE123" s="48">
        <v>44127</v>
      </c>
      <c r="AF123" s="49"/>
      <c r="AG123" s="138" t="str">
        <f t="shared" si="18"/>
        <v>2,     271565,   "ECE H65 T2 RH310BM  (65 gal)"</v>
      </c>
      <c r="AH123" s="140" t="str">
        <f t="shared" si="100"/>
        <v>DirectEnergy</v>
      </c>
      <c r="AI123" s="142" t="s">
        <v>500</v>
      </c>
      <c r="AJ123" s="166">
        <f t="shared" ref="AJ123:AJ186" si="107">COUNTIF(AI$59:AI$411, AI123)</f>
        <v>1</v>
      </c>
      <c r="AK123" s="138" t="str">
        <f t="shared" si="19"/>
        <v xml:space="preserve">          case  ECE H65 T2 RH310BM  (65 gal)   :   "DirectEnergyECEH65"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3:1045" s="6" customFormat="1" ht="15" customHeight="1" x14ac:dyDescent="0.25">
      <c r="C124" s="131" t="str">
        <f t="shared" si="23"/>
        <v>Direct Energy</v>
      </c>
      <c r="D124" s="131" t="str">
        <f t="shared" si="24"/>
        <v>ECE H80 T2 RH310BM  (80 gal)</v>
      </c>
      <c r="E124" s="131">
        <f t="shared" si="25"/>
        <v>271666</v>
      </c>
      <c r="F124" s="60">
        <f t="shared" si="102"/>
        <v>80</v>
      </c>
      <c r="G124" s="6" t="str">
        <f t="shared" si="27"/>
        <v>Rheem2020Build80</v>
      </c>
      <c r="H124" s="62">
        <v>0</v>
      </c>
      <c r="I124" s="60">
        <v>1</v>
      </c>
      <c r="J124" s="61">
        <f t="shared" si="103"/>
        <v>0</v>
      </c>
      <c r="K124" s="61">
        <f t="shared" si="104"/>
        <v>2.9</v>
      </c>
      <c r="L124" s="127">
        <f t="shared" si="30"/>
        <v>0</v>
      </c>
      <c r="M124" s="169" t="str">
        <f t="shared" si="31"/>
        <v>DirectEnergyECEH80</v>
      </c>
      <c r="N124" s="97" t="s">
        <v>196</v>
      </c>
      <c r="O124" s="32">
        <v>3</v>
      </c>
      <c r="P124" s="81">
        <f t="shared" si="32"/>
        <v>27</v>
      </c>
      <c r="Q124" s="12" t="s">
        <v>364</v>
      </c>
      <c r="R124" s="68">
        <f t="shared" si="105"/>
        <v>16</v>
      </c>
      <c r="S124" s="68">
        <f t="shared" si="95"/>
        <v>271666</v>
      </c>
      <c r="T124" s="65" t="str">
        <f t="shared" si="40"/>
        <v>ECE H80 T2 RH310BM  (80 gal)</v>
      </c>
      <c r="U124" s="168">
        <f t="shared" si="106"/>
        <v>1</v>
      </c>
      <c r="V124" s="10" t="s">
        <v>430</v>
      </c>
      <c r="W124" s="11">
        <v>80</v>
      </c>
      <c r="X124" s="30"/>
      <c r="Y124" s="86" t="s">
        <v>298</v>
      </c>
      <c r="Z124" s="91" t="str">
        <f t="shared" si="96"/>
        <v>Rheem2020Build80</v>
      </c>
      <c r="AA124" s="126">
        <v>0</v>
      </c>
      <c r="AB124" s="40"/>
      <c r="AC124" s="47" t="s">
        <v>15</v>
      </c>
      <c r="AD124" s="160">
        <v>2.9</v>
      </c>
      <c r="AE124" s="48">
        <v>44127</v>
      </c>
      <c r="AF124" s="49"/>
      <c r="AG124" s="138" t="str">
        <f t="shared" ref="AG124:AG193" si="108">"2,     "&amp;E124&amp;",   """&amp;T124&amp;""""</f>
        <v>2,     271666,   "ECE H80 T2 RH310BM  (80 gal)"</v>
      </c>
      <c r="AH124" s="140" t="str">
        <f t="shared" si="100"/>
        <v>DirectEnergy</v>
      </c>
      <c r="AI124" s="142" t="s">
        <v>501</v>
      </c>
      <c r="AJ124" s="166">
        <f t="shared" si="107"/>
        <v>1</v>
      </c>
      <c r="AK124" s="138" t="str">
        <f t="shared" si="19"/>
        <v xml:space="preserve">          case  ECE H80 T2 RH310BM  (80 gal)   :   "DirectEnergyECEH80"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3:1045" s="6" customFormat="1" ht="15" customHeight="1" x14ac:dyDescent="0.25">
      <c r="C125" s="6" t="str">
        <f t="shared" si="23"/>
        <v>EcoSense</v>
      </c>
      <c r="D125" s="6" t="str">
        <f t="shared" si="24"/>
        <v>HB50ES  (50 gal)</v>
      </c>
      <c r="E125" s="6">
        <f t="shared" si="25"/>
        <v>140121</v>
      </c>
      <c r="F125" s="60">
        <f t="shared" si="26"/>
        <v>50</v>
      </c>
      <c r="G125" s="6" t="str">
        <f t="shared" si="27"/>
        <v>RheemHB50</v>
      </c>
      <c r="H125" s="60">
        <v>1</v>
      </c>
      <c r="I125" s="62">
        <v>0</v>
      </c>
      <c r="J125" s="61">
        <f t="shared" si="62"/>
        <v>2.1</v>
      </c>
      <c r="K125" s="61">
        <f t="shared" si="63"/>
        <v>0</v>
      </c>
      <c r="L125" s="127">
        <f t="shared" si="30"/>
        <v>0</v>
      </c>
      <c r="M125" s="169" t="str">
        <f t="shared" si="31"/>
        <v>EcoSenseHB50ES</v>
      </c>
      <c r="N125" s="97" t="s">
        <v>196</v>
      </c>
      <c r="O125" s="32">
        <v>1</v>
      </c>
      <c r="P125" s="81">
        <f t="shared" si="32"/>
        <v>14</v>
      </c>
      <c r="Q125" s="174" t="s">
        <v>101</v>
      </c>
      <c r="R125" s="67">
        <v>1</v>
      </c>
      <c r="S125" s="68">
        <f t="shared" si="95"/>
        <v>140121</v>
      </c>
      <c r="T125" s="65" t="str">
        <f t="shared" si="40"/>
        <v>HB50ES  (50 gal)</v>
      </c>
      <c r="U125" s="168">
        <f t="shared" si="106"/>
        <v>1</v>
      </c>
      <c r="V125" s="13" t="s">
        <v>141</v>
      </c>
      <c r="W125" s="14">
        <v>50</v>
      </c>
      <c r="X125" s="30" t="s">
        <v>94</v>
      </c>
      <c r="Y125" s="86" t="s">
        <v>94</v>
      </c>
      <c r="Z125" s="91" t="str">
        <f t="shared" si="96"/>
        <v>RheemHB50</v>
      </c>
      <c r="AA125" s="126">
        <v>0</v>
      </c>
      <c r="AB125" s="42">
        <f>[1]ESTAR_to_AWHS!K117</f>
        <v>2.1</v>
      </c>
      <c r="AC125" s="51" t="str">
        <f>[1]ESTAR_to_AWHS!I117</f>
        <v>4+</v>
      </c>
      <c r="AD125" s="171" t="str">
        <f>[1]ESTAR_to_AWHS!L117</f>
        <v>--</v>
      </c>
      <c r="AE125" s="52">
        <f>[1]ESTAR_to_AWHS!J117</f>
        <v>42591</v>
      </c>
      <c r="AF125" s="49" t="s">
        <v>91</v>
      </c>
      <c r="AG125" s="138" t="str">
        <f t="shared" si="108"/>
        <v>2,     140121,   "HB50ES  (50 gal)"</v>
      </c>
      <c r="AH125" s="139" t="s">
        <v>101</v>
      </c>
      <c r="AI125" s="141" t="s">
        <v>502</v>
      </c>
      <c r="AJ125" s="166">
        <f t="shared" si="107"/>
        <v>1</v>
      </c>
      <c r="AK125" s="138" t="str">
        <f t="shared" si="19"/>
        <v xml:space="preserve">          case  HB50ES  (50 gal)   :   "EcoSenseHB50ES"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3:1045" s="6" customFormat="1" ht="15" customHeight="1" x14ac:dyDescent="0.25">
      <c r="C126" s="6" t="str">
        <f t="shared" si="23"/>
        <v>GE</v>
      </c>
      <c r="D126" s="6" t="str">
        <f t="shared" si="24"/>
        <v>BEH50DCEJSB  (50 gal)</v>
      </c>
      <c r="E126" s="6">
        <f t="shared" si="25"/>
        <v>150119</v>
      </c>
      <c r="F126" s="60">
        <f t="shared" si="26"/>
        <v>50</v>
      </c>
      <c r="G126" s="6" t="str">
        <f t="shared" si="27"/>
        <v>GE2014</v>
      </c>
      <c r="H126" s="60">
        <v>1</v>
      </c>
      <c r="I126" s="62">
        <v>0</v>
      </c>
      <c r="J126" s="61">
        <f t="shared" si="62"/>
        <v>2.8</v>
      </c>
      <c r="K126" s="61">
        <f t="shared" si="63"/>
        <v>0</v>
      </c>
      <c r="L126" s="127">
        <f t="shared" si="30"/>
        <v>0</v>
      </c>
      <c r="M126" s="169" t="str">
        <f t="shared" si="31"/>
        <v>BEH50DCEJSB</v>
      </c>
      <c r="N126" s="97" t="s">
        <v>196</v>
      </c>
      <c r="O126" s="32">
        <v>3</v>
      </c>
      <c r="P126" s="81">
        <f t="shared" si="32"/>
        <v>15</v>
      </c>
      <c r="Q126" s="174" t="s">
        <v>97</v>
      </c>
      <c r="R126" s="67">
        <v>1</v>
      </c>
      <c r="S126" s="68">
        <f t="shared" si="95"/>
        <v>150119</v>
      </c>
      <c r="T126" s="65" t="str">
        <f t="shared" si="40"/>
        <v>BEH50DCEJSB  (50 gal)</v>
      </c>
      <c r="U126" s="168">
        <f t="shared" si="106"/>
        <v>1</v>
      </c>
      <c r="V126" s="13" t="s">
        <v>121</v>
      </c>
      <c r="W126" s="14">
        <v>50</v>
      </c>
      <c r="X126" s="30" t="s">
        <v>236</v>
      </c>
      <c r="Y126" s="86" t="s">
        <v>176</v>
      </c>
      <c r="Z126" s="91" t="str">
        <f t="shared" si="96"/>
        <v>GE2014</v>
      </c>
      <c r="AA126" s="126">
        <v>0</v>
      </c>
      <c r="AB126" s="42">
        <f>[1]ESTAR_to_AWHS!K20</f>
        <v>2.8</v>
      </c>
      <c r="AC126" s="51" t="str">
        <f>[1]ESTAR_to_AWHS!I20</f>
        <v>2-3</v>
      </c>
      <c r="AD126" s="171" t="str">
        <f>[1]ESTAR_to_AWHS!L20</f>
        <v>--</v>
      </c>
      <c r="AE126" s="52">
        <f>[1]ESTAR_to_AWHS!J20</f>
        <v>42621</v>
      </c>
      <c r="AF126" s="49" t="s">
        <v>87</v>
      </c>
      <c r="AG126" s="138" t="str">
        <f t="shared" si="108"/>
        <v>2,     150119,   "BEH50DCEJSB  (50 gal)"</v>
      </c>
      <c r="AH126" s="139" t="str">
        <f>Q126</f>
        <v>GE</v>
      </c>
      <c r="AI126" s="141" t="s">
        <v>121</v>
      </c>
      <c r="AJ126" s="166">
        <f t="shared" si="107"/>
        <v>1</v>
      </c>
      <c r="AK126" s="138" t="str">
        <f t="shared" si="19"/>
        <v xml:space="preserve">          case  BEH50DCEJSB  (50 gal)   :   "BEH50DCEJSB"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</row>
    <row r="127" spans="3:1045" s="6" customFormat="1" ht="15" customHeight="1" x14ac:dyDescent="0.25">
      <c r="C127" s="6" t="str">
        <f t="shared" si="23"/>
        <v>GE</v>
      </c>
      <c r="D127" s="6" t="str">
        <f t="shared" si="24"/>
        <v>BEH80DCEJSB  (80 gal)</v>
      </c>
      <c r="E127" s="6">
        <f t="shared" si="25"/>
        <v>150223</v>
      </c>
      <c r="F127" s="60">
        <f t="shared" si="26"/>
        <v>80</v>
      </c>
      <c r="G127" s="6" t="str">
        <f t="shared" si="27"/>
        <v>GE2014_80</v>
      </c>
      <c r="H127" s="60">
        <v>1</v>
      </c>
      <c r="I127" s="62">
        <v>0</v>
      </c>
      <c r="J127" s="61">
        <f t="shared" si="62"/>
        <v>3.1</v>
      </c>
      <c r="K127" s="61">
        <f t="shared" si="63"/>
        <v>0</v>
      </c>
      <c r="L127" s="127">
        <f t="shared" si="30"/>
        <v>0</v>
      </c>
      <c r="M127" s="169" t="str">
        <f t="shared" si="31"/>
        <v>BEH80DCEJSB</v>
      </c>
      <c r="N127" s="97" t="s">
        <v>196</v>
      </c>
      <c r="O127" s="32">
        <v>3</v>
      </c>
      <c r="P127" s="81">
        <f t="shared" si="32"/>
        <v>15</v>
      </c>
      <c r="Q127" s="12" t="s">
        <v>97</v>
      </c>
      <c r="R127" s="68">
        <f t="shared" ref="R127:R134" si="109">R126+1</f>
        <v>2</v>
      </c>
      <c r="S127" s="68">
        <f t="shared" si="95"/>
        <v>150223</v>
      </c>
      <c r="T127" s="65" t="str">
        <f t="shared" si="40"/>
        <v>BEH80DCEJSB  (80 gal)</v>
      </c>
      <c r="U127" s="168">
        <f t="shared" si="106"/>
        <v>1</v>
      </c>
      <c r="V127" s="13" t="s">
        <v>122</v>
      </c>
      <c r="W127" s="14">
        <v>80</v>
      </c>
      <c r="X127" s="30" t="s">
        <v>237</v>
      </c>
      <c r="Y127" s="86" t="s">
        <v>238</v>
      </c>
      <c r="Z127" s="91" t="str">
        <f t="shared" si="96"/>
        <v>GE2014_80</v>
      </c>
      <c r="AA127" s="126">
        <v>0</v>
      </c>
      <c r="AB127" s="42">
        <f>[1]ESTAR_to_AWHS!K21</f>
        <v>3.1</v>
      </c>
      <c r="AC127" s="51" t="str">
        <f>[1]ESTAR_to_AWHS!I21</f>
        <v>4+</v>
      </c>
      <c r="AD127" s="171" t="str">
        <f>[1]ESTAR_to_AWHS!L21</f>
        <v>--</v>
      </c>
      <c r="AE127" s="52">
        <f>[1]ESTAR_to_AWHS!J21</f>
        <v>42621</v>
      </c>
      <c r="AF127" s="49" t="s">
        <v>87</v>
      </c>
      <c r="AG127" s="138" t="str">
        <f t="shared" si="108"/>
        <v>2,     150223,   "BEH80DCEJSB  (80 gal)"</v>
      </c>
      <c r="AH127" s="140" t="str">
        <f t="shared" si="100"/>
        <v>GE</v>
      </c>
      <c r="AI127" s="141" t="s">
        <v>122</v>
      </c>
      <c r="AJ127" s="166">
        <f t="shared" si="107"/>
        <v>1</v>
      </c>
      <c r="AK127" s="138" t="str">
        <f t="shared" ref="AK127:AK196" si="110">"          case  "&amp;D127&amp;"   :   """&amp;AI127&amp;""""</f>
        <v xml:space="preserve">          case  BEH80DCEJSB  (80 gal)   :   "BEH80DCEJSB"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</row>
    <row r="128" spans="3:1045" s="6" customFormat="1" ht="15" customHeight="1" x14ac:dyDescent="0.25">
      <c r="C128" s="6" t="str">
        <f t="shared" si="23"/>
        <v>GE</v>
      </c>
      <c r="D128" s="6" t="str">
        <f t="shared" si="24"/>
        <v>GEH50DEEJSC  (50 gal)</v>
      </c>
      <c r="E128" s="6">
        <f t="shared" si="25"/>
        <v>150319</v>
      </c>
      <c r="F128" s="60">
        <f t="shared" si="26"/>
        <v>50</v>
      </c>
      <c r="G128" s="6" t="str">
        <f t="shared" si="27"/>
        <v>GE2014</v>
      </c>
      <c r="H128" s="60">
        <v>1</v>
      </c>
      <c r="I128" s="62">
        <v>0</v>
      </c>
      <c r="J128" s="61">
        <f t="shared" si="62"/>
        <v>2.8</v>
      </c>
      <c r="K128" s="61">
        <f t="shared" si="63"/>
        <v>0</v>
      </c>
      <c r="L128" s="127">
        <f t="shared" si="30"/>
        <v>0</v>
      </c>
      <c r="M128" s="169" t="str">
        <f t="shared" si="31"/>
        <v>GEH50DEEJSC</v>
      </c>
      <c r="N128" s="97" t="s">
        <v>196</v>
      </c>
      <c r="O128" s="32">
        <v>3</v>
      </c>
      <c r="P128" s="81">
        <f t="shared" si="32"/>
        <v>15</v>
      </c>
      <c r="Q128" s="12" t="s">
        <v>97</v>
      </c>
      <c r="R128" s="68">
        <f t="shared" si="109"/>
        <v>3</v>
      </c>
      <c r="S128" s="68">
        <f t="shared" si="95"/>
        <v>150319</v>
      </c>
      <c r="T128" s="65" t="str">
        <f t="shared" si="40"/>
        <v>GEH50DEEJSC  (50 gal)</v>
      </c>
      <c r="U128" s="168">
        <f t="shared" si="106"/>
        <v>1</v>
      </c>
      <c r="V128" s="13" t="s">
        <v>123</v>
      </c>
      <c r="W128" s="14">
        <v>50</v>
      </c>
      <c r="X128" s="30" t="s">
        <v>236</v>
      </c>
      <c r="Y128" s="86" t="s">
        <v>176</v>
      </c>
      <c r="Z128" s="91" t="str">
        <f t="shared" si="96"/>
        <v>GE2014</v>
      </c>
      <c r="AA128" s="126">
        <v>0</v>
      </c>
      <c r="AB128" s="42">
        <f>[1]ESTAR_to_AWHS!K22</f>
        <v>2.8</v>
      </c>
      <c r="AC128" s="51" t="str">
        <f>[1]ESTAR_to_AWHS!I22</f>
        <v>2-3</v>
      </c>
      <c r="AD128" s="171" t="str">
        <f>[1]ESTAR_to_AWHS!L22</f>
        <v>--</v>
      </c>
      <c r="AE128" s="52">
        <f>[1]ESTAR_to_AWHS!J22</f>
        <v>42621</v>
      </c>
      <c r="AF128" s="49" t="s">
        <v>87</v>
      </c>
      <c r="AG128" s="138" t="str">
        <f t="shared" si="108"/>
        <v>2,     150319,   "GEH50DEEJSC  (50 gal)"</v>
      </c>
      <c r="AH128" s="140" t="str">
        <f t="shared" si="100"/>
        <v>GE</v>
      </c>
      <c r="AI128" s="141" t="s">
        <v>123</v>
      </c>
      <c r="AJ128" s="166">
        <f t="shared" si="107"/>
        <v>1</v>
      </c>
      <c r="AK128" s="138" t="str">
        <f t="shared" si="110"/>
        <v xml:space="preserve">          case  GEH50DEEJSC  (50 gal)   :   "GEH50DEEJSC"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</row>
    <row r="129" spans="3:1048" s="6" customFormat="1" ht="15" customHeight="1" x14ac:dyDescent="0.25">
      <c r="C129" s="6" t="str">
        <f t="shared" si="23"/>
        <v>GE</v>
      </c>
      <c r="D129" s="6" t="str">
        <f t="shared" si="24"/>
        <v>GEH50DEEJXXX  (50 gal)</v>
      </c>
      <c r="E129" s="6">
        <f t="shared" si="25"/>
        <v>150419</v>
      </c>
      <c r="F129" s="60">
        <f t="shared" si="26"/>
        <v>50</v>
      </c>
      <c r="G129" s="6" t="str">
        <f t="shared" si="27"/>
        <v>GE2014</v>
      </c>
      <c r="H129" s="60">
        <v>1</v>
      </c>
      <c r="I129" s="62">
        <v>0</v>
      </c>
      <c r="J129" s="61">
        <f t="shared" si="62"/>
        <v>3.39</v>
      </c>
      <c r="K129" s="61">
        <f t="shared" si="63"/>
        <v>0</v>
      </c>
      <c r="L129" s="127">
        <f t="shared" si="30"/>
        <v>0</v>
      </c>
      <c r="M129" s="169" t="str">
        <f t="shared" si="31"/>
        <v>GEH50DEEJXXX</v>
      </c>
      <c r="N129" s="97" t="s">
        <v>196</v>
      </c>
      <c r="O129" s="34"/>
      <c r="P129" s="81">
        <f t="shared" si="32"/>
        <v>15</v>
      </c>
      <c r="Q129" s="18" t="s">
        <v>97</v>
      </c>
      <c r="R129" s="68">
        <f t="shared" si="109"/>
        <v>4</v>
      </c>
      <c r="S129" s="68">
        <f t="shared" si="95"/>
        <v>150419</v>
      </c>
      <c r="T129" s="65" t="str">
        <f t="shared" si="40"/>
        <v>GEH50DEEJXXX  (50 gal)</v>
      </c>
      <c r="U129" s="168">
        <f t="shared" si="106"/>
        <v>1</v>
      </c>
      <c r="V129" s="19" t="s">
        <v>162</v>
      </c>
      <c r="W129" s="20">
        <v>50</v>
      </c>
      <c r="X129" s="31" t="s">
        <v>236</v>
      </c>
      <c r="Y129" s="86" t="s">
        <v>176</v>
      </c>
      <c r="Z129" s="91" t="str">
        <f t="shared" si="96"/>
        <v>GE2014</v>
      </c>
      <c r="AA129" s="126">
        <v>0</v>
      </c>
      <c r="AB129" s="34">
        <v>3.39</v>
      </c>
      <c r="AC129" s="50"/>
      <c r="AD129" s="170"/>
      <c r="AE129" s="50"/>
      <c r="AF129" s="49"/>
      <c r="AG129" s="138" t="str">
        <f t="shared" si="108"/>
        <v>2,     150419,   "GEH50DEEJXXX  (50 gal)"</v>
      </c>
      <c r="AH129" s="140" t="str">
        <f t="shared" si="100"/>
        <v>GE</v>
      </c>
      <c r="AI129" s="141" t="s">
        <v>162</v>
      </c>
      <c r="AJ129" s="166">
        <f t="shared" si="107"/>
        <v>1</v>
      </c>
      <c r="AK129" s="138" t="str">
        <f t="shared" si="110"/>
        <v xml:space="preserve">          case  GEH50DEEJXXX  (50 gal)   :   "GEH50DEEJXXX"</v>
      </c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  <c r="IJ129" s="18"/>
      <c r="IK129" s="18"/>
      <c r="IL129" s="18"/>
      <c r="IM129" s="18"/>
      <c r="IN129" s="18"/>
      <c r="IO129" s="18"/>
      <c r="IP129" s="18"/>
      <c r="IQ129" s="18"/>
      <c r="IR129" s="18"/>
      <c r="IS129" s="18"/>
      <c r="IT129" s="18"/>
      <c r="IU129" s="18"/>
      <c r="IV129" s="18"/>
      <c r="IW129" s="18"/>
      <c r="IX129" s="18"/>
      <c r="IY129" s="18"/>
      <c r="IZ129" s="18"/>
      <c r="JA129" s="18"/>
      <c r="JB129" s="18"/>
      <c r="JC129" s="18"/>
      <c r="JD129" s="18"/>
      <c r="JE129" s="18"/>
      <c r="JF129" s="18"/>
      <c r="JG129" s="18"/>
      <c r="JH129" s="18"/>
      <c r="JI129" s="18"/>
      <c r="JJ129" s="18"/>
      <c r="JK129" s="18"/>
      <c r="JL129" s="18"/>
      <c r="JM129" s="18"/>
      <c r="JN129" s="18"/>
      <c r="JO129" s="18"/>
      <c r="JP129" s="18"/>
      <c r="JQ129" s="18"/>
      <c r="JR129" s="18"/>
      <c r="JS129" s="18"/>
      <c r="JT129" s="18"/>
      <c r="JU129" s="18"/>
      <c r="JV129" s="18"/>
      <c r="JW129" s="18"/>
      <c r="JX129" s="18"/>
      <c r="JY129" s="18"/>
      <c r="JZ129" s="18"/>
      <c r="KA129" s="18"/>
      <c r="KB129" s="18"/>
      <c r="KC129" s="18"/>
      <c r="KD129" s="18"/>
      <c r="KE129" s="18"/>
      <c r="KF129" s="18"/>
      <c r="KG129" s="18"/>
      <c r="KH129" s="18"/>
      <c r="KI129" s="18"/>
      <c r="KJ129" s="18"/>
      <c r="KK129" s="18"/>
      <c r="KL129" s="18"/>
      <c r="KM129" s="18"/>
      <c r="KN129" s="18"/>
      <c r="KO129" s="18"/>
      <c r="KP129" s="18"/>
      <c r="KQ129" s="18"/>
      <c r="KR129" s="18"/>
      <c r="KS129" s="18"/>
      <c r="KT129" s="18"/>
      <c r="KU129" s="18"/>
      <c r="KV129" s="18"/>
      <c r="KW129" s="18"/>
      <c r="KX129" s="18"/>
      <c r="KY129" s="18"/>
      <c r="KZ129" s="18"/>
      <c r="LA129" s="18"/>
      <c r="LB129" s="18"/>
      <c r="LC129" s="18"/>
      <c r="LD129" s="18"/>
      <c r="LE129" s="18"/>
      <c r="LF129" s="18"/>
      <c r="LG129" s="18"/>
      <c r="LH129" s="18"/>
      <c r="LI129" s="18"/>
      <c r="LJ129" s="18"/>
      <c r="LK129" s="18"/>
      <c r="LL129" s="18"/>
      <c r="LM129" s="18"/>
      <c r="LN129" s="18"/>
      <c r="LO129" s="18"/>
      <c r="LP129" s="18"/>
      <c r="LQ129" s="18"/>
      <c r="LR129" s="18"/>
      <c r="LS129" s="18"/>
      <c r="LT129" s="18"/>
      <c r="LU129" s="18"/>
      <c r="LV129" s="18"/>
      <c r="LW129" s="18"/>
      <c r="LX129" s="18"/>
      <c r="LY129" s="18"/>
      <c r="LZ129" s="18"/>
      <c r="MA129" s="18"/>
      <c r="MB129" s="18"/>
      <c r="MC129" s="18"/>
      <c r="MD129" s="18"/>
      <c r="ME129" s="18"/>
      <c r="MF129" s="18"/>
      <c r="MG129" s="18"/>
      <c r="MH129" s="18"/>
      <c r="MI129" s="18"/>
      <c r="MJ129" s="18"/>
      <c r="MK129" s="18"/>
      <c r="ML129" s="18"/>
      <c r="MM129" s="18"/>
      <c r="MN129" s="18"/>
      <c r="MO129" s="18"/>
      <c r="MP129" s="18"/>
      <c r="MQ129" s="18"/>
      <c r="MR129" s="18"/>
      <c r="MS129" s="18"/>
      <c r="MT129" s="18"/>
      <c r="MU129" s="18"/>
      <c r="MV129" s="18"/>
      <c r="MW129" s="18"/>
      <c r="MX129" s="18"/>
      <c r="MY129" s="18"/>
      <c r="MZ129" s="18"/>
      <c r="NA129" s="18"/>
      <c r="NB129" s="18"/>
      <c r="NC129" s="18"/>
      <c r="ND129" s="18"/>
      <c r="NE129" s="18"/>
      <c r="NF129" s="18"/>
      <c r="NG129" s="18"/>
      <c r="NH129" s="18"/>
      <c r="NI129" s="18"/>
      <c r="NJ129" s="18"/>
      <c r="NK129" s="18"/>
      <c r="NL129" s="18"/>
      <c r="NM129" s="18"/>
      <c r="NN129" s="18"/>
      <c r="NO129" s="18"/>
      <c r="NP129" s="18"/>
      <c r="NQ129" s="18"/>
      <c r="NR129" s="18"/>
      <c r="NS129" s="18"/>
      <c r="NT129" s="18"/>
      <c r="NU129" s="18"/>
      <c r="NV129" s="18"/>
      <c r="NW129" s="18"/>
      <c r="NX129" s="18"/>
      <c r="NY129" s="18"/>
      <c r="NZ129" s="18"/>
      <c r="OA129" s="18"/>
      <c r="OB129" s="18"/>
      <c r="OC129" s="18"/>
      <c r="OD129" s="18"/>
      <c r="OE129" s="18"/>
      <c r="OF129" s="18"/>
      <c r="OG129" s="18"/>
      <c r="OH129" s="18"/>
      <c r="OI129" s="18"/>
      <c r="OJ129" s="18"/>
      <c r="OK129" s="18"/>
      <c r="OL129" s="18"/>
      <c r="OM129" s="18"/>
      <c r="ON129" s="18"/>
      <c r="OO129" s="18"/>
      <c r="OP129" s="18"/>
      <c r="OQ129" s="18"/>
      <c r="OR129" s="18"/>
      <c r="OS129" s="18"/>
      <c r="OT129" s="18"/>
      <c r="OU129" s="18"/>
      <c r="OV129" s="18"/>
      <c r="OW129" s="18"/>
      <c r="OX129" s="18"/>
      <c r="OY129" s="18"/>
      <c r="OZ129" s="18"/>
      <c r="PA129" s="18"/>
      <c r="PB129" s="18"/>
      <c r="PC129" s="18"/>
      <c r="PD129" s="18"/>
      <c r="PE129" s="18"/>
      <c r="PF129" s="18"/>
      <c r="PG129" s="18"/>
      <c r="PH129" s="18"/>
      <c r="PI129" s="18"/>
      <c r="PJ129" s="18"/>
      <c r="PK129" s="18"/>
      <c r="PL129" s="18"/>
      <c r="PM129" s="18"/>
      <c r="PN129" s="18"/>
      <c r="PO129" s="18"/>
      <c r="PP129" s="18"/>
      <c r="PQ129" s="18"/>
      <c r="PR129" s="18"/>
      <c r="PS129" s="18"/>
      <c r="PT129" s="18"/>
      <c r="PU129" s="18"/>
      <c r="PV129" s="18"/>
      <c r="PW129" s="18"/>
      <c r="PX129" s="18"/>
      <c r="PY129" s="18"/>
      <c r="PZ129" s="18"/>
      <c r="QA129" s="18"/>
      <c r="QB129" s="18"/>
      <c r="QC129" s="18"/>
      <c r="QD129" s="18"/>
      <c r="QE129" s="18"/>
      <c r="QF129" s="18"/>
      <c r="QG129" s="18"/>
      <c r="QH129" s="18"/>
      <c r="QI129" s="18"/>
      <c r="QJ129" s="18"/>
      <c r="QK129" s="18"/>
      <c r="QL129" s="18"/>
      <c r="QM129" s="18"/>
      <c r="QN129" s="18"/>
      <c r="QO129" s="18"/>
      <c r="QP129" s="18"/>
      <c r="QQ129" s="18"/>
      <c r="QR129" s="18"/>
      <c r="QS129" s="18"/>
      <c r="QT129" s="18"/>
      <c r="QU129" s="18"/>
      <c r="QV129" s="18"/>
      <c r="QW129" s="18"/>
      <c r="QX129" s="18"/>
      <c r="QY129" s="18"/>
      <c r="QZ129" s="18"/>
      <c r="RA129" s="18"/>
      <c r="RB129" s="18"/>
      <c r="RC129" s="18"/>
      <c r="RD129" s="18"/>
      <c r="RE129" s="18"/>
      <c r="RF129" s="18"/>
      <c r="RG129" s="18"/>
      <c r="RH129" s="18"/>
      <c r="RI129" s="18"/>
      <c r="RJ129" s="18"/>
      <c r="RK129" s="18"/>
      <c r="RL129" s="18"/>
      <c r="RM129" s="18"/>
      <c r="RN129" s="18"/>
      <c r="RO129" s="18"/>
      <c r="RP129" s="18"/>
      <c r="RQ129" s="18"/>
      <c r="RR129" s="18"/>
      <c r="RS129" s="18"/>
      <c r="RT129" s="18"/>
      <c r="RU129" s="18"/>
      <c r="RV129" s="18"/>
      <c r="RW129" s="18"/>
      <c r="RX129" s="18"/>
      <c r="RY129" s="18"/>
      <c r="RZ129" s="18"/>
      <c r="SA129" s="18"/>
      <c r="SB129" s="18"/>
      <c r="SC129" s="18"/>
      <c r="SD129" s="18"/>
      <c r="SE129" s="18"/>
      <c r="SF129" s="18"/>
      <c r="SG129" s="18"/>
      <c r="SH129" s="18"/>
      <c r="SI129" s="18"/>
      <c r="SJ129" s="18"/>
      <c r="SK129" s="18"/>
      <c r="SL129" s="18"/>
      <c r="SM129" s="18"/>
      <c r="SN129" s="18"/>
      <c r="SO129" s="18"/>
      <c r="SP129" s="18"/>
      <c r="SQ129" s="18"/>
      <c r="SR129" s="18"/>
      <c r="SS129" s="18"/>
      <c r="ST129" s="18"/>
      <c r="SU129" s="18"/>
      <c r="SV129" s="18"/>
      <c r="SW129" s="18"/>
      <c r="SX129" s="18"/>
      <c r="SY129" s="18"/>
      <c r="SZ129" s="18"/>
      <c r="TA129" s="18"/>
      <c r="TB129" s="18"/>
      <c r="TC129" s="18"/>
      <c r="TD129" s="18"/>
      <c r="TE129" s="18"/>
      <c r="TF129" s="18"/>
      <c r="TG129" s="18"/>
      <c r="TH129" s="18"/>
      <c r="TI129" s="18"/>
      <c r="TJ129" s="18"/>
      <c r="TK129" s="18"/>
      <c r="TL129" s="18"/>
      <c r="TM129" s="18"/>
      <c r="TN129" s="18"/>
      <c r="TO129" s="18"/>
      <c r="TP129" s="18"/>
      <c r="TQ129" s="18"/>
      <c r="TR129" s="18"/>
      <c r="TS129" s="18"/>
      <c r="TT129" s="18"/>
      <c r="TU129" s="18"/>
      <c r="TV129" s="18"/>
      <c r="TW129" s="18"/>
      <c r="TX129" s="18"/>
      <c r="TY129" s="18"/>
      <c r="TZ129" s="18"/>
      <c r="UA129" s="18"/>
      <c r="UB129" s="18"/>
      <c r="UC129" s="18"/>
      <c r="UD129" s="18"/>
      <c r="UE129" s="18"/>
      <c r="UF129" s="18"/>
      <c r="UG129" s="18"/>
      <c r="UH129" s="18"/>
      <c r="UI129" s="18"/>
      <c r="UJ129" s="18"/>
      <c r="UK129" s="18"/>
      <c r="UL129" s="18"/>
      <c r="UM129" s="18"/>
      <c r="UN129" s="18"/>
      <c r="UO129" s="18"/>
      <c r="UP129" s="18"/>
      <c r="UQ129" s="18"/>
      <c r="UR129" s="18"/>
      <c r="US129" s="18"/>
      <c r="UT129" s="18"/>
      <c r="UU129" s="18"/>
      <c r="UV129" s="18"/>
      <c r="UW129" s="18"/>
      <c r="UX129" s="18"/>
      <c r="UY129" s="18"/>
      <c r="UZ129" s="18"/>
      <c r="VA129" s="18"/>
      <c r="VB129" s="18"/>
      <c r="VC129" s="18"/>
      <c r="VD129" s="18"/>
      <c r="VE129" s="18"/>
      <c r="VF129" s="18"/>
      <c r="VG129" s="18"/>
      <c r="VH129" s="18"/>
      <c r="VI129" s="18"/>
      <c r="VJ129" s="18"/>
      <c r="VK129" s="18"/>
      <c r="VL129" s="18"/>
      <c r="VM129" s="18"/>
      <c r="VN129" s="18"/>
      <c r="VO129" s="18"/>
      <c r="VP129" s="18"/>
      <c r="VQ129" s="18"/>
      <c r="VR129" s="18"/>
      <c r="VS129" s="18"/>
      <c r="VT129" s="18"/>
      <c r="VU129" s="18"/>
      <c r="VV129" s="18"/>
      <c r="VW129" s="18"/>
      <c r="VX129" s="18"/>
      <c r="VY129" s="18"/>
      <c r="VZ129" s="18"/>
      <c r="WA129" s="18"/>
      <c r="WB129" s="18"/>
      <c r="WC129" s="18"/>
      <c r="WD129" s="18"/>
      <c r="WE129" s="18"/>
      <c r="WF129" s="18"/>
      <c r="WG129" s="18"/>
      <c r="WH129" s="18"/>
      <c r="WI129" s="18"/>
      <c r="WJ129" s="18"/>
      <c r="WK129" s="18"/>
      <c r="WL129" s="18"/>
      <c r="WM129" s="18"/>
      <c r="WN129" s="18"/>
      <c r="WO129" s="18"/>
      <c r="WP129" s="18"/>
      <c r="WQ129" s="18"/>
      <c r="WR129" s="18"/>
      <c r="WS129" s="18"/>
      <c r="WT129" s="18"/>
      <c r="WU129" s="18"/>
      <c r="WV129" s="18"/>
      <c r="WW129" s="18"/>
      <c r="WX129" s="18"/>
      <c r="WY129" s="18"/>
      <c r="WZ129" s="18"/>
      <c r="XA129" s="18"/>
      <c r="XB129" s="18"/>
      <c r="XC129" s="18"/>
      <c r="XD129" s="18"/>
      <c r="XE129" s="18"/>
      <c r="XF129" s="18"/>
      <c r="XG129" s="18"/>
      <c r="XH129" s="18"/>
      <c r="XI129" s="18"/>
      <c r="XJ129" s="18"/>
      <c r="XK129" s="18"/>
      <c r="XL129" s="18"/>
      <c r="XM129" s="18"/>
      <c r="XN129" s="18"/>
      <c r="XO129" s="18"/>
      <c r="XP129" s="18"/>
      <c r="XQ129" s="18"/>
      <c r="XR129" s="18"/>
      <c r="XS129" s="18"/>
      <c r="XT129" s="18"/>
      <c r="XU129" s="18"/>
      <c r="XV129" s="18"/>
      <c r="XW129" s="18"/>
      <c r="XX129" s="18"/>
      <c r="XY129" s="18"/>
      <c r="XZ129" s="18"/>
      <c r="YA129" s="18"/>
      <c r="YB129" s="18"/>
      <c r="YC129" s="18"/>
      <c r="YD129" s="18"/>
      <c r="YE129" s="18"/>
      <c r="YF129" s="18"/>
      <c r="YG129" s="18"/>
      <c r="YH129" s="18"/>
      <c r="YI129" s="18"/>
      <c r="YJ129" s="18"/>
      <c r="YK129" s="18"/>
      <c r="YL129" s="18"/>
      <c r="YM129" s="18"/>
      <c r="YN129" s="18"/>
      <c r="YO129" s="18"/>
      <c r="YP129" s="18"/>
      <c r="YQ129" s="18"/>
      <c r="YR129" s="18"/>
      <c r="YS129" s="18"/>
      <c r="YT129" s="18"/>
      <c r="YU129" s="18"/>
      <c r="YV129" s="18"/>
      <c r="YW129" s="18"/>
      <c r="YX129" s="18"/>
      <c r="YY129" s="18"/>
      <c r="YZ129" s="18"/>
      <c r="ZA129" s="18"/>
      <c r="ZB129" s="18"/>
      <c r="ZC129" s="18"/>
      <c r="ZD129" s="18"/>
      <c r="ZE129" s="18"/>
      <c r="ZF129" s="18"/>
      <c r="ZG129" s="18"/>
      <c r="ZH129" s="18"/>
      <c r="ZI129" s="18"/>
      <c r="ZJ129" s="18"/>
      <c r="ZK129" s="18"/>
      <c r="ZL129" s="18"/>
      <c r="ZM129" s="18"/>
      <c r="ZN129" s="18"/>
      <c r="ZO129" s="18"/>
      <c r="ZP129" s="18"/>
      <c r="ZQ129" s="18"/>
      <c r="ZR129" s="18"/>
      <c r="ZS129" s="18"/>
      <c r="ZT129" s="18"/>
      <c r="ZU129" s="18"/>
      <c r="ZV129" s="18"/>
      <c r="ZW129" s="18"/>
      <c r="ZX129" s="18"/>
      <c r="ZY129" s="18"/>
      <c r="ZZ129" s="18"/>
      <c r="AAA129" s="18"/>
      <c r="AAB129" s="18"/>
      <c r="AAC129" s="18"/>
      <c r="AAD129" s="18"/>
      <c r="AAE129" s="18"/>
      <c r="AAF129" s="18"/>
      <c r="AAG129" s="18"/>
      <c r="AAH129" s="18"/>
      <c r="AAI129" s="18"/>
      <c r="AAJ129" s="18"/>
      <c r="AAK129" s="18"/>
      <c r="AAL129" s="18"/>
      <c r="AAM129" s="18"/>
      <c r="AAN129" s="18"/>
      <c r="AAO129" s="18"/>
      <c r="AAP129" s="18"/>
      <c r="AAQ129" s="18"/>
      <c r="AAR129" s="18"/>
      <c r="AAS129" s="18"/>
      <c r="AAT129" s="18"/>
      <c r="AAU129" s="18"/>
      <c r="AAV129" s="18"/>
      <c r="AAW129" s="18"/>
      <c r="AAX129" s="18"/>
      <c r="AAY129" s="18"/>
      <c r="AAZ129" s="18"/>
      <c r="ABA129" s="18"/>
      <c r="ABB129" s="18"/>
      <c r="ABC129" s="18"/>
      <c r="ABD129" s="18"/>
      <c r="ABE129" s="18"/>
      <c r="ABF129" s="18"/>
      <c r="ABG129" s="18"/>
      <c r="ABH129" s="18"/>
      <c r="ABI129" s="18"/>
      <c r="ABJ129" s="18"/>
      <c r="ABK129" s="18"/>
      <c r="ABL129" s="18"/>
      <c r="ABM129" s="18"/>
      <c r="ABN129" s="18"/>
      <c r="ABO129" s="18"/>
      <c r="ABP129" s="18"/>
      <c r="ABQ129" s="18"/>
      <c r="ABR129" s="18"/>
      <c r="ABS129" s="18"/>
      <c r="ABT129" s="18"/>
      <c r="ABU129" s="18"/>
      <c r="ABV129" s="18"/>
      <c r="ABW129" s="18"/>
      <c r="ABX129" s="18"/>
      <c r="ABY129" s="18"/>
      <c r="ABZ129" s="18"/>
      <c r="ACA129" s="18"/>
      <c r="ACB129" s="18"/>
      <c r="ACC129" s="18"/>
      <c r="ACD129" s="18"/>
      <c r="ACE129" s="18"/>
      <c r="ACF129" s="18"/>
      <c r="ACG129" s="18"/>
      <c r="ACH129" s="18"/>
      <c r="ACI129" s="18"/>
      <c r="ACJ129" s="18"/>
      <c r="ACK129" s="18"/>
      <c r="ACL129" s="18"/>
      <c r="ACM129" s="18"/>
      <c r="ACN129" s="18"/>
      <c r="ACO129" s="18"/>
      <c r="ACP129" s="18"/>
      <c r="ACQ129" s="18"/>
      <c r="ACR129" s="18"/>
      <c r="ACS129" s="18"/>
      <c r="ACT129" s="18"/>
      <c r="ACU129" s="18"/>
      <c r="ACV129" s="18"/>
      <c r="ACW129" s="18"/>
      <c r="ACX129" s="18"/>
      <c r="ACY129" s="18"/>
      <c r="ACZ129" s="18"/>
      <c r="ADA129" s="18"/>
      <c r="ADB129" s="18"/>
      <c r="ADC129" s="18"/>
      <c r="ADD129" s="18"/>
      <c r="ADE129" s="18"/>
      <c r="ADF129" s="18"/>
      <c r="ADG129" s="18"/>
      <c r="ADH129" s="18"/>
      <c r="ADI129" s="18"/>
      <c r="ADJ129" s="18"/>
      <c r="ADK129" s="18"/>
      <c r="ADL129" s="18"/>
      <c r="ADM129" s="18"/>
      <c r="ADN129" s="18"/>
      <c r="ADO129" s="18"/>
      <c r="ADP129" s="18"/>
      <c r="ADQ129" s="18"/>
      <c r="ADR129" s="18"/>
      <c r="ADS129" s="18"/>
      <c r="ADT129" s="18"/>
      <c r="ADU129" s="18"/>
      <c r="ADV129" s="18"/>
      <c r="ADW129" s="18"/>
      <c r="ADX129" s="18"/>
      <c r="ADY129" s="18"/>
      <c r="ADZ129" s="18"/>
      <c r="AEA129" s="18"/>
      <c r="AEB129" s="18"/>
      <c r="AEC129" s="18"/>
      <c r="AED129" s="18"/>
      <c r="AEE129" s="18"/>
      <c r="AEF129" s="18"/>
      <c r="AEG129" s="18"/>
      <c r="AEH129" s="18"/>
      <c r="AEI129" s="18"/>
      <c r="AEJ129" s="18"/>
      <c r="AEK129" s="18"/>
      <c r="AEL129" s="18"/>
      <c r="AEM129" s="18"/>
      <c r="AEN129" s="18"/>
      <c r="AEO129" s="18"/>
      <c r="AEP129" s="18"/>
      <c r="AEQ129" s="18"/>
      <c r="AER129" s="18"/>
      <c r="AES129" s="18"/>
      <c r="AET129" s="18"/>
      <c r="AEU129" s="18"/>
      <c r="AEV129" s="18"/>
      <c r="AEW129" s="18"/>
      <c r="AEX129" s="18"/>
      <c r="AEY129" s="18"/>
      <c r="AEZ129" s="18"/>
      <c r="AFA129" s="18"/>
      <c r="AFB129" s="18"/>
      <c r="AFC129" s="18"/>
      <c r="AFD129" s="18"/>
      <c r="AFE129" s="18"/>
      <c r="AFF129" s="18"/>
      <c r="AFG129" s="18"/>
      <c r="AFH129" s="18"/>
      <c r="AFI129" s="18"/>
      <c r="AFJ129" s="18"/>
      <c r="AFK129" s="18"/>
      <c r="AFL129" s="18"/>
      <c r="AFM129" s="18"/>
      <c r="AFN129" s="18"/>
      <c r="AFO129" s="18"/>
      <c r="AFP129" s="18"/>
      <c r="AFQ129" s="18"/>
      <c r="AFR129" s="18"/>
      <c r="AFS129" s="18"/>
      <c r="AFT129" s="18"/>
      <c r="AFU129" s="18"/>
      <c r="AFV129" s="18"/>
      <c r="AFW129" s="18"/>
      <c r="AFX129" s="18"/>
      <c r="AFY129" s="18"/>
      <c r="AFZ129" s="18"/>
      <c r="AGA129" s="18"/>
      <c r="AGB129" s="18"/>
      <c r="AGC129" s="18"/>
      <c r="AGD129" s="18"/>
      <c r="AGE129" s="18"/>
      <c r="AGF129" s="18"/>
      <c r="AGG129" s="18"/>
      <c r="AGH129" s="18"/>
      <c r="AGI129" s="18"/>
      <c r="AGJ129" s="18"/>
      <c r="AGK129" s="18"/>
      <c r="AGL129" s="18"/>
      <c r="AGM129" s="18"/>
      <c r="AGN129" s="18"/>
      <c r="AGO129" s="18"/>
      <c r="AGP129" s="18"/>
      <c r="AGQ129" s="18"/>
      <c r="AGR129" s="18"/>
      <c r="AGS129" s="18"/>
      <c r="AGT129" s="18"/>
      <c r="AGU129" s="18"/>
      <c r="AGV129" s="18"/>
      <c r="AGW129" s="18"/>
      <c r="AGX129" s="18"/>
      <c r="AGY129" s="18"/>
      <c r="AGZ129" s="18"/>
      <c r="AHA129" s="18"/>
      <c r="AHB129" s="18"/>
      <c r="AHC129" s="18"/>
      <c r="AHD129" s="18"/>
      <c r="AHE129" s="18"/>
      <c r="AHF129" s="18"/>
      <c r="AHG129" s="18"/>
      <c r="AHH129" s="18"/>
      <c r="AHI129" s="18"/>
      <c r="AHJ129" s="18"/>
      <c r="AHK129" s="18"/>
      <c r="AHL129" s="18"/>
      <c r="AHM129" s="18"/>
      <c r="AHN129" s="18"/>
      <c r="AHO129" s="18"/>
      <c r="AHP129" s="18"/>
      <c r="AHQ129" s="18"/>
      <c r="AHR129" s="18"/>
      <c r="AHS129" s="18"/>
      <c r="AHT129" s="18"/>
      <c r="AHU129" s="18"/>
      <c r="AHV129" s="18"/>
      <c r="AHW129" s="18"/>
      <c r="AHX129" s="18"/>
      <c r="AHY129" s="18"/>
      <c r="AHZ129" s="18"/>
      <c r="AIA129" s="18"/>
      <c r="AIB129" s="18"/>
      <c r="AIC129" s="18"/>
      <c r="AID129" s="18"/>
      <c r="AIE129" s="18"/>
      <c r="AIF129" s="18"/>
      <c r="AIG129" s="18"/>
      <c r="AIH129" s="18"/>
      <c r="AII129" s="18"/>
      <c r="AIJ129" s="18"/>
      <c r="AIK129" s="18"/>
      <c r="AIL129" s="18"/>
      <c r="AIM129" s="18"/>
      <c r="AIN129" s="18"/>
      <c r="AIO129" s="18"/>
      <c r="AIP129" s="18"/>
      <c r="AIQ129" s="18"/>
      <c r="AIR129" s="18"/>
      <c r="AIS129" s="18"/>
      <c r="AIT129" s="18"/>
      <c r="AIU129" s="18"/>
      <c r="AIV129" s="18"/>
      <c r="AIW129" s="18"/>
      <c r="AIX129" s="18"/>
      <c r="AIY129" s="18"/>
      <c r="AIZ129" s="18"/>
      <c r="AJA129" s="18"/>
      <c r="AJB129" s="18"/>
      <c r="AJC129" s="18"/>
      <c r="AJD129" s="18"/>
      <c r="AJE129" s="18"/>
      <c r="AJF129" s="18"/>
      <c r="AJG129" s="18"/>
      <c r="AJH129" s="18"/>
      <c r="AJI129" s="18"/>
      <c r="AJJ129" s="18"/>
      <c r="AJK129" s="18"/>
      <c r="AJL129" s="18"/>
      <c r="AJM129" s="18"/>
      <c r="AJN129" s="18"/>
      <c r="AJO129" s="18"/>
      <c r="AJP129" s="18"/>
      <c r="AJQ129" s="18"/>
      <c r="AJR129" s="18"/>
      <c r="AJS129" s="18"/>
      <c r="AJT129" s="18"/>
      <c r="AJU129" s="18"/>
      <c r="AJV129" s="18"/>
      <c r="AJW129" s="18"/>
      <c r="AJX129" s="18"/>
      <c r="AJY129" s="18"/>
      <c r="AJZ129" s="18"/>
      <c r="AKA129" s="18"/>
      <c r="AKB129" s="18"/>
      <c r="AKC129" s="18"/>
      <c r="AKD129" s="18"/>
      <c r="AKE129" s="18"/>
      <c r="AKF129" s="18"/>
      <c r="AKG129" s="18"/>
      <c r="AKH129" s="18"/>
      <c r="AKI129" s="18"/>
      <c r="AKJ129" s="18"/>
      <c r="AKK129" s="18"/>
      <c r="AKL129" s="18"/>
      <c r="AKM129" s="18"/>
      <c r="AKN129" s="18"/>
      <c r="AKO129" s="18"/>
      <c r="AKP129" s="18"/>
      <c r="AKQ129" s="18"/>
      <c r="AKR129" s="18"/>
      <c r="AKS129" s="18"/>
      <c r="AKT129" s="18"/>
      <c r="AKU129" s="18"/>
      <c r="AKV129" s="18"/>
      <c r="AKW129" s="18"/>
      <c r="AKX129" s="18"/>
      <c r="AKY129" s="18"/>
      <c r="AKZ129" s="18"/>
      <c r="ALA129" s="18"/>
      <c r="ALB129" s="18"/>
      <c r="ALC129" s="18"/>
      <c r="ALD129" s="18"/>
      <c r="ALE129" s="18"/>
      <c r="ALF129" s="18"/>
      <c r="ALG129" s="18"/>
      <c r="ALH129" s="18"/>
      <c r="ALI129" s="18"/>
      <c r="ALJ129" s="18"/>
      <c r="ALK129" s="18"/>
      <c r="ALL129" s="18"/>
      <c r="ALM129" s="18"/>
      <c r="ALN129" s="18"/>
      <c r="ALO129" s="18"/>
      <c r="ALP129" s="18"/>
      <c r="ALQ129" s="18"/>
      <c r="ALR129" s="18"/>
      <c r="ALS129" s="18"/>
      <c r="ALT129" s="18"/>
      <c r="ALU129" s="18"/>
      <c r="ALV129" s="18"/>
      <c r="ALW129" s="18"/>
      <c r="ALX129" s="18"/>
      <c r="ALY129" s="18"/>
      <c r="ALZ129" s="18"/>
      <c r="AMA129" s="18"/>
      <c r="AMB129" s="18"/>
      <c r="AMC129" s="18"/>
      <c r="AMD129" s="18"/>
      <c r="AME129" s="18"/>
      <c r="AMF129" s="18"/>
      <c r="AMG129" s="18"/>
      <c r="AMH129" s="18"/>
      <c r="AMI129" s="18"/>
      <c r="AMJ129" s="18"/>
      <c r="AMK129" s="18"/>
      <c r="AML129" s="18"/>
      <c r="AMM129" s="18"/>
      <c r="AMN129" s="18"/>
      <c r="AMO129" s="18"/>
      <c r="AMP129" s="18"/>
      <c r="AMQ129" s="18"/>
      <c r="AMR129" s="18"/>
      <c r="AMS129" s="18"/>
      <c r="AMT129" s="18"/>
      <c r="AMU129" s="18"/>
      <c r="AMV129" s="18"/>
      <c r="AMW129" s="18"/>
      <c r="AMX129" s="18"/>
      <c r="AMY129" s="18"/>
      <c r="AMZ129" s="18"/>
      <c r="ANA129" s="18"/>
      <c r="ANB129" s="18"/>
      <c r="ANC129" s="18"/>
      <c r="AND129" s="18"/>
      <c r="ANE129" s="18"/>
      <c r="ANF129" s="18"/>
      <c r="ANG129" s="18"/>
      <c r="ANH129" s="18"/>
    </row>
    <row r="130" spans="3:1048" s="6" customFormat="1" ht="15" customHeight="1" x14ac:dyDescent="0.25">
      <c r="C130" s="6" t="str">
        <f t="shared" si="23"/>
        <v>GE</v>
      </c>
      <c r="D130" s="6" t="str">
        <f t="shared" si="24"/>
        <v>GEH50DFEJSR  (50 gal)</v>
      </c>
      <c r="E130" s="6">
        <f t="shared" si="25"/>
        <v>150519</v>
      </c>
      <c r="F130" s="60">
        <f t="shared" si="26"/>
        <v>50</v>
      </c>
      <c r="G130" s="6" t="str">
        <f t="shared" si="27"/>
        <v>GE2014</v>
      </c>
      <c r="H130" s="60">
        <v>1</v>
      </c>
      <c r="I130" s="62">
        <v>0</v>
      </c>
      <c r="J130" s="61">
        <f t="shared" si="62"/>
        <v>2.8</v>
      </c>
      <c r="K130" s="61">
        <f t="shared" si="63"/>
        <v>0</v>
      </c>
      <c r="L130" s="127">
        <f t="shared" si="30"/>
        <v>0</v>
      </c>
      <c r="M130" s="169" t="str">
        <f t="shared" si="31"/>
        <v>GEH50DFEJSR</v>
      </c>
      <c r="N130" s="97" t="s">
        <v>196</v>
      </c>
      <c r="O130" s="32">
        <v>3</v>
      </c>
      <c r="P130" s="81">
        <f t="shared" si="32"/>
        <v>15</v>
      </c>
      <c r="Q130" s="12" t="s">
        <v>97</v>
      </c>
      <c r="R130" s="68">
        <f t="shared" si="109"/>
        <v>5</v>
      </c>
      <c r="S130" s="68">
        <f t="shared" si="95"/>
        <v>150519</v>
      </c>
      <c r="T130" s="65" t="str">
        <f t="shared" si="40"/>
        <v>GEH50DFEJSR  (50 gal)</v>
      </c>
      <c r="U130" s="168">
        <f t="shared" si="106"/>
        <v>1</v>
      </c>
      <c r="V130" s="13" t="s">
        <v>124</v>
      </c>
      <c r="W130" s="14">
        <v>50</v>
      </c>
      <c r="X130" s="30" t="s">
        <v>236</v>
      </c>
      <c r="Y130" s="86" t="s">
        <v>176</v>
      </c>
      <c r="Z130" s="91" t="str">
        <f t="shared" si="96"/>
        <v>GE2014</v>
      </c>
      <c r="AA130" s="126">
        <v>0</v>
      </c>
      <c r="AB130" s="42">
        <f>[1]ESTAR_to_AWHS!K23</f>
        <v>2.8</v>
      </c>
      <c r="AC130" s="51" t="str">
        <f>[1]ESTAR_to_AWHS!I23</f>
        <v>2-3</v>
      </c>
      <c r="AD130" s="171" t="str">
        <f>[1]ESTAR_to_AWHS!L23</f>
        <v>--</v>
      </c>
      <c r="AE130" s="52">
        <f>[1]ESTAR_to_AWHS!J23</f>
        <v>42621</v>
      </c>
      <c r="AF130" s="49" t="s">
        <v>87</v>
      </c>
      <c r="AG130" s="138" t="str">
        <f t="shared" si="108"/>
        <v>2,     150519,   "GEH50DFEJSR  (50 gal)"</v>
      </c>
      <c r="AH130" s="140" t="str">
        <f t="shared" si="100"/>
        <v>GE</v>
      </c>
      <c r="AI130" s="141" t="s">
        <v>124</v>
      </c>
      <c r="AJ130" s="166">
        <f t="shared" si="107"/>
        <v>1</v>
      </c>
      <c r="AK130" s="138" t="str">
        <f t="shared" si="110"/>
        <v xml:space="preserve">          case  GEH50DFEJSR  (50 gal)   :   "GEH50DFEJSR"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  <c r="AMZ130"/>
      <c r="ANA130"/>
      <c r="ANB130"/>
      <c r="ANC130"/>
      <c r="AND130"/>
      <c r="ANE130"/>
    </row>
    <row r="131" spans="3:1048" s="6" customFormat="1" ht="15" customHeight="1" x14ac:dyDescent="0.25">
      <c r="C131" s="6" t="str">
        <f t="shared" si="23"/>
        <v>GE</v>
      </c>
      <c r="D131" s="6" t="str">
        <f t="shared" si="24"/>
        <v>GEH50DHEKSC  (50 gal)</v>
      </c>
      <c r="E131" s="6">
        <f t="shared" si="25"/>
        <v>150619</v>
      </c>
      <c r="F131" s="60">
        <f t="shared" si="26"/>
        <v>50</v>
      </c>
      <c r="G131" s="6" t="str">
        <f t="shared" si="27"/>
        <v>GE2014</v>
      </c>
      <c r="H131" s="60">
        <v>1</v>
      </c>
      <c r="I131" s="62">
        <v>0</v>
      </c>
      <c r="J131" s="61">
        <f t="shared" si="62"/>
        <v>2.8</v>
      </c>
      <c r="K131" s="61">
        <f t="shared" si="63"/>
        <v>0</v>
      </c>
      <c r="L131" s="127">
        <f t="shared" si="30"/>
        <v>0</v>
      </c>
      <c r="M131" s="169" t="str">
        <f t="shared" si="31"/>
        <v>GEH50DHEKSC</v>
      </c>
      <c r="N131" s="97" t="s">
        <v>196</v>
      </c>
      <c r="O131" s="32">
        <v>3</v>
      </c>
      <c r="P131" s="81">
        <f t="shared" si="32"/>
        <v>15</v>
      </c>
      <c r="Q131" s="12" t="s">
        <v>97</v>
      </c>
      <c r="R131" s="68">
        <f t="shared" si="109"/>
        <v>6</v>
      </c>
      <c r="S131" s="68">
        <f t="shared" ref="S131:S150" si="111" xml:space="preserve"> (P131*10000) + (R131*100) + VLOOKUP( Y131, $V$2:$X$56, 2, FALSE )</f>
        <v>150619</v>
      </c>
      <c r="T131" s="65" t="str">
        <f t="shared" si="40"/>
        <v>GEH50DHEKSC  (50 gal)</v>
      </c>
      <c r="U131" s="168">
        <f t="shared" si="106"/>
        <v>1</v>
      </c>
      <c r="V131" s="13" t="s">
        <v>125</v>
      </c>
      <c r="W131" s="14">
        <v>50</v>
      </c>
      <c r="X131" s="30" t="s">
        <v>236</v>
      </c>
      <c r="Y131" s="86" t="s">
        <v>176</v>
      </c>
      <c r="Z131" s="91" t="str">
        <f t="shared" ref="Z131:Z150" si="112">VLOOKUP( Y131, $V$2:$X$56, 3, FALSE )</f>
        <v>GE2014</v>
      </c>
      <c r="AA131" s="126">
        <v>0</v>
      </c>
      <c r="AB131" s="42">
        <f>[1]ESTAR_to_AWHS!K24</f>
        <v>2.8</v>
      </c>
      <c r="AC131" s="51" t="str">
        <f>[1]ESTAR_to_AWHS!I24</f>
        <v>2-3</v>
      </c>
      <c r="AD131" s="171" t="str">
        <f>[1]ESTAR_to_AWHS!L24</f>
        <v>--</v>
      </c>
      <c r="AE131" s="52">
        <f>[1]ESTAR_to_AWHS!J24</f>
        <v>42621</v>
      </c>
      <c r="AF131" s="49" t="s">
        <v>87</v>
      </c>
      <c r="AG131" s="138" t="str">
        <f t="shared" si="108"/>
        <v>2,     150619,   "GEH50DHEKSC  (50 gal)"</v>
      </c>
      <c r="AH131" s="140" t="str">
        <f t="shared" si="100"/>
        <v>GE</v>
      </c>
      <c r="AI131" s="141" t="s">
        <v>125</v>
      </c>
      <c r="AJ131" s="166">
        <f t="shared" si="107"/>
        <v>1</v>
      </c>
      <c r="AK131" s="138" t="str">
        <f t="shared" si="110"/>
        <v xml:space="preserve">          case  GEH50DHEKSC  (50 gal)   :   "GEH50DHEKSC"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</row>
    <row r="132" spans="3:1048" s="6" customFormat="1" ht="15" customHeight="1" x14ac:dyDescent="0.25">
      <c r="C132" s="6" t="str">
        <f t="shared" si="23"/>
        <v>GE</v>
      </c>
      <c r="D132" s="6" t="str">
        <f t="shared" si="24"/>
        <v>GEH80DEEJSC  (80 gal)</v>
      </c>
      <c r="E132" s="6">
        <f t="shared" si="25"/>
        <v>150723</v>
      </c>
      <c r="F132" s="60">
        <f t="shared" si="26"/>
        <v>80</v>
      </c>
      <c r="G132" s="6" t="str">
        <f t="shared" si="27"/>
        <v>GE2014_80</v>
      </c>
      <c r="H132" s="60">
        <v>1</v>
      </c>
      <c r="I132" s="62">
        <v>0</v>
      </c>
      <c r="J132" s="61">
        <f t="shared" si="62"/>
        <v>3.1</v>
      </c>
      <c r="K132" s="61">
        <f t="shared" si="63"/>
        <v>0</v>
      </c>
      <c r="L132" s="127">
        <f t="shared" si="30"/>
        <v>0</v>
      </c>
      <c r="M132" s="169" t="str">
        <f t="shared" si="31"/>
        <v>GEH80DEEJSC</v>
      </c>
      <c r="N132" s="97" t="s">
        <v>196</v>
      </c>
      <c r="O132" s="32">
        <v>3</v>
      </c>
      <c r="P132" s="81">
        <f t="shared" si="32"/>
        <v>15</v>
      </c>
      <c r="Q132" s="12" t="s">
        <v>97</v>
      </c>
      <c r="R132" s="68">
        <f t="shared" si="109"/>
        <v>7</v>
      </c>
      <c r="S132" s="68">
        <f t="shared" si="111"/>
        <v>150723</v>
      </c>
      <c r="T132" s="65" t="str">
        <f t="shared" si="40"/>
        <v>GEH80DEEJSC  (80 gal)</v>
      </c>
      <c r="U132" s="168">
        <f t="shared" si="106"/>
        <v>1</v>
      </c>
      <c r="V132" s="13" t="s">
        <v>126</v>
      </c>
      <c r="W132" s="14">
        <v>80</v>
      </c>
      <c r="X132" s="30" t="s">
        <v>237</v>
      </c>
      <c r="Y132" s="86" t="s">
        <v>238</v>
      </c>
      <c r="Z132" s="91" t="str">
        <f t="shared" si="112"/>
        <v>GE2014_80</v>
      </c>
      <c r="AA132" s="126">
        <v>0</v>
      </c>
      <c r="AB132" s="42">
        <f>[1]ESTAR_to_AWHS!K25</f>
        <v>3.1</v>
      </c>
      <c r="AC132" s="51" t="str">
        <f>[1]ESTAR_to_AWHS!I25</f>
        <v>4+</v>
      </c>
      <c r="AD132" s="171" t="str">
        <f>[1]ESTAR_to_AWHS!L25</f>
        <v>--</v>
      </c>
      <c r="AE132" s="52">
        <f>[1]ESTAR_to_AWHS!J25</f>
        <v>42621</v>
      </c>
      <c r="AF132" s="49" t="s">
        <v>87</v>
      </c>
      <c r="AG132" s="138" t="str">
        <f t="shared" si="108"/>
        <v>2,     150723,   "GEH80DEEJSC  (80 gal)"</v>
      </c>
      <c r="AH132" s="140" t="str">
        <f t="shared" si="100"/>
        <v>GE</v>
      </c>
      <c r="AI132" s="141" t="s">
        <v>126</v>
      </c>
      <c r="AJ132" s="166">
        <f t="shared" si="107"/>
        <v>1</v>
      </c>
      <c r="AK132" s="138" t="str">
        <f t="shared" si="110"/>
        <v xml:space="preserve">          case  GEH80DEEJSC  (80 gal)   :   "GEH80DEEJSC"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  <c r="AMP132"/>
      <c r="AMQ132"/>
      <c r="AMR132"/>
      <c r="AMS132"/>
      <c r="AMT132"/>
      <c r="AMU132"/>
      <c r="AMV132"/>
      <c r="AMW132"/>
      <c r="AMX132"/>
      <c r="AMY132"/>
      <c r="AMZ132"/>
      <c r="ANA132"/>
      <c r="ANB132"/>
      <c r="ANC132"/>
      <c r="AND132"/>
      <c r="ANE132"/>
    </row>
    <row r="133" spans="3:1048" s="6" customFormat="1" ht="15" customHeight="1" x14ac:dyDescent="0.25">
      <c r="C133" s="6" t="str">
        <f t="shared" ref="C133:C202" si="113">Q133</f>
        <v>GE</v>
      </c>
      <c r="D133" s="6" t="str">
        <f t="shared" ref="D133:D202" si="114">T133</f>
        <v>GEH80DFEJSR  (80 gal)</v>
      </c>
      <c r="E133" s="6">
        <f t="shared" ref="E133:E202" si="115">S133</f>
        <v>150823</v>
      </c>
      <c r="F133" s="60">
        <f t="shared" si="26"/>
        <v>80</v>
      </c>
      <c r="G133" s="6" t="str">
        <f t="shared" ref="G133:G202" si="116">Z133</f>
        <v>GE2014_80</v>
      </c>
      <c r="H133" s="60">
        <v>1</v>
      </c>
      <c r="I133" s="62">
        <v>0</v>
      </c>
      <c r="J133" s="61">
        <f t="shared" si="62"/>
        <v>2.9</v>
      </c>
      <c r="K133" s="61">
        <f t="shared" si="63"/>
        <v>0</v>
      </c>
      <c r="L133" s="127">
        <f t="shared" si="30"/>
        <v>0</v>
      </c>
      <c r="M133" s="169" t="str">
        <f t="shared" ref="M133:M202" si="117">AI133</f>
        <v>GEH80DFEJSR</v>
      </c>
      <c r="N133" s="97" t="s">
        <v>196</v>
      </c>
      <c r="O133" s="32">
        <v>3</v>
      </c>
      <c r="P133" s="81">
        <f t="shared" si="32"/>
        <v>15</v>
      </c>
      <c r="Q133" s="12" t="s">
        <v>97</v>
      </c>
      <c r="R133" s="68">
        <f t="shared" si="109"/>
        <v>8</v>
      </c>
      <c r="S133" s="68">
        <f t="shared" si="111"/>
        <v>150823</v>
      </c>
      <c r="T133" s="65" t="str">
        <f t="shared" si="40"/>
        <v>GEH80DFEJSR  (80 gal)</v>
      </c>
      <c r="U133" s="168">
        <f t="shared" si="106"/>
        <v>1</v>
      </c>
      <c r="V133" s="13" t="s">
        <v>127</v>
      </c>
      <c r="W133" s="14">
        <v>80</v>
      </c>
      <c r="X133" s="30" t="s">
        <v>237</v>
      </c>
      <c r="Y133" s="86" t="s">
        <v>238</v>
      </c>
      <c r="Z133" s="91" t="str">
        <f t="shared" si="112"/>
        <v>GE2014_80</v>
      </c>
      <c r="AA133" s="126">
        <v>0</v>
      </c>
      <c r="AB133" s="42">
        <f>[1]ESTAR_to_AWHS!K26</f>
        <v>2.9</v>
      </c>
      <c r="AC133" s="51" t="str">
        <f>[1]ESTAR_to_AWHS!I26</f>
        <v>4+</v>
      </c>
      <c r="AD133" s="171" t="str">
        <f>[1]ESTAR_to_AWHS!L26</f>
        <v>--</v>
      </c>
      <c r="AE133" s="52">
        <f>[1]ESTAR_to_AWHS!J26</f>
        <v>42621</v>
      </c>
      <c r="AF133" s="49" t="s">
        <v>87</v>
      </c>
      <c r="AG133" s="138" t="str">
        <f t="shared" si="108"/>
        <v>2,     150823,   "GEH80DFEJSR  (80 gal)"</v>
      </c>
      <c r="AH133" s="140" t="str">
        <f t="shared" si="100"/>
        <v>GE</v>
      </c>
      <c r="AI133" s="141" t="s">
        <v>127</v>
      </c>
      <c r="AJ133" s="166">
        <f t="shared" si="107"/>
        <v>1</v>
      </c>
      <c r="AK133" s="138" t="str">
        <f t="shared" si="110"/>
        <v xml:space="preserve">          case  GEH80DFEJSR  (80 gal)   :   "GEH80DFEJSR"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  <c r="AMZ133"/>
      <c r="ANA133"/>
      <c r="ANB133"/>
      <c r="ANC133"/>
      <c r="AND133"/>
      <c r="ANE133"/>
    </row>
    <row r="134" spans="3:1048" s="6" customFormat="1" ht="15" customHeight="1" x14ac:dyDescent="0.25">
      <c r="C134" s="6" t="str">
        <f t="shared" si="113"/>
        <v>GE</v>
      </c>
      <c r="D134" s="6" t="str">
        <f t="shared" si="114"/>
        <v>GEH80DHEKSC  (80 gal)</v>
      </c>
      <c r="E134" s="6">
        <f t="shared" si="115"/>
        <v>150923</v>
      </c>
      <c r="F134" s="60">
        <f t="shared" si="26"/>
        <v>80</v>
      </c>
      <c r="G134" s="6" t="str">
        <f t="shared" si="116"/>
        <v>GE2014_80</v>
      </c>
      <c r="H134" s="60">
        <v>1</v>
      </c>
      <c r="I134" s="62">
        <v>0</v>
      </c>
      <c r="J134" s="61">
        <f t="shared" si="62"/>
        <v>3.1</v>
      </c>
      <c r="K134" s="61">
        <f t="shared" si="63"/>
        <v>0</v>
      </c>
      <c r="L134" s="127">
        <f t="shared" si="30"/>
        <v>0</v>
      </c>
      <c r="M134" s="169" t="str">
        <f t="shared" si="117"/>
        <v>GEH80DHEKSC</v>
      </c>
      <c r="N134" s="97" t="s">
        <v>196</v>
      </c>
      <c r="O134" s="32">
        <v>3</v>
      </c>
      <c r="P134" s="81">
        <f t="shared" si="32"/>
        <v>15</v>
      </c>
      <c r="Q134" s="12" t="s">
        <v>97</v>
      </c>
      <c r="R134" s="68">
        <f t="shared" si="109"/>
        <v>9</v>
      </c>
      <c r="S134" s="68">
        <f t="shared" si="111"/>
        <v>150923</v>
      </c>
      <c r="T134" s="65" t="str">
        <f t="shared" si="40"/>
        <v>GEH80DHEKSC  (80 gal)</v>
      </c>
      <c r="U134" s="168">
        <f t="shared" si="106"/>
        <v>1</v>
      </c>
      <c r="V134" s="13" t="s">
        <v>128</v>
      </c>
      <c r="W134" s="14">
        <v>80</v>
      </c>
      <c r="X134" s="30" t="s">
        <v>237</v>
      </c>
      <c r="Y134" s="86" t="s">
        <v>238</v>
      </c>
      <c r="Z134" s="91" t="str">
        <f t="shared" si="112"/>
        <v>GE2014_80</v>
      </c>
      <c r="AA134" s="126">
        <v>0</v>
      </c>
      <c r="AB134" s="42">
        <f>[1]ESTAR_to_AWHS!K27</f>
        <v>3.1</v>
      </c>
      <c r="AC134" s="51" t="str">
        <f>[1]ESTAR_to_AWHS!I27</f>
        <v>4+</v>
      </c>
      <c r="AD134" s="171" t="str">
        <f>[1]ESTAR_to_AWHS!L27</f>
        <v>--</v>
      </c>
      <c r="AE134" s="52">
        <f>[1]ESTAR_to_AWHS!J27</f>
        <v>42621</v>
      </c>
      <c r="AF134" s="49" t="s">
        <v>87</v>
      </c>
      <c r="AG134" s="138" t="str">
        <f t="shared" si="108"/>
        <v>2,     150923,   "GEH80DHEKSC  (80 gal)"</v>
      </c>
      <c r="AH134" s="140" t="str">
        <f t="shared" si="100"/>
        <v>GE</v>
      </c>
      <c r="AI134" s="141" t="s">
        <v>128</v>
      </c>
      <c r="AJ134" s="166">
        <f t="shared" si="107"/>
        <v>1</v>
      </c>
      <c r="AK134" s="138" t="str">
        <f t="shared" si="110"/>
        <v xml:space="preserve">          case  GEH80DHEKSC  (80 gal)   :   "GEH80DHEKSC"</v>
      </c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  <c r="AMP134"/>
      <c r="AMQ134"/>
      <c r="AMR134"/>
      <c r="AMS134"/>
      <c r="AMT134"/>
      <c r="AMU134"/>
      <c r="AMV134"/>
      <c r="AMW134"/>
      <c r="AMX134"/>
      <c r="AMY134"/>
      <c r="AMZ134"/>
      <c r="ANA134"/>
      <c r="ANB134"/>
      <c r="ANC134"/>
      <c r="AND134"/>
      <c r="ANE134"/>
    </row>
    <row r="135" spans="3:1048" s="6" customFormat="1" ht="15" customHeight="1" x14ac:dyDescent="0.25">
      <c r="C135" s="6" t="str">
        <f t="shared" si="113"/>
        <v>Kenmore</v>
      </c>
      <c r="D135" s="6" t="str">
        <f t="shared" si="114"/>
        <v>153.32116  (60 gal)</v>
      </c>
      <c r="E135" s="6">
        <f t="shared" si="115"/>
        <v>160111</v>
      </c>
      <c r="F135" s="60">
        <f t="shared" si="26"/>
        <v>60</v>
      </c>
      <c r="G135" s="6" t="str">
        <f t="shared" si="116"/>
        <v>AOSmithPHPT60</v>
      </c>
      <c r="H135" s="60">
        <v>1</v>
      </c>
      <c r="I135" s="62">
        <v>0</v>
      </c>
      <c r="J135" s="61">
        <f t="shared" si="62"/>
        <v>2.33</v>
      </c>
      <c r="K135" s="61">
        <f t="shared" si="63"/>
        <v>0</v>
      </c>
      <c r="L135" s="127">
        <f t="shared" si="30"/>
        <v>0</v>
      </c>
      <c r="M135" s="169" t="str">
        <f t="shared" si="117"/>
        <v>Kenmore153_32116</v>
      </c>
      <c r="N135" s="97" t="s">
        <v>196</v>
      </c>
      <c r="O135" s="33"/>
      <c r="P135" s="81">
        <f t="shared" si="32"/>
        <v>16</v>
      </c>
      <c r="Q135" s="173" t="s">
        <v>26</v>
      </c>
      <c r="R135" s="67">
        <v>1</v>
      </c>
      <c r="S135" s="68">
        <f t="shared" si="111"/>
        <v>160111</v>
      </c>
      <c r="T135" s="65" t="str">
        <f t="shared" si="40"/>
        <v>153.32116  (60 gal)</v>
      </c>
      <c r="U135" s="168">
        <f t="shared" si="106"/>
        <v>1</v>
      </c>
      <c r="V135" s="19">
        <v>153.32115999999999</v>
      </c>
      <c r="W135" s="20">
        <v>60</v>
      </c>
      <c r="X135" s="31" t="s">
        <v>107</v>
      </c>
      <c r="Y135" s="86" t="s">
        <v>107</v>
      </c>
      <c r="Z135" s="91" t="str">
        <f t="shared" si="112"/>
        <v>AOSmithPHPT60</v>
      </c>
      <c r="AA135" s="126">
        <v>0</v>
      </c>
      <c r="AB135" s="34">
        <v>2.33</v>
      </c>
      <c r="AC135" s="50"/>
      <c r="AD135" s="170"/>
      <c r="AE135" s="50"/>
      <c r="AF135" s="49"/>
      <c r="AG135" s="138" t="str">
        <f t="shared" si="108"/>
        <v>2,     160111,   "153.32116  (60 gal)"</v>
      </c>
      <c r="AH135" s="139" t="str">
        <f>Q135</f>
        <v>Kenmore</v>
      </c>
      <c r="AI135" s="141" t="s">
        <v>503</v>
      </c>
      <c r="AJ135" s="166">
        <f t="shared" si="107"/>
        <v>1</v>
      </c>
      <c r="AK135" s="138" t="str">
        <f t="shared" si="110"/>
        <v xml:space="preserve">          case  153.32116  (60 gal)   :   "Kenmore153_32116"</v>
      </c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28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28"/>
      <c r="HI135" s="28"/>
      <c r="HJ135" s="28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28"/>
      <c r="HV135" s="28"/>
      <c r="HW135" s="28"/>
      <c r="HX135" s="28"/>
      <c r="HY135" s="28"/>
      <c r="HZ135" s="28"/>
      <c r="IA135" s="28"/>
      <c r="IB135" s="28"/>
      <c r="IC135" s="28"/>
      <c r="ID135" s="28"/>
      <c r="IE135" s="28"/>
      <c r="IF135" s="28"/>
      <c r="IG135" s="28"/>
      <c r="IH135" s="28"/>
      <c r="II135" s="28"/>
      <c r="IJ135" s="28"/>
      <c r="IK135" s="28"/>
      <c r="IL135" s="28"/>
      <c r="IM135" s="28"/>
      <c r="IN135" s="28"/>
      <c r="IO135" s="28"/>
      <c r="IP135" s="28"/>
      <c r="IQ135" s="28"/>
      <c r="IR135" s="28"/>
      <c r="IS135" s="28"/>
      <c r="IT135" s="28"/>
      <c r="IU135" s="28"/>
      <c r="IV135" s="28"/>
      <c r="IW135" s="28"/>
      <c r="IX135" s="28"/>
      <c r="IY135" s="28"/>
      <c r="IZ135" s="28"/>
      <c r="JA135" s="28"/>
      <c r="JB135" s="28"/>
      <c r="JC135" s="28"/>
      <c r="JD135" s="28"/>
      <c r="JE135" s="28"/>
      <c r="JF135" s="28"/>
      <c r="JG135" s="28"/>
      <c r="JH135" s="28"/>
      <c r="JI135" s="28"/>
      <c r="JJ135" s="28"/>
      <c r="JK135" s="28"/>
      <c r="JL135" s="28"/>
      <c r="JM135" s="28"/>
      <c r="JN135" s="28"/>
      <c r="JO135" s="28"/>
      <c r="JP135" s="28"/>
      <c r="JQ135" s="28"/>
      <c r="JR135" s="28"/>
      <c r="JS135" s="28"/>
      <c r="JT135" s="28"/>
      <c r="JU135" s="28"/>
      <c r="JV135" s="28"/>
      <c r="JW135" s="28"/>
      <c r="JX135" s="28"/>
      <c r="JY135" s="28"/>
      <c r="JZ135" s="28"/>
      <c r="KA135" s="28"/>
      <c r="KB135" s="28"/>
      <c r="KC135" s="28"/>
      <c r="KD135" s="28"/>
      <c r="KE135" s="28"/>
      <c r="KF135" s="28"/>
      <c r="KG135" s="28"/>
      <c r="KH135" s="28"/>
      <c r="KI135" s="28"/>
      <c r="KJ135" s="28"/>
      <c r="KK135" s="28"/>
      <c r="KL135" s="28"/>
      <c r="KM135" s="28"/>
      <c r="KN135" s="28"/>
      <c r="KO135" s="28"/>
      <c r="KP135" s="28"/>
      <c r="KQ135" s="28"/>
      <c r="KR135" s="28"/>
      <c r="KS135" s="28"/>
      <c r="KT135" s="28"/>
      <c r="KU135" s="28"/>
      <c r="KV135" s="28"/>
      <c r="KW135" s="28"/>
      <c r="KX135" s="28"/>
      <c r="KY135" s="28"/>
      <c r="KZ135" s="28"/>
      <c r="LA135" s="28"/>
      <c r="LB135" s="28"/>
      <c r="LC135" s="28"/>
      <c r="LD135" s="28"/>
      <c r="LE135" s="28"/>
      <c r="LF135" s="28"/>
      <c r="LG135" s="28"/>
      <c r="LH135" s="28"/>
      <c r="LI135" s="28"/>
      <c r="LJ135" s="28"/>
      <c r="LK135" s="28"/>
      <c r="LL135" s="28"/>
      <c r="LM135" s="28"/>
      <c r="LN135" s="28"/>
      <c r="LO135" s="28"/>
      <c r="LP135" s="28"/>
      <c r="LQ135" s="28"/>
      <c r="LR135" s="28"/>
      <c r="LS135" s="28"/>
      <c r="LT135" s="28"/>
      <c r="LU135" s="28"/>
      <c r="LV135" s="28"/>
      <c r="LW135" s="28"/>
      <c r="LX135" s="28"/>
      <c r="LY135" s="28"/>
      <c r="LZ135" s="28"/>
      <c r="MA135" s="28"/>
      <c r="MB135" s="28"/>
      <c r="MC135" s="28"/>
      <c r="MD135" s="28"/>
      <c r="ME135" s="28"/>
      <c r="MF135" s="28"/>
      <c r="MG135" s="28"/>
      <c r="MH135" s="28"/>
      <c r="MI135" s="28"/>
      <c r="MJ135" s="28"/>
      <c r="MK135" s="28"/>
      <c r="ML135" s="28"/>
      <c r="MM135" s="28"/>
      <c r="MN135" s="28"/>
      <c r="MO135" s="28"/>
      <c r="MP135" s="28"/>
      <c r="MQ135" s="28"/>
      <c r="MR135" s="28"/>
      <c r="MS135" s="28"/>
      <c r="MT135" s="28"/>
      <c r="MU135" s="28"/>
      <c r="MV135" s="28"/>
      <c r="MW135" s="28"/>
      <c r="MX135" s="28"/>
      <c r="MY135" s="28"/>
      <c r="MZ135" s="28"/>
      <c r="NA135" s="28"/>
      <c r="NB135" s="28"/>
      <c r="NC135" s="28"/>
      <c r="ND135" s="28"/>
      <c r="NE135" s="28"/>
      <c r="NF135" s="28"/>
      <c r="NG135" s="28"/>
      <c r="NH135" s="28"/>
      <c r="NI135" s="28"/>
      <c r="NJ135" s="28"/>
      <c r="NK135" s="28"/>
      <c r="NL135" s="28"/>
      <c r="NM135" s="28"/>
      <c r="NN135" s="28"/>
      <c r="NO135" s="28"/>
      <c r="NP135" s="28"/>
      <c r="NQ135" s="28"/>
      <c r="NR135" s="28"/>
      <c r="NS135" s="28"/>
      <c r="NT135" s="28"/>
      <c r="NU135" s="28"/>
      <c r="NV135" s="28"/>
      <c r="NW135" s="28"/>
      <c r="NX135" s="28"/>
      <c r="NY135" s="28"/>
      <c r="NZ135" s="28"/>
      <c r="OA135" s="28"/>
      <c r="OB135" s="28"/>
      <c r="OC135" s="28"/>
      <c r="OD135" s="28"/>
      <c r="OE135" s="28"/>
      <c r="OF135" s="28"/>
      <c r="OG135" s="28"/>
      <c r="OH135" s="28"/>
      <c r="OI135" s="28"/>
      <c r="OJ135" s="28"/>
      <c r="OK135" s="28"/>
      <c r="OL135" s="28"/>
      <c r="OM135" s="28"/>
      <c r="ON135" s="28"/>
      <c r="OO135" s="28"/>
      <c r="OP135" s="28"/>
      <c r="OQ135" s="28"/>
      <c r="OR135" s="28"/>
      <c r="OS135" s="28"/>
      <c r="OT135" s="28"/>
      <c r="OU135" s="28"/>
      <c r="OV135" s="28"/>
      <c r="OW135" s="28"/>
      <c r="OX135" s="28"/>
      <c r="OY135" s="28"/>
      <c r="OZ135" s="28"/>
      <c r="PA135" s="28"/>
      <c r="PB135" s="28"/>
      <c r="PC135" s="28"/>
      <c r="PD135" s="28"/>
      <c r="PE135" s="28"/>
      <c r="PF135" s="28"/>
      <c r="PG135" s="28"/>
      <c r="PH135" s="28"/>
      <c r="PI135" s="28"/>
      <c r="PJ135" s="28"/>
      <c r="PK135" s="28"/>
      <c r="PL135" s="28"/>
      <c r="PM135" s="28"/>
      <c r="PN135" s="28"/>
      <c r="PO135" s="28"/>
      <c r="PP135" s="28"/>
      <c r="PQ135" s="28"/>
      <c r="PR135" s="28"/>
      <c r="PS135" s="28"/>
      <c r="PT135" s="28"/>
      <c r="PU135" s="28"/>
      <c r="PV135" s="28"/>
      <c r="PW135" s="28"/>
      <c r="PX135" s="28"/>
      <c r="PY135" s="28"/>
      <c r="PZ135" s="28"/>
      <c r="QA135" s="28"/>
      <c r="QB135" s="28"/>
      <c r="QC135" s="28"/>
      <c r="QD135" s="28"/>
      <c r="QE135" s="28"/>
      <c r="QF135" s="28"/>
      <c r="QG135" s="28"/>
      <c r="QH135" s="28"/>
      <c r="QI135" s="28"/>
      <c r="QJ135" s="28"/>
      <c r="QK135" s="28"/>
      <c r="QL135" s="28"/>
      <c r="QM135" s="28"/>
      <c r="QN135" s="28"/>
      <c r="QO135" s="28"/>
      <c r="QP135" s="28"/>
      <c r="QQ135" s="28"/>
      <c r="QR135" s="28"/>
      <c r="QS135" s="28"/>
      <c r="QT135" s="28"/>
      <c r="QU135" s="28"/>
      <c r="QV135" s="28"/>
      <c r="QW135" s="28"/>
      <c r="QX135" s="28"/>
      <c r="QY135" s="28"/>
      <c r="QZ135" s="28"/>
      <c r="RA135" s="28"/>
      <c r="RB135" s="28"/>
      <c r="RC135" s="28"/>
      <c r="RD135" s="28"/>
      <c r="RE135" s="28"/>
      <c r="RF135" s="28"/>
      <c r="RG135" s="28"/>
      <c r="RH135" s="28"/>
      <c r="RI135" s="28"/>
      <c r="RJ135" s="28"/>
      <c r="RK135" s="28"/>
      <c r="RL135" s="28"/>
      <c r="RM135" s="28"/>
      <c r="RN135" s="28"/>
      <c r="RO135" s="28"/>
      <c r="RP135" s="28"/>
      <c r="RQ135" s="28"/>
      <c r="RR135" s="28"/>
      <c r="RS135" s="28"/>
      <c r="RT135" s="28"/>
      <c r="RU135" s="28"/>
      <c r="RV135" s="28"/>
      <c r="RW135" s="28"/>
      <c r="RX135" s="28"/>
      <c r="RY135" s="28"/>
      <c r="RZ135" s="28"/>
      <c r="SA135" s="28"/>
      <c r="SB135" s="28"/>
      <c r="SC135" s="28"/>
      <c r="SD135" s="28"/>
      <c r="SE135" s="28"/>
      <c r="SF135" s="28"/>
      <c r="SG135" s="28"/>
      <c r="SH135" s="28"/>
      <c r="SI135" s="28"/>
      <c r="SJ135" s="28"/>
      <c r="SK135" s="28"/>
      <c r="SL135" s="28"/>
      <c r="SM135" s="28"/>
      <c r="SN135" s="28"/>
      <c r="SO135" s="28"/>
      <c r="SP135" s="28"/>
      <c r="SQ135" s="28"/>
      <c r="SR135" s="28"/>
      <c r="SS135" s="28"/>
      <c r="ST135" s="28"/>
      <c r="SU135" s="28"/>
      <c r="SV135" s="28"/>
      <c r="SW135" s="28"/>
      <c r="SX135" s="28"/>
      <c r="SY135" s="28"/>
      <c r="SZ135" s="28"/>
      <c r="TA135" s="28"/>
      <c r="TB135" s="28"/>
      <c r="TC135" s="28"/>
      <c r="TD135" s="28"/>
      <c r="TE135" s="28"/>
      <c r="TF135" s="28"/>
      <c r="TG135" s="28"/>
      <c r="TH135" s="28"/>
      <c r="TI135" s="28"/>
      <c r="TJ135" s="28"/>
      <c r="TK135" s="28"/>
      <c r="TL135" s="28"/>
      <c r="TM135" s="28"/>
      <c r="TN135" s="28"/>
      <c r="TO135" s="28"/>
      <c r="TP135" s="28"/>
      <c r="TQ135" s="28"/>
      <c r="TR135" s="28"/>
      <c r="TS135" s="28"/>
      <c r="TT135" s="28"/>
      <c r="TU135" s="28"/>
      <c r="TV135" s="28"/>
      <c r="TW135" s="28"/>
      <c r="TX135" s="28"/>
      <c r="TY135" s="28"/>
      <c r="TZ135" s="28"/>
      <c r="UA135" s="28"/>
      <c r="UB135" s="28"/>
      <c r="UC135" s="28"/>
      <c r="UD135" s="28"/>
      <c r="UE135" s="28"/>
      <c r="UF135" s="28"/>
      <c r="UG135" s="28"/>
      <c r="UH135" s="28"/>
      <c r="UI135" s="28"/>
      <c r="UJ135" s="28"/>
      <c r="UK135" s="28"/>
      <c r="UL135" s="28"/>
      <c r="UM135" s="28"/>
      <c r="UN135" s="28"/>
      <c r="UO135" s="28"/>
      <c r="UP135" s="28"/>
      <c r="UQ135" s="28"/>
      <c r="UR135" s="28"/>
      <c r="US135" s="28"/>
      <c r="UT135" s="28"/>
      <c r="UU135" s="28"/>
      <c r="UV135" s="28"/>
      <c r="UW135" s="28"/>
      <c r="UX135" s="28"/>
      <c r="UY135" s="28"/>
      <c r="UZ135" s="28"/>
      <c r="VA135" s="28"/>
      <c r="VB135" s="28"/>
      <c r="VC135" s="28"/>
      <c r="VD135" s="28"/>
      <c r="VE135" s="28"/>
      <c r="VF135" s="28"/>
      <c r="VG135" s="28"/>
      <c r="VH135" s="28"/>
      <c r="VI135" s="28"/>
      <c r="VJ135" s="28"/>
      <c r="VK135" s="28"/>
      <c r="VL135" s="28"/>
      <c r="VM135" s="28"/>
      <c r="VN135" s="28"/>
      <c r="VO135" s="28"/>
      <c r="VP135" s="28"/>
      <c r="VQ135" s="28"/>
      <c r="VR135" s="28"/>
      <c r="VS135" s="28"/>
      <c r="VT135" s="28"/>
      <c r="VU135" s="28"/>
      <c r="VV135" s="28"/>
      <c r="VW135" s="28"/>
      <c r="VX135" s="28"/>
      <c r="VY135" s="28"/>
      <c r="VZ135" s="28"/>
      <c r="WA135" s="28"/>
      <c r="WB135" s="28"/>
      <c r="WC135" s="28"/>
      <c r="WD135" s="28"/>
      <c r="WE135" s="28"/>
      <c r="WF135" s="28"/>
      <c r="WG135" s="28"/>
      <c r="WH135" s="28"/>
      <c r="WI135" s="28"/>
      <c r="WJ135" s="28"/>
      <c r="WK135" s="28"/>
      <c r="WL135" s="28"/>
      <c r="WM135" s="28"/>
      <c r="WN135" s="28"/>
      <c r="WO135" s="28"/>
      <c r="WP135" s="28"/>
      <c r="WQ135" s="28"/>
      <c r="WR135" s="28"/>
      <c r="WS135" s="28"/>
      <c r="WT135" s="28"/>
      <c r="WU135" s="28"/>
      <c r="WV135" s="28"/>
      <c r="WW135" s="28"/>
      <c r="WX135" s="28"/>
      <c r="WY135" s="28"/>
      <c r="WZ135" s="28"/>
      <c r="XA135" s="28"/>
      <c r="XB135" s="28"/>
      <c r="XC135" s="28"/>
      <c r="XD135" s="28"/>
      <c r="XE135" s="28"/>
      <c r="XF135" s="28"/>
      <c r="XG135" s="28"/>
      <c r="XH135" s="28"/>
      <c r="XI135" s="28"/>
      <c r="XJ135" s="28"/>
      <c r="XK135" s="28"/>
      <c r="XL135" s="28"/>
      <c r="XM135" s="28"/>
      <c r="XN135" s="28"/>
      <c r="XO135" s="28"/>
      <c r="XP135" s="28"/>
      <c r="XQ135" s="28"/>
      <c r="XR135" s="28"/>
      <c r="XS135" s="28"/>
      <c r="XT135" s="28"/>
      <c r="XU135" s="28"/>
      <c r="XV135" s="28"/>
      <c r="XW135" s="28"/>
      <c r="XX135" s="28"/>
      <c r="XY135" s="28"/>
      <c r="XZ135" s="28"/>
      <c r="YA135" s="28"/>
      <c r="YB135" s="28"/>
      <c r="YC135" s="28"/>
      <c r="YD135" s="28"/>
      <c r="YE135" s="28"/>
      <c r="YF135" s="28"/>
      <c r="YG135" s="28"/>
      <c r="YH135" s="28"/>
      <c r="YI135" s="28"/>
      <c r="YJ135" s="28"/>
      <c r="YK135" s="28"/>
      <c r="YL135" s="28"/>
      <c r="YM135" s="28"/>
      <c r="YN135" s="28"/>
      <c r="YO135" s="28"/>
      <c r="YP135" s="28"/>
      <c r="YQ135" s="28"/>
      <c r="YR135" s="28"/>
      <c r="YS135" s="28"/>
      <c r="YT135" s="28"/>
      <c r="YU135" s="28"/>
      <c r="YV135" s="28"/>
      <c r="YW135" s="28"/>
      <c r="YX135" s="28"/>
      <c r="YY135" s="28"/>
      <c r="YZ135" s="28"/>
      <c r="ZA135" s="28"/>
      <c r="ZB135" s="28"/>
      <c r="ZC135" s="28"/>
      <c r="ZD135" s="28"/>
      <c r="ZE135" s="28"/>
      <c r="ZF135" s="28"/>
      <c r="ZG135" s="28"/>
      <c r="ZH135" s="28"/>
      <c r="ZI135" s="28"/>
      <c r="ZJ135" s="28"/>
      <c r="ZK135" s="28"/>
      <c r="ZL135" s="28"/>
      <c r="ZM135" s="28"/>
      <c r="ZN135" s="28"/>
      <c r="ZO135" s="28"/>
      <c r="ZP135" s="28"/>
      <c r="ZQ135" s="28"/>
      <c r="ZR135" s="28"/>
      <c r="ZS135" s="28"/>
      <c r="ZT135" s="28"/>
      <c r="ZU135" s="28"/>
      <c r="ZV135" s="28"/>
      <c r="ZW135" s="28"/>
      <c r="ZX135" s="28"/>
      <c r="ZY135" s="28"/>
      <c r="ZZ135" s="28"/>
      <c r="AAA135" s="28"/>
      <c r="AAB135" s="28"/>
      <c r="AAC135" s="28"/>
      <c r="AAD135" s="28"/>
      <c r="AAE135" s="28"/>
      <c r="AAF135" s="28"/>
      <c r="AAG135" s="28"/>
      <c r="AAH135" s="28"/>
      <c r="AAI135" s="28"/>
      <c r="AAJ135" s="28"/>
      <c r="AAK135" s="28"/>
      <c r="AAL135" s="28"/>
      <c r="AAM135" s="28"/>
      <c r="AAN135" s="28"/>
      <c r="AAO135" s="28"/>
      <c r="AAP135" s="28"/>
      <c r="AAQ135" s="28"/>
      <c r="AAR135" s="28"/>
      <c r="AAS135" s="28"/>
      <c r="AAT135" s="28"/>
      <c r="AAU135" s="28"/>
      <c r="AAV135" s="28"/>
      <c r="AAW135" s="28"/>
      <c r="AAX135" s="28"/>
      <c r="AAY135" s="28"/>
      <c r="AAZ135" s="28"/>
      <c r="ABA135" s="28"/>
      <c r="ABB135" s="28"/>
      <c r="ABC135" s="28"/>
      <c r="ABD135" s="28"/>
      <c r="ABE135" s="28"/>
      <c r="ABF135" s="28"/>
      <c r="ABG135" s="28"/>
      <c r="ABH135" s="28"/>
      <c r="ABI135" s="28"/>
      <c r="ABJ135" s="28"/>
      <c r="ABK135" s="28"/>
      <c r="ABL135" s="28"/>
      <c r="ABM135" s="28"/>
      <c r="ABN135" s="28"/>
      <c r="ABO135" s="28"/>
      <c r="ABP135" s="28"/>
      <c r="ABQ135" s="28"/>
      <c r="ABR135" s="28"/>
      <c r="ABS135" s="28"/>
      <c r="ABT135" s="28"/>
      <c r="ABU135" s="28"/>
      <c r="ABV135" s="28"/>
      <c r="ABW135" s="28"/>
      <c r="ABX135" s="28"/>
      <c r="ABY135" s="28"/>
      <c r="ABZ135" s="28"/>
      <c r="ACA135" s="28"/>
      <c r="ACB135" s="28"/>
      <c r="ACC135" s="28"/>
      <c r="ACD135" s="28"/>
      <c r="ACE135" s="28"/>
      <c r="ACF135" s="28"/>
      <c r="ACG135" s="28"/>
      <c r="ACH135" s="28"/>
      <c r="ACI135" s="28"/>
      <c r="ACJ135" s="28"/>
      <c r="ACK135" s="28"/>
      <c r="ACL135" s="28"/>
      <c r="ACM135" s="28"/>
      <c r="ACN135" s="28"/>
      <c r="ACO135" s="28"/>
      <c r="ACP135" s="28"/>
      <c r="ACQ135" s="28"/>
      <c r="ACR135" s="28"/>
      <c r="ACS135" s="28"/>
      <c r="ACT135" s="28"/>
      <c r="ACU135" s="28"/>
      <c r="ACV135" s="28"/>
      <c r="ACW135" s="28"/>
      <c r="ACX135" s="28"/>
      <c r="ACY135" s="28"/>
      <c r="ACZ135" s="28"/>
      <c r="ADA135" s="28"/>
      <c r="ADB135" s="28"/>
      <c r="ADC135" s="28"/>
      <c r="ADD135" s="28"/>
      <c r="ADE135" s="28"/>
      <c r="ADF135" s="28"/>
      <c r="ADG135" s="28"/>
      <c r="ADH135" s="28"/>
      <c r="ADI135" s="28"/>
      <c r="ADJ135" s="28"/>
      <c r="ADK135" s="28"/>
      <c r="ADL135" s="28"/>
      <c r="ADM135" s="28"/>
      <c r="ADN135" s="28"/>
      <c r="ADO135" s="28"/>
      <c r="ADP135" s="28"/>
      <c r="ADQ135" s="28"/>
      <c r="ADR135" s="28"/>
      <c r="ADS135" s="28"/>
      <c r="ADT135" s="28"/>
      <c r="ADU135" s="28"/>
      <c r="ADV135" s="28"/>
      <c r="ADW135" s="28"/>
      <c r="ADX135" s="28"/>
      <c r="ADY135" s="28"/>
      <c r="ADZ135" s="28"/>
      <c r="AEA135" s="28"/>
      <c r="AEB135" s="28"/>
      <c r="AEC135" s="28"/>
      <c r="AED135" s="28"/>
      <c r="AEE135" s="28"/>
      <c r="AEF135" s="28"/>
      <c r="AEG135" s="28"/>
      <c r="AEH135" s="28"/>
      <c r="AEI135" s="28"/>
      <c r="AEJ135" s="28"/>
      <c r="AEK135" s="28"/>
      <c r="AEL135" s="28"/>
      <c r="AEM135" s="28"/>
      <c r="AEN135" s="28"/>
      <c r="AEO135" s="28"/>
      <c r="AEP135" s="28"/>
      <c r="AEQ135" s="28"/>
      <c r="AER135" s="28"/>
      <c r="AES135" s="28"/>
      <c r="AET135" s="28"/>
      <c r="AEU135" s="28"/>
      <c r="AEV135" s="28"/>
      <c r="AEW135" s="28"/>
      <c r="AEX135" s="28"/>
      <c r="AEY135" s="28"/>
      <c r="AEZ135" s="28"/>
      <c r="AFA135" s="28"/>
      <c r="AFB135" s="28"/>
      <c r="AFC135" s="28"/>
      <c r="AFD135" s="28"/>
      <c r="AFE135" s="28"/>
      <c r="AFF135" s="28"/>
      <c r="AFG135" s="28"/>
      <c r="AFH135" s="28"/>
      <c r="AFI135" s="28"/>
      <c r="AFJ135" s="28"/>
      <c r="AFK135" s="28"/>
      <c r="AFL135" s="28"/>
      <c r="AFM135" s="28"/>
      <c r="AFN135" s="28"/>
      <c r="AFO135" s="28"/>
      <c r="AFP135" s="28"/>
      <c r="AFQ135" s="28"/>
      <c r="AFR135" s="28"/>
      <c r="AFS135" s="28"/>
      <c r="AFT135" s="28"/>
      <c r="AFU135" s="28"/>
      <c r="AFV135" s="28"/>
      <c r="AFW135" s="28"/>
      <c r="AFX135" s="28"/>
      <c r="AFY135" s="28"/>
      <c r="AFZ135" s="28"/>
      <c r="AGA135" s="28"/>
      <c r="AGB135" s="28"/>
      <c r="AGC135" s="28"/>
      <c r="AGD135" s="28"/>
      <c r="AGE135" s="28"/>
      <c r="AGF135" s="28"/>
      <c r="AGG135" s="28"/>
      <c r="AGH135" s="28"/>
      <c r="AGI135" s="28"/>
      <c r="AGJ135" s="28"/>
      <c r="AGK135" s="28"/>
      <c r="AGL135" s="28"/>
      <c r="AGM135" s="28"/>
      <c r="AGN135" s="28"/>
      <c r="AGO135" s="28"/>
      <c r="AGP135" s="28"/>
      <c r="AGQ135" s="28"/>
      <c r="AGR135" s="28"/>
      <c r="AGS135" s="28"/>
      <c r="AGT135" s="28"/>
      <c r="AGU135" s="28"/>
      <c r="AGV135" s="28"/>
      <c r="AGW135" s="28"/>
      <c r="AGX135" s="28"/>
      <c r="AGY135" s="28"/>
      <c r="AGZ135" s="28"/>
      <c r="AHA135" s="28"/>
      <c r="AHB135" s="28"/>
      <c r="AHC135" s="28"/>
      <c r="AHD135" s="28"/>
      <c r="AHE135" s="28"/>
      <c r="AHF135" s="28"/>
      <c r="AHG135" s="28"/>
      <c r="AHH135" s="28"/>
      <c r="AHI135" s="28"/>
      <c r="AHJ135" s="28"/>
      <c r="AHK135" s="28"/>
      <c r="AHL135" s="28"/>
      <c r="AHM135" s="28"/>
      <c r="AHN135" s="28"/>
      <c r="AHO135" s="28"/>
      <c r="AHP135" s="28"/>
      <c r="AHQ135" s="28"/>
      <c r="AHR135" s="28"/>
      <c r="AHS135" s="28"/>
      <c r="AHT135" s="28"/>
      <c r="AHU135" s="28"/>
      <c r="AHV135" s="28"/>
      <c r="AHW135" s="28"/>
      <c r="AHX135" s="28"/>
      <c r="AHY135" s="28"/>
      <c r="AHZ135" s="28"/>
      <c r="AIA135" s="28"/>
      <c r="AIB135" s="28"/>
      <c r="AIC135" s="28"/>
      <c r="AID135" s="28"/>
      <c r="AIE135" s="28"/>
      <c r="AIF135" s="28"/>
      <c r="AIG135" s="28"/>
      <c r="AIH135" s="28"/>
      <c r="AII135" s="28"/>
      <c r="AIJ135" s="28"/>
      <c r="AIK135" s="28"/>
      <c r="AIL135" s="28"/>
      <c r="AIM135" s="28"/>
      <c r="AIN135" s="28"/>
      <c r="AIO135" s="28"/>
      <c r="AIP135" s="28"/>
      <c r="AIQ135" s="28"/>
      <c r="AIR135" s="28"/>
      <c r="AIS135" s="28"/>
      <c r="AIT135" s="28"/>
      <c r="AIU135" s="28"/>
      <c r="AIV135" s="28"/>
      <c r="AIW135" s="28"/>
      <c r="AIX135" s="28"/>
      <c r="AIY135" s="28"/>
      <c r="AIZ135" s="28"/>
      <c r="AJA135" s="28"/>
      <c r="AJB135" s="28"/>
      <c r="AJC135" s="28"/>
      <c r="AJD135" s="28"/>
      <c r="AJE135" s="28"/>
      <c r="AJF135" s="28"/>
      <c r="AJG135" s="28"/>
      <c r="AJH135" s="28"/>
      <c r="AJI135" s="28"/>
      <c r="AJJ135" s="28"/>
      <c r="AJK135" s="28"/>
      <c r="AJL135" s="28"/>
      <c r="AJM135" s="28"/>
      <c r="AJN135" s="28"/>
      <c r="AJO135" s="28"/>
      <c r="AJP135" s="28"/>
      <c r="AJQ135" s="28"/>
      <c r="AJR135" s="28"/>
      <c r="AJS135" s="28"/>
      <c r="AJT135" s="28"/>
      <c r="AJU135" s="28"/>
      <c r="AJV135" s="28"/>
      <c r="AJW135" s="28"/>
      <c r="AJX135" s="28"/>
      <c r="AJY135" s="28"/>
      <c r="AJZ135" s="28"/>
      <c r="AKA135" s="28"/>
      <c r="AKB135" s="28"/>
      <c r="AKC135" s="28"/>
      <c r="AKD135" s="28"/>
      <c r="AKE135" s="28"/>
      <c r="AKF135" s="28"/>
      <c r="AKG135" s="28"/>
      <c r="AKH135" s="28"/>
      <c r="AKI135" s="28"/>
      <c r="AKJ135" s="28"/>
      <c r="AKK135" s="28"/>
      <c r="AKL135" s="28"/>
      <c r="AKM135" s="28"/>
      <c r="AKN135" s="28"/>
      <c r="AKO135" s="28"/>
      <c r="AKP135" s="28"/>
      <c r="AKQ135" s="28"/>
      <c r="AKR135" s="28"/>
      <c r="AKS135" s="28"/>
      <c r="AKT135" s="28"/>
      <c r="AKU135" s="28"/>
      <c r="AKV135" s="28"/>
      <c r="AKW135" s="28"/>
      <c r="AKX135" s="28"/>
      <c r="AKY135" s="28"/>
      <c r="AKZ135" s="28"/>
      <c r="ALA135" s="28"/>
      <c r="ALB135" s="28"/>
      <c r="ALC135" s="28"/>
      <c r="ALD135" s="28"/>
      <c r="ALE135" s="28"/>
      <c r="ALF135" s="28"/>
      <c r="ALG135" s="28"/>
      <c r="ALH135" s="28"/>
      <c r="ALI135" s="28"/>
      <c r="ALJ135" s="28"/>
      <c r="ALK135" s="28"/>
      <c r="ALL135" s="28"/>
      <c r="ALM135" s="28"/>
      <c r="ALN135" s="28"/>
      <c r="ALO135" s="28"/>
      <c r="ALP135" s="28"/>
      <c r="ALQ135" s="28"/>
      <c r="ALR135" s="28"/>
      <c r="ALS135" s="28"/>
      <c r="ALT135" s="28"/>
      <c r="ALU135" s="28"/>
      <c r="ALV135" s="28"/>
      <c r="ALW135" s="28"/>
      <c r="ALX135" s="28"/>
      <c r="ALY135" s="28"/>
      <c r="ALZ135" s="28"/>
      <c r="AMA135" s="28"/>
      <c r="AMB135" s="28"/>
      <c r="AMC135" s="28"/>
      <c r="AMD135" s="28"/>
      <c r="AME135" s="28"/>
      <c r="AMF135" s="28"/>
      <c r="AMG135" s="28"/>
      <c r="AMH135" s="28"/>
      <c r="AMI135" s="28"/>
      <c r="AMJ135" s="28"/>
      <c r="AMK135" s="28"/>
      <c r="AML135" s="28"/>
      <c r="AMM135" s="28"/>
      <c r="AMN135" s="28"/>
      <c r="AMO135" s="28"/>
      <c r="AMP135" s="28"/>
      <c r="AMQ135" s="28"/>
      <c r="AMR135" s="28"/>
      <c r="AMS135" s="28"/>
      <c r="AMT135" s="28"/>
      <c r="AMU135" s="28"/>
      <c r="AMV135" s="28"/>
      <c r="AMW135" s="28"/>
      <c r="AMX135" s="28"/>
      <c r="AMY135" s="28"/>
      <c r="AMZ135" s="28"/>
      <c r="ANA135" s="28"/>
      <c r="ANB135" s="28"/>
      <c r="ANC135" s="28"/>
      <c r="AND135" s="28"/>
      <c r="ANE135" s="28"/>
      <c r="ANF135" s="28"/>
      <c r="ANG135" s="28"/>
      <c r="ANH135" s="28"/>
    </row>
    <row r="136" spans="3:1048" s="6" customFormat="1" ht="15" customHeight="1" x14ac:dyDescent="0.25">
      <c r="C136" s="6" t="str">
        <f t="shared" si="113"/>
        <v>Kenmore</v>
      </c>
      <c r="D136" s="6" t="str">
        <f t="shared" si="114"/>
        <v>153.32118  (80 gal)</v>
      </c>
      <c r="E136" s="6">
        <f t="shared" si="115"/>
        <v>160212</v>
      </c>
      <c r="F136" s="60">
        <f t="shared" si="26"/>
        <v>80</v>
      </c>
      <c r="G136" s="6" t="str">
        <f t="shared" si="116"/>
        <v>AOSmithPHPT80</v>
      </c>
      <c r="H136" s="60">
        <v>1</v>
      </c>
      <c r="I136" s="62">
        <v>0</v>
      </c>
      <c r="J136" s="61">
        <f t="shared" si="62"/>
        <v>2.33</v>
      </c>
      <c r="K136" s="61">
        <f t="shared" si="63"/>
        <v>0</v>
      </c>
      <c r="L136" s="127">
        <f t="shared" si="30"/>
        <v>0</v>
      </c>
      <c r="M136" s="169" t="str">
        <f t="shared" si="117"/>
        <v>Kenmore153_32118</v>
      </c>
      <c r="N136" s="97" t="s">
        <v>196</v>
      </c>
      <c r="O136" s="33"/>
      <c r="P136" s="81">
        <f t="shared" si="32"/>
        <v>16</v>
      </c>
      <c r="Q136" s="18" t="s">
        <v>26</v>
      </c>
      <c r="R136" s="68">
        <f t="shared" ref="R136:R139" si="118">R135+1</f>
        <v>2</v>
      </c>
      <c r="S136" s="68">
        <f t="shared" si="111"/>
        <v>160212</v>
      </c>
      <c r="T136" s="65" t="str">
        <f t="shared" si="40"/>
        <v>153.32118  (80 gal)</v>
      </c>
      <c r="U136" s="168">
        <f t="shared" si="106"/>
        <v>1</v>
      </c>
      <c r="V136" s="19">
        <v>153.32118</v>
      </c>
      <c r="W136" s="20">
        <v>80</v>
      </c>
      <c r="X136" s="31" t="s">
        <v>108</v>
      </c>
      <c r="Y136" s="86" t="s">
        <v>108</v>
      </c>
      <c r="Z136" s="91" t="str">
        <f t="shared" si="112"/>
        <v>AOSmithPHPT80</v>
      </c>
      <c r="AA136" s="126">
        <v>0</v>
      </c>
      <c r="AB136" s="34">
        <v>2.33</v>
      </c>
      <c r="AC136" s="50"/>
      <c r="AD136" s="170"/>
      <c r="AE136" s="50"/>
      <c r="AF136" s="49"/>
      <c r="AG136" s="138" t="str">
        <f t="shared" si="108"/>
        <v>2,     160212,   "153.32118  (80 gal)"</v>
      </c>
      <c r="AH136" s="140" t="str">
        <f t="shared" si="100"/>
        <v>Kenmore</v>
      </c>
      <c r="AI136" s="141" t="s">
        <v>504</v>
      </c>
      <c r="AJ136" s="166">
        <f t="shared" si="107"/>
        <v>1</v>
      </c>
      <c r="AK136" s="138" t="str">
        <f t="shared" si="110"/>
        <v xml:space="preserve">          case  153.32118  (80 gal)   :   "Kenmore153_32118"</v>
      </c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8"/>
      <c r="HH136" s="28"/>
      <c r="HI136" s="28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8"/>
      <c r="HV136" s="28"/>
      <c r="HW136" s="28"/>
      <c r="HX136" s="28"/>
      <c r="HY136" s="28"/>
      <c r="HZ136" s="28"/>
      <c r="IA136" s="28"/>
      <c r="IB136" s="28"/>
      <c r="IC136" s="28"/>
      <c r="ID136" s="28"/>
      <c r="IE136" s="28"/>
      <c r="IF136" s="28"/>
      <c r="IG136" s="28"/>
      <c r="IH136" s="28"/>
      <c r="II136" s="28"/>
      <c r="IJ136" s="28"/>
      <c r="IK136" s="28"/>
      <c r="IL136" s="28"/>
      <c r="IM136" s="28"/>
      <c r="IN136" s="28"/>
      <c r="IO136" s="28"/>
      <c r="IP136" s="28"/>
      <c r="IQ136" s="28"/>
      <c r="IR136" s="28"/>
      <c r="IS136" s="28"/>
      <c r="IT136" s="28"/>
      <c r="IU136" s="28"/>
      <c r="IV136" s="28"/>
      <c r="IW136" s="28"/>
      <c r="IX136" s="28"/>
      <c r="IY136" s="28"/>
      <c r="IZ136" s="28"/>
      <c r="JA136" s="28"/>
      <c r="JB136" s="28"/>
      <c r="JC136" s="28"/>
      <c r="JD136" s="28"/>
      <c r="JE136" s="28"/>
      <c r="JF136" s="28"/>
      <c r="JG136" s="28"/>
      <c r="JH136" s="28"/>
      <c r="JI136" s="28"/>
      <c r="JJ136" s="28"/>
      <c r="JK136" s="28"/>
      <c r="JL136" s="28"/>
      <c r="JM136" s="28"/>
      <c r="JN136" s="28"/>
      <c r="JO136" s="28"/>
      <c r="JP136" s="28"/>
      <c r="JQ136" s="28"/>
      <c r="JR136" s="28"/>
      <c r="JS136" s="28"/>
      <c r="JT136" s="28"/>
      <c r="JU136" s="28"/>
      <c r="JV136" s="28"/>
      <c r="JW136" s="28"/>
      <c r="JX136" s="28"/>
      <c r="JY136" s="28"/>
      <c r="JZ136" s="28"/>
      <c r="KA136" s="28"/>
      <c r="KB136" s="28"/>
      <c r="KC136" s="28"/>
      <c r="KD136" s="28"/>
      <c r="KE136" s="28"/>
      <c r="KF136" s="28"/>
      <c r="KG136" s="28"/>
      <c r="KH136" s="28"/>
      <c r="KI136" s="28"/>
      <c r="KJ136" s="28"/>
      <c r="KK136" s="28"/>
      <c r="KL136" s="28"/>
      <c r="KM136" s="28"/>
      <c r="KN136" s="28"/>
      <c r="KO136" s="28"/>
      <c r="KP136" s="28"/>
      <c r="KQ136" s="28"/>
      <c r="KR136" s="28"/>
      <c r="KS136" s="28"/>
      <c r="KT136" s="28"/>
      <c r="KU136" s="28"/>
      <c r="KV136" s="28"/>
      <c r="KW136" s="28"/>
      <c r="KX136" s="28"/>
      <c r="KY136" s="28"/>
      <c r="KZ136" s="28"/>
      <c r="LA136" s="28"/>
      <c r="LB136" s="28"/>
      <c r="LC136" s="28"/>
      <c r="LD136" s="28"/>
      <c r="LE136" s="28"/>
      <c r="LF136" s="28"/>
      <c r="LG136" s="28"/>
      <c r="LH136" s="28"/>
      <c r="LI136" s="28"/>
      <c r="LJ136" s="28"/>
      <c r="LK136" s="28"/>
      <c r="LL136" s="28"/>
      <c r="LM136" s="28"/>
      <c r="LN136" s="28"/>
      <c r="LO136" s="28"/>
      <c r="LP136" s="28"/>
      <c r="LQ136" s="28"/>
      <c r="LR136" s="28"/>
      <c r="LS136" s="28"/>
      <c r="LT136" s="28"/>
      <c r="LU136" s="28"/>
      <c r="LV136" s="28"/>
      <c r="LW136" s="28"/>
      <c r="LX136" s="28"/>
      <c r="LY136" s="28"/>
      <c r="LZ136" s="28"/>
      <c r="MA136" s="28"/>
      <c r="MB136" s="28"/>
      <c r="MC136" s="28"/>
      <c r="MD136" s="28"/>
      <c r="ME136" s="28"/>
      <c r="MF136" s="28"/>
      <c r="MG136" s="28"/>
      <c r="MH136" s="28"/>
      <c r="MI136" s="28"/>
      <c r="MJ136" s="28"/>
      <c r="MK136" s="28"/>
      <c r="ML136" s="28"/>
      <c r="MM136" s="28"/>
      <c r="MN136" s="28"/>
      <c r="MO136" s="28"/>
      <c r="MP136" s="28"/>
      <c r="MQ136" s="28"/>
      <c r="MR136" s="28"/>
      <c r="MS136" s="28"/>
      <c r="MT136" s="28"/>
      <c r="MU136" s="28"/>
      <c r="MV136" s="28"/>
      <c r="MW136" s="28"/>
      <c r="MX136" s="28"/>
      <c r="MY136" s="28"/>
      <c r="MZ136" s="28"/>
      <c r="NA136" s="28"/>
      <c r="NB136" s="28"/>
      <c r="NC136" s="28"/>
      <c r="ND136" s="28"/>
      <c r="NE136" s="28"/>
      <c r="NF136" s="28"/>
      <c r="NG136" s="28"/>
      <c r="NH136" s="28"/>
      <c r="NI136" s="28"/>
      <c r="NJ136" s="28"/>
      <c r="NK136" s="28"/>
      <c r="NL136" s="28"/>
      <c r="NM136" s="28"/>
      <c r="NN136" s="28"/>
      <c r="NO136" s="28"/>
      <c r="NP136" s="28"/>
      <c r="NQ136" s="28"/>
      <c r="NR136" s="28"/>
      <c r="NS136" s="28"/>
      <c r="NT136" s="28"/>
      <c r="NU136" s="28"/>
      <c r="NV136" s="28"/>
      <c r="NW136" s="28"/>
      <c r="NX136" s="28"/>
      <c r="NY136" s="28"/>
      <c r="NZ136" s="28"/>
      <c r="OA136" s="28"/>
      <c r="OB136" s="28"/>
      <c r="OC136" s="28"/>
      <c r="OD136" s="28"/>
      <c r="OE136" s="28"/>
      <c r="OF136" s="28"/>
      <c r="OG136" s="28"/>
      <c r="OH136" s="28"/>
      <c r="OI136" s="28"/>
      <c r="OJ136" s="28"/>
      <c r="OK136" s="28"/>
      <c r="OL136" s="28"/>
      <c r="OM136" s="28"/>
      <c r="ON136" s="28"/>
      <c r="OO136" s="28"/>
      <c r="OP136" s="28"/>
      <c r="OQ136" s="28"/>
      <c r="OR136" s="28"/>
      <c r="OS136" s="28"/>
      <c r="OT136" s="28"/>
      <c r="OU136" s="28"/>
      <c r="OV136" s="28"/>
      <c r="OW136" s="28"/>
      <c r="OX136" s="28"/>
      <c r="OY136" s="28"/>
      <c r="OZ136" s="28"/>
      <c r="PA136" s="28"/>
      <c r="PB136" s="28"/>
      <c r="PC136" s="28"/>
      <c r="PD136" s="28"/>
      <c r="PE136" s="28"/>
      <c r="PF136" s="28"/>
      <c r="PG136" s="28"/>
      <c r="PH136" s="28"/>
      <c r="PI136" s="28"/>
      <c r="PJ136" s="28"/>
      <c r="PK136" s="28"/>
      <c r="PL136" s="28"/>
      <c r="PM136" s="28"/>
      <c r="PN136" s="28"/>
      <c r="PO136" s="28"/>
      <c r="PP136" s="28"/>
      <c r="PQ136" s="28"/>
      <c r="PR136" s="28"/>
      <c r="PS136" s="28"/>
      <c r="PT136" s="28"/>
      <c r="PU136" s="28"/>
      <c r="PV136" s="28"/>
      <c r="PW136" s="28"/>
      <c r="PX136" s="28"/>
      <c r="PY136" s="28"/>
      <c r="PZ136" s="28"/>
      <c r="QA136" s="28"/>
      <c r="QB136" s="28"/>
      <c r="QC136" s="28"/>
      <c r="QD136" s="28"/>
      <c r="QE136" s="28"/>
      <c r="QF136" s="28"/>
      <c r="QG136" s="28"/>
      <c r="QH136" s="28"/>
      <c r="QI136" s="28"/>
      <c r="QJ136" s="28"/>
      <c r="QK136" s="28"/>
      <c r="QL136" s="28"/>
      <c r="QM136" s="28"/>
      <c r="QN136" s="28"/>
      <c r="QO136" s="28"/>
      <c r="QP136" s="28"/>
      <c r="QQ136" s="28"/>
      <c r="QR136" s="28"/>
      <c r="QS136" s="28"/>
      <c r="QT136" s="28"/>
      <c r="QU136" s="28"/>
      <c r="QV136" s="28"/>
      <c r="QW136" s="28"/>
      <c r="QX136" s="28"/>
      <c r="QY136" s="28"/>
      <c r="QZ136" s="28"/>
      <c r="RA136" s="28"/>
      <c r="RB136" s="28"/>
      <c r="RC136" s="28"/>
      <c r="RD136" s="28"/>
      <c r="RE136" s="28"/>
      <c r="RF136" s="28"/>
      <c r="RG136" s="28"/>
      <c r="RH136" s="28"/>
      <c r="RI136" s="28"/>
      <c r="RJ136" s="28"/>
      <c r="RK136" s="28"/>
      <c r="RL136" s="28"/>
      <c r="RM136" s="28"/>
      <c r="RN136" s="28"/>
      <c r="RO136" s="28"/>
      <c r="RP136" s="28"/>
      <c r="RQ136" s="28"/>
      <c r="RR136" s="28"/>
      <c r="RS136" s="28"/>
      <c r="RT136" s="28"/>
      <c r="RU136" s="28"/>
      <c r="RV136" s="28"/>
      <c r="RW136" s="28"/>
      <c r="RX136" s="28"/>
      <c r="RY136" s="28"/>
      <c r="RZ136" s="28"/>
      <c r="SA136" s="28"/>
      <c r="SB136" s="28"/>
      <c r="SC136" s="28"/>
      <c r="SD136" s="28"/>
      <c r="SE136" s="28"/>
      <c r="SF136" s="28"/>
      <c r="SG136" s="28"/>
      <c r="SH136" s="28"/>
      <c r="SI136" s="28"/>
      <c r="SJ136" s="28"/>
      <c r="SK136" s="28"/>
      <c r="SL136" s="28"/>
      <c r="SM136" s="28"/>
      <c r="SN136" s="28"/>
      <c r="SO136" s="28"/>
      <c r="SP136" s="28"/>
      <c r="SQ136" s="28"/>
      <c r="SR136" s="28"/>
      <c r="SS136" s="28"/>
      <c r="ST136" s="28"/>
      <c r="SU136" s="28"/>
      <c r="SV136" s="28"/>
      <c r="SW136" s="28"/>
      <c r="SX136" s="28"/>
      <c r="SY136" s="28"/>
      <c r="SZ136" s="28"/>
      <c r="TA136" s="28"/>
      <c r="TB136" s="28"/>
      <c r="TC136" s="28"/>
      <c r="TD136" s="28"/>
      <c r="TE136" s="28"/>
      <c r="TF136" s="28"/>
      <c r="TG136" s="28"/>
      <c r="TH136" s="28"/>
      <c r="TI136" s="28"/>
      <c r="TJ136" s="28"/>
      <c r="TK136" s="28"/>
      <c r="TL136" s="28"/>
      <c r="TM136" s="28"/>
      <c r="TN136" s="28"/>
      <c r="TO136" s="28"/>
      <c r="TP136" s="28"/>
      <c r="TQ136" s="28"/>
      <c r="TR136" s="28"/>
      <c r="TS136" s="28"/>
      <c r="TT136" s="28"/>
      <c r="TU136" s="28"/>
      <c r="TV136" s="28"/>
      <c r="TW136" s="28"/>
      <c r="TX136" s="28"/>
      <c r="TY136" s="28"/>
      <c r="TZ136" s="28"/>
      <c r="UA136" s="28"/>
      <c r="UB136" s="28"/>
      <c r="UC136" s="28"/>
      <c r="UD136" s="28"/>
      <c r="UE136" s="28"/>
      <c r="UF136" s="28"/>
      <c r="UG136" s="28"/>
      <c r="UH136" s="28"/>
      <c r="UI136" s="28"/>
      <c r="UJ136" s="28"/>
      <c r="UK136" s="28"/>
      <c r="UL136" s="28"/>
      <c r="UM136" s="28"/>
      <c r="UN136" s="28"/>
      <c r="UO136" s="28"/>
      <c r="UP136" s="28"/>
      <c r="UQ136" s="28"/>
      <c r="UR136" s="28"/>
      <c r="US136" s="28"/>
      <c r="UT136" s="28"/>
      <c r="UU136" s="28"/>
      <c r="UV136" s="28"/>
      <c r="UW136" s="28"/>
      <c r="UX136" s="28"/>
      <c r="UY136" s="28"/>
      <c r="UZ136" s="28"/>
      <c r="VA136" s="28"/>
      <c r="VB136" s="28"/>
      <c r="VC136" s="28"/>
      <c r="VD136" s="28"/>
      <c r="VE136" s="28"/>
      <c r="VF136" s="28"/>
      <c r="VG136" s="28"/>
      <c r="VH136" s="28"/>
      <c r="VI136" s="28"/>
      <c r="VJ136" s="28"/>
      <c r="VK136" s="28"/>
      <c r="VL136" s="28"/>
      <c r="VM136" s="28"/>
      <c r="VN136" s="28"/>
      <c r="VO136" s="28"/>
      <c r="VP136" s="28"/>
      <c r="VQ136" s="28"/>
      <c r="VR136" s="28"/>
      <c r="VS136" s="28"/>
      <c r="VT136" s="28"/>
      <c r="VU136" s="28"/>
      <c r="VV136" s="28"/>
      <c r="VW136" s="28"/>
      <c r="VX136" s="28"/>
      <c r="VY136" s="28"/>
      <c r="VZ136" s="28"/>
      <c r="WA136" s="28"/>
      <c r="WB136" s="28"/>
      <c r="WC136" s="28"/>
      <c r="WD136" s="28"/>
      <c r="WE136" s="28"/>
      <c r="WF136" s="28"/>
      <c r="WG136" s="28"/>
      <c r="WH136" s="28"/>
      <c r="WI136" s="28"/>
      <c r="WJ136" s="28"/>
      <c r="WK136" s="28"/>
      <c r="WL136" s="28"/>
      <c r="WM136" s="28"/>
      <c r="WN136" s="28"/>
      <c r="WO136" s="28"/>
      <c r="WP136" s="28"/>
      <c r="WQ136" s="28"/>
      <c r="WR136" s="28"/>
      <c r="WS136" s="28"/>
      <c r="WT136" s="28"/>
      <c r="WU136" s="28"/>
      <c r="WV136" s="28"/>
      <c r="WW136" s="28"/>
      <c r="WX136" s="28"/>
      <c r="WY136" s="28"/>
      <c r="WZ136" s="28"/>
      <c r="XA136" s="28"/>
      <c r="XB136" s="28"/>
      <c r="XC136" s="28"/>
      <c r="XD136" s="28"/>
      <c r="XE136" s="28"/>
      <c r="XF136" s="28"/>
      <c r="XG136" s="28"/>
      <c r="XH136" s="28"/>
      <c r="XI136" s="28"/>
      <c r="XJ136" s="28"/>
      <c r="XK136" s="28"/>
      <c r="XL136" s="28"/>
      <c r="XM136" s="28"/>
      <c r="XN136" s="28"/>
      <c r="XO136" s="28"/>
      <c r="XP136" s="28"/>
      <c r="XQ136" s="28"/>
      <c r="XR136" s="28"/>
      <c r="XS136" s="28"/>
      <c r="XT136" s="28"/>
      <c r="XU136" s="28"/>
      <c r="XV136" s="28"/>
      <c r="XW136" s="28"/>
      <c r="XX136" s="28"/>
      <c r="XY136" s="28"/>
      <c r="XZ136" s="28"/>
      <c r="YA136" s="28"/>
      <c r="YB136" s="28"/>
      <c r="YC136" s="28"/>
      <c r="YD136" s="28"/>
      <c r="YE136" s="28"/>
      <c r="YF136" s="28"/>
      <c r="YG136" s="28"/>
      <c r="YH136" s="28"/>
      <c r="YI136" s="28"/>
      <c r="YJ136" s="28"/>
      <c r="YK136" s="28"/>
      <c r="YL136" s="28"/>
      <c r="YM136" s="28"/>
      <c r="YN136" s="28"/>
      <c r="YO136" s="28"/>
      <c r="YP136" s="28"/>
      <c r="YQ136" s="28"/>
      <c r="YR136" s="28"/>
      <c r="YS136" s="28"/>
      <c r="YT136" s="28"/>
      <c r="YU136" s="28"/>
      <c r="YV136" s="28"/>
      <c r="YW136" s="28"/>
      <c r="YX136" s="28"/>
      <c r="YY136" s="28"/>
      <c r="YZ136" s="28"/>
      <c r="ZA136" s="28"/>
      <c r="ZB136" s="28"/>
      <c r="ZC136" s="28"/>
      <c r="ZD136" s="28"/>
      <c r="ZE136" s="28"/>
      <c r="ZF136" s="28"/>
      <c r="ZG136" s="28"/>
      <c r="ZH136" s="28"/>
      <c r="ZI136" s="28"/>
      <c r="ZJ136" s="28"/>
      <c r="ZK136" s="28"/>
      <c r="ZL136" s="28"/>
      <c r="ZM136" s="28"/>
      <c r="ZN136" s="28"/>
      <c r="ZO136" s="28"/>
      <c r="ZP136" s="28"/>
      <c r="ZQ136" s="28"/>
      <c r="ZR136" s="28"/>
      <c r="ZS136" s="28"/>
      <c r="ZT136" s="28"/>
      <c r="ZU136" s="28"/>
      <c r="ZV136" s="28"/>
      <c r="ZW136" s="28"/>
      <c r="ZX136" s="28"/>
      <c r="ZY136" s="28"/>
      <c r="ZZ136" s="28"/>
      <c r="AAA136" s="28"/>
      <c r="AAB136" s="28"/>
      <c r="AAC136" s="28"/>
      <c r="AAD136" s="28"/>
      <c r="AAE136" s="28"/>
      <c r="AAF136" s="28"/>
      <c r="AAG136" s="28"/>
      <c r="AAH136" s="28"/>
      <c r="AAI136" s="28"/>
      <c r="AAJ136" s="28"/>
      <c r="AAK136" s="28"/>
      <c r="AAL136" s="28"/>
      <c r="AAM136" s="28"/>
      <c r="AAN136" s="28"/>
      <c r="AAO136" s="28"/>
      <c r="AAP136" s="28"/>
      <c r="AAQ136" s="28"/>
      <c r="AAR136" s="28"/>
      <c r="AAS136" s="28"/>
      <c r="AAT136" s="28"/>
      <c r="AAU136" s="28"/>
      <c r="AAV136" s="28"/>
      <c r="AAW136" s="28"/>
      <c r="AAX136" s="28"/>
      <c r="AAY136" s="28"/>
      <c r="AAZ136" s="28"/>
      <c r="ABA136" s="28"/>
      <c r="ABB136" s="28"/>
      <c r="ABC136" s="28"/>
      <c r="ABD136" s="28"/>
      <c r="ABE136" s="28"/>
      <c r="ABF136" s="28"/>
      <c r="ABG136" s="28"/>
      <c r="ABH136" s="28"/>
      <c r="ABI136" s="28"/>
      <c r="ABJ136" s="28"/>
      <c r="ABK136" s="28"/>
      <c r="ABL136" s="28"/>
      <c r="ABM136" s="28"/>
      <c r="ABN136" s="28"/>
      <c r="ABO136" s="28"/>
      <c r="ABP136" s="28"/>
      <c r="ABQ136" s="28"/>
      <c r="ABR136" s="28"/>
      <c r="ABS136" s="28"/>
      <c r="ABT136" s="28"/>
      <c r="ABU136" s="28"/>
      <c r="ABV136" s="28"/>
      <c r="ABW136" s="28"/>
      <c r="ABX136" s="28"/>
      <c r="ABY136" s="28"/>
      <c r="ABZ136" s="28"/>
      <c r="ACA136" s="28"/>
      <c r="ACB136" s="28"/>
      <c r="ACC136" s="28"/>
      <c r="ACD136" s="28"/>
      <c r="ACE136" s="28"/>
      <c r="ACF136" s="28"/>
      <c r="ACG136" s="28"/>
      <c r="ACH136" s="28"/>
      <c r="ACI136" s="28"/>
      <c r="ACJ136" s="28"/>
      <c r="ACK136" s="28"/>
      <c r="ACL136" s="28"/>
      <c r="ACM136" s="28"/>
      <c r="ACN136" s="28"/>
      <c r="ACO136" s="28"/>
      <c r="ACP136" s="28"/>
      <c r="ACQ136" s="28"/>
      <c r="ACR136" s="28"/>
      <c r="ACS136" s="28"/>
      <c r="ACT136" s="28"/>
      <c r="ACU136" s="28"/>
      <c r="ACV136" s="28"/>
      <c r="ACW136" s="28"/>
      <c r="ACX136" s="28"/>
      <c r="ACY136" s="28"/>
      <c r="ACZ136" s="28"/>
      <c r="ADA136" s="28"/>
      <c r="ADB136" s="28"/>
      <c r="ADC136" s="28"/>
      <c r="ADD136" s="28"/>
      <c r="ADE136" s="28"/>
      <c r="ADF136" s="28"/>
      <c r="ADG136" s="28"/>
      <c r="ADH136" s="28"/>
      <c r="ADI136" s="28"/>
      <c r="ADJ136" s="28"/>
      <c r="ADK136" s="28"/>
      <c r="ADL136" s="28"/>
      <c r="ADM136" s="28"/>
      <c r="ADN136" s="28"/>
      <c r="ADO136" s="28"/>
      <c r="ADP136" s="28"/>
      <c r="ADQ136" s="28"/>
      <c r="ADR136" s="28"/>
      <c r="ADS136" s="28"/>
      <c r="ADT136" s="28"/>
      <c r="ADU136" s="28"/>
      <c r="ADV136" s="28"/>
      <c r="ADW136" s="28"/>
      <c r="ADX136" s="28"/>
      <c r="ADY136" s="28"/>
      <c r="ADZ136" s="28"/>
      <c r="AEA136" s="28"/>
      <c r="AEB136" s="28"/>
      <c r="AEC136" s="28"/>
      <c r="AED136" s="28"/>
      <c r="AEE136" s="28"/>
      <c r="AEF136" s="28"/>
      <c r="AEG136" s="28"/>
      <c r="AEH136" s="28"/>
      <c r="AEI136" s="28"/>
      <c r="AEJ136" s="28"/>
      <c r="AEK136" s="28"/>
      <c r="AEL136" s="28"/>
      <c r="AEM136" s="28"/>
      <c r="AEN136" s="28"/>
      <c r="AEO136" s="28"/>
      <c r="AEP136" s="28"/>
      <c r="AEQ136" s="28"/>
      <c r="AER136" s="28"/>
      <c r="AES136" s="28"/>
      <c r="AET136" s="28"/>
      <c r="AEU136" s="28"/>
      <c r="AEV136" s="28"/>
      <c r="AEW136" s="28"/>
      <c r="AEX136" s="28"/>
      <c r="AEY136" s="28"/>
      <c r="AEZ136" s="28"/>
      <c r="AFA136" s="28"/>
      <c r="AFB136" s="28"/>
      <c r="AFC136" s="28"/>
      <c r="AFD136" s="28"/>
      <c r="AFE136" s="28"/>
      <c r="AFF136" s="28"/>
      <c r="AFG136" s="28"/>
      <c r="AFH136" s="28"/>
      <c r="AFI136" s="28"/>
      <c r="AFJ136" s="28"/>
      <c r="AFK136" s="28"/>
      <c r="AFL136" s="28"/>
      <c r="AFM136" s="28"/>
      <c r="AFN136" s="28"/>
      <c r="AFO136" s="28"/>
      <c r="AFP136" s="28"/>
      <c r="AFQ136" s="28"/>
      <c r="AFR136" s="28"/>
      <c r="AFS136" s="28"/>
      <c r="AFT136" s="28"/>
      <c r="AFU136" s="28"/>
      <c r="AFV136" s="28"/>
      <c r="AFW136" s="28"/>
      <c r="AFX136" s="28"/>
      <c r="AFY136" s="28"/>
      <c r="AFZ136" s="28"/>
      <c r="AGA136" s="28"/>
      <c r="AGB136" s="28"/>
      <c r="AGC136" s="28"/>
      <c r="AGD136" s="28"/>
      <c r="AGE136" s="28"/>
      <c r="AGF136" s="28"/>
      <c r="AGG136" s="28"/>
      <c r="AGH136" s="28"/>
      <c r="AGI136" s="28"/>
      <c r="AGJ136" s="28"/>
      <c r="AGK136" s="28"/>
      <c r="AGL136" s="28"/>
      <c r="AGM136" s="28"/>
      <c r="AGN136" s="28"/>
      <c r="AGO136" s="28"/>
      <c r="AGP136" s="28"/>
      <c r="AGQ136" s="28"/>
      <c r="AGR136" s="28"/>
      <c r="AGS136" s="28"/>
      <c r="AGT136" s="28"/>
      <c r="AGU136" s="28"/>
      <c r="AGV136" s="28"/>
      <c r="AGW136" s="28"/>
      <c r="AGX136" s="28"/>
      <c r="AGY136" s="28"/>
      <c r="AGZ136" s="28"/>
      <c r="AHA136" s="28"/>
      <c r="AHB136" s="28"/>
      <c r="AHC136" s="28"/>
      <c r="AHD136" s="28"/>
      <c r="AHE136" s="28"/>
      <c r="AHF136" s="28"/>
      <c r="AHG136" s="28"/>
      <c r="AHH136" s="28"/>
      <c r="AHI136" s="28"/>
      <c r="AHJ136" s="28"/>
      <c r="AHK136" s="28"/>
      <c r="AHL136" s="28"/>
      <c r="AHM136" s="28"/>
      <c r="AHN136" s="28"/>
      <c r="AHO136" s="28"/>
      <c r="AHP136" s="28"/>
      <c r="AHQ136" s="28"/>
      <c r="AHR136" s="28"/>
      <c r="AHS136" s="28"/>
      <c r="AHT136" s="28"/>
      <c r="AHU136" s="28"/>
      <c r="AHV136" s="28"/>
      <c r="AHW136" s="28"/>
      <c r="AHX136" s="28"/>
      <c r="AHY136" s="28"/>
      <c r="AHZ136" s="28"/>
      <c r="AIA136" s="28"/>
      <c r="AIB136" s="28"/>
      <c r="AIC136" s="28"/>
      <c r="AID136" s="28"/>
      <c r="AIE136" s="28"/>
      <c r="AIF136" s="28"/>
      <c r="AIG136" s="28"/>
      <c r="AIH136" s="28"/>
      <c r="AII136" s="28"/>
      <c r="AIJ136" s="28"/>
      <c r="AIK136" s="28"/>
      <c r="AIL136" s="28"/>
      <c r="AIM136" s="28"/>
      <c r="AIN136" s="28"/>
      <c r="AIO136" s="28"/>
      <c r="AIP136" s="28"/>
      <c r="AIQ136" s="28"/>
      <c r="AIR136" s="28"/>
      <c r="AIS136" s="28"/>
      <c r="AIT136" s="28"/>
      <c r="AIU136" s="28"/>
      <c r="AIV136" s="28"/>
      <c r="AIW136" s="28"/>
      <c r="AIX136" s="28"/>
      <c r="AIY136" s="28"/>
      <c r="AIZ136" s="28"/>
      <c r="AJA136" s="28"/>
      <c r="AJB136" s="28"/>
      <c r="AJC136" s="28"/>
      <c r="AJD136" s="28"/>
      <c r="AJE136" s="28"/>
      <c r="AJF136" s="28"/>
      <c r="AJG136" s="28"/>
      <c r="AJH136" s="28"/>
      <c r="AJI136" s="28"/>
      <c r="AJJ136" s="28"/>
      <c r="AJK136" s="28"/>
      <c r="AJL136" s="28"/>
      <c r="AJM136" s="28"/>
      <c r="AJN136" s="28"/>
      <c r="AJO136" s="28"/>
      <c r="AJP136" s="28"/>
      <c r="AJQ136" s="28"/>
      <c r="AJR136" s="28"/>
      <c r="AJS136" s="28"/>
      <c r="AJT136" s="28"/>
      <c r="AJU136" s="28"/>
      <c r="AJV136" s="28"/>
      <c r="AJW136" s="28"/>
      <c r="AJX136" s="28"/>
      <c r="AJY136" s="28"/>
      <c r="AJZ136" s="28"/>
      <c r="AKA136" s="28"/>
      <c r="AKB136" s="28"/>
      <c r="AKC136" s="28"/>
      <c r="AKD136" s="28"/>
      <c r="AKE136" s="28"/>
      <c r="AKF136" s="28"/>
      <c r="AKG136" s="28"/>
      <c r="AKH136" s="28"/>
      <c r="AKI136" s="28"/>
      <c r="AKJ136" s="28"/>
      <c r="AKK136" s="28"/>
      <c r="AKL136" s="28"/>
      <c r="AKM136" s="28"/>
      <c r="AKN136" s="28"/>
      <c r="AKO136" s="28"/>
      <c r="AKP136" s="28"/>
      <c r="AKQ136" s="28"/>
      <c r="AKR136" s="28"/>
      <c r="AKS136" s="28"/>
      <c r="AKT136" s="28"/>
      <c r="AKU136" s="28"/>
      <c r="AKV136" s="28"/>
      <c r="AKW136" s="28"/>
      <c r="AKX136" s="28"/>
      <c r="AKY136" s="28"/>
      <c r="AKZ136" s="28"/>
      <c r="ALA136" s="28"/>
      <c r="ALB136" s="28"/>
      <c r="ALC136" s="28"/>
      <c r="ALD136" s="28"/>
      <c r="ALE136" s="28"/>
      <c r="ALF136" s="28"/>
      <c r="ALG136" s="28"/>
      <c r="ALH136" s="28"/>
      <c r="ALI136" s="28"/>
      <c r="ALJ136" s="28"/>
      <c r="ALK136" s="28"/>
      <c r="ALL136" s="28"/>
      <c r="ALM136" s="28"/>
      <c r="ALN136" s="28"/>
      <c r="ALO136" s="28"/>
      <c r="ALP136" s="28"/>
      <c r="ALQ136" s="28"/>
      <c r="ALR136" s="28"/>
      <c r="ALS136" s="28"/>
      <c r="ALT136" s="28"/>
      <c r="ALU136" s="28"/>
      <c r="ALV136" s="28"/>
      <c r="ALW136" s="28"/>
      <c r="ALX136" s="28"/>
      <c r="ALY136" s="28"/>
      <c r="ALZ136" s="28"/>
      <c r="AMA136" s="28"/>
      <c r="AMB136" s="28"/>
      <c r="AMC136" s="28"/>
      <c r="AMD136" s="28"/>
      <c r="AME136" s="28"/>
      <c r="AMF136" s="28"/>
      <c r="AMG136" s="28"/>
      <c r="AMH136" s="28"/>
      <c r="AMI136" s="28"/>
      <c r="AMJ136" s="28"/>
      <c r="AMK136" s="28"/>
      <c r="AML136" s="28"/>
      <c r="AMM136" s="28"/>
      <c r="AMN136" s="28"/>
      <c r="AMO136" s="28"/>
      <c r="AMP136" s="28"/>
      <c r="AMQ136" s="28"/>
      <c r="AMR136" s="28"/>
      <c r="AMS136" s="28"/>
      <c r="AMT136" s="28"/>
      <c r="AMU136" s="28"/>
      <c r="AMV136" s="28"/>
      <c r="AMW136" s="28"/>
      <c r="AMX136" s="28"/>
      <c r="AMY136" s="28"/>
      <c r="AMZ136" s="28"/>
      <c r="ANA136" s="28"/>
      <c r="ANB136" s="28"/>
      <c r="ANC136" s="28"/>
      <c r="AND136" s="28"/>
      <c r="ANE136" s="28"/>
      <c r="ANF136" s="28"/>
      <c r="ANG136" s="28"/>
      <c r="ANH136" s="28"/>
    </row>
    <row r="137" spans="3:1048" s="6" customFormat="1" ht="15" customHeight="1" x14ac:dyDescent="0.25">
      <c r="C137" s="6" t="str">
        <f t="shared" si="113"/>
        <v>Kenmore</v>
      </c>
      <c r="D137" s="6" t="str">
        <f t="shared" si="114"/>
        <v>153.5925  (50 gal)</v>
      </c>
      <c r="E137" s="6">
        <f t="shared" si="115"/>
        <v>160313</v>
      </c>
      <c r="F137" s="60">
        <f t="shared" si="26"/>
        <v>50</v>
      </c>
      <c r="G137" s="6" t="str">
        <f t="shared" si="116"/>
        <v>AOSmithHPTU50</v>
      </c>
      <c r="H137" s="62">
        <v>0</v>
      </c>
      <c r="I137" s="60">
        <v>1</v>
      </c>
      <c r="J137" s="61">
        <f t="shared" si="62"/>
        <v>0</v>
      </c>
      <c r="K137" s="61">
        <f t="shared" si="63"/>
        <v>2.9</v>
      </c>
      <c r="L137" s="127">
        <f t="shared" si="30"/>
        <v>0</v>
      </c>
      <c r="M137" s="169" t="str">
        <f t="shared" si="117"/>
        <v>Kenmore153_5925</v>
      </c>
      <c r="N137" s="97" t="s">
        <v>196</v>
      </c>
      <c r="O137" s="32">
        <v>3</v>
      </c>
      <c r="P137" s="81">
        <f t="shared" si="32"/>
        <v>16</v>
      </c>
      <c r="Q137" s="9" t="s">
        <v>26</v>
      </c>
      <c r="R137" s="68">
        <f t="shared" si="118"/>
        <v>3</v>
      </c>
      <c r="S137" s="68">
        <f t="shared" si="111"/>
        <v>160313</v>
      </c>
      <c r="T137" s="65" t="str">
        <f t="shared" si="40"/>
        <v>153.5925  (50 gal)</v>
      </c>
      <c r="U137" s="168">
        <f t="shared" si="106"/>
        <v>1</v>
      </c>
      <c r="V137" s="10">
        <v>153.5925</v>
      </c>
      <c r="W137" s="11">
        <v>50</v>
      </c>
      <c r="X137" s="30" t="s">
        <v>84</v>
      </c>
      <c r="Y137" s="86" t="s">
        <v>109</v>
      </c>
      <c r="Z137" s="91" t="str">
        <f t="shared" si="112"/>
        <v>AOSmithHPTU50</v>
      </c>
      <c r="AA137" s="126">
        <v>0</v>
      </c>
      <c r="AB137" s="40" t="s">
        <v>10</v>
      </c>
      <c r="AC137" s="47" t="s">
        <v>9</v>
      </c>
      <c r="AD137" s="160">
        <v>2.9</v>
      </c>
      <c r="AE137" s="48">
        <v>42545</v>
      </c>
      <c r="AF137" s="49" t="s">
        <v>83</v>
      </c>
      <c r="AG137" s="138" t="str">
        <f t="shared" si="108"/>
        <v>2,     160313,   "153.5925  (50 gal)"</v>
      </c>
      <c r="AH137" s="140" t="str">
        <f t="shared" si="100"/>
        <v>Kenmore</v>
      </c>
      <c r="AI137" s="141" t="s">
        <v>505</v>
      </c>
      <c r="AJ137" s="166">
        <f t="shared" si="107"/>
        <v>1</v>
      </c>
      <c r="AK137" s="138" t="str">
        <f t="shared" si="110"/>
        <v xml:space="preserve">          case  153.5925  (50 gal)   :   "Kenmore153_5925"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  <c r="AMM137"/>
      <c r="AMN137"/>
      <c r="AMO137"/>
      <c r="AMP137"/>
      <c r="AMQ137"/>
      <c r="AMR137"/>
      <c r="AMS137"/>
      <c r="AMT137"/>
      <c r="AMU137"/>
      <c r="AMV137"/>
      <c r="AMW137"/>
      <c r="AMX137"/>
      <c r="AMY137"/>
      <c r="AMZ137"/>
      <c r="ANA137"/>
      <c r="ANB137"/>
      <c r="ANC137"/>
      <c r="AND137"/>
      <c r="ANE137"/>
    </row>
    <row r="138" spans="3:1048" s="6" customFormat="1" ht="15" customHeight="1" x14ac:dyDescent="0.25">
      <c r="C138" s="6" t="str">
        <f t="shared" si="113"/>
        <v>Kenmore</v>
      </c>
      <c r="D138" s="6" t="str">
        <f t="shared" si="114"/>
        <v>153.5926  (66 gal)</v>
      </c>
      <c r="E138" s="6">
        <f t="shared" si="115"/>
        <v>160414</v>
      </c>
      <c r="F138" s="60">
        <f t="shared" si="26"/>
        <v>66</v>
      </c>
      <c r="G138" s="6" t="str">
        <f t="shared" si="116"/>
        <v>AOSmithHPTU66</v>
      </c>
      <c r="H138" s="62">
        <v>0</v>
      </c>
      <c r="I138" s="60">
        <v>1</v>
      </c>
      <c r="J138" s="61">
        <f t="shared" si="62"/>
        <v>0</v>
      </c>
      <c r="K138" s="61">
        <f t="shared" si="63"/>
        <v>3.1</v>
      </c>
      <c r="L138" s="127">
        <f t="shared" si="30"/>
        <v>0</v>
      </c>
      <c r="M138" s="169" t="str">
        <f t="shared" si="117"/>
        <v>Kenmore153_5926</v>
      </c>
      <c r="N138" s="97" t="s">
        <v>196</v>
      </c>
      <c r="O138" s="32">
        <v>3</v>
      </c>
      <c r="P138" s="81">
        <f t="shared" si="32"/>
        <v>16</v>
      </c>
      <c r="Q138" s="9" t="s">
        <v>26</v>
      </c>
      <c r="R138" s="68">
        <f t="shared" si="118"/>
        <v>4</v>
      </c>
      <c r="S138" s="68">
        <f t="shared" si="111"/>
        <v>160414</v>
      </c>
      <c r="T138" s="65" t="str">
        <f t="shared" si="40"/>
        <v>153.5926  (66 gal)</v>
      </c>
      <c r="U138" s="168">
        <f t="shared" si="106"/>
        <v>1</v>
      </c>
      <c r="V138" s="10">
        <v>153.5926</v>
      </c>
      <c r="W138" s="11">
        <v>66</v>
      </c>
      <c r="X138" s="30" t="s">
        <v>85</v>
      </c>
      <c r="Y138" s="86" t="s">
        <v>105</v>
      </c>
      <c r="Z138" s="91" t="str">
        <f t="shared" si="112"/>
        <v>AOSmithHPTU66</v>
      </c>
      <c r="AA138" s="126">
        <v>0</v>
      </c>
      <c r="AB138" s="40" t="s">
        <v>10</v>
      </c>
      <c r="AC138" s="47">
        <v>3</v>
      </c>
      <c r="AD138" s="160">
        <v>3.1</v>
      </c>
      <c r="AE138" s="48">
        <v>42545</v>
      </c>
      <c r="AF138" s="49" t="s">
        <v>83</v>
      </c>
      <c r="AG138" s="138" t="str">
        <f t="shared" si="108"/>
        <v>2,     160414,   "153.5926  (66 gal)"</v>
      </c>
      <c r="AH138" s="140" t="str">
        <f t="shared" si="100"/>
        <v>Kenmore</v>
      </c>
      <c r="AI138" s="141" t="s">
        <v>506</v>
      </c>
      <c r="AJ138" s="166">
        <f t="shared" si="107"/>
        <v>1</v>
      </c>
      <c r="AK138" s="138" t="str">
        <f t="shared" si="110"/>
        <v xml:space="preserve">          case  153.5926  (66 gal)   :   "Kenmore153_5926"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  <c r="AMP138"/>
      <c r="AMQ138"/>
      <c r="AMR138"/>
      <c r="AMS138"/>
      <c r="AMT138"/>
      <c r="AMU138"/>
      <c r="AMV138"/>
      <c r="AMW138"/>
      <c r="AMX138"/>
      <c r="AMY138"/>
      <c r="AMZ138"/>
      <c r="ANA138"/>
      <c r="ANB138"/>
      <c r="ANC138"/>
      <c r="AND138"/>
      <c r="ANE138"/>
    </row>
    <row r="139" spans="3:1048" s="6" customFormat="1" ht="15" customHeight="1" x14ac:dyDescent="0.25">
      <c r="C139" s="6" t="str">
        <f t="shared" si="113"/>
        <v>Kenmore</v>
      </c>
      <c r="D139" s="6" t="str">
        <f t="shared" si="114"/>
        <v>153.5928  (80 gal)</v>
      </c>
      <c r="E139" s="6">
        <f t="shared" si="115"/>
        <v>160515</v>
      </c>
      <c r="F139" s="60">
        <f t="shared" si="26"/>
        <v>80</v>
      </c>
      <c r="G139" s="6" t="str">
        <f t="shared" si="116"/>
        <v>AOSmithHPTU80</v>
      </c>
      <c r="H139" s="62">
        <v>0</v>
      </c>
      <c r="I139" s="60">
        <v>1</v>
      </c>
      <c r="J139" s="61">
        <f t="shared" si="62"/>
        <v>0</v>
      </c>
      <c r="K139" s="61">
        <f t="shared" si="63"/>
        <v>2.9</v>
      </c>
      <c r="L139" s="127">
        <f t="shared" si="30"/>
        <v>0</v>
      </c>
      <c r="M139" s="169" t="str">
        <f t="shared" si="117"/>
        <v>Kenmore153_5928</v>
      </c>
      <c r="N139" s="97" t="s">
        <v>196</v>
      </c>
      <c r="O139" s="32">
        <v>3</v>
      </c>
      <c r="P139" s="81">
        <f t="shared" si="32"/>
        <v>16</v>
      </c>
      <c r="Q139" s="9" t="s">
        <v>26</v>
      </c>
      <c r="R139" s="68">
        <f t="shared" si="118"/>
        <v>5</v>
      </c>
      <c r="S139" s="68">
        <f t="shared" si="111"/>
        <v>160515</v>
      </c>
      <c r="T139" s="65" t="str">
        <f t="shared" ref="T139:T208" si="119">V139 &amp; "  (" &amp; W139 &amp; " gal" &amp; IF(AA139&gt;0, ", JA13)", ")")</f>
        <v>153.5928  (80 gal)</v>
      </c>
      <c r="U139" s="168">
        <f t="shared" si="106"/>
        <v>1</v>
      </c>
      <c r="V139" s="10">
        <v>153.59280000000001</v>
      </c>
      <c r="W139" s="11">
        <v>80</v>
      </c>
      <c r="X139" s="30" t="s">
        <v>86</v>
      </c>
      <c r="Y139" s="86" t="s">
        <v>106</v>
      </c>
      <c r="Z139" s="91" t="str">
        <f t="shared" si="112"/>
        <v>AOSmithHPTU80</v>
      </c>
      <c r="AA139" s="126">
        <v>0</v>
      </c>
      <c r="AB139" s="40" t="s">
        <v>10</v>
      </c>
      <c r="AC139" s="47" t="s">
        <v>15</v>
      </c>
      <c r="AD139" s="160">
        <v>2.9</v>
      </c>
      <c r="AE139" s="48">
        <v>42545</v>
      </c>
      <c r="AF139" s="49" t="s">
        <v>83</v>
      </c>
      <c r="AG139" s="138" t="str">
        <f t="shared" si="108"/>
        <v>2,     160515,   "153.5928  (80 gal)"</v>
      </c>
      <c r="AH139" s="140" t="str">
        <f t="shared" si="100"/>
        <v>Kenmore</v>
      </c>
      <c r="AI139" s="141" t="s">
        <v>507</v>
      </c>
      <c r="AJ139" s="166">
        <f t="shared" si="107"/>
        <v>1</v>
      </c>
      <c r="AK139" s="138" t="str">
        <f t="shared" si="110"/>
        <v xml:space="preserve">          case  153.5928  (80 gal)   :   "Kenmore153_5928"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  <c r="AMZ139"/>
      <c r="ANA139"/>
      <c r="ANB139"/>
      <c r="ANC139"/>
      <c r="AND139"/>
      <c r="ANE139"/>
    </row>
    <row r="140" spans="3:1048" s="6" customFormat="1" ht="15" customHeight="1" x14ac:dyDescent="0.25">
      <c r="C140" s="162" t="str">
        <f t="shared" ref="C140:C142" si="120">Q140</f>
        <v>Lochinvar</v>
      </c>
      <c r="D140" s="162" t="str">
        <f t="shared" ref="D140:D142" si="121">T140</f>
        <v>HPSA050KD 2**  (50 gal, JA13)</v>
      </c>
      <c r="E140" s="162">
        <f t="shared" ref="E140:E142" si="122">S140</f>
        <v>170783</v>
      </c>
      <c r="F140" s="60">
        <f t="shared" ref="F140:F142" si="123">W140</f>
        <v>50</v>
      </c>
      <c r="G140" s="6" t="str">
        <f t="shared" ref="G140:G142" si="124">Z140</f>
        <v>AOSmithHPTS50</v>
      </c>
      <c r="H140" s="62">
        <v>0</v>
      </c>
      <c r="I140" s="60">
        <v>1</v>
      </c>
      <c r="J140" s="61">
        <f t="shared" ref="J140:J142" si="125">IF(H140&gt;0,AB140,0)</f>
        <v>0</v>
      </c>
      <c r="K140" s="61">
        <f t="shared" ref="K140:K142" si="126">IF(I140&gt;0,AD140,0)</f>
        <v>3.8</v>
      </c>
      <c r="L140" s="127">
        <f t="shared" ref="L140:L142" si="127">AA140</f>
        <v>1</v>
      </c>
      <c r="M140" s="169" t="str">
        <f t="shared" ref="M140:M142" si="128">AI140</f>
        <v>LochinvarHPSA050KD2xx</v>
      </c>
      <c r="N140" s="97" t="s">
        <v>196</v>
      </c>
      <c r="O140" s="32">
        <v>4</v>
      </c>
      <c r="P140" s="81">
        <f t="shared" ref="P140:P142" si="129">VLOOKUP( Q140, $Q$2:$R$21, 2, FALSE )</f>
        <v>17</v>
      </c>
      <c r="Q140" s="175" t="s">
        <v>27</v>
      </c>
      <c r="R140" s="67">
        <v>7</v>
      </c>
      <c r="S140" s="68">
        <f t="shared" si="111"/>
        <v>170783</v>
      </c>
      <c r="T140" s="65" t="str">
        <f t="shared" ref="T140:T142" si="130">V140 &amp; "  (" &amp; W140 &amp; " gal" &amp; IF(AA140&gt;0, ", JA13)", ")")</f>
        <v>HPSA050KD 2**  (50 gal, JA13)</v>
      </c>
      <c r="U140" s="168">
        <f t="shared" si="106"/>
        <v>1</v>
      </c>
      <c r="V140" s="10" t="s">
        <v>874</v>
      </c>
      <c r="W140" s="11">
        <v>50</v>
      </c>
      <c r="X140" s="30" t="s">
        <v>850</v>
      </c>
      <c r="Y140" s="86" t="s">
        <v>850</v>
      </c>
      <c r="Z140" s="91" t="str">
        <f t="shared" si="112"/>
        <v>AOSmithHPTS50</v>
      </c>
      <c r="AA140" s="128">
        <v>1</v>
      </c>
      <c r="AB140" s="40" t="s">
        <v>10</v>
      </c>
      <c r="AC140" s="47" t="s">
        <v>9</v>
      </c>
      <c r="AD140" s="160">
        <v>3.8</v>
      </c>
      <c r="AE140" s="165">
        <v>44728</v>
      </c>
      <c r="AF140" s="49" t="s">
        <v>83</v>
      </c>
      <c r="AG140" s="138" t="str">
        <f t="shared" ref="AG140:AG142" si="131">"2,     "&amp;E140&amp;",   """&amp;T140&amp;""""</f>
        <v>2,     170783,   "HPSA050KD 2**  (50 gal, JA13)"</v>
      </c>
      <c r="AH140" s="139" t="str">
        <f>Q140</f>
        <v>Lochinvar</v>
      </c>
      <c r="AI140" s="161" t="s">
        <v>877</v>
      </c>
      <c r="AJ140" s="166">
        <f t="shared" si="107"/>
        <v>1</v>
      </c>
      <c r="AK140" s="138" t="str">
        <f t="shared" ref="AK140:AK142" si="132">"          case  "&amp;D140&amp;"   :   """&amp;AI140&amp;""""</f>
        <v xml:space="preserve">          case  HPSA050KD 2**  (50 gal, JA13)   :   "LochinvarHPSA050KD2xx"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  <c r="AMZ140"/>
      <c r="ANA140"/>
      <c r="ANB140"/>
      <c r="ANC140"/>
      <c r="AND140"/>
      <c r="ANE140"/>
    </row>
    <row r="141" spans="3:1048" s="6" customFormat="1" ht="15" customHeight="1" x14ac:dyDescent="0.25">
      <c r="C141" s="162" t="str">
        <f t="shared" si="120"/>
        <v>Lochinvar</v>
      </c>
      <c r="D141" s="162" t="str">
        <f t="shared" si="121"/>
        <v>HPSA065KD 2**  (66 gal, JA13)</v>
      </c>
      <c r="E141" s="162">
        <f t="shared" si="122"/>
        <v>170884</v>
      </c>
      <c r="F141" s="60">
        <f t="shared" si="123"/>
        <v>66</v>
      </c>
      <c r="G141" s="6" t="str">
        <f t="shared" si="124"/>
        <v>AOSmithHPTS66</v>
      </c>
      <c r="H141" s="62">
        <v>0</v>
      </c>
      <c r="I141" s="60">
        <v>1</v>
      </c>
      <c r="J141" s="61">
        <f t="shared" si="125"/>
        <v>0</v>
      </c>
      <c r="K141" s="61">
        <f t="shared" si="126"/>
        <v>4.0199999999999996</v>
      </c>
      <c r="L141" s="127">
        <f t="shared" si="127"/>
        <v>1</v>
      </c>
      <c r="M141" s="169" t="str">
        <f t="shared" si="128"/>
        <v>LochinvarHPSA065KD2xx</v>
      </c>
      <c r="N141" s="97" t="s">
        <v>196</v>
      </c>
      <c r="O141" s="32">
        <v>4</v>
      </c>
      <c r="P141" s="81">
        <f t="shared" si="129"/>
        <v>17</v>
      </c>
      <c r="Q141" s="9" t="s">
        <v>27</v>
      </c>
      <c r="R141" s="68">
        <f t="shared" ref="R141:R142" si="133">R140+1</f>
        <v>8</v>
      </c>
      <c r="S141" s="68">
        <f t="shared" si="111"/>
        <v>170884</v>
      </c>
      <c r="T141" s="65" t="str">
        <f t="shared" si="130"/>
        <v>HPSA065KD 2**  (66 gal, JA13)</v>
      </c>
      <c r="U141" s="168">
        <f t="shared" si="106"/>
        <v>1</v>
      </c>
      <c r="V141" s="10" t="s">
        <v>875</v>
      </c>
      <c r="W141" s="11">
        <v>66</v>
      </c>
      <c r="X141" s="30" t="s">
        <v>851</v>
      </c>
      <c r="Y141" s="86" t="s">
        <v>851</v>
      </c>
      <c r="Z141" s="91" t="str">
        <f t="shared" si="112"/>
        <v>AOSmithHPTS66</v>
      </c>
      <c r="AA141" s="128">
        <v>1</v>
      </c>
      <c r="AB141" s="40" t="s">
        <v>10</v>
      </c>
      <c r="AC141" s="47">
        <v>3</v>
      </c>
      <c r="AD141" s="160">
        <v>4.0199999999999996</v>
      </c>
      <c r="AE141" s="165">
        <v>44728</v>
      </c>
      <c r="AF141" s="49" t="s">
        <v>83</v>
      </c>
      <c r="AG141" s="138" t="str">
        <f t="shared" si="131"/>
        <v>2,     170884,   "HPSA065KD 2**  (66 gal, JA13)"</v>
      </c>
      <c r="AH141" s="140" t="str">
        <f t="shared" si="100"/>
        <v>Lochinvar</v>
      </c>
      <c r="AI141" s="161" t="s">
        <v>878</v>
      </c>
      <c r="AJ141" s="166">
        <f t="shared" si="107"/>
        <v>1</v>
      </c>
      <c r="AK141" s="138" t="str">
        <f t="shared" si="132"/>
        <v xml:space="preserve">          case  HPSA065KD 2**  (66 gal, JA13)   :   "LochinvarHPSA065KD2xx"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  <c r="AMZ141"/>
      <c r="ANA141"/>
      <c r="ANB141"/>
      <c r="ANC141"/>
      <c r="AND141"/>
      <c r="ANE141"/>
    </row>
    <row r="142" spans="3:1048" s="6" customFormat="1" ht="15" customHeight="1" x14ac:dyDescent="0.25">
      <c r="C142" s="162" t="str">
        <f t="shared" si="120"/>
        <v>Lochinvar</v>
      </c>
      <c r="D142" s="162" t="str">
        <f t="shared" si="121"/>
        <v>HPSA080KD 2**  (80 gal, JA13)</v>
      </c>
      <c r="E142" s="162">
        <f t="shared" si="122"/>
        <v>170985</v>
      </c>
      <c r="F142" s="60">
        <f t="shared" si="123"/>
        <v>80</v>
      </c>
      <c r="G142" s="6" t="str">
        <f t="shared" si="124"/>
        <v>AOSmithHPTS80</v>
      </c>
      <c r="H142" s="62">
        <v>0</v>
      </c>
      <c r="I142" s="60">
        <v>1</v>
      </c>
      <c r="J142" s="61">
        <f t="shared" si="125"/>
        <v>0</v>
      </c>
      <c r="K142" s="61">
        <f t="shared" si="126"/>
        <v>3.88</v>
      </c>
      <c r="L142" s="127">
        <f t="shared" si="127"/>
        <v>1</v>
      </c>
      <c r="M142" s="169" t="str">
        <f t="shared" si="128"/>
        <v>LochinvarHPSA080KD2xx</v>
      </c>
      <c r="N142" s="97" t="s">
        <v>196</v>
      </c>
      <c r="O142" s="32">
        <v>4</v>
      </c>
      <c r="P142" s="81">
        <f t="shared" si="129"/>
        <v>17</v>
      </c>
      <c r="Q142" s="9" t="s">
        <v>27</v>
      </c>
      <c r="R142" s="68">
        <f t="shared" si="133"/>
        <v>9</v>
      </c>
      <c r="S142" s="68">
        <f t="shared" si="111"/>
        <v>170985</v>
      </c>
      <c r="T142" s="65" t="str">
        <f t="shared" si="130"/>
        <v>HPSA080KD 2**  (80 gal, JA13)</v>
      </c>
      <c r="U142" s="168">
        <f t="shared" si="106"/>
        <v>1</v>
      </c>
      <c r="V142" s="10" t="s">
        <v>876</v>
      </c>
      <c r="W142" s="11">
        <v>80</v>
      </c>
      <c r="X142" s="30" t="s">
        <v>852</v>
      </c>
      <c r="Y142" s="86" t="s">
        <v>852</v>
      </c>
      <c r="Z142" s="91" t="str">
        <f t="shared" si="112"/>
        <v>AOSmithHPTS80</v>
      </c>
      <c r="AA142" s="128">
        <v>1</v>
      </c>
      <c r="AB142" s="40" t="s">
        <v>10</v>
      </c>
      <c r="AC142" s="47">
        <v>4</v>
      </c>
      <c r="AD142" s="160">
        <v>3.88</v>
      </c>
      <c r="AE142" s="165">
        <v>44728</v>
      </c>
      <c r="AF142" s="49" t="s">
        <v>83</v>
      </c>
      <c r="AG142" s="138" t="str">
        <f t="shared" si="131"/>
        <v>2,     170985,   "HPSA080KD 2**  (80 gal, JA13)"</v>
      </c>
      <c r="AH142" s="140" t="str">
        <f t="shared" si="100"/>
        <v>Lochinvar</v>
      </c>
      <c r="AI142" s="161" t="s">
        <v>879</v>
      </c>
      <c r="AJ142" s="166">
        <f t="shared" si="107"/>
        <v>1</v>
      </c>
      <c r="AK142" s="138" t="str">
        <f t="shared" si="132"/>
        <v xml:space="preserve">          case  HPSA080KD 2**  (80 gal, JA13)   :   "LochinvarHPSA080KD2xx"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  <c r="AMZ142"/>
      <c r="ANA142"/>
      <c r="ANB142"/>
      <c r="ANC142"/>
      <c r="AND142"/>
      <c r="ANE142"/>
    </row>
    <row r="143" spans="3:1048" s="6" customFormat="1" ht="15" customHeight="1" x14ac:dyDescent="0.25">
      <c r="C143" s="6" t="str">
        <f t="shared" si="113"/>
        <v>Lochinvar</v>
      </c>
      <c r="D143" s="6" t="str">
        <f t="shared" si="114"/>
        <v>HPA051KD 120  (50 gal)</v>
      </c>
      <c r="E143" s="6">
        <f t="shared" si="115"/>
        <v>170113</v>
      </c>
      <c r="F143" s="60">
        <f t="shared" si="26"/>
        <v>50</v>
      </c>
      <c r="G143" s="6" t="str">
        <f t="shared" si="116"/>
        <v>AOSmithHPTU50</v>
      </c>
      <c r="H143" s="62">
        <v>0</v>
      </c>
      <c r="I143" s="60">
        <v>1</v>
      </c>
      <c r="J143" s="61">
        <f t="shared" si="62"/>
        <v>0</v>
      </c>
      <c r="K143" s="61">
        <f t="shared" si="63"/>
        <v>2.9</v>
      </c>
      <c r="L143" s="127">
        <f t="shared" si="30"/>
        <v>0</v>
      </c>
      <c r="M143" s="169" t="str">
        <f t="shared" si="117"/>
        <v>LochinvarHPA051</v>
      </c>
      <c r="N143" s="97" t="s">
        <v>196</v>
      </c>
      <c r="O143" s="32">
        <v>3</v>
      </c>
      <c r="P143" s="81">
        <f t="shared" si="32"/>
        <v>17</v>
      </c>
      <c r="Q143" s="9" t="s">
        <v>27</v>
      </c>
      <c r="R143" s="120">
        <v>1</v>
      </c>
      <c r="S143" s="68">
        <f t="shared" si="111"/>
        <v>170113</v>
      </c>
      <c r="T143" s="65" t="str">
        <f t="shared" si="119"/>
        <v>HPA051KD 120  (50 gal)</v>
      </c>
      <c r="U143" s="168">
        <f t="shared" si="106"/>
        <v>1</v>
      </c>
      <c r="V143" s="10" t="s">
        <v>28</v>
      </c>
      <c r="W143" s="11">
        <v>50</v>
      </c>
      <c r="X143" s="30" t="s">
        <v>84</v>
      </c>
      <c r="Y143" s="86" t="s">
        <v>109</v>
      </c>
      <c r="Z143" s="91" t="str">
        <f t="shared" si="112"/>
        <v>AOSmithHPTU50</v>
      </c>
      <c r="AA143" s="126">
        <v>0</v>
      </c>
      <c r="AB143" s="40" t="s">
        <v>10</v>
      </c>
      <c r="AC143" s="47" t="s">
        <v>9</v>
      </c>
      <c r="AD143" s="160">
        <v>2.9</v>
      </c>
      <c r="AE143" s="48">
        <v>42545</v>
      </c>
      <c r="AF143" s="49" t="s">
        <v>83</v>
      </c>
      <c r="AG143" s="138" t="str">
        <f t="shared" si="108"/>
        <v>2,     170113,   "HPA051KD 120  (50 gal)"</v>
      </c>
      <c r="AH143" s="139" t="str">
        <f>Q143</f>
        <v>Lochinvar</v>
      </c>
      <c r="AI143" s="141" t="s">
        <v>508</v>
      </c>
      <c r="AJ143" s="166">
        <f t="shared" si="107"/>
        <v>1</v>
      </c>
      <c r="AK143" s="138" t="str">
        <f t="shared" si="110"/>
        <v xml:space="preserve">          case  HPA051KD 120  (50 gal)   :   "LochinvarHPA051"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  <c r="AMZ143"/>
      <c r="ANA143"/>
      <c r="ANB143"/>
      <c r="ANC143"/>
      <c r="AND143"/>
      <c r="ANE143"/>
    </row>
    <row r="144" spans="3:1048" s="6" customFormat="1" ht="15" customHeight="1" x14ac:dyDescent="0.25">
      <c r="C144" s="6" t="str">
        <f t="shared" si="113"/>
        <v>Lochinvar</v>
      </c>
      <c r="D144" s="6" t="str">
        <f t="shared" si="114"/>
        <v>HPA052KD 120  (50 gal)</v>
      </c>
      <c r="E144" s="6">
        <f t="shared" si="115"/>
        <v>170213</v>
      </c>
      <c r="F144" s="60">
        <f t="shared" si="26"/>
        <v>50</v>
      </c>
      <c r="G144" s="6" t="str">
        <f t="shared" si="116"/>
        <v>AOSmithHPTU50</v>
      </c>
      <c r="H144" s="62">
        <v>0</v>
      </c>
      <c r="I144" s="60">
        <v>1</v>
      </c>
      <c r="J144" s="61">
        <f t="shared" si="62"/>
        <v>0</v>
      </c>
      <c r="K144" s="61">
        <f t="shared" si="63"/>
        <v>2.9</v>
      </c>
      <c r="L144" s="127">
        <f t="shared" si="30"/>
        <v>0</v>
      </c>
      <c r="M144" s="169" t="str">
        <f t="shared" si="117"/>
        <v>LochinvarHPA052</v>
      </c>
      <c r="N144" s="97" t="s">
        <v>196</v>
      </c>
      <c r="O144" s="32">
        <v>3</v>
      </c>
      <c r="P144" s="81">
        <f t="shared" si="32"/>
        <v>17</v>
      </c>
      <c r="Q144" s="9" t="s">
        <v>27</v>
      </c>
      <c r="R144" s="68">
        <f t="shared" ref="R144:R148" si="134">R143+1</f>
        <v>2</v>
      </c>
      <c r="S144" s="68">
        <f t="shared" si="111"/>
        <v>170213</v>
      </c>
      <c r="T144" s="65" t="str">
        <f t="shared" si="119"/>
        <v>HPA052KD 120  (50 gal)</v>
      </c>
      <c r="U144" s="168">
        <f t="shared" si="106"/>
        <v>1</v>
      </c>
      <c r="V144" s="10" t="s">
        <v>29</v>
      </c>
      <c r="W144" s="11">
        <v>50</v>
      </c>
      <c r="X144" s="30" t="s">
        <v>84</v>
      </c>
      <c r="Y144" s="86" t="s">
        <v>109</v>
      </c>
      <c r="Z144" s="91" t="str">
        <f t="shared" si="112"/>
        <v>AOSmithHPTU50</v>
      </c>
      <c r="AA144" s="126">
        <v>0</v>
      </c>
      <c r="AB144" s="40" t="s">
        <v>10</v>
      </c>
      <c r="AC144" s="47" t="s">
        <v>9</v>
      </c>
      <c r="AD144" s="160">
        <v>2.9</v>
      </c>
      <c r="AE144" s="48">
        <v>42545</v>
      </c>
      <c r="AF144" s="49" t="s">
        <v>83</v>
      </c>
      <c r="AG144" s="138" t="str">
        <f t="shared" si="108"/>
        <v>2,     170213,   "HPA052KD 120  (50 gal)"</v>
      </c>
      <c r="AH144" s="140" t="str">
        <f t="shared" si="100"/>
        <v>Lochinvar</v>
      </c>
      <c r="AI144" s="141" t="s">
        <v>509</v>
      </c>
      <c r="AJ144" s="166">
        <f t="shared" si="107"/>
        <v>1</v>
      </c>
      <c r="AK144" s="138" t="str">
        <f t="shared" si="110"/>
        <v xml:space="preserve">          case  HPA052KD 120  (50 gal)   :   "LochinvarHPA052"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  <c r="AMZ144"/>
      <c r="ANA144"/>
      <c r="ANB144"/>
      <c r="ANC144"/>
      <c r="AND144"/>
      <c r="ANE144"/>
    </row>
    <row r="145" spans="3:1048" s="6" customFormat="1" ht="15" customHeight="1" x14ac:dyDescent="0.25">
      <c r="C145" s="6" t="str">
        <f t="shared" si="113"/>
        <v>Lochinvar</v>
      </c>
      <c r="D145" s="6" t="str">
        <f t="shared" si="114"/>
        <v>HPA067KD 120  (66 gal)</v>
      </c>
      <c r="E145" s="6">
        <f t="shared" si="115"/>
        <v>170314</v>
      </c>
      <c r="F145" s="60">
        <f t="shared" si="26"/>
        <v>66</v>
      </c>
      <c r="G145" s="6" t="str">
        <f t="shared" si="116"/>
        <v>AOSmithHPTU66</v>
      </c>
      <c r="H145" s="62">
        <v>0</v>
      </c>
      <c r="I145" s="60">
        <v>1</v>
      </c>
      <c r="J145" s="61">
        <f t="shared" si="62"/>
        <v>0</v>
      </c>
      <c r="K145" s="61">
        <f t="shared" si="63"/>
        <v>3.1</v>
      </c>
      <c r="L145" s="127">
        <f t="shared" si="30"/>
        <v>0</v>
      </c>
      <c r="M145" s="169" t="str">
        <f t="shared" si="117"/>
        <v>LochinvarHPA067</v>
      </c>
      <c r="N145" s="97" t="s">
        <v>196</v>
      </c>
      <c r="O145" s="32">
        <v>3</v>
      </c>
      <c r="P145" s="81">
        <f t="shared" si="32"/>
        <v>17</v>
      </c>
      <c r="Q145" s="9" t="s">
        <v>27</v>
      </c>
      <c r="R145" s="68">
        <f t="shared" si="134"/>
        <v>3</v>
      </c>
      <c r="S145" s="68">
        <f t="shared" si="111"/>
        <v>170314</v>
      </c>
      <c r="T145" s="65" t="str">
        <f t="shared" si="119"/>
        <v>HPA067KD 120  (66 gal)</v>
      </c>
      <c r="U145" s="168">
        <f t="shared" si="106"/>
        <v>1</v>
      </c>
      <c r="V145" s="10" t="s">
        <v>30</v>
      </c>
      <c r="W145" s="11">
        <v>66</v>
      </c>
      <c r="X145" s="30" t="s">
        <v>85</v>
      </c>
      <c r="Y145" s="86" t="s">
        <v>105</v>
      </c>
      <c r="Z145" s="91" t="str">
        <f t="shared" si="112"/>
        <v>AOSmithHPTU66</v>
      </c>
      <c r="AA145" s="126">
        <v>0</v>
      </c>
      <c r="AB145" s="40" t="s">
        <v>10</v>
      </c>
      <c r="AC145" s="47">
        <v>3</v>
      </c>
      <c r="AD145" s="160">
        <v>3.1</v>
      </c>
      <c r="AE145" s="48">
        <v>42545</v>
      </c>
      <c r="AF145" s="49" t="s">
        <v>83</v>
      </c>
      <c r="AG145" s="138" t="str">
        <f t="shared" si="108"/>
        <v>2,     170314,   "HPA067KD 120  (66 gal)"</v>
      </c>
      <c r="AH145" s="140" t="str">
        <f t="shared" si="100"/>
        <v>Lochinvar</v>
      </c>
      <c r="AI145" s="141" t="s">
        <v>510</v>
      </c>
      <c r="AJ145" s="166">
        <f t="shared" si="107"/>
        <v>1</v>
      </c>
      <c r="AK145" s="138" t="str">
        <f t="shared" si="110"/>
        <v xml:space="preserve">          case  HPA067KD 120  (66 gal)   :   "LochinvarHPA067"</v>
      </c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  <c r="AMZ145"/>
      <c r="ANA145"/>
      <c r="ANB145"/>
      <c r="ANC145"/>
      <c r="AND145"/>
      <c r="ANE145"/>
    </row>
    <row r="146" spans="3:1048" s="6" customFormat="1" ht="15" customHeight="1" x14ac:dyDescent="0.25">
      <c r="C146" s="6" t="str">
        <f t="shared" si="113"/>
        <v>Lochinvar</v>
      </c>
      <c r="D146" s="6" t="str">
        <f t="shared" si="114"/>
        <v>HPA068KD 120  (66 gal)</v>
      </c>
      <c r="E146" s="6">
        <f t="shared" si="115"/>
        <v>170414</v>
      </c>
      <c r="F146" s="60">
        <f t="shared" si="26"/>
        <v>66</v>
      </c>
      <c r="G146" s="6" t="str">
        <f t="shared" si="116"/>
        <v>AOSmithHPTU66</v>
      </c>
      <c r="H146" s="62">
        <v>0</v>
      </c>
      <c r="I146" s="60">
        <v>1</v>
      </c>
      <c r="J146" s="61">
        <f t="shared" si="62"/>
        <v>0</v>
      </c>
      <c r="K146" s="61">
        <f t="shared" si="63"/>
        <v>3.1</v>
      </c>
      <c r="L146" s="127">
        <f t="shared" si="30"/>
        <v>0</v>
      </c>
      <c r="M146" s="169" t="str">
        <f t="shared" si="117"/>
        <v>LochinvarHPA068</v>
      </c>
      <c r="N146" s="97" t="s">
        <v>196</v>
      </c>
      <c r="O146" s="32">
        <v>3</v>
      </c>
      <c r="P146" s="81">
        <f t="shared" si="32"/>
        <v>17</v>
      </c>
      <c r="Q146" s="9" t="s">
        <v>27</v>
      </c>
      <c r="R146" s="68">
        <f t="shared" si="134"/>
        <v>4</v>
      </c>
      <c r="S146" s="68">
        <f t="shared" si="111"/>
        <v>170414</v>
      </c>
      <c r="T146" s="65" t="str">
        <f t="shared" si="119"/>
        <v>HPA068KD 120  (66 gal)</v>
      </c>
      <c r="U146" s="168">
        <f t="shared" si="106"/>
        <v>1</v>
      </c>
      <c r="V146" s="10" t="s">
        <v>31</v>
      </c>
      <c r="W146" s="11">
        <v>66</v>
      </c>
      <c r="X146" s="30" t="s">
        <v>85</v>
      </c>
      <c r="Y146" s="86" t="s">
        <v>105</v>
      </c>
      <c r="Z146" s="91" t="str">
        <f t="shared" si="112"/>
        <v>AOSmithHPTU66</v>
      </c>
      <c r="AA146" s="126">
        <v>0</v>
      </c>
      <c r="AB146" s="40" t="s">
        <v>10</v>
      </c>
      <c r="AC146" s="47">
        <v>3</v>
      </c>
      <c r="AD146" s="160">
        <v>3.1</v>
      </c>
      <c r="AE146" s="48">
        <v>42545</v>
      </c>
      <c r="AF146" s="49" t="s">
        <v>83</v>
      </c>
      <c r="AG146" s="138" t="str">
        <f t="shared" si="108"/>
        <v>2,     170414,   "HPA068KD 120  (66 gal)"</v>
      </c>
      <c r="AH146" s="140" t="str">
        <f t="shared" si="100"/>
        <v>Lochinvar</v>
      </c>
      <c r="AI146" s="141" t="s">
        <v>511</v>
      </c>
      <c r="AJ146" s="166">
        <f t="shared" si="107"/>
        <v>1</v>
      </c>
      <c r="AK146" s="138" t="str">
        <f t="shared" si="110"/>
        <v xml:space="preserve">          case  HPA068KD 120  (66 gal)   :   "LochinvarHPA068"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  <c r="AMZ146"/>
      <c r="ANA146"/>
      <c r="ANB146"/>
      <c r="ANC146"/>
      <c r="AND146"/>
      <c r="ANE146"/>
    </row>
    <row r="147" spans="3:1048" s="6" customFormat="1" ht="15" customHeight="1" x14ac:dyDescent="0.25">
      <c r="C147" s="6" t="str">
        <f t="shared" si="113"/>
        <v>Lochinvar</v>
      </c>
      <c r="D147" s="6" t="str">
        <f t="shared" si="114"/>
        <v>HPA081KD 120  (80 gal)</v>
      </c>
      <c r="E147" s="6">
        <f t="shared" si="115"/>
        <v>170515</v>
      </c>
      <c r="F147" s="60">
        <f t="shared" si="26"/>
        <v>80</v>
      </c>
      <c r="G147" s="6" t="str">
        <f t="shared" si="116"/>
        <v>AOSmithHPTU80</v>
      </c>
      <c r="H147" s="62">
        <v>0</v>
      </c>
      <c r="I147" s="60">
        <v>1</v>
      </c>
      <c r="J147" s="61">
        <f t="shared" si="62"/>
        <v>0</v>
      </c>
      <c r="K147" s="61">
        <f t="shared" si="63"/>
        <v>2.9</v>
      </c>
      <c r="L147" s="127">
        <f t="shared" si="30"/>
        <v>0</v>
      </c>
      <c r="M147" s="169" t="str">
        <f t="shared" si="117"/>
        <v>LochinvarHPA081</v>
      </c>
      <c r="N147" s="97" t="s">
        <v>196</v>
      </c>
      <c r="O147" s="32">
        <v>3</v>
      </c>
      <c r="P147" s="81">
        <f t="shared" si="32"/>
        <v>17</v>
      </c>
      <c r="Q147" s="9" t="s">
        <v>27</v>
      </c>
      <c r="R147" s="68">
        <f t="shared" si="134"/>
        <v>5</v>
      </c>
      <c r="S147" s="68">
        <f t="shared" si="111"/>
        <v>170515</v>
      </c>
      <c r="T147" s="65" t="str">
        <f t="shared" si="119"/>
        <v>HPA081KD 120  (80 gal)</v>
      </c>
      <c r="U147" s="168">
        <f t="shared" si="106"/>
        <v>1</v>
      </c>
      <c r="V147" s="10" t="s">
        <v>32</v>
      </c>
      <c r="W147" s="11">
        <v>80</v>
      </c>
      <c r="X147" s="30" t="s">
        <v>86</v>
      </c>
      <c r="Y147" s="86" t="s">
        <v>106</v>
      </c>
      <c r="Z147" s="91" t="str">
        <f t="shared" si="112"/>
        <v>AOSmithHPTU80</v>
      </c>
      <c r="AA147" s="126">
        <v>0</v>
      </c>
      <c r="AB147" s="40" t="s">
        <v>10</v>
      </c>
      <c r="AC147" s="47" t="s">
        <v>15</v>
      </c>
      <c r="AD147" s="160">
        <v>2.9</v>
      </c>
      <c r="AE147" s="48">
        <v>42545</v>
      </c>
      <c r="AF147" s="49" t="s">
        <v>83</v>
      </c>
      <c r="AG147" s="138" t="str">
        <f t="shared" si="108"/>
        <v>2,     170515,   "HPA081KD 120  (80 gal)"</v>
      </c>
      <c r="AH147" s="140" t="str">
        <f t="shared" si="100"/>
        <v>Lochinvar</v>
      </c>
      <c r="AI147" s="141" t="s">
        <v>512</v>
      </c>
      <c r="AJ147" s="166">
        <f t="shared" si="107"/>
        <v>1</v>
      </c>
      <c r="AK147" s="138" t="str">
        <f t="shared" si="110"/>
        <v xml:space="preserve">          case  HPA081KD 120  (80 gal)   :   "LochinvarHPA081"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  <c r="AMZ147"/>
      <c r="ANA147"/>
      <c r="ANB147"/>
      <c r="ANC147"/>
      <c r="AND147"/>
      <c r="ANE147"/>
    </row>
    <row r="148" spans="3:1048" s="6" customFormat="1" ht="15" customHeight="1" x14ac:dyDescent="0.25">
      <c r="C148" s="6" t="str">
        <f t="shared" si="113"/>
        <v>Lochinvar</v>
      </c>
      <c r="D148" s="6" t="str">
        <f t="shared" si="114"/>
        <v>HPA082KD 120  (80 gal)</v>
      </c>
      <c r="E148" s="6">
        <f t="shared" si="115"/>
        <v>170615</v>
      </c>
      <c r="F148" s="60">
        <f t="shared" si="26"/>
        <v>80</v>
      </c>
      <c r="G148" s="6" t="str">
        <f t="shared" si="116"/>
        <v>AOSmithHPTU80</v>
      </c>
      <c r="H148" s="62">
        <v>0</v>
      </c>
      <c r="I148" s="60">
        <v>1</v>
      </c>
      <c r="J148" s="61">
        <f t="shared" si="62"/>
        <v>0</v>
      </c>
      <c r="K148" s="61">
        <f t="shared" si="63"/>
        <v>2.9</v>
      </c>
      <c r="L148" s="127">
        <f t="shared" si="30"/>
        <v>0</v>
      </c>
      <c r="M148" s="169" t="str">
        <f t="shared" si="117"/>
        <v>LochinvarHPA082</v>
      </c>
      <c r="N148" s="97" t="s">
        <v>196</v>
      </c>
      <c r="O148" s="32">
        <v>3</v>
      </c>
      <c r="P148" s="81">
        <f t="shared" si="32"/>
        <v>17</v>
      </c>
      <c r="Q148" s="9" t="s">
        <v>27</v>
      </c>
      <c r="R148" s="68">
        <f t="shared" si="134"/>
        <v>6</v>
      </c>
      <c r="S148" s="68">
        <f t="shared" si="111"/>
        <v>170615</v>
      </c>
      <c r="T148" s="65" t="str">
        <f t="shared" si="119"/>
        <v>HPA082KD 120  (80 gal)</v>
      </c>
      <c r="U148" s="168">
        <f t="shared" si="106"/>
        <v>1</v>
      </c>
      <c r="V148" s="10" t="s">
        <v>33</v>
      </c>
      <c r="W148" s="11">
        <v>80</v>
      </c>
      <c r="X148" s="30" t="s">
        <v>86</v>
      </c>
      <c r="Y148" s="86" t="s">
        <v>106</v>
      </c>
      <c r="Z148" s="91" t="str">
        <f t="shared" si="112"/>
        <v>AOSmithHPTU80</v>
      </c>
      <c r="AA148" s="126">
        <v>0</v>
      </c>
      <c r="AB148" s="40" t="s">
        <v>10</v>
      </c>
      <c r="AC148" s="47" t="s">
        <v>15</v>
      </c>
      <c r="AD148" s="160">
        <v>2.9</v>
      </c>
      <c r="AE148" s="48">
        <v>42545</v>
      </c>
      <c r="AF148" s="49" t="s">
        <v>83</v>
      </c>
      <c r="AG148" s="138" t="str">
        <f t="shared" si="108"/>
        <v>2,     170615,   "HPA082KD 120  (80 gal)"</v>
      </c>
      <c r="AH148" s="140" t="str">
        <f t="shared" si="100"/>
        <v>Lochinvar</v>
      </c>
      <c r="AI148" s="141" t="s">
        <v>513</v>
      </c>
      <c r="AJ148" s="166">
        <f t="shared" si="107"/>
        <v>1</v>
      </c>
      <c r="AK148" s="138" t="str">
        <f t="shared" si="110"/>
        <v xml:space="preserve">          case  HPA082KD 120  (80 gal)   :   "LochinvarHPA082"</v>
      </c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  <c r="AMZ148"/>
      <c r="ANA148"/>
      <c r="ANB148"/>
      <c r="ANC148"/>
      <c r="AND148"/>
      <c r="ANE148"/>
    </row>
    <row r="149" spans="3:1048" s="6" customFormat="1" ht="15" customHeight="1" x14ac:dyDescent="0.25">
      <c r="C149" s="162" t="str">
        <f t="shared" si="113"/>
        <v>Reliance</v>
      </c>
      <c r="D149" s="162" t="str">
        <f t="shared" si="114"/>
        <v>10-50-DHPTS 2**  (50 gal, JA13)</v>
      </c>
      <c r="E149" s="162">
        <f t="shared" si="115"/>
        <v>181683</v>
      </c>
      <c r="F149" s="60">
        <f t="shared" si="26"/>
        <v>50</v>
      </c>
      <c r="G149" s="6" t="str">
        <f t="shared" si="116"/>
        <v>AOSmithHPTS50</v>
      </c>
      <c r="H149" s="62">
        <v>0</v>
      </c>
      <c r="I149" s="60">
        <v>1</v>
      </c>
      <c r="J149" s="61">
        <f t="shared" si="62"/>
        <v>0</v>
      </c>
      <c r="K149" s="61">
        <f t="shared" si="63"/>
        <v>3.8</v>
      </c>
      <c r="L149" s="127">
        <f t="shared" si="30"/>
        <v>1</v>
      </c>
      <c r="M149" s="169" t="str">
        <f t="shared" si="117"/>
        <v>Reliance1050DHPTS2xx</v>
      </c>
      <c r="N149" s="97" t="s">
        <v>196</v>
      </c>
      <c r="O149" s="32">
        <v>4</v>
      </c>
      <c r="P149" s="81">
        <f t="shared" si="32"/>
        <v>18</v>
      </c>
      <c r="Q149" s="175" t="s">
        <v>34</v>
      </c>
      <c r="R149" s="67">
        <v>16</v>
      </c>
      <c r="S149" s="68">
        <f t="shared" si="111"/>
        <v>181683</v>
      </c>
      <c r="T149" s="65" t="str">
        <f t="shared" si="119"/>
        <v>10-50-DHPTS 2**  (50 gal, JA13)</v>
      </c>
      <c r="U149" s="168">
        <f t="shared" si="106"/>
        <v>1</v>
      </c>
      <c r="V149" s="10" t="s">
        <v>881</v>
      </c>
      <c r="W149" s="11">
        <v>50</v>
      </c>
      <c r="X149" s="30" t="s">
        <v>850</v>
      </c>
      <c r="Y149" s="86" t="s">
        <v>850</v>
      </c>
      <c r="Z149" s="91" t="str">
        <f t="shared" si="112"/>
        <v>AOSmithHPTS50</v>
      </c>
      <c r="AA149" s="128">
        <v>1</v>
      </c>
      <c r="AB149" s="40" t="s">
        <v>10</v>
      </c>
      <c r="AC149" s="47" t="s">
        <v>9</v>
      </c>
      <c r="AD149" s="160">
        <v>3.8</v>
      </c>
      <c r="AE149" s="165">
        <v>44728</v>
      </c>
      <c r="AF149" s="49" t="s">
        <v>83</v>
      </c>
      <c r="AG149" s="138" t="str">
        <f t="shared" si="108"/>
        <v>2,     181683,   "10-50-DHPTS 2**  (50 gal, JA13)"</v>
      </c>
      <c r="AH149" s="139" t="str">
        <f>Q149</f>
        <v>Reliance</v>
      </c>
      <c r="AI149" s="161" t="s">
        <v>884</v>
      </c>
      <c r="AJ149" s="166">
        <f t="shared" si="107"/>
        <v>1</v>
      </c>
      <c r="AK149" s="138" t="str">
        <f t="shared" si="110"/>
        <v xml:space="preserve">          case  10-50-DHPTS 2**  (50 gal, JA13)   :   "Reliance1050DHPTS2xx"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  <c r="AMV149"/>
      <c r="AMW149"/>
      <c r="AMX149"/>
      <c r="AMY149"/>
      <c r="AMZ149"/>
      <c r="ANA149"/>
      <c r="ANB149"/>
      <c r="ANC149"/>
      <c r="AND149"/>
      <c r="ANE149"/>
    </row>
    <row r="150" spans="3:1048" s="6" customFormat="1" ht="15" customHeight="1" x14ac:dyDescent="0.25">
      <c r="C150" s="162" t="str">
        <f t="shared" si="113"/>
        <v>Reliance</v>
      </c>
      <c r="D150" s="162" t="str">
        <f t="shared" si="114"/>
        <v>10-66-DHPTS 2**  (66 gal, JA13)</v>
      </c>
      <c r="E150" s="162">
        <f t="shared" si="115"/>
        <v>181784</v>
      </c>
      <c r="F150" s="60">
        <f t="shared" si="26"/>
        <v>66</v>
      </c>
      <c r="G150" s="6" t="str">
        <f t="shared" si="116"/>
        <v>AOSmithHPTS66</v>
      </c>
      <c r="H150" s="62">
        <v>0</v>
      </c>
      <c r="I150" s="60">
        <v>1</v>
      </c>
      <c r="J150" s="61">
        <f t="shared" si="62"/>
        <v>0</v>
      </c>
      <c r="K150" s="61">
        <f t="shared" si="63"/>
        <v>4.0199999999999996</v>
      </c>
      <c r="L150" s="127">
        <f t="shared" si="30"/>
        <v>1</v>
      </c>
      <c r="M150" s="169" t="str">
        <f t="shared" si="117"/>
        <v>Reliance1066DHPTS2xx</v>
      </c>
      <c r="N150" s="97" t="s">
        <v>196</v>
      </c>
      <c r="O150" s="32">
        <v>4</v>
      </c>
      <c r="P150" s="81">
        <f t="shared" si="32"/>
        <v>18</v>
      </c>
      <c r="Q150" s="9" t="s">
        <v>34</v>
      </c>
      <c r="R150" s="68">
        <f t="shared" ref="R150:R166" si="135">R149+1</f>
        <v>17</v>
      </c>
      <c r="S150" s="68">
        <f t="shared" si="111"/>
        <v>181784</v>
      </c>
      <c r="T150" s="65" t="str">
        <f t="shared" si="119"/>
        <v>10-66-DHPTS 2**  (66 gal, JA13)</v>
      </c>
      <c r="U150" s="168">
        <f t="shared" si="106"/>
        <v>1</v>
      </c>
      <c r="V150" s="10" t="s">
        <v>882</v>
      </c>
      <c r="W150" s="11">
        <v>66</v>
      </c>
      <c r="X150" s="30" t="s">
        <v>851</v>
      </c>
      <c r="Y150" s="86" t="s">
        <v>851</v>
      </c>
      <c r="Z150" s="91" t="str">
        <f t="shared" si="112"/>
        <v>AOSmithHPTS66</v>
      </c>
      <c r="AA150" s="128">
        <v>1</v>
      </c>
      <c r="AB150" s="40" t="s">
        <v>10</v>
      </c>
      <c r="AC150" s="47">
        <v>3</v>
      </c>
      <c r="AD150" s="160">
        <v>4.0199999999999996</v>
      </c>
      <c r="AE150" s="165">
        <v>44728</v>
      </c>
      <c r="AF150" s="49" t="s">
        <v>83</v>
      </c>
      <c r="AG150" s="138" t="str">
        <f t="shared" si="108"/>
        <v>2,     181784,   "10-66-DHPTS 2**  (66 gal, JA13)"</v>
      </c>
      <c r="AH150" s="140" t="str">
        <f t="shared" si="100"/>
        <v>Reliance</v>
      </c>
      <c r="AI150" s="161" t="s">
        <v>885</v>
      </c>
      <c r="AJ150" s="166">
        <f t="shared" si="107"/>
        <v>1</v>
      </c>
      <c r="AK150" s="138" t="str">
        <f t="shared" si="110"/>
        <v xml:space="preserve">          case  10-66-DHPTS 2**  (66 gal, JA13)   :   "Reliance1066DHPTS2xx"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  <c r="AMZ150"/>
      <c r="ANA150"/>
      <c r="ANB150"/>
      <c r="ANC150"/>
      <c r="AND150"/>
      <c r="ANE150"/>
    </row>
    <row r="151" spans="3:1048" s="6" customFormat="1" ht="15" customHeight="1" x14ac:dyDescent="0.25">
      <c r="C151" s="162" t="str">
        <f t="shared" si="113"/>
        <v>Reliance</v>
      </c>
      <c r="D151" s="162" t="str">
        <f t="shared" si="114"/>
        <v>10-80-DHPTS 2**  (80 gal, JA13)</v>
      </c>
      <c r="E151" s="162">
        <f t="shared" si="115"/>
        <v>181885</v>
      </c>
      <c r="F151" s="60">
        <f t="shared" ref="F151:F153" si="136">W151</f>
        <v>80</v>
      </c>
      <c r="G151" s="6" t="str">
        <f t="shared" si="116"/>
        <v>AOSmithHPTS80</v>
      </c>
      <c r="H151" s="62">
        <v>0</v>
      </c>
      <c r="I151" s="60">
        <v>1</v>
      </c>
      <c r="J151" s="61">
        <f t="shared" ref="J151:J153" si="137">IF(H151&gt;0,AB151,0)</f>
        <v>0</v>
      </c>
      <c r="K151" s="61">
        <f t="shared" ref="K151:K153" si="138">IF(I151&gt;0,AD151,0)</f>
        <v>3.88</v>
      </c>
      <c r="L151" s="127">
        <f t="shared" ref="L151:L153" si="139">AA151</f>
        <v>1</v>
      </c>
      <c r="M151" s="169" t="str">
        <f t="shared" si="117"/>
        <v>Reliance1080DHPTS2xx</v>
      </c>
      <c r="N151" s="97" t="s">
        <v>196</v>
      </c>
      <c r="O151" s="32">
        <v>4</v>
      </c>
      <c r="P151" s="81">
        <f t="shared" ref="P151:P153" si="140">VLOOKUP( Q151, $Q$2:$R$21, 2, FALSE )</f>
        <v>18</v>
      </c>
      <c r="Q151" s="9" t="s">
        <v>34</v>
      </c>
      <c r="R151" s="68">
        <f t="shared" si="135"/>
        <v>18</v>
      </c>
      <c r="S151" s="68">
        <f t="shared" ref="S151" si="141" xml:space="preserve"> (P151*10000) + (R151*100) + VLOOKUP( Y151, $V$2:$X$56, 2, FALSE )</f>
        <v>181885</v>
      </c>
      <c r="T151" s="65" t="str">
        <f t="shared" si="119"/>
        <v>10-80-DHPTS 2**  (80 gal, JA13)</v>
      </c>
      <c r="U151" s="168">
        <f t="shared" si="106"/>
        <v>1</v>
      </c>
      <c r="V151" s="10" t="s">
        <v>883</v>
      </c>
      <c r="W151" s="11">
        <v>80</v>
      </c>
      <c r="X151" s="30" t="s">
        <v>852</v>
      </c>
      <c r="Y151" s="86" t="s">
        <v>852</v>
      </c>
      <c r="Z151" s="91" t="str">
        <f t="shared" ref="Z151" si="142">VLOOKUP( Y151, $V$2:$X$56, 3, FALSE )</f>
        <v>AOSmithHPTS80</v>
      </c>
      <c r="AA151" s="128">
        <v>1</v>
      </c>
      <c r="AB151" s="40" t="s">
        <v>10</v>
      </c>
      <c r="AC151" s="47">
        <v>4</v>
      </c>
      <c r="AD151" s="160">
        <v>3.88</v>
      </c>
      <c r="AE151" s="165">
        <v>44728</v>
      </c>
      <c r="AF151" s="49" t="s">
        <v>83</v>
      </c>
      <c r="AG151" s="138" t="str">
        <f t="shared" si="108"/>
        <v>2,     181885,   "10-80-DHPTS 2**  (80 gal, JA13)"</v>
      </c>
      <c r="AH151" s="140" t="str">
        <f t="shared" si="100"/>
        <v>Reliance</v>
      </c>
      <c r="AI151" s="161" t="s">
        <v>886</v>
      </c>
      <c r="AJ151" s="166">
        <f t="shared" si="107"/>
        <v>1</v>
      </c>
      <c r="AK151" s="138" t="str">
        <f t="shared" si="110"/>
        <v xml:space="preserve">          case  10-80-DHPTS 2**  (80 gal, JA13)   :   "Reliance1080DHPTS2xx"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  <c r="AMZ151"/>
      <c r="ANA151"/>
      <c r="ANB151"/>
      <c r="ANC151"/>
      <c r="AND151"/>
      <c r="ANE151"/>
    </row>
    <row r="152" spans="3:1048" s="6" customFormat="1" ht="15" customHeight="1" x14ac:dyDescent="0.25">
      <c r="C152" s="6" t="str">
        <f t="shared" ref="C152:C154" si="143">Q152</f>
        <v>Reliance</v>
      </c>
      <c r="D152" s="6" t="str">
        <f t="shared" ref="D152:D154" si="144">T152</f>
        <v>10 50 DHPHT 120  (50 gal)</v>
      </c>
      <c r="E152" s="6">
        <f t="shared" ref="E152:E154" si="145">S152</f>
        <v>180113</v>
      </c>
      <c r="F152" s="60">
        <f t="shared" si="136"/>
        <v>50</v>
      </c>
      <c r="G152" s="6" t="str">
        <f t="shared" ref="G152:G154" si="146">Z152</f>
        <v>AOSmithHPTU50</v>
      </c>
      <c r="H152" s="62">
        <v>0</v>
      </c>
      <c r="I152" s="60">
        <v>1</v>
      </c>
      <c r="J152" s="61">
        <f t="shared" si="137"/>
        <v>0</v>
      </c>
      <c r="K152" s="61">
        <f t="shared" si="138"/>
        <v>2.9</v>
      </c>
      <c r="L152" s="127">
        <f t="shared" si="139"/>
        <v>0</v>
      </c>
      <c r="M152" s="169" t="str">
        <f t="shared" ref="M152:M154" si="147">AI152</f>
        <v>Reliance1050DHPHT</v>
      </c>
      <c r="N152" s="97" t="s">
        <v>196</v>
      </c>
      <c r="O152" s="32">
        <v>3</v>
      </c>
      <c r="P152" s="81">
        <f t="shared" si="140"/>
        <v>18</v>
      </c>
      <c r="Q152" s="9" t="s">
        <v>34</v>
      </c>
      <c r="R152" s="120">
        <v>1</v>
      </c>
      <c r="S152" s="68">
        <f xml:space="preserve"> (P152*10000) + (R152*100) + VLOOKUP( Y152, $V$2:$X$56, 2, FALSE )</f>
        <v>180113</v>
      </c>
      <c r="T152" s="65" t="str">
        <f t="shared" ref="T152:T154" si="148">V152 &amp; "  (" &amp; W152 &amp; " gal" &amp; IF(AA152&gt;0, ", JA13)", ")")</f>
        <v>10 50 DHPHT 120  (50 gal)</v>
      </c>
      <c r="U152" s="168">
        <f t="shared" si="106"/>
        <v>1</v>
      </c>
      <c r="V152" s="10" t="s">
        <v>35</v>
      </c>
      <c r="W152" s="11">
        <v>50</v>
      </c>
      <c r="X152" s="30" t="s">
        <v>84</v>
      </c>
      <c r="Y152" s="86" t="s">
        <v>109</v>
      </c>
      <c r="Z152" s="91" t="str">
        <f>VLOOKUP( Y152, $V$2:$X$56, 3, FALSE )</f>
        <v>AOSmithHPTU50</v>
      </c>
      <c r="AA152" s="126">
        <v>0</v>
      </c>
      <c r="AB152" s="40" t="s">
        <v>10</v>
      </c>
      <c r="AC152" s="47" t="s">
        <v>9</v>
      </c>
      <c r="AD152" s="160">
        <v>2.9</v>
      </c>
      <c r="AE152" s="48">
        <v>42545</v>
      </c>
      <c r="AF152" s="49" t="s">
        <v>83</v>
      </c>
      <c r="AG152" s="138" t="str">
        <f t="shared" ref="AG152:AG154" si="149">"2,     "&amp;E152&amp;",   """&amp;T152&amp;""""</f>
        <v>2,     180113,   "10 50 DHPHT 120  (50 gal)"</v>
      </c>
      <c r="AH152" s="139" t="str">
        <f>Q152</f>
        <v>Reliance</v>
      </c>
      <c r="AI152" s="141" t="s">
        <v>514</v>
      </c>
      <c r="AJ152" s="166">
        <f t="shared" si="107"/>
        <v>1</v>
      </c>
      <c r="AK152" s="138" t="str">
        <f t="shared" ref="AK152:AK154" si="150">"          case  "&amp;D152&amp;"   :   """&amp;AI152&amp;""""</f>
        <v xml:space="preserve">          case  10 50 DHPHT 120  (50 gal)   :   "Reliance1050DHPHT"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</row>
    <row r="153" spans="3:1048" s="6" customFormat="1" ht="15" customHeight="1" x14ac:dyDescent="0.25">
      <c r="C153" s="6" t="str">
        <f t="shared" si="143"/>
        <v>Reliance</v>
      </c>
      <c r="D153" s="6" t="str">
        <f t="shared" si="144"/>
        <v>10 50 DHPHTNE 120  (50 gal)</v>
      </c>
      <c r="E153" s="6">
        <f t="shared" si="145"/>
        <v>180213</v>
      </c>
      <c r="F153" s="60">
        <f t="shared" si="136"/>
        <v>50</v>
      </c>
      <c r="G153" s="6" t="str">
        <f t="shared" si="146"/>
        <v>AOSmithHPTU50</v>
      </c>
      <c r="H153" s="62">
        <v>0</v>
      </c>
      <c r="I153" s="60">
        <v>1</v>
      </c>
      <c r="J153" s="61">
        <f t="shared" si="137"/>
        <v>0</v>
      </c>
      <c r="K153" s="61">
        <f t="shared" si="138"/>
        <v>2.9</v>
      </c>
      <c r="L153" s="127">
        <f t="shared" si="139"/>
        <v>0</v>
      </c>
      <c r="M153" s="169" t="str">
        <f t="shared" si="147"/>
        <v>Reliance1050DHPHTNE</v>
      </c>
      <c r="N153" s="97" t="s">
        <v>196</v>
      </c>
      <c r="O153" s="32">
        <v>3</v>
      </c>
      <c r="P153" s="81">
        <f t="shared" si="140"/>
        <v>18</v>
      </c>
      <c r="Q153" s="9" t="s">
        <v>34</v>
      </c>
      <c r="R153" s="68">
        <f t="shared" si="135"/>
        <v>2</v>
      </c>
      <c r="S153" s="68">
        <f xml:space="preserve"> (P153*10000) + (R153*100) + VLOOKUP( Y153, $V$2:$X$56, 2, FALSE )</f>
        <v>180213</v>
      </c>
      <c r="T153" s="65" t="str">
        <f t="shared" si="148"/>
        <v>10 50 DHPHTNE 120  (50 gal)</v>
      </c>
      <c r="U153" s="168">
        <f t="shared" si="106"/>
        <v>1</v>
      </c>
      <c r="V153" s="10" t="s">
        <v>36</v>
      </c>
      <c r="W153" s="11">
        <v>50</v>
      </c>
      <c r="X153" s="30" t="s">
        <v>84</v>
      </c>
      <c r="Y153" s="86" t="s">
        <v>109</v>
      </c>
      <c r="Z153" s="91" t="str">
        <f>VLOOKUP( Y153, $V$2:$X$56, 3, FALSE )</f>
        <v>AOSmithHPTU50</v>
      </c>
      <c r="AA153" s="126">
        <v>0</v>
      </c>
      <c r="AB153" s="40" t="s">
        <v>10</v>
      </c>
      <c r="AC153" s="47" t="s">
        <v>9</v>
      </c>
      <c r="AD153" s="160">
        <v>2.9</v>
      </c>
      <c r="AE153" s="48">
        <v>42545</v>
      </c>
      <c r="AF153" s="49" t="s">
        <v>83</v>
      </c>
      <c r="AG153" s="138" t="str">
        <f t="shared" si="149"/>
        <v>2,     180213,   "10 50 DHPHTNE 120  (50 gal)"</v>
      </c>
      <c r="AH153" s="140" t="str">
        <f t="shared" si="100"/>
        <v>Reliance</v>
      </c>
      <c r="AI153" s="141" t="s">
        <v>515</v>
      </c>
      <c r="AJ153" s="166">
        <f t="shared" si="107"/>
        <v>1</v>
      </c>
      <c r="AK153" s="138" t="str">
        <f t="shared" si="150"/>
        <v xml:space="preserve">          case  10 50 DHPHTNE 120  (50 gal)   :   "Reliance1050DHPHTNE"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  <c r="AMZ153"/>
      <c r="ANA153"/>
      <c r="ANB153"/>
      <c r="ANC153"/>
      <c r="AND153"/>
      <c r="ANE153"/>
    </row>
    <row r="154" spans="3:1048" s="6" customFormat="1" ht="15" customHeight="1" x14ac:dyDescent="0.25">
      <c r="C154" s="131" t="str">
        <f t="shared" si="143"/>
        <v>Reliance</v>
      </c>
      <c r="D154" s="131" t="str">
        <f t="shared" si="144"/>
        <v>10-50-DHPHTDR 130  (50 gal, JA13)</v>
      </c>
      <c r="E154" s="131">
        <f t="shared" si="145"/>
        <v>181313</v>
      </c>
      <c r="F154" s="60">
        <f t="shared" ref="F154" si="151">W154</f>
        <v>50</v>
      </c>
      <c r="G154" s="6" t="str">
        <f t="shared" si="146"/>
        <v>AOSmithHPTU50</v>
      </c>
      <c r="H154" s="62">
        <v>0</v>
      </c>
      <c r="I154" s="60">
        <v>1</v>
      </c>
      <c r="J154" s="61">
        <f t="shared" ref="J154" si="152">IF(H154&gt;0,AB154,0)</f>
        <v>0</v>
      </c>
      <c r="K154" s="61">
        <f t="shared" ref="K154" si="153">IF(I154&gt;0,AD154,0)</f>
        <v>2.9</v>
      </c>
      <c r="L154" s="127">
        <f t="shared" ref="L154" si="154">AA154</f>
        <v>1</v>
      </c>
      <c r="M154" s="169" t="str">
        <f t="shared" si="147"/>
        <v>Reliance1050DHPHTDR</v>
      </c>
      <c r="N154" s="97" t="s">
        <v>196</v>
      </c>
      <c r="O154" s="32">
        <v>3</v>
      </c>
      <c r="P154" s="81">
        <f t="shared" ref="P154" si="155">VLOOKUP( Q154, $Q$2:$R$21, 2, FALSE )</f>
        <v>18</v>
      </c>
      <c r="Q154" s="9" t="s">
        <v>34</v>
      </c>
      <c r="R154" s="132">
        <v>13</v>
      </c>
      <c r="S154" s="68">
        <f t="shared" ref="S154" si="156" xml:space="preserve"> (P154*10000) + (R154*100) + VLOOKUP( Y154, $V$2:$X$56, 2, FALSE )</f>
        <v>181313</v>
      </c>
      <c r="T154" s="65" t="str">
        <f t="shared" si="148"/>
        <v>10-50-DHPHTDR 130  (50 gal, JA13)</v>
      </c>
      <c r="U154" s="168">
        <f t="shared" si="106"/>
        <v>1</v>
      </c>
      <c r="V154" s="10" t="s">
        <v>375</v>
      </c>
      <c r="W154" s="11">
        <v>50</v>
      </c>
      <c r="X154" s="30" t="s">
        <v>84</v>
      </c>
      <c r="Y154" s="86" t="s">
        <v>109</v>
      </c>
      <c r="Z154" s="91" t="str">
        <f t="shared" ref="Z154" si="157">VLOOKUP( Y154, $V$2:$X$56, 3, FALSE )</f>
        <v>AOSmithHPTU50</v>
      </c>
      <c r="AA154" s="128">
        <v>1</v>
      </c>
      <c r="AB154" s="40" t="s">
        <v>10</v>
      </c>
      <c r="AC154" s="47" t="s">
        <v>9</v>
      </c>
      <c r="AD154" s="160">
        <v>2.9</v>
      </c>
      <c r="AE154" s="48">
        <v>44118</v>
      </c>
      <c r="AF154" s="49" t="s">
        <v>83</v>
      </c>
      <c r="AG154" s="138" t="str">
        <f t="shared" si="149"/>
        <v>2,     181313,   "10-50-DHPHTDR 130  (50 gal, JA13)"</v>
      </c>
      <c r="AH154" s="140" t="str">
        <f t="shared" si="100"/>
        <v>Reliance</v>
      </c>
      <c r="AI154" s="142" t="s">
        <v>526</v>
      </c>
      <c r="AJ154" s="166">
        <f t="shared" si="107"/>
        <v>1</v>
      </c>
      <c r="AK154" s="138" t="str">
        <f t="shared" si="150"/>
        <v xml:space="preserve">          case  10-50-DHPHTDR 130  (50 gal, JA13)   :   "Reliance1050DHPHTDR"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  <c r="AMZ154"/>
      <c r="ANA154"/>
      <c r="ANB154"/>
      <c r="ANC154"/>
      <c r="AND154"/>
      <c r="ANE154"/>
    </row>
    <row r="155" spans="3:1048" s="6" customFormat="1" ht="15" customHeight="1" x14ac:dyDescent="0.25">
      <c r="C155" s="6" t="str">
        <f t="shared" si="113"/>
        <v>Reliance</v>
      </c>
      <c r="D155" s="6" t="str">
        <f t="shared" si="114"/>
        <v>10 60 DHPT  (60 gal)</v>
      </c>
      <c r="E155" s="6">
        <f t="shared" si="115"/>
        <v>180311</v>
      </c>
      <c r="F155" s="60">
        <f t="shared" si="26"/>
        <v>60</v>
      </c>
      <c r="G155" s="6" t="str">
        <f t="shared" si="116"/>
        <v>AOSmithPHPT60</v>
      </c>
      <c r="H155" s="60">
        <v>1</v>
      </c>
      <c r="I155" s="62">
        <v>0</v>
      </c>
      <c r="J155" s="61">
        <f t="shared" si="62"/>
        <v>2.33</v>
      </c>
      <c r="K155" s="61">
        <f t="shared" si="63"/>
        <v>0</v>
      </c>
      <c r="L155" s="127">
        <f t="shared" si="30"/>
        <v>0</v>
      </c>
      <c r="M155" s="169" t="str">
        <f t="shared" si="117"/>
        <v>Reliance1060DHPTRes</v>
      </c>
      <c r="N155" s="97" t="s">
        <v>196</v>
      </c>
      <c r="O155" s="33"/>
      <c r="P155" s="81">
        <f t="shared" si="32"/>
        <v>18</v>
      </c>
      <c r="Q155" s="18" t="s">
        <v>34</v>
      </c>
      <c r="R155" s="134">
        <f>R153+1</f>
        <v>3</v>
      </c>
      <c r="S155" s="68">
        <f xml:space="preserve"> (P155*10000) + (R155*100) + VLOOKUP( Y155, $V$2:$X$56, 2, FALSE )</f>
        <v>180311</v>
      </c>
      <c r="T155" s="65" t="str">
        <f t="shared" si="119"/>
        <v>10 60 DHPT  (60 gal)</v>
      </c>
      <c r="U155" s="168">
        <f t="shared" si="106"/>
        <v>1</v>
      </c>
      <c r="V155" s="19" t="s">
        <v>111</v>
      </c>
      <c r="W155" s="20">
        <v>60</v>
      </c>
      <c r="X155" s="31" t="s">
        <v>107</v>
      </c>
      <c r="Y155" s="86" t="s">
        <v>107</v>
      </c>
      <c r="Z155" s="91" t="str">
        <f>VLOOKUP( Y155, $V$2:$X$56, 3, FALSE )</f>
        <v>AOSmithPHPT60</v>
      </c>
      <c r="AA155" s="126">
        <v>0</v>
      </c>
      <c r="AB155" s="34">
        <v>2.33</v>
      </c>
      <c r="AC155" s="50"/>
      <c r="AD155" s="170"/>
      <c r="AE155" s="50"/>
      <c r="AF155" s="49"/>
      <c r="AG155" s="138" t="str">
        <f t="shared" si="108"/>
        <v>2,     180311,   "10 60 DHPT  (60 gal)"</v>
      </c>
      <c r="AH155" s="140" t="str">
        <f>AH151</f>
        <v>Reliance</v>
      </c>
      <c r="AI155" s="141" t="s">
        <v>516</v>
      </c>
      <c r="AJ155" s="166">
        <f t="shared" si="107"/>
        <v>1</v>
      </c>
      <c r="AK155" s="138" t="str">
        <f t="shared" si="110"/>
        <v xml:space="preserve">          case  10 60 DHPT  (60 gal)   :   "Reliance1060DHPTRes"</v>
      </c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  <c r="FM155" s="28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8"/>
      <c r="GN155" s="28"/>
      <c r="GO155" s="28"/>
      <c r="GP155" s="28"/>
      <c r="GQ155" s="28"/>
      <c r="GR155" s="28"/>
      <c r="GS155" s="28"/>
      <c r="GT155" s="28"/>
      <c r="GU155" s="28"/>
      <c r="GV155" s="28"/>
      <c r="GW155" s="28"/>
      <c r="GX155" s="28"/>
      <c r="GY155" s="28"/>
      <c r="GZ155" s="28"/>
      <c r="HA155" s="28"/>
      <c r="HB155" s="28"/>
      <c r="HC155" s="28"/>
      <c r="HD155" s="28"/>
      <c r="HE155" s="28"/>
      <c r="HF155" s="28"/>
      <c r="HG155" s="28"/>
      <c r="HH155" s="28"/>
      <c r="HI155" s="28"/>
      <c r="HJ155" s="28"/>
      <c r="HK155" s="28"/>
      <c r="HL155" s="28"/>
      <c r="HM155" s="28"/>
      <c r="HN155" s="28"/>
      <c r="HO155" s="28"/>
      <c r="HP155" s="28"/>
      <c r="HQ155" s="28"/>
      <c r="HR155" s="28"/>
      <c r="HS155" s="28"/>
      <c r="HT155" s="28"/>
      <c r="HU155" s="28"/>
      <c r="HV155" s="28"/>
      <c r="HW155" s="28"/>
      <c r="HX155" s="28"/>
      <c r="HY155" s="28"/>
      <c r="HZ155" s="28"/>
      <c r="IA155" s="28"/>
      <c r="IB155" s="28"/>
      <c r="IC155" s="28"/>
      <c r="ID155" s="28"/>
      <c r="IE155" s="28"/>
      <c r="IF155" s="28"/>
      <c r="IG155" s="28"/>
      <c r="IH155" s="28"/>
      <c r="II155" s="28"/>
      <c r="IJ155" s="28"/>
      <c r="IK155" s="28"/>
      <c r="IL155" s="28"/>
      <c r="IM155" s="28"/>
      <c r="IN155" s="28"/>
      <c r="IO155" s="28"/>
      <c r="IP155" s="28"/>
      <c r="IQ155" s="28"/>
      <c r="IR155" s="28"/>
      <c r="IS155" s="28"/>
      <c r="IT155" s="28"/>
      <c r="IU155" s="28"/>
      <c r="IV155" s="28"/>
      <c r="IW155" s="28"/>
      <c r="IX155" s="28"/>
      <c r="IY155" s="28"/>
      <c r="IZ155" s="28"/>
      <c r="JA155" s="28"/>
      <c r="JB155" s="28"/>
      <c r="JC155" s="28"/>
      <c r="JD155" s="28"/>
      <c r="JE155" s="28"/>
      <c r="JF155" s="28"/>
      <c r="JG155" s="28"/>
      <c r="JH155" s="28"/>
      <c r="JI155" s="28"/>
      <c r="JJ155" s="28"/>
      <c r="JK155" s="28"/>
      <c r="JL155" s="28"/>
      <c r="JM155" s="28"/>
      <c r="JN155" s="28"/>
      <c r="JO155" s="28"/>
      <c r="JP155" s="28"/>
      <c r="JQ155" s="28"/>
      <c r="JR155" s="28"/>
      <c r="JS155" s="28"/>
      <c r="JT155" s="28"/>
      <c r="JU155" s="28"/>
      <c r="JV155" s="28"/>
      <c r="JW155" s="28"/>
      <c r="JX155" s="28"/>
      <c r="JY155" s="28"/>
      <c r="JZ155" s="28"/>
      <c r="KA155" s="28"/>
      <c r="KB155" s="28"/>
      <c r="KC155" s="28"/>
      <c r="KD155" s="28"/>
      <c r="KE155" s="28"/>
      <c r="KF155" s="28"/>
      <c r="KG155" s="28"/>
      <c r="KH155" s="28"/>
      <c r="KI155" s="28"/>
      <c r="KJ155" s="28"/>
      <c r="KK155" s="28"/>
      <c r="KL155" s="28"/>
      <c r="KM155" s="28"/>
      <c r="KN155" s="28"/>
      <c r="KO155" s="28"/>
      <c r="KP155" s="28"/>
      <c r="KQ155" s="28"/>
      <c r="KR155" s="28"/>
      <c r="KS155" s="28"/>
      <c r="KT155" s="28"/>
      <c r="KU155" s="28"/>
      <c r="KV155" s="28"/>
      <c r="KW155" s="28"/>
      <c r="KX155" s="28"/>
      <c r="KY155" s="28"/>
      <c r="KZ155" s="28"/>
      <c r="LA155" s="28"/>
      <c r="LB155" s="28"/>
      <c r="LC155" s="28"/>
      <c r="LD155" s="28"/>
      <c r="LE155" s="28"/>
      <c r="LF155" s="28"/>
      <c r="LG155" s="28"/>
      <c r="LH155" s="28"/>
      <c r="LI155" s="28"/>
      <c r="LJ155" s="28"/>
      <c r="LK155" s="28"/>
      <c r="LL155" s="28"/>
      <c r="LM155" s="28"/>
      <c r="LN155" s="28"/>
      <c r="LO155" s="28"/>
      <c r="LP155" s="28"/>
      <c r="LQ155" s="28"/>
      <c r="LR155" s="28"/>
      <c r="LS155" s="28"/>
      <c r="LT155" s="28"/>
      <c r="LU155" s="28"/>
      <c r="LV155" s="28"/>
      <c r="LW155" s="28"/>
      <c r="LX155" s="28"/>
      <c r="LY155" s="28"/>
      <c r="LZ155" s="28"/>
      <c r="MA155" s="28"/>
      <c r="MB155" s="28"/>
      <c r="MC155" s="28"/>
      <c r="MD155" s="28"/>
      <c r="ME155" s="28"/>
      <c r="MF155" s="28"/>
      <c r="MG155" s="28"/>
      <c r="MH155" s="28"/>
      <c r="MI155" s="28"/>
      <c r="MJ155" s="28"/>
      <c r="MK155" s="28"/>
      <c r="ML155" s="28"/>
      <c r="MM155" s="28"/>
      <c r="MN155" s="28"/>
      <c r="MO155" s="28"/>
      <c r="MP155" s="28"/>
      <c r="MQ155" s="28"/>
      <c r="MR155" s="28"/>
      <c r="MS155" s="28"/>
      <c r="MT155" s="28"/>
      <c r="MU155" s="28"/>
      <c r="MV155" s="28"/>
      <c r="MW155" s="28"/>
      <c r="MX155" s="28"/>
      <c r="MY155" s="28"/>
      <c r="MZ155" s="28"/>
      <c r="NA155" s="28"/>
      <c r="NB155" s="28"/>
      <c r="NC155" s="28"/>
      <c r="ND155" s="28"/>
      <c r="NE155" s="28"/>
      <c r="NF155" s="28"/>
      <c r="NG155" s="28"/>
      <c r="NH155" s="28"/>
      <c r="NI155" s="28"/>
      <c r="NJ155" s="28"/>
      <c r="NK155" s="28"/>
      <c r="NL155" s="28"/>
      <c r="NM155" s="28"/>
      <c r="NN155" s="28"/>
      <c r="NO155" s="28"/>
      <c r="NP155" s="28"/>
      <c r="NQ155" s="28"/>
      <c r="NR155" s="28"/>
      <c r="NS155" s="28"/>
      <c r="NT155" s="28"/>
      <c r="NU155" s="28"/>
      <c r="NV155" s="28"/>
      <c r="NW155" s="28"/>
      <c r="NX155" s="28"/>
      <c r="NY155" s="28"/>
      <c r="NZ155" s="28"/>
      <c r="OA155" s="28"/>
      <c r="OB155" s="28"/>
      <c r="OC155" s="28"/>
      <c r="OD155" s="28"/>
      <c r="OE155" s="28"/>
      <c r="OF155" s="28"/>
      <c r="OG155" s="28"/>
      <c r="OH155" s="28"/>
      <c r="OI155" s="28"/>
      <c r="OJ155" s="28"/>
      <c r="OK155" s="28"/>
      <c r="OL155" s="28"/>
      <c r="OM155" s="28"/>
      <c r="ON155" s="28"/>
      <c r="OO155" s="28"/>
      <c r="OP155" s="28"/>
      <c r="OQ155" s="28"/>
      <c r="OR155" s="28"/>
      <c r="OS155" s="28"/>
      <c r="OT155" s="28"/>
      <c r="OU155" s="28"/>
      <c r="OV155" s="28"/>
      <c r="OW155" s="28"/>
      <c r="OX155" s="28"/>
      <c r="OY155" s="28"/>
      <c r="OZ155" s="28"/>
      <c r="PA155" s="28"/>
      <c r="PB155" s="28"/>
      <c r="PC155" s="28"/>
      <c r="PD155" s="28"/>
      <c r="PE155" s="28"/>
      <c r="PF155" s="28"/>
      <c r="PG155" s="28"/>
      <c r="PH155" s="28"/>
      <c r="PI155" s="28"/>
      <c r="PJ155" s="28"/>
      <c r="PK155" s="28"/>
      <c r="PL155" s="28"/>
      <c r="PM155" s="28"/>
      <c r="PN155" s="28"/>
      <c r="PO155" s="28"/>
      <c r="PP155" s="28"/>
      <c r="PQ155" s="28"/>
      <c r="PR155" s="28"/>
      <c r="PS155" s="28"/>
      <c r="PT155" s="28"/>
      <c r="PU155" s="28"/>
      <c r="PV155" s="28"/>
      <c r="PW155" s="28"/>
      <c r="PX155" s="28"/>
      <c r="PY155" s="28"/>
      <c r="PZ155" s="28"/>
      <c r="QA155" s="28"/>
      <c r="QB155" s="28"/>
      <c r="QC155" s="28"/>
      <c r="QD155" s="28"/>
      <c r="QE155" s="28"/>
      <c r="QF155" s="28"/>
      <c r="QG155" s="28"/>
      <c r="QH155" s="28"/>
      <c r="QI155" s="28"/>
      <c r="QJ155" s="28"/>
      <c r="QK155" s="28"/>
      <c r="QL155" s="28"/>
      <c r="QM155" s="28"/>
      <c r="QN155" s="28"/>
      <c r="QO155" s="28"/>
      <c r="QP155" s="28"/>
      <c r="QQ155" s="28"/>
      <c r="QR155" s="28"/>
      <c r="QS155" s="28"/>
      <c r="QT155" s="28"/>
      <c r="QU155" s="28"/>
      <c r="QV155" s="28"/>
      <c r="QW155" s="28"/>
      <c r="QX155" s="28"/>
      <c r="QY155" s="28"/>
      <c r="QZ155" s="28"/>
      <c r="RA155" s="28"/>
      <c r="RB155" s="28"/>
      <c r="RC155" s="28"/>
      <c r="RD155" s="28"/>
      <c r="RE155" s="28"/>
      <c r="RF155" s="28"/>
      <c r="RG155" s="28"/>
      <c r="RH155" s="28"/>
      <c r="RI155" s="28"/>
      <c r="RJ155" s="28"/>
      <c r="RK155" s="28"/>
      <c r="RL155" s="28"/>
      <c r="RM155" s="28"/>
      <c r="RN155" s="28"/>
      <c r="RO155" s="28"/>
      <c r="RP155" s="28"/>
      <c r="RQ155" s="28"/>
      <c r="RR155" s="28"/>
      <c r="RS155" s="28"/>
      <c r="RT155" s="28"/>
      <c r="RU155" s="28"/>
      <c r="RV155" s="28"/>
      <c r="RW155" s="28"/>
      <c r="RX155" s="28"/>
      <c r="RY155" s="28"/>
      <c r="RZ155" s="28"/>
      <c r="SA155" s="28"/>
      <c r="SB155" s="28"/>
      <c r="SC155" s="28"/>
      <c r="SD155" s="28"/>
      <c r="SE155" s="28"/>
      <c r="SF155" s="28"/>
      <c r="SG155" s="28"/>
      <c r="SH155" s="28"/>
      <c r="SI155" s="28"/>
      <c r="SJ155" s="28"/>
      <c r="SK155" s="28"/>
      <c r="SL155" s="28"/>
      <c r="SM155" s="28"/>
      <c r="SN155" s="28"/>
      <c r="SO155" s="28"/>
      <c r="SP155" s="28"/>
      <c r="SQ155" s="28"/>
      <c r="SR155" s="28"/>
      <c r="SS155" s="28"/>
      <c r="ST155" s="28"/>
      <c r="SU155" s="28"/>
      <c r="SV155" s="28"/>
      <c r="SW155" s="28"/>
      <c r="SX155" s="28"/>
      <c r="SY155" s="28"/>
      <c r="SZ155" s="28"/>
      <c r="TA155" s="28"/>
      <c r="TB155" s="28"/>
      <c r="TC155" s="28"/>
      <c r="TD155" s="28"/>
      <c r="TE155" s="28"/>
      <c r="TF155" s="28"/>
      <c r="TG155" s="28"/>
      <c r="TH155" s="28"/>
      <c r="TI155" s="28"/>
      <c r="TJ155" s="28"/>
      <c r="TK155" s="28"/>
      <c r="TL155" s="28"/>
      <c r="TM155" s="28"/>
      <c r="TN155" s="28"/>
      <c r="TO155" s="28"/>
      <c r="TP155" s="28"/>
      <c r="TQ155" s="28"/>
      <c r="TR155" s="28"/>
      <c r="TS155" s="28"/>
      <c r="TT155" s="28"/>
      <c r="TU155" s="28"/>
      <c r="TV155" s="28"/>
      <c r="TW155" s="28"/>
      <c r="TX155" s="28"/>
      <c r="TY155" s="28"/>
      <c r="TZ155" s="28"/>
      <c r="UA155" s="28"/>
      <c r="UB155" s="28"/>
      <c r="UC155" s="28"/>
      <c r="UD155" s="28"/>
      <c r="UE155" s="28"/>
      <c r="UF155" s="28"/>
      <c r="UG155" s="28"/>
      <c r="UH155" s="28"/>
      <c r="UI155" s="28"/>
      <c r="UJ155" s="28"/>
      <c r="UK155" s="28"/>
      <c r="UL155" s="28"/>
      <c r="UM155" s="28"/>
      <c r="UN155" s="28"/>
      <c r="UO155" s="28"/>
      <c r="UP155" s="28"/>
      <c r="UQ155" s="28"/>
      <c r="UR155" s="28"/>
      <c r="US155" s="28"/>
      <c r="UT155" s="28"/>
      <c r="UU155" s="28"/>
      <c r="UV155" s="28"/>
      <c r="UW155" s="28"/>
      <c r="UX155" s="28"/>
      <c r="UY155" s="28"/>
      <c r="UZ155" s="28"/>
      <c r="VA155" s="28"/>
      <c r="VB155" s="28"/>
      <c r="VC155" s="28"/>
      <c r="VD155" s="28"/>
      <c r="VE155" s="28"/>
      <c r="VF155" s="28"/>
      <c r="VG155" s="28"/>
      <c r="VH155" s="28"/>
      <c r="VI155" s="28"/>
      <c r="VJ155" s="28"/>
      <c r="VK155" s="28"/>
      <c r="VL155" s="28"/>
      <c r="VM155" s="28"/>
      <c r="VN155" s="28"/>
      <c r="VO155" s="28"/>
      <c r="VP155" s="28"/>
      <c r="VQ155" s="28"/>
      <c r="VR155" s="28"/>
      <c r="VS155" s="28"/>
      <c r="VT155" s="28"/>
      <c r="VU155" s="28"/>
      <c r="VV155" s="28"/>
      <c r="VW155" s="28"/>
      <c r="VX155" s="28"/>
      <c r="VY155" s="28"/>
      <c r="VZ155" s="28"/>
      <c r="WA155" s="28"/>
      <c r="WB155" s="28"/>
      <c r="WC155" s="28"/>
      <c r="WD155" s="28"/>
      <c r="WE155" s="28"/>
      <c r="WF155" s="28"/>
      <c r="WG155" s="28"/>
      <c r="WH155" s="28"/>
      <c r="WI155" s="28"/>
      <c r="WJ155" s="28"/>
      <c r="WK155" s="28"/>
      <c r="WL155" s="28"/>
      <c r="WM155" s="28"/>
      <c r="WN155" s="28"/>
      <c r="WO155" s="28"/>
      <c r="WP155" s="28"/>
      <c r="WQ155" s="28"/>
      <c r="WR155" s="28"/>
      <c r="WS155" s="28"/>
      <c r="WT155" s="28"/>
      <c r="WU155" s="28"/>
      <c r="WV155" s="28"/>
      <c r="WW155" s="28"/>
      <c r="WX155" s="28"/>
      <c r="WY155" s="28"/>
      <c r="WZ155" s="28"/>
      <c r="XA155" s="28"/>
      <c r="XB155" s="28"/>
      <c r="XC155" s="28"/>
      <c r="XD155" s="28"/>
      <c r="XE155" s="28"/>
      <c r="XF155" s="28"/>
      <c r="XG155" s="28"/>
      <c r="XH155" s="28"/>
      <c r="XI155" s="28"/>
      <c r="XJ155" s="28"/>
      <c r="XK155" s="28"/>
      <c r="XL155" s="28"/>
      <c r="XM155" s="28"/>
      <c r="XN155" s="28"/>
      <c r="XO155" s="28"/>
      <c r="XP155" s="28"/>
      <c r="XQ155" s="28"/>
      <c r="XR155" s="28"/>
      <c r="XS155" s="28"/>
      <c r="XT155" s="28"/>
      <c r="XU155" s="28"/>
      <c r="XV155" s="28"/>
      <c r="XW155" s="28"/>
      <c r="XX155" s="28"/>
      <c r="XY155" s="28"/>
      <c r="XZ155" s="28"/>
      <c r="YA155" s="28"/>
      <c r="YB155" s="28"/>
      <c r="YC155" s="28"/>
      <c r="YD155" s="28"/>
      <c r="YE155" s="28"/>
      <c r="YF155" s="28"/>
      <c r="YG155" s="28"/>
      <c r="YH155" s="28"/>
      <c r="YI155" s="28"/>
      <c r="YJ155" s="28"/>
      <c r="YK155" s="28"/>
      <c r="YL155" s="28"/>
      <c r="YM155" s="28"/>
      <c r="YN155" s="28"/>
      <c r="YO155" s="28"/>
      <c r="YP155" s="28"/>
      <c r="YQ155" s="28"/>
      <c r="YR155" s="28"/>
      <c r="YS155" s="28"/>
      <c r="YT155" s="28"/>
      <c r="YU155" s="28"/>
      <c r="YV155" s="28"/>
      <c r="YW155" s="28"/>
      <c r="YX155" s="28"/>
      <c r="YY155" s="28"/>
      <c r="YZ155" s="28"/>
      <c r="ZA155" s="28"/>
      <c r="ZB155" s="28"/>
      <c r="ZC155" s="28"/>
      <c r="ZD155" s="28"/>
      <c r="ZE155" s="28"/>
      <c r="ZF155" s="28"/>
      <c r="ZG155" s="28"/>
      <c r="ZH155" s="28"/>
      <c r="ZI155" s="28"/>
      <c r="ZJ155" s="28"/>
      <c r="ZK155" s="28"/>
      <c r="ZL155" s="28"/>
      <c r="ZM155" s="28"/>
      <c r="ZN155" s="28"/>
      <c r="ZO155" s="28"/>
      <c r="ZP155" s="28"/>
      <c r="ZQ155" s="28"/>
      <c r="ZR155" s="28"/>
      <c r="ZS155" s="28"/>
      <c r="ZT155" s="28"/>
      <c r="ZU155" s="28"/>
      <c r="ZV155" s="28"/>
      <c r="ZW155" s="28"/>
      <c r="ZX155" s="28"/>
      <c r="ZY155" s="28"/>
      <c r="ZZ155" s="28"/>
      <c r="AAA155" s="28"/>
      <c r="AAB155" s="28"/>
      <c r="AAC155" s="28"/>
      <c r="AAD155" s="28"/>
      <c r="AAE155" s="28"/>
      <c r="AAF155" s="28"/>
      <c r="AAG155" s="28"/>
      <c r="AAH155" s="28"/>
      <c r="AAI155" s="28"/>
      <c r="AAJ155" s="28"/>
      <c r="AAK155" s="28"/>
      <c r="AAL155" s="28"/>
      <c r="AAM155" s="28"/>
      <c r="AAN155" s="28"/>
      <c r="AAO155" s="28"/>
      <c r="AAP155" s="28"/>
      <c r="AAQ155" s="28"/>
      <c r="AAR155" s="28"/>
      <c r="AAS155" s="28"/>
      <c r="AAT155" s="28"/>
      <c r="AAU155" s="28"/>
      <c r="AAV155" s="28"/>
      <c r="AAW155" s="28"/>
      <c r="AAX155" s="28"/>
      <c r="AAY155" s="28"/>
      <c r="AAZ155" s="28"/>
      <c r="ABA155" s="28"/>
      <c r="ABB155" s="28"/>
      <c r="ABC155" s="28"/>
      <c r="ABD155" s="28"/>
      <c r="ABE155" s="28"/>
      <c r="ABF155" s="28"/>
      <c r="ABG155" s="28"/>
      <c r="ABH155" s="28"/>
      <c r="ABI155" s="28"/>
      <c r="ABJ155" s="28"/>
      <c r="ABK155" s="28"/>
      <c r="ABL155" s="28"/>
      <c r="ABM155" s="28"/>
      <c r="ABN155" s="28"/>
      <c r="ABO155" s="28"/>
      <c r="ABP155" s="28"/>
      <c r="ABQ155" s="28"/>
      <c r="ABR155" s="28"/>
      <c r="ABS155" s="28"/>
      <c r="ABT155" s="28"/>
      <c r="ABU155" s="28"/>
      <c r="ABV155" s="28"/>
      <c r="ABW155" s="28"/>
      <c r="ABX155" s="28"/>
      <c r="ABY155" s="28"/>
      <c r="ABZ155" s="28"/>
      <c r="ACA155" s="28"/>
      <c r="ACB155" s="28"/>
      <c r="ACC155" s="28"/>
      <c r="ACD155" s="28"/>
      <c r="ACE155" s="28"/>
      <c r="ACF155" s="28"/>
      <c r="ACG155" s="28"/>
      <c r="ACH155" s="28"/>
      <c r="ACI155" s="28"/>
      <c r="ACJ155" s="28"/>
      <c r="ACK155" s="28"/>
      <c r="ACL155" s="28"/>
      <c r="ACM155" s="28"/>
      <c r="ACN155" s="28"/>
      <c r="ACO155" s="28"/>
      <c r="ACP155" s="28"/>
      <c r="ACQ155" s="28"/>
      <c r="ACR155" s="28"/>
      <c r="ACS155" s="28"/>
      <c r="ACT155" s="28"/>
      <c r="ACU155" s="28"/>
      <c r="ACV155" s="28"/>
      <c r="ACW155" s="28"/>
      <c r="ACX155" s="28"/>
      <c r="ACY155" s="28"/>
      <c r="ACZ155" s="28"/>
      <c r="ADA155" s="28"/>
      <c r="ADB155" s="28"/>
      <c r="ADC155" s="28"/>
      <c r="ADD155" s="28"/>
      <c r="ADE155" s="28"/>
      <c r="ADF155" s="28"/>
      <c r="ADG155" s="28"/>
      <c r="ADH155" s="28"/>
      <c r="ADI155" s="28"/>
      <c r="ADJ155" s="28"/>
      <c r="ADK155" s="28"/>
      <c r="ADL155" s="28"/>
      <c r="ADM155" s="28"/>
      <c r="ADN155" s="28"/>
      <c r="ADO155" s="28"/>
      <c r="ADP155" s="28"/>
      <c r="ADQ155" s="28"/>
      <c r="ADR155" s="28"/>
      <c r="ADS155" s="28"/>
      <c r="ADT155" s="28"/>
      <c r="ADU155" s="28"/>
      <c r="ADV155" s="28"/>
      <c r="ADW155" s="28"/>
      <c r="ADX155" s="28"/>
      <c r="ADY155" s="28"/>
      <c r="ADZ155" s="28"/>
      <c r="AEA155" s="28"/>
      <c r="AEB155" s="28"/>
      <c r="AEC155" s="28"/>
      <c r="AED155" s="28"/>
      <c r="AEE155" s="28"/>
      <c r="AEF155" s="28"/>
      <c r="AEG155" s="28"/>
      <c r="AEH155" s="28"/>
      <c r="AEI155" s="28"/>
      <c r="AEJ155" s="28"/>
      <c r="AEK155" s="28"/>
      <c r="AEL155" s="28"/>
      <c r="AEM155" s="28"/>
      <c r="AEN155" s="28"/>
      <c r="AEO155" s="28"/>
      <c r="AEP155" s="28"/>
      <c r="AEQ155" s="28"/>
      <c r="AER155" s="28"/>
      <c r="AES155" s="28"/>
      <c r="AET155" s="28"/>
      <c r="AEU155" s="28"/>
      <c r="AEV155" s="28"/>
      <c r="AEW155" s="28"/>
      <c r="AEX155" s="28"/>
      <c r="AEY155" s="28"/>
      <c r="AEZ155" s="28"/>
      <c r="AFA155" s="28"/>
      <c r="AFB155" s="28"/>
      <c r="AFC155" s="28"/>
      <c r="AFD155" s="28"/>
      <c r="AFE155" s="28"/>
      <c r="AFF155" s="28"/>
      <c r="AFG155" s="28"/>
      <c r="AFH155" s="28"/>
      <c r="AFI155" s="28"/>
      <c r="AFJ155" s="28"/>
      <c r="AFK155" s="28"/>
      <c r="AFL155" s="28"/>
      <c r="AFM155" s="28"/>
      <c r="AFN155" s="28"/>
      <c r="AFO155" s="28"/>
      <c r="AFP155" s="28"/>
      <c r="AFQ155" s="28"/>
      <c r="AFR155" s="28"/>
      <c r="AFS155" s="28"/>
      <c r="AFT155" s="28"/>
      <c r="AFU155" s="28"/>
      <c r="AFV155" s="28"/>
      <c r="AFW155" s="28"/>
      <c r="AFX155" s="28"/>
      <c r="AFY155" s="28"/>
      <c r="AFZ155" s="28"/>
      <c r="AGA155" s="28"/>
      <c r="AGB155" s="28"/>
      <c r="AGC155" s="28"/>
      <c r="AGD155" s="28"/>
      <c r="AGE155" s="28"/>
      <c r="AGF155" s="28"/>
      <c r="AGG155" s="28"/>
      <c r="AGH155" s="28"/>
      <c r="AGI155" s="28"/>
      <c r="AGJ155" s="28"/>
      <c r="AGK155" s="28"/>
      <c r="AGL155" s="28"/>
      <c r="AGM155" s="28"/>
      <c r="AGN155" s="28"/>
      <c r="AGO155" s="28"/>
      <c r="AGP155" s="28"/>
      <c r="AGQ155" s="28"/>
      <c r="AGR155" s="28"/>
      <c r="AGS155" s="28"/>
      <c r="AGT155" s="28"/>
      <c r="AGU155" s="28"/>
      <c r="AGV155" s="28"/>
      <c r="AGW155" s="28"/>
      <c r="AGX155" s="28"/>
      <c r="AGY155" s="28"/>
      <c r="AGZ155" s="28"/>
      <c r="AHA155" s="28"/>
      <c r="AHB155" s="28"/>
      <c r="AHC155" s="28"/>
      <c r="AHD155" s="28"/>
      <c r="AHE155" s="28"/>
      <c r="AHF155" s="28"/>
      <c r="AHG155" s="28"/>
      <c r="AHH155" s="28"/>
      <c r="AHI155" s="28"/>
      <c r="AHJ155" s="28"/>
      <c r="AHK155" s="28"/>
      <c r="AHL155" s="28"/>
      <c r="AHM155" s="28"/>
      <c r="AHN155" s="28"/>
      <c r="AHO155" s="28"/>
      <c r="AHP155" s="28"/>
      <c r="AHQ155" s="28"/>
      <c r="AHR155" s="28"/>
      <c r="AHS155" s="28"/>
      <c r="AHT155" s="28"/>
      <c r="AHU155" s="28"/>
      <c r="AHV155" s="28"/>
      <c r="AHW155" s="28"/>
      <c r="AHX155" s="28"/>
      <c r="AHY155" s="28"/>
      <c r="AHZ155" s="28"/>
      <c r="AIA155" s="28"/>
      <c r="AIB155" s="28"/>
      <c r="AIC155" s="28"/>
      <c r="AID155" s="28"/>
      <c r="AIE155" s="28"/>
      <c r="AIF155" s="28"/>
      <c r="AIG155" s="28"/>
      <c r="AIH155" s="28"/>
      <c r="AII155" s="28"/>
      <c r="AIJ155" s="28"/>
      <c r="AIK155" s="28"/>
      <c r="AIL155" s="28"/>
      <c r="AIM155" s="28"/>
      <c r="AIN155" s="28"/>
      <c r="AIO155" s="28"/>
      <c r="AIP155" s="28"/>
      <c r="AIQ155" s="28"/>
      <c r="AIR155" s="28"/>
      <c r="AIS155" s="28"/>
      <c r="AIT155" s="28"/>
      <c r="AIU155" s="28"/>
      <c r="AIV155" s="28"/>
      <c r="AIW155" s="28"/>
      <c r="AIX155" s="28"/>
      <c r="AIY155" s="28"/>
      <c r="AIZ155" s="28"/>
      <c r="AJA155" s="28"/>
      <c r="AJB155" s="28"/>
      <c r="AJC155" s="28"/>
      <c r="AJD155" s="28"/>
      <c r="AJE155" s="28"/>
      <c r="AJF155" s="28"/>
      <c r="AJG155" s="28"/>
      <c r="AJH155" s="28"/>
      <c r="AJI155" s="28"/>
      <c r="AJJ155" s="28"/>
      <c r="AJK155" s="28"/>
      <c r="AJL155" s="28"/>
      <c r="AJM155" s="28"/>
      <c r="AJN155" s="28"/>
      <c r="AJO155" s="28"/>
      <c r="AJP155" s="28"/>
      <c r="AJQ155" s="28"/>
      <c r="AJR155" s="28"/>
      <c r="AJS155" s="28"/>
      <c r="AJT155" s="28"/>
      <c r="AJU155" s="28"/>
      <c r="AJV155" s="28"/>
      <c r="AJW155" s="28"/>
      <c r="AJX155" s="28"/>
      <c r="AJY155" s="28"/>
      <c r="AJZ155" s="28"/>
      <c r="AKA155" s="28"/>
      <c r="AKB155" s="28"/>
      <c r="AKC155" s="28"/>
      <c r="AKD155" s="28"/>
      <c r="AKE155" s="28"/>
      <c r="AKF155" s="28"/>
      <c r="AKG155" s="28"/>
      <c r="AKH155" s="28"/>
      <c r="AKI155" s="28"/>
      <c r="AKJ155" s="28"/>
      <c r="AKK155" s="28"/>
      <c r="AKL155" s="28"/>
      <c r="AKM155" s="28"/>
      <c r="AKN155" s="28"/>
      <c r="AKO155" s="28"/>
      <c r="AKP155" s="28"/>
      <c r="AKQ155" s="28"/>
      <c r="AKR155" s="28"/>
      <c r="AKS155" s="28"/>
      <c r="AKT155" s="28"/>
      <c r="AKU155" s="28"/>
      <c r="AKV155" s="28"/>
      <c r="AKW155" s="28"/>
      <c r="AKX155" s="28"/>
      <c r="AKY155" s="28"/>
      <c r="AKZ155" s="28"/>
      <c r="ALA155" s="28"/>
      <c r="ALB155" s="28"/>
      <c r="ALC155" s="28"/>
      <c r="ALD155" s="28"/>
      <c r="ALE155" s="28"/>
      <c r="ALF155" s="28"/>
      <c r="ALG155" s="28"/>
      <c r="ALH155" s="28"/>
      <c r="ALI155" s="28"/>
      <c r="ALJ155" s="28"/>
      <c r="ALK155" s="28"/>
      <c r="ALL155" s="28"/>
      <c r="ALM155" s="28"/>
      <c r="ALN155" s="28"/>
      <c r="ALO155" s="28"/>
      <c r="ALP155" s="28"/>
      <c r="ALQ155" s="28"/>
      <c r="ALR155" s="28"/>
      <c r="ALS155" s="28"/>
      <c r="ALT155" s="28"/>
      <c r="ALU155" s="28"/>
      <c r="ALV155" s="28"/>
      <c r="ALW155" s="28"/>
      <c r="ALX155" s="28"/>
      <c r="ALY155" s="28"/>
      <c r="ALZ155" s="28"/>
      <c r="AMA155" s="28"/>
      <c r="AMB155" s="28"/>
      <c r="AMC155" s="28"/>
      <c r="AMD155" s="28"/>
      <c r="AME155" s="28"/>
      <c r="AMF155" s="28"/>
      <c r="AMG155" s="28"/>
      <c r="AMH155" s="28"/>
      <c r="AMI155" s="28"/>
      <c r="AMJ155" s="28"/>
      <c r="AMK155" s="28"/>
      <c r="AML155" s="28"/>
      <c r="AMM155" s="28"/>
      <c r="AMN155" s="28"/>
      <c r="AMO155" s="28"/>
      <c r="AMP155" s="28"/>
      <c r="AMQ155" s="28"/>
      <c r="AMR155" s="28"/>
      <c r="AMS155" s="28"/>
      <c r="AMT155" s="28"/>
      <c r="AMU155" s="28"/>
      <c r="AMV155" s="28"/>
      <c r="AMW155" s="28"/>
      <c r="AMX155" s="28"/>
      <c r="AMY155" s="28"/>
      <c r="AMZ155" s="28"/>
      <c r="ANA155" s="28"/>
      <c r="ANB155" s="28"/>
      <c r="ANC155" s="28"/>
      <c r="AND155" s="28"/>
      <c r="ANE155" s="28"/>
      <c r="ANF155" s="28"/>
      <c r="ANG155" s="28"/>
      <c r="ANH155" s="28"/>
    </row>
    <row r="156" spans="3:1048" s="6" customFormat="1" ht="15" customHeight="1" x14ac:dyDescent="0.25">
      <c r="C156" s="6" t="str">
        <f t="shared" si="113"/>
        <v>Reliance</v>
      </c>
      <c r="D156" s="6" t="str">
        <f t="shared" si="114"/>
        <v>10 66 DHPHT 120  (66 gal)</v>
      </c>
      <c r="E156" s="6">
        <f t="shared" si="115"/>
        <v>180414</v>
      </c>
      <c r="F156" s="60">
        <f t="shared" si="26"/>
        <v>66</v>
      </c>
      <c r="G156" s="6" t="str">
        <f t="shared" si="116"/>
        <v>AOSmithHPTU66</v>
      </c>
      <c r="H156" s="62">
        <v>0</v>
      </c>
      <c r="I156" s="60">
        <v>1</v>
      </c>
      <c r="J156" s="61">
        <f t="shared" si="62"/>
        <v>0</v>
      </c>
      <c r="K156" s="61">
        <f t="shared" si="63"/>
        <v>3.1</v>
      </c>
      <c r="L156" s="127">
        <f t="shared" si="30"/>
        <v>0</v>
      </c>
      <c r="M156" s="169" t="str">
        <f t="shared" si="117"/>
        <v>Reliance1066DHPHT</v>
      </c>
      <c r="N156" s="97" t="s">
        <v>196</v>
      </c>
      <c r="O156" s="32">
        <v>3</v>
      </c>
      <c r="P156" s="81">
        <f t="shared" si="32"/>
        <v>18</v>
      </c>
      <c r="Q156" s="9" t="s">
        <v>34</v>
      </c>
      <c r="R156" s="68">
        <f t="shared" si="135"/>
        <v>4</v>
      </c>
      <c r="S156" s="68">
        <f xml:space="preserve"> (P156*10000) + (R156*100) + VLOOKUP( Y156, $V$2:$X$56, 2, FALSE )</f>
        <v>180414</v>
      </c>
      <c r="T156" s="65" t="str">
        <f t="shared" si="119"/>
        <v>10 66 DHPHT 120  (66 gal)</v>
      </c>
      <c r="U156" s="168">
        <f t="shared" si="106"/>
        <v>1</v>
      </c>
      <c r="V156" s="10" t="s">
        <v>37</v>
      </c>
      <c r="W156" s="11">
        <v>66</v>
      </c>
      <c r="X156" s="30" t="s">
        <v>85</v>
      </c>
      <c r="Y156" s="86" t="s">
        <v>105</v>
      </c>
      <c r="Z156" s="91" t="str">
        <f>VLOOKUP( Y156, $V$2:$X$56, 3, FALSE )</f>
        <v>AOSmithHPTU66</v>
      </c>
      <c r="AA156" s="126">
        <v>0</v>
      </c>
      <c r="AB156" s="40" t="s">
        <v>10</v>
      </c>
      <c r="AC156" s="47">
        <v>3</v>
      </c>
      <c r="AD156" s="160">
        <v>3.1</v>
      </c>
      <c r="AE156" s="48">
        <v>42545</v>
      </c>
      <c r="AF156" s="49" t="s">
        <v>83</v>
      </c>
      <c r="AG156" s="138" t="str">
        <f t="shared" si="108"/>
        <v>2,     180414,   "10 66 DHPHT 120  (66 gal)"</v>
      </c>
      <c r="AH156" s="140" t="str">
        <f t="shared" si="100"/>
        <v>Reliance</v>
      </c>
      <c r="AI156" s="141" t="s">
        <v>517</v>
      </c>
      <c r="AJ156" s="166">
        <f t="shared" si="107"/>
        <v>1</v>
      </c>
      <c r="AK156" s="138" t="str">
        <f t="shared" si="110"/>
        <v xml:space="preserve">          case  10 66 DHPHT 120  (66 gal)   :   "Reliance1066DHPHT"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  <c r="AMP156"/>
      <c r="AMQ156"/>
      <c r="AMR156"/>
      <c r="AMS156"/>
      <c r="AMT156"/>
      <c r="AMU156"/>
      <c r="AMV156"/>
      <c r="AMW156"/>
      <c r="AMX156"/>
      <c r="AMY156"/>
      <c r="AMZ156"/>
      <c r="ANA156"/>
      <c r="ANB156"/>
      <c r="ANC156"/>
      <c r="AND156"/>
      <c r="ANE156"/>
    </row>
    <row r="157" spans="3:1048" s="6" customFormat="1" ht="15" customHeight="1" x14ac:dyDescent="0.25">
      <c r="C157" s="6" t="str">
        <f t="shared" si="113"/>
        <v>Reliance</v>
      </c>
      <c r="D157" s="6" t="str">
        <f t="shared" si="114"/>
        <v>10 66 DHPHTN 120  (66 gal)</v>
      </c>
      <c r="E157" s="6">
        <f t="shared" si="115"/>
        <v>180514</v>
      </c>
      <c r="F157" s="60">
        <f t="shared" si="26"/>
        <v>66</v>
      </c>
      <c r="G157" s="6" t="str">
        <f t="shared" si="116"/>
        <v>AOSmithHPTU66</v>
      </c>
      <c r="H157" s="62">
        <v>0</v>
      </c>
      <c r="I157" s="60">
        <v>1</v>
      </c>
      <c r="J157" s="61">
        <f t="shared" si="62"/>
        <v>0</v>
      </c>
      <c r="K157" s="61">
        <f t="shared" si="63"/>
        <v>3.1</v>
      </c>
      <c r="L157" s="127">
        <f t="shared" si="30"/>
        <v>0</v>
      </c>
      <c r="M157" s="169" t="str">
        <f t="shared" si="117"/>
        <v>Reliance1066DHPHTN</v>
      </c>
      <c r="N157" s="97" t="s">
        <v>196</v>
      </c>
      <c r="O157" s="32">
        <v>3</v>
      </c>
      <c r="P157" s="81">
        <f t="shared" si="32"/>
        <v>18</v>
      </c>
      <c r="Q157" s="9" t="s">
        <v>34</v>
      </c>
      <c r="R157" s="68">
        <f t="shared" si="135"/>
        <v>5</v>
      </c>
      <c r="S157" s="68">
        <f xml:space="preserve"> (P157*10000) + (R157*100) + VLOOKUP( Y157, $V$2:$X$56, 2, FALSE )</f>
        <v>180514</v>
      </c>
      <c r="T157" s="65" t="str">
        <f t="shared" si="119"/>
        <v>10 66 DHPHTN 120  (66 gal)</v>
      </c>
      <c r="U157" s="168">
        <f t="shared" si="106"/>
        <v>1</v>
      </c>
      <c r="V157" s="10" t="s">
        <v>38</v>
      </c>
      <c r="W157" s="11">
        <v>66</v>
      </c>
      <c r="X157" s="30" t="s">
        <v>85</v>
      </c>
      <c r="Y157" s="86" t="s">
        <v>105</v>
      </c>
      <c r="Z157" s="91" t="str">
        <f>VLOOKUP( Y157, $V$2:$X$56, 3, FALSE )</f>
        <v>AOSmithHPTU66</v>
      </c>
      <c r="AA157" s="126">
        <v>0</v>
      </c>
      <c r="AB157" s="40" t="s">
        <v>10</v>
      </c>
      <c r="AC157" s="47">
        <v>3</v>
      </c>
      <c r="AD157" s="160">
        <v>3.1</v>
      </c>
      <c r="AE157" s="48">
        <v>42545</v>
      </c>
      <c r="AF157" s="49" t="s">
        <v>83</v>
      </c>
      <c r="AG157" s="138" t="str">
        <f t="shared" si="108"/>
        <v>2,     180514,   "10 66 DHPHTN 120  (66 gal)"</v>
      </c>
      <c r="AH157" s="140" t="str">
        <f t="shared" si="100"/>
        <v>Reliance</v>
      </c>
      <c r="AI157" s="141" t="s">
        <v>518</v>
      </c>
      <c r="AJ157" s="166">
        <f t="shared" si="107"/>
        <v>1</v>
      </c>
      <c r="AK157" s="138" t="str">
        <f t="shared" si="110"/>
        <v xml:space="preserve">          case  10 66 DHPHTN 120  (66 gal)   :   "Reliance1066DHPHTN"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  <c r="AMM157"/>
      <c r="AMN157"/>
      <c r="AMO157"/>
      <c r="AMP157"/>
      <c r="AMQ157"/>
      <c r="AMR157"/>
      <c r="AMS157"/>
      <c r="AMT157"/>
      <c r="AMU157"/>
      <c r="AMV157"/>
      <c r="AMW157"/>
      <c r="AMX157"/>
      <c r="AMY157"/>
      <c r="AMZ157"/>
      <c r="ANA157"/>
      <c r="ANB157"/>
      <c r="ANC157"/>
      <c r="AND157"/>
      <c r="ANE157"/>
    </row>
    <row r="158" spans="3:1048" s="6" customFormat="1" ht="15" customHeight="1" x14ac:dyDescent="0.25">
      <c r="C158" s="131" t="str">
        <f t="shared" si="113"/>
        <v>Reliance</v>
      </c>
      <c r="D158" s="131" t="str">
        <f t="shared" si="114"/>
        <v>10-66-DHPHTDR 130  (66 gal, JA13)</v>
      </c>
      <c r="E158" s="131">
        <f t="shared" si="115"/>
        <v>181414</v>
      </c>
      <c r="F158" s="60">
        <f t="shared" ref="F158" si="158">W158</f>
        <v>66</v>
      </c>
      <c r="G158" s="6" t="str">
        <f t="shared" si="116"/>
        <v>AOSmithHPTU66</v>
      </c>
      <c r="H158" s="62">
        <v>0</v>
      </c>
      <c r="I158" s="60">
        <v>1</v>
      </c>
      <c r="J158" s="61">
        <f t="shared" ref="J158" si="159">IF(H158&gt;0,AB158,0)</f>
        <v>0</v>
      </c>
      <c r="K158" s="61">
        <f t="shared" ref="K158" si="160">IF(I158&gt;0,AD158,0)</f>
        <v>3.1</v>
      </c>
      <c r="L158" s="127">
        <f t="shared" ref="L158" si="161">AA158</f>
        <v>1</v>
      </c>
      <c r="M158" s="169" t="str">
        <f t="shared" si="117"/>
        <v>Reliance1066DHPHTDR</v>
      </c>
      <c r="N158" s="97" t="s">
        <v>196</v>
      </c>
      <c r="O158" s="32">
        <v>3</v>
      </c>
      <c r="P158" s="81">
        <f t="shared" ref="P158" si="162">VLOOKUP( Q158, $Q$2:$R$21, 2, FALSE )</f>
        <v>18</v>
      </c>
      <c r="Q158" s="9" t="s">
        <v>34</v>
      </c>
      <c r="R158" s="132">
        <v>14</v>
      </c>
      <c r="S158" s="68">
        <f t="shared" ref="S158" si="163" xml:space="preserve"> (P158*10000) + (R158*100) + VLOOKUP( Y158, $V$2:$X$56, 2, FALSE )</f>
        <v>181414</v>
      </c>
      <c r="T158" s="65" t="str">
        <f t="shared" si="119"/>
        <v>10-66-DHPHTDR 130  (66 gal, JA13)</v>
      </c>
      <c r="U158" s="168">
        <f t="shared" si="106"/>
        <v>1</v>
      </c>
      <c r="V158" s="10" t="s">
        <v>376</v>
      </c>
      <c r="W158" s="11">
        <v>66</v>
      </c>
      <c r="X158" s="30" t="s">
        <v>85</v>
      </c>
      <c r="Y158" s="86" t="s">
        <v>105</v>
      </c>
      <c r="Z158" s="91" t="str">
        <f t="shared" ref="Z158" si="164">VLOOKUP( Y158, $V$2:$X$56, 3, FALSE )</f>
        <v>AOSmithHPTU66</v>
      </c>
      <c r="AA158" s="128">
        <v>1</v>
      </c>
      <c r="AB158" s="40" t="s">
        <v>10</v>
      </c>
      <c r="AC158" s="47">
        <v>3</v>
      </c>
      <c r="AD158" s="160">
        <v>3.1</v>
      </c>
      <c r="AE158" s="48">
        <v>44118</v>
      </c>
      <c r="AF158" s="49" t="s">
        <v>83</v>
      </c>
      <c r="AG158" s="138" t="str">
        <f t="shared" si="108"/>
        <v>2,     181414,   "10-66-DHPHTDR 130  (66 gal, JA13)"</v>
      </c>
      <c r="AH158" s="140" t="str">
        <f t="shared" si="100"/>
        <v>Reliance</v>
      </c>
      <c r="AI158" s="142" t="s">
        <v>527</v>
      </c>
      <c r="AJ158" s="166">
        <f t="shared" si="107"/>
        <v>1</v>
      </c>
      <c r="AK158" s="138" t="str">
        <f t="shared" si="110"/>
        <v xml:space="preserve">          case  10-66-DHPHTDR 130  (66 gal, JA13)   :   "Reliance1066DHPHTDR"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  <c r="AMM158"/>
      <c r="AMN158"/>
      <c r="AMO158"/>
      <c r="AMP158"/>
      <c r="AMQ158"/>
      <c r="AMR158"/>
      <c r="AMS158"/>
      <c r="AMT158"/>
      <c r="AMU158"/>
      <c r="AMV158"/>
      <c r="AMW158"/>
      <c r="AMX158"/>
      <c r="AMY158"/>
      <c r="AMZ158"/>
      <c r="ANA158"/>
      <c r="ANB158"/>
      <c r="ANC158"/>
      <c r="AND158"/>
      <c r="ANE158"/>
    </row>
    <row r="159" spans="3:1048" s="6" customFormat="1" ht="15" customHeight="1" x14ac:dyDescent="0.25">
      <c r="C159" s="6" t="str">
        <f t="shared" si="113"/>
        <v>Reliance</v>
      </c>
      <c r="D159" s="6" t="str">
        <f t="shared" si="114"/>
        <v>10 80 DHPHT 120  (80 gal)</v>
      </c>
      <c r="E159" s="6">
        <f t="shared" si="115"/>
        <v>180615</v>
      </c>
      <c r="F159" s="60">
        <f t="shared" si="26"/>
        <v>80</v>
      </c>
      <c r="G159" s="6" t="str">
        <f t="shared" si="116"/>
        <v>AOSmithHPTU80</v>
      </c>
      <c r="H159" s="62">
        <v>0</v>
      </c>
      <c r="I159" s="60">
        <v>1</v>
      </c>
      <c r="J159" s="61">
        <f t="shared" si="62"/>
        <v>0</v>
      </c>
      <c r="K159" s="61">
        <f t="shared" si="63"/>
        <v>2.9</v>
      </c>
      <c r="L159" s="127">
        <f t="shared" si="30"/>
        <v>0</v>
      </c>
      <c r="M159" s="169" t="str">
        <f t="shared" si="117"/>
        <v>Reliance1080DHPHT</v>
      </c>
      <c r="N159" s="97" t="s">
        <v>196</v>
      </c>
      <c r="O159" s="32">
        <v>3</v>
      </c>
      <c r="P159" s="81">
        <f t="shared" si="32"/>
        <v>18</v>
      </c>
      <c r="Q159" s="9" t="s">
        <v>34</v>
      </c>
      <c r="R159" s="134">
        <f>R157+1</f>
        <v>6</v>
      </c>
      <c r="S159" s="68">
        <f xml:space="preserve"> (P159*10000) + (R159*100) + VLOOKUP( Y159, $V$2:$X$56, 2, FALSE )</f>
        <v>180615</v>
      </c>
      <c r="T159" s="65" t="str">
        <f t="shared" si="119"/>
        <v>10 80 DHPHT 120  (80 gal)</v>
      </c>
      <c r="U159" s="168">
        <f t="shared" si="106"/>
        <v>1</v>
      </c>
      <c r="V159" s="10" t="s">
        <v>39</v>
      </c>
      <c r="W159" s="11">
        <v>80</v>
      </c>
      <c r="X159" s="30" t="s">
        <v>86</v>
      </c>
      <c r="Y159" s="86" t="s">
        <v>106</v>
      </c>
      <c r="Z159" s="91" t="str">
        <f>VLOOKUP( Y159, $V$2:$X$56, 3, FALSE )</f>
        <v>AOSmithHPTU80</v>
      </c>
      <c r="AA159" s="126">
        <v>0</v>
      </c>
      <c r="AB159" s="40" t="s">
        <v>10</v>
      </c>
      <c r="AC159" s="47" t="s">
        <v>15</v>
      </c>
      <c r="AD159" s="160">
        <v>2.9</v>
      </c>
      <c r="AE159" s="48">
        <v>42545</v>
      </c>
      <c r="AF159" s="49" t="s">
        <v>83</v>
      </c>
      <c r="AG159" s="138" t="str">
        <f t="shared" si="108"/>
        <v>2,     180615,   "10 80 DHPHT 120  (80 gal)"</v>
      </c>
      <c r="AH159" s="140" t="str">
        <f t="shared" si="100"/>
        <v>Reliance</v>
      </c>
      <c r="AI159" s="141" t="s">
        <v>519</v>
      </c>
      <c r="AJ159" s="166">
        <f t="shared" si="107"/>
        <v>1</v>
      </c>
      <c r="AK159" s="138" t="str">
        <f t="shared" si="110"/>
        <v xml:space="preserve">          case  10 80 DHPHT 120  (80 gal)   :   "Reliance1080DHPHT"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  <c r="AMM159"/>
      <c r="AMN159"/>
      <c r="AMO159"/>
      <c r="AMP159"/>
      <c r="AMQ159"/>
      <c r="AMR159"/>
      <c r="AMS159"/>
      <c r="AMT159"/>
      <c r="AMU159"/>
      <c r="AMV159"/>
      <c r="AMW159"/>
      <c r="AMX159"/>
      <c r="AMY159"/>
      <c r="AMZ159"/>
      <c r="ANA159"/>
      <c r="ANB159"/>
      <c r="ANC159"/>
      <c r="AND159"/>
      <c r="ANE159"/>
    </row>
    <row r="160" spans="3:1048" s="6" customFormat="1" ht="15" customHeight="1" x14ac:dyDescent="0.25">
      <c r="C160" s="6" t="str">
        <f t="shared" si="113"/>
        <v>Reliance</v>
      </c>
      <c r="D160" s="6" t="str">
        <f t="shared" si="114"/>
        <v>10 80 DHPHTNE 120  (80 gal)</v>
      </c>
      <c r="E160" s="6">
        <f t="shared" si="115"/>
        <v>180715</v>
      </c>
      <c r="F160" s="60">
        <f t="shared" si="26"/>
        <v>80</v>
      </c>
      <c r="G160" s="6" t="str">
        <f t="shared" si="116"/>
        <v>AOSmithHPTU80</v>
      </c>
      <c r="H160" s="62">
        <v>0</v>
      </c>
      <c r="I160" s="60">
        <v>1</v>
      </c>
      <c r="J160" s="61">
        <f t="shared" si="62"/>
        <v>0</v>
      </c>
      <c r="K160" s="61">
        <f t="shared" si="63"/>
        <v>2.9</v>
      </c>
      <c r="L160" s="127">
        <f t="shared" si="30"/>
        <v>0</v>
      </c>
      <c r="M160" s="169" t="str">
        <f t="shared" si="117"/>
        <v>Reliance1080DHPHTNE</v>
      </c>
      <c r="N160" s="97" t="s">
        <v>196</v>
      </c>
      <c r="O160" s="32">
        <v>3</v>
      </c>
      <c r="P160" s="81">
        <f t="shared" si="32"/>
        <v>18</v>
      </c>
      <c r="Q160" s="9" t="s">
        <v>34</v>
      </c>
      <c r="R160" s="68">
        <f t="shared" si="135"/>
        <v>7</v>
      </c>
      <c r="S160" s="68">
        <f xml:space="preserve"> (P160*10000) + (R160*100) + VLOOKUP( Y160, $V$2:$X$56, 2, FALSE )</f>
        <v>180715</v>
      </c>
      <c r="T160" s="65" t="str">
        <f t="shared" si="119"/>
        <v>10 80 DHPHTNE 120  (80 gal)</v>
      </c>
      <c r="U160" s="168">
        <f t="shared" si="106"/>
        <v>1</v>
      </c>
      <c r="V160" s="10" t="s">
        <v>40</v>
      </c>
      <c r="W160" s="11">
        <v>80</v>
      </c>
      <c r="X160" s="30" t="s">
        <v>86</v>
      </c>
      <c r="Y160" s="86" t="s">
        <v>106</v>
      </c>
      <c r="Z160" s="91" t="str">
        <f>VLOOKUP( Y160, $V$2:$X$56, 3, FALSE )</f>
        <v>AOSmithHPTU80</v>
      </c>
      <c r="AA160" s="126">
        <v>0</v>
      </c>
      <c r="AB160" s="40" t="s">
        <v>10</v>
      </c>
      <c r="AC160" s="47" t="s">
        <v>15</v>
      </c>
      <c r="AD160" s="160">
        <v>2.9</v>
      </c>
      <c r="AE160" s="48">
        <v>42545</v>
      </c>
      <c r="AF160" s="49" t="s">
        <v>83</v>
      </c>
      <c r="AG160" s="138" t="str">
        <f t="shared" si="108"/>
        <v>2,     180715,   "10 80 DHPHTNE 120  (80 gal)"</v>
      </c>
      <c r="AH160" s="140" t="str">
        <f t="shared" si="100"/>
        <v>Reliance</v>
      </c>
      <c r="AI160" s="141" t="s">
        <v>520</v>
      </c>
      <c r="AJ160" s="166">
        <f t="shared" si="107"/>
        <v>1</v>
      </c>
      <c r="AK160" s="138" t="str">
        <f t="shared" si="110"/>
        <v xml:space="preserve">          case  10 80 DHPHTNE 120  (80 gal)   :   "Reliance1080DHPHTNE"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  <c r="AMM160"/>
      <c r="AMN160"/>
      <c r="AMO160"/>
      <c r="AMP160"/>
      <c r="AMQ160"/>
      <c r="AMR160"/>
      <c r="AMS160"/>
      <c r="AMT160"/>
      <c r="AMU160"/>
      <c r="AMV160"/>
      <c r="AMW160"/>
      <c r="AMX160"/>
      <c r="AMY160"/>
      <c r="AMZ160"/>
      <c r="ANA160"/>
      <c r="ANB160"/>
      <c r="ANC160"/>
      <c r="AND160"/>
      <c r="ANE160"/>
    </row>
    <row r="161" spans="3:1048" s="6" customFormat="1" ht="15" customHeight="1" x14ac:dyDescent="0.25">
      <c r="C161" s="131" t="str">
        <f t="shared" si="113"/>
        <v>Reliance</v>
      </c>
      <c r="D161" s="131" t="str">
        <f t="shared" si="114"/>
        <v>10-80-DHPHTDR 130  (80 gal, JA13)</v>
      </c>
      <c r="E161" s="131">
        <f t="shared" si="115"/>
        <v>181515</v>
      </c>
      <c r="F161" s="60">
        <f t="shared" ref="F161" si="165">W161</f>
        <v>80</v>
      </c>
      <c r="G161" s="6" t="str">
        <f t="shared" si="116"/>
        <v>AOSmithHPTU80</v>
      </c>
      <c r="H161" s="62">
        <v>0</v>
      </c>
      <c r="I161" s="60">
        <v>1</v>
      </c>
      <c r="J161" s="61">
        <f t="shared" ref="J161" si="166">IF(H161&gt;0,AB161,0)</f>
        <v>0</v>
      </c>
      <c r="K161" s="61">
        <f t="shared" ref="K161" si="167">IF(I161&gt;0,AD161,0)</f>
        <v>2.9</v>
      </c>
      <c r="L161" s="127">
        <f t="shared" ref="L161" si="168">AA161</f>
        <v>1</v>
      </c>
      <c r="M161" s="169" t="str">
        <f t="shared" si="117"/>
        <v>Reliance1080DHPHTDR</v>
      </c>
      <c r="N161" s="97" t="s">
        <v>196</v>
      </c>
      <c r="O161" s="32">
        <v>3</v>
      </c>
      <c r="P161" s="81">
        <f t="shared" ref="P161" si="169">VLOOKUP( Q161, $Q$2:$R$21, 2, FALSE )</f>
        <v>18</v>
      </c>
      <c r="Q161" s="9" t="s">
        <v>34</v>
      </c>
      <c r="R161" s="132">
        <v>15</v>
      </c>
      <c r="S161" s="68">
        <f t="shared" ref="S161" si="170" xml:space="preserve"> (P161*10000) + (R161*100) + VLOOKUP( Y161, $V$2:$X$56, 2, FALSE )</f>
        <v>181515</v>
      </c>
      <c r="T161" s="65" t="str">
        <f t="shared" si="119"/>
        <v>10-80-DHPHTDR 130  (80 gal, JA13)</v>
      </c>
      <c r="U161" s="168">
        <f t="shared" si="106"/>
        <v>1</v>
      </c>
      <c r="V161" s="10" t="s">
        <v>377</v>
      </c>
      <c r="W161" s="11">
        <v>80</v>
      </c>
      <c r="X161" s="30" t="s">
        <v>86</v>
      </c>
      <c r="Y161" s="86" t="s">
        <v>106</v>
      </c>
      <c r="Z161" s="91" t="str">
        <f t="shared" ref="Z161" si="171">VLOOKUP( Y161, $V$2:$X$56, 3, FALSE )</f>
        <v>AOSmithHPTU80</v>
      </c>
      <c r="AA161" s="128">
        <v>1</v>
      </c>
      <c r="AB161" s="40" t="s">
        <v>10</v>
      </c>
      <c r="AC161" s="47" t="s">
        <v>15</v>
      </c>
      <c r="AD161" s="160">
        <v>2.9</v>
      </c>
      <c r="AE161" s="48">
        <v>44118</v>
      </c>
      <c r="AF161" s="49" t="s">
        <v>83</v>
      </c>
      <c r="AG161" s="138" t="str">
        <f t="shared" si="108"/>
        <v>2,     181515,   "10-80-DHPHTDR 130  (80 gal, JA13)"</v>
      </c>
      <c r="AH161" s="140" t="str">
        <f t="shared" si="100"/>
        <v>Reliance</v>
      </c>
      <c r="AI161" s="142" t="s">
        <v>528</v>
      </c>
      <c r="AJ161" s="166">
        <f t="shared" si="107"/>
        <v>1</v>
      </c>
      <c r="AK161" s="138" t="str">
        <f t="shared" si="110"/>
        <v xml:space="preserve">          case  10-80-DHPHTDR 130  (80 gal, JA13)   :   "Reliance1080DHPHTDR"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  <c r="AMM161"/>
      <c r="AMN161"/>
      <c r="AMO161"/>
      <c r="AMP161"/>
      <c r="AMQ161"/>
      <c r="AMR161"/>
      <c r="AMS161"/>
      <c r="AMT161"/>
      <c r="AMU161"/>
      <c r="AMV161"/>
      <c r="AMW161"/>
      <c r="AMX161"/>
      <c r="AMY161"/>
      <c r="AMZ161"/>
      <c r="ANA161"/>
      <c r="ANB161"/>
      <c r="ANC161"/>
      <c r="AND161"/>
      <c r="ANE161"/>
    </row>
    <row r="162" spans="3:1048" s="6" customFormat="1" ht="15" customHeight="1" x14ac:dyDescent="0.25">
      <c r="C162" s="6" t="str">
        <f t="shared" si="113"/>
        <v>Reliance</v>
      </c>
      <c r="D162" s="6" t="str">
        <f t="shared" si="114"/>
        <v>10 80 DHPT  (80 gal)</v>
      </c>
      <c r="E162" s="6">
        <f t="shared" si="115"/>
        <v>180812</v>
      </c>
      <c r="F162" s="60">
        <f t="shared" si="26"/>
        <v>80</v>
      </c>
      <c r="G162" s="6" t="str">
        <f t="shared" si="116"/>
        <v>AOSmithPHPT80</v>
      </c>
      <c r="H162" s="60">
        <v>1</v>
      </c>
      <c r="I162" s="62">
        <v>0</v>
      </c>
      <c r="J162" s="61">
        <f t="shared" si="62"/>
        <v>2.33</v>
      </c>
      <c r="K162" s="61">
        <f t="shared" si="63"/>
        <v>0</v>
      </c>
      <c r="L162" s="127">
        <f t="shared" si="30"/>
        <v>0</v>
      </c>
      <c r="M162" s="169" t="str">
        <f t="shared" si="117"/>
        <v>Reliance1080DHPTRes</v>
      </c>
      <c r="N162" s="97" t="s">
        <v>196</v>
      </c>
      <c r="O162" s="33"/>
      <c r="P162" s="81">
        <f t="shared" si="32"/>
        <v>18</v>
      </c>
      <c r="Q162" s="18" t="s">
        <v>34</v>
      </c>
      <c r="R162" s="134">
        <f>R160+1</f>
        <v>8</v>
      </c>
      <c r="S162" s="68">
        <f t="shared" ref="S162:S193" si="172" xml:space="preserve"> (P162*10000) + (R162*100) + VLOOKUP( Y162, $V$2:$X$56, 2, FALSE )</f>
        <v>180812</v>
      </c>
      <c r="T162" s="65" t="str">
        <f t="shared" si="119"/>
        <v>10 80 DHPT  (80 gal)</v>
      </c>
      <c r="U162" s="168">
        <f t="shared" si="106"/>
        <v>1</v>
      </c>
      <c r="V162" s="19" t="s">
        <v>115</v>
      </c>
      <c r="W162" s="20">
        <v>80</v>
      </c>
      <c r="X162" s="31" t="s">
        <v>108</v>
      </c>
      <c r="Y162" s="86" t="s">
        <v>108</v>
      </c>
      <c r="Z162" s="91" t="str">
        <f t="shared" ref="Z162:Z225" si="173">VLOOKUP( Y162, $V$2:$X$56, 3, FALSE )</f>
        <v>AOSmithPHPT80</v>
      </c>
      <c r="AA162" s="126">
        <v>0</v>
      </c>
      <c r="AB162" s="34">
        <v>2.33</v>
      </c>
      <c r="AC162" s="50"/>
      <c r="AD162" s="170"/>
      <c r="AE162" s="50"/>
      <c r="AF162" s="49"/>
      <c r="AG162" s="138" t="str">
        <f t="shared" si="108"/>
        <v>2,     180812,   "10 80 DHPT  (80 gal)"</v>
      </c>
      <c r="AH162" s="140" t="str">
        <f t="shared" si="100"/>
        <v>Reliance</v>
      </c>
      <c r="AI162" s="141" t="s">
        <v>521</v>
      </c>
      <c r="AJ162" s="166">
        <f t="shared" si="107"/>
        <v>1</v>
      </c>
      <c r="AK162" s="138" t="str">
        <f t="shared" si="110"/>
        <v xml:space="preserve">          case  10 80 DHPT  (80 gal)   :   "Reliance1080DHPTRes"</v>
      </c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  <c r="FM162" s="28"/>
      <c r="FN162" s="28"/>
      <c r="FO162" s="28"/>
      <c r="FP162" s="28"/>
      <c r="FQ162" s="28"/>
      <c r="FR162" s="28"/>
      <c r="FS162" s="28"/>
      <c r="FT162" s="28"/>
      <c r="FU162" s="28"/>
      <c r="FV162" s="28"/>
      <c r="FW162" s="28"/>
      <c r="FX162" s="28"/>
      <c r="FY162" s="28"/>
      <c r="FZ162" s="28"/>
      <c r="GA162" s="28"/>
      <c r="GB162" s="28"/>
      <c r="GC162" s="28"/>
      <c r="GD162" s="28"/>
      <c r="GE162" s="28"/>
      <c r="GF162" s="28"/>
      <c r="GG162" s="28"/>
      <c r="GH162" s="28"/>
      <c r="GI162" s="28"/>
      <c r="GJ162" s="28"/>
      <c r="GK162" s="28"/>
      <c r="GL162" s="28"/>
      <c r="GM162" s="28"/>
      <c r="GN162" s="28"/>
      <c r="GO162" s="28"/>
      <c r="GP162" s="28"/>
      <c r="GQ162" s="28"/>
      <c r="GR162" s="28"/>
      <c r="GS162" s="28"/>
      <c r="GT162" s="28"/>
      <c r="GU162" s="28"/>
      <c r="GV162" s="28"/>
      <c r="GW162" s="28"/>
      <c r="GX162" s="28"/>
      <c r="GY162" s="28"/>
      <c r="GZ162" s="28"/>
      <c r="HA162" s="28"/>
      <c r="HB162" s="28"/>
      <c r="HC162" s="28"/>
      <c r="HD162" s="28"/>
      <c r="HE162" s="28"/>
      <c r="HF162" s="28"/>
      <c r="HG162" s="28"/>
      <c r="HH162" s="28"/>
      <c r="HI162" s="28"/>
      <c r="HJ162" s="28"/>
      <c r="HK162" s="28"/>
      <c r="HL162" s="28"/>
      <c r="HM162" s="28"/>
      <c r="HN162" s="28"/>
      <c r="HO162" s="28"/>
      <c r="HP162" s="28"/>
      <c r="HQ162" s="28"/>
      <c r="HR162" s="28"/>
      <c r="HS162" s="28"/>
      <c r="HT162" s="28"/>
      <c r="HU162" s="28"/>
      <c r="HV162" s="28"/>
      <c r="HW162" s="28"/>
      <c r="HX162" s="28"/>
      <c r="HY162" s="28"/>
      <c r="HZ162" s="28"/>
      <c r="IA162" s="28"/>
      <c r="IB162" s="28"/>
      <c r="IC162" s="28"/>
      <c r="ID162" s="28"/>
      <c r="IE162" s="28"/>
      <c r="IF162" s="28"/>
      <c r="IG162" s="28"/>
      <c r="IH162" s="28"/>
      <c r="II162" s="28"/>
      <c r="IJ162" s="28"/>
      <c r="IK162" s="28"/>
      <c r="IL162" s="28"/>
      <c r="IM162" s="28"/>
      <c r="IN162" s="28"/>
      <c r="IO162" s="28"/>
      <c r="IP162" s="28"/>
      <c r="IQ162" s="28"/>
      <c r="IR162" s="28"/>
      <c r="IS162" s="28"/>
      <c r="IT162" s="28"/>
      <c r="IU162" s="28"/>
      <c r="IV162" s="28"/>
      <c r="IW162" s="28"/>
      <c r="IX162" s="28"/>
      <c r="IY162" s="28"/>
      <c r="IZ162" s="28"/>
      <c r="JA162" s="28"/>
      <c r="JB162" s="28"/>
      <c r="JC162" s="28"/>
      <c r="JD162" s="28"/>
      <c r="JE162" s="28"/>
      <c r="JF162" s="28"/>
      <c r="JG162" s="28"/>
      <c r="JH162" s="28"/>
      <c r="JI162" s="28"/>
      <c r="JJ162" s="28"/>
      <c r="JK162" s="28"/>
      <c r="JL162" s="28"/>
      <c r="JM162" s="28"/>
      <c r="JN162" s="28"/>
      <c r="JO162" s="28"/>
      <c r="JP162" s="28"/>
      <c r="JQ162" s="28"/>
      <c r="JR162" s="28"/>
      <c r="JS162" s="28"/>
      <c r="JT162" s="28"/>
      <c r="JU162" s="28"/>
      <c r="JV162" s="28"/>
      <c r="JW162" s="28"/>
      <c r="JX162" s="28"/>
      <c r="JY162" s="28"/>
      <c r="JZ162" s="28"/>
      <c r="KA162" s="28"/>
      <c r="KB162" s="28"/>
      <c r="KC162" s="28"/>
      <c r="KD162" s="28"/>
      <c r="KE162" s="28"/>
      <c r="KF162" s="28"/>
      <c r="KG162" s="28"/>
      <c r="KH162" s="28"/>
      <c r="KI162" s="28"/>
      <c r="KJ162" s="28"/>
      <c r="KK162" s="28"/>
      <c r="KL162" s="28"/>
      <c r="KM162" s="28"/>
      <c r="KN162" s="28"/>
      <c r="KO162" s="28"/>
      <c r="KP162" s="28"/>
      <c r="KQ162" s="28"/>
      <c r="KR162" s="28"/>
      <c r="KS162" s="28"/>
      <c r="KT162" s="28"/>
      <c r="KU162" s="28"/>
      <c r="KV162" s="28"/>
      <c r="KW162" s="28"/>
      <c r="KX162" s="28"/>
      <c r="KY162" s="28"/>
      <c r="KZ162" s="28"/>
      <c r="LA162" s="28"/>
      <c r="LB162" s="28"/>
      <c r="LC162" s="28"/>
      <c r="LD162" s="28"/>
      <c r="LE162" s="28"/>
      <c r="LF162" s="28"/>
      <c r="LG162" s="28"/>
      <c r="LH162" s="28"/>
      <c r="LI162" s="28"/>
      <c r="LJ162" s="28"/>
      <c r="LK162" s="28"/>
      <c r="LL162" s="28"/>
      <c r="LM162" s="28"/>
      <c r="LN162" s="28"/>
      <c r="LO162" s="28"/>
      <c r="LP162" s="28"/>
      <c r="LQ162" s="28"/>
      <c r="LR162" s="28"/>
      <c r="LS162" s="28"/>
      <c r="LT162" s="28"/>
      <c r="LU162" s="28"/>
      <c r="LV162" s="28"/>
      <c r="LW162" s="28"/>
      <c r="LX162" s="28"/>
      <c r="LY162" s="28"/>
      <c r="LZ162" s="28"/>
      <c r="MA162" s="28"/>
      <c r="MB162" s="28"/>
      <c r="MC162" s="28"/>
      <c r="MD162" s="28"/>
      <c r="ME162" s="28"/>
      <c r="MF162" s="28"/>
      <c r="MG162" s="28"/>
      <c r="MH162" s="28"/>
      <c r="MI162" s="28"/>
      <c r="MJ162" s="28"/>
      <c r="MK162" s="28"/>
      <c r="ML162" s="28"/>
      <c r="MM162" s="28"/>
      <c r="MN162" s="28"/>
      <c r="MO162" s="28"/>
      <c r="MP162" s="28"/>
      <c r="MQ162" s="28"/>
      <c r="MR162" s="28"/>
      <c r="MS162" s="28"/>
      <c r="MT162" s="28"/>
      <c r="MU162" s="28"/>
      <c r="MV162" s="28"/>
      <c r="MW162" s="28"/>
      <c r="MX162" s="28"/>
      <c r="MY162" s="28"/>
      <c r="MZ162" s="28"/>
      <c r="NA162" s="28"/>
      <c r="NB162" s="28"/>
      <c r="NC162" s="28"/>
      <c r="ND162" s="28"/>
      <c r="NE162" s="28"/>
      <c r="NF162" s="28"/>
      <c r="NG162" s="28"/>
      <c r="NH162" s="28"/>
      <c r="NI162" s="28"/>
      <c r="NJ162" s="28"/>
      <c r="NK162" s="28"/>
      <c r="NL162" s="28"/>
      <c r="NM162" s="28"/>
      <c r="NN162" s="28"/>
      <c r="NO162" s="28"/>
      <c r="NP162" s="28"/>
      <c r="NQ162" s="28"/>
      <c r="NR162" s="28"/>
      <c r="NS162" s="28"/>
      <c r="NT162" s="28"/>
      <c r="NU162" s="28"/>
      <c r="NV162" s="28"/>
      <c r="NW162" s="28"/>
      <c r="NX162" s="28"/>
      <c r="NY162" s="28"/>
      <c r="NZ162" s="28"/>
      <c r="OA162" s="28"/>
      <c r="OB162" s="28"/>
      <c r="OC162" s="28"/>
      <c r="OD162" s="28"/>
      <c r="OE162" s="28"/>
      <c r="OF162" s="28"/>
      <c r="OG162" s="28"/>
      <c r="OH162" s="28"/>
      <c r="OI162" s="28"/>
      <c r="OJ162" s="28"/>
      <c r="OK162" s="28"/>
      <c r="OL162" s="28"/>
      <c r="OM162" s="28"/>
      <c r="ON162" s="28"/>
      <c r="OO162" s="28"/>
      <c r="OP162" s="28"/>
      <c r="OQ162" s="28"/>
      <c r="OR162" s="28"/>
      <c r="OS162" s="28"/>
      <c r="OT162" s="28"/>
      <c r="OU162" s="28"/>
      <c r="OV162" s="28"/>
      <c r="OW162" s="28"/>
      <c r="OX162" s="28"/>
      <c r="OY162" s="28"/>
      <c r="OZ162" s="28"/>
      <c r="PA162" s="28"/>
      <c r="PB162" s="28"/>
      <c r="PC162" s="28"/>
      <c r="PD162" s="28"/>
      <c r="PE162" s="28"/>
      <c r="PF162" s="28"/>
      <c r="PG162" s="28"/>
      <c r="PH162" s="28"/>
      <c r="PI162" s="28"/>
      <c r="PJ162" s="28"/>
      <c r="PK162" s="28"/>
      <c r="PL162" s="28"/>
      <c r="PM162" s="28"/>
      <c r="PN162" s="28"/>
      <c r="PO162" s="28"/>
      <c r="PP162" s="28"/>
      <c r="PQ162" s="28"/>
      <c r="PR162" s="28"/>
      <c r="PS162" s="28"/>
      <c r="PT162" s="28"/>
      <c r="PU162" s="28"/>
      <c r="PV162" s="28"/>
      <c r="PW162" s="28"/>
      <c r="PX162" s="28"/>
      <c r="PY162" s="28"/>
      <c r="PZ162" s="28"/>
      <c r="QA162" s="28"/>
      <c r="QB162" s="28"/>
      <c r="QC162" s="28"/>
      <c r="QD162" s="28"/>
      <c r="QE162" s="28"/>
      <c r="QF162" s="28"/>
      <c r="QG162" s="28"/>
      <c r="QH162" s="28"/>
      <c r="QI162" s="28"/>
      <c r="QJ162" s="28"/>
      <c r="QK162" s="28"/>
      <c r="QL162" s="28"/>
      <c r="QM162" s="28"/>
      <c r="QN162" s="28"/>
      <c r="QO162" s="28"/>
      <c r="QP162" s="28"/>
      <c r="QQ162" s="28"/>
      <c r="QR162" s="28"/>
      <c r="QS162" s="28"/>
      <c r="QT162" s="28"/>
      <c r="QU162" s="28"/>
      <c r="QV162" s="28"/>
      <c r="QW162" s="28"/>
      <c r="QX162" s="28"/>
      <c r="QY162" s="28"/>
      <c r="QZ162" s="28"/>
      <c r="RA162" s="28"/>
      <c r="RB162" s="28"/>
      <c r="RC162" s="28"/>
      <c r="RD162" s="28"/>
      <c r="RE162" s="28"/>
      <c r="RF162" s="28"/>
      <c r="RG162" s="28"/>
      <c r="RH162" s="28"/>
      <c r="RI162" s="28"/>
      <c r="RJ162" s="28"/>
      <c r="RK162" s="28"/>
      <c r="RL162" s="28"/>
      <c r="RM162" s="28"/>
      <c r="RN162" s="28"/>
      <c r="RO162" s="28"/>
      <c r="RP162" s="28"/>
      <c r="RQ162" s="28"/>
      <c r="RR162" s="28"/>
      <c r="RS162" s="28"/>
      <c r="RT162" s="28"/>
      <c r="RU162" s="28"/>
      <c r="RV162" s="28"/>
      <c r="RW162" s="28"/>
      <c r="RX162" s="28"/>
      <c r="RY162" s="28"/>
      <c r="RZ162" s="28"/>
      <c r="SA162" s="28"/>
      <c r="SB162" s="28"/>
      <c r="SC162" s="28"/>
      <c r="SD162" s="28"/>
      <c r="SE162" s="28"/>
      <c r="SF162" s="28"/>
      <c r="SG162" s="28"/>
      <c r="SH162" s="28"/>
      <c r="SI162" s="28"/>
      <c r="SJ162" s="28"/>
      <c r="SK162" s="28"/>
      <c r="SL162" s="28"/>
      <c r="SM162" s="28"/>
      <c r="SN162" s="28"/>
      <c r="SO162" s="28"/>
      <c r="SP162" s="28"/>
      <c r="SQ162" s="28"/>
      <c r="SR162" s="28"/>
      <c r="SS162" s="28"/>
      <c r="ST162" s="28"/>
      <c r="SU162" s="28"/>
      <c r="SV162" s="28"/>
      <c r="SW162" s="28"/>
      <c r="SX162" s="28"/>
      <c r="SY162" s="28"/>
      <c r="SZ162" s="28"/>
      <c r="TA162" s="28"/>
      <c r="TB162" s="28"/>
      <c r="TC162" s="28"/>
      <c r="TD162" s="28"/>
      <c r="TE162" s="28"/>
      <c r="TF162" s="28"/>
      <c r="TG162" s="28"/>
      <c r="TH162" s="28"/>
      <c r="TI162" s="28"/>
      <c r="TJ162" s="28"/>
      <c r="TK162" s="28"/>
      <c r="TL162" s="28"/>
      <c r="TM162" s="28"/>
      <c r="TN162" s="28"/>
      <c r="TO162" s="28"/>
      <c r="TP162" s="28"/>
      <c r="TQ162" s="28"/>
      <c r="TR162" s="28"/>
      <c r="TS162" s="28"/>
      <c r="TT162" s="28"/>
      <c r="TU162" s="28"/>
      <c r="TV162" s="28"/>
      <c r="TW162" s="28"/>
      <c r="TX162" s="28"/>
      <c r="TY162" s="28"/>
      <c r="TZ162" s="28"/>
      <c r="UA162" s="28"/>
      <c r="UB162" s="28"/>
      <c r="UC162" s="28"/>
      <c r="UD162" s="28"/>
      <c r="UE162" s="28"/>
      <c r="UF162" s="28"/>
      <c r="UG162" s="28"/>
      <c r="UH162" s="28"/>
      <c r="UI162" s="28"/>
      <c r="UJ162" s="28"/>
      <c r="UK162" s="28"/>
      <c r="UL162" s="28"/>
      <c r="UM162" s="28"/>
      <c r="UN162" s="28"/>
      <c r="UO162" s="28"/>
      <c r="UP162" s="28"/>
      <c r="UQ162" s="28"/>
      <c r="UR162" s="28"/>
      <c r="US162" s="28"/>
      <c r="UT162" s="28"/>
      <c r="UU162" s="28"/>
      <c r="UV162" s="28"/>
      <c r="UW162" s="28"/>
      <c r="UX162" s="28"/>
      <c r="UY162" s="28"/>
      <c r="UZ162" s="28"/>
      <c r="VA162" s="28"/>
      <c r="VB162" s="28"/>
      <c r="VC162" s="28"/>
      <c r="VD162" s="28"/>
      <c r="VE162" s="28"/>
      <c r="VF162" s="28"/>
      <c r="VG162" s="28"/>
      <c r="VH162" s="28"/>
      <c r="VI162" s="28"/>
      <c r="VJ162" s="28"/>
      <c r="VK162" s="28"/>
      <c r="VL162" s="28"/>
      <c r="VM162" s="28"/>
      <c r="VN162" s="28"/>
      <c r="VO162" s="28"/>
      <c r="VP162" s="28"/>
      <c r="VQ162" s="28"/>
      <c r="VR162" s="28"/>
      <c r="VS162" s="28"/>
      <c r="VT162" s="28"/>
      <c r="VU162" s="28"/>
      <c r="VV162" s="28"/>
      <c r="VW162" s="28"/>
      <c r="VX162" s="28"/>
      <c r="VY162" s="28"/>
      <c r="VZ162" s="28"/>
      <c r="WA162" s="28"/>
      <c r="WB162" s="28"/>
      <c r="WC162" s="28"/>
      <c r="WD162" s="28"/>
      <c r="WE162" s="28"/>
      <c r="WF162" s="28"/>
      <c r="WG162" s="28"/>
      <c r="WH162" s="28"/>
      <c r="WI162" s="28"/>
      <c r="WJ162" s="28"/>
      <c r="WK162" s="28"/>
      <c r="WL162" s="28"/>
      <c r="WM162" s="28"/>
      <c r="WN162" s="28"/>
      <c r="WO162" s="28"/>
      <c r="WP162" s="28"/>
      <c r="WQ162" s="28"/>
      <c r="WR162" s="28"/>
      <c r="WS162" s="28"/>
      <c r="WT162" s="28"/>
      <c r="WU162" s="28"/>
      <c r="WV162" s="28"/>
      <c r="WW162" s="28"/>
      <c r="WX162" s="28"/>
      <c r="WY162" s="28"/>
      <c r="WZ162" s="28"/>
      <c r="XA162" s="28"/>
      <c r="XB162" s="28"/>
      <c r="XC162" s="28"/>
      <c r="XD162" s="28"/>
      <c r="XE162" s="28"/>
      <c r="XF162" s="28"/>
      <c r="XG162" s="28"/>
      <c r="XH162" s="28"/>
      <c r="XI162" s="28"/>
      <c r="XJ162" s="28"/>
      <c r="XK162" s="28"/>
      <c r="XL162" s="28"/>
      <c r="XM162" s="28"/>
      <c r="XN162" s="28"/>
      <c r="XO162" s="28"/>
      <c r="XP162" s="28"/>
      <c r="XQ162" s="28"/>
      <c r="XR162" s="28"/>
      <c r="XS162" s="28"/>
      <c r="XT162" s="28"/>
      <c r="XU162" s="28"/>
      <c r="XV162" s="28"/>
      <c r="XW162" s="28"/>
      <c r="XX162" s="28"/>
      <c r="XY162" s="28"/>
      <c r="XZ162" s="28"/>
      <c r="YA162" s="28"/>
      <c r="YB162" s="28"/>
      <c r="YC162" s="28"/>
      <c r="YD162" s="28"/>
      <c r="YE162" s="28"/>
      <c r="YF162" s="28"/>
      <c r="YG162" s="28"/>
      <c r="YH162" s="28"/>
      <c r="YI162" s="28"/>
      <c r="YJ162" s="28"/>
      <c r="YK162" s="28"/>
      <c r="YL162" s="28"/>
      <c r="YM162" s="28"/>
      <c r="YN162" s="28"/>
      <c r="YO162" s="28"/>
      <c r="YP162" s="28"/>
      <c r="YQ162" s="28"/>
      <c r="YR162" s="28"/>
      <c r="YS162" s="28"/>
      <c r="YT162" s="28"/>
      <c r="YU162" s="28"/>
      <c r="YV162" s="28"/>
      <c r="YW162" s="28"/>
      <c r="YX162" s="28"/>
      <c r="YY162" s="28"/>
      <c r="YZ162" s="28"/>
      <c r="ZA162" s="28"/>
      <c r="ZB162" s="28"/>
      <c r="ZC162" s="28"/>
      <c r="ZD162" s="28"/>
      <c r="ZE162" s="28"/>
      <c r="ZF162" s="28"/>
      <c r="ZG162" s="28"/>
      <c r="ZH162" s="28"/>
      <c r="ZI162" s="28"/>
      <c r="ZJ162" s="28"/>
      <c r="ZK162" s="28"/>
      <c r="ZL162" s="28"/>
      <c r="ZM162" s="28"/>
      <c r="ZN162" s="28"/>
      <c r="ZO162" s="28"/>
      <c r="ZP162" s="28"/>
      <c r="ZQ162" s="28"/>
      <c r="ZR162" s="28"/>
      <c r="ZS162" s="28"/>
      <c r="ZT162" s="28"/>
      <c r="ZU162" s="28"/>
      <c r="ZV162" s="28"/>
      <c r="ZW162" s="28"/>
      <c r="ZX162" s="28"/>
      <c r="ZY162" s="28"/>
      <c r="ZZ162" s="28"/>
      <c r="AAA162" s="28"/>
      <c r="AAB162" s="28"/>
      <c r="AAC162" s="28"/>
      <c r="AAD162" s="28"/>
      <c r="AAE162" s="28"/>
      <c r="AAF162" s="28"/>
      <c r="AAG162" s="28"/>
      <c r="AAH162" s="28"/>
      <c r="AAI162" s="28"/>
      <c r="AAJ162" s="28"/>
      <c r="AAK162" s="28"/>
      <c r="AAL162" s="28"/>
      <c r="AAM162" s="28"/>
      <c r="AAN162" s="28"/>
      <c r="AAO162" s="28"/>
      <c r="AAP162" s="28"/>
      <c r="AAQ162" s="28"/>
      <c r="AAR162" s="28"/>
      <c r="AAS162" s="28"/>
      <c r="AAT162" s="28"/>
      <c r="AAU162" s="28"/>
      <c r="AAV162" s="28"/>
      <c r="AAW162" s="28"/>
      <c r="AAX162" s="28"/>
      <c r="AAY162" s="28"/>
      <c r="AAZ162" s="28"/>
      <c r="ABA162" s="28"/>
      <c r="ABB162" s="28"/>
      <c r="ABC162" s="28"/>
      <c r="ABD162" s="28"/>
      <c r="ABE162" s="28"/>
      <c r="ABF162" s="28"/>
      <c r="ABG162" s="28"/>
      <c r="ABH162" s="28"/>
      <c r="ABI162" s="28"/>
      <c r="ABJ162" s="28"/>
      <c r="ABK162" s="28"/>
      <c r="ABL162" s="28"/>
      <c r="ABM162" s="28"/>
      <c r="ABN162" s="28"/>
      <c r="ABO162" s="28"/>
      <c r="ABP162" s="28"/>
      <c r="ABQ162" s="28"/>
      <c r="ABR162" s="28"/>
      <c r="ABS162" s="28"/>
      <c r="ABT162" s="28"/>
      <c r="ABU162" s="28"/>
      <c r="ABV162" s="28"/>
      <c r="ABW162" s="28"/>
      <c r="ABX162" s="28"/>
      <c r="ABY162" s="28"/>
      <c r="ABZ162" s="28"/>
      <c r="ACA162" s="28"/>
      <c r="ACB162" s="28"/>
      <c r="ACC162" s="28"/>
      <c r="ACD162" s="28"/>
      <c r="ACE162" s="28"/>
      <c r="ACF162" s="28"/>
      <c r="ACG162" s="28"/>
      <c r="ACH162" s="28"/>
      <c r="ACI162" s="28"/>
      <c r="ACJ162" s="28"/>
      <c r="ACK162" s="28"/>
      <c r="ACL162" s="28"/>
      <c r="ACM162" s="28"/>
      <c r="ACN162" s="28"/>
      <c r="ACO162" s="28"/>
      <c r="ACP162" s="28"/>
      <c r="ACQ162" s="28"/>
      <c r="ACR162" s="28"/>
      <c r="ACS162" s="28"/>
      <c r="ACT162" s="28"/>
      <c r="ACU162" s="28"/>
      <c r="ACV162" s="28"/>
      <c r="ACW162" s="28"/>
      <c r="ACX162" s="28"/>
      <c r="ACY162" s="28"/>
      <c r="ACZ162" s="28"/>
      <c r="ADA162" s="28"/>
      <c r="ADB162" s="28"/>
      <c r="ADC162" s="28"/>
      <c r="ADD162" s="28"/>
      <c r="ADE162" s="28"/>
      <c r="ADF162" s="28"/>
      <c r="ADG162" s="28"/>
      <c r="ADH162" s="28"/>
      <c r="ADI162" s="28"/>
      <c r="ADJ162" s="28"/>
      <c r="ADK162" s="28"/>
      <c r="ADL162" s="28"/>
      <c r="ADM162" s="28"/>
      <c r="ADN162" s="28"/>
      <c r="ADO162" s="28"/>
      <c r="ADP162" s="28"/>
      <c r="ADQ162" s="28"/>
      <c r="ADR162" s="28"/>
      <c r="ADS162" s="28"/>
      <c r="ADT162" s="28"/>
      <c r="ADU162" s="28"/>
      <c r="ADV162" s="28"/>
      <c r="ADW162" s="28"/>
      <c r="ADX162" s="28"/>
      <c r="ADY162" s="28"/>
      <c r="ADZ162" s="28"/>
      <c r="AEA162" s="28"/>
      <c r="AEB162" s="28"/>
      <c r="AEC162" s="28"/>
      <c r="AED162" s="28"/>
      <c r="AEE162" s="28"/>
      <c r="AEF162" s="28"/>
      <c r="AEG162" s="28"/>
      <c r="AEH162" s="28"/>
      <c r="AEI162" s="28"/>
      <c r="AEJ162" s="28"/>
      <c r="AEK162" s="28"/>
      <c r="AEL162" s="28"/>
      <c r="AEM162" s="28"/>
      <c r="AEN162" s="28"/>
      <c r="AEO162" s="28"/>
      <c r="AEP162" s="28"/>
      <c r="AEQ162" s="28"/>
      <c r="AER162" s="28"/>
      <c r="AES162" s="28"/>
      <c r="AET162" s="28"/>
      <c r="AEU162" s="28"/>
      <c r="AEV162" s="28"/>
      <c r="AEW162" s="28"/>
      <c r="AEX162" s="28"/>
      <c r="AEY162" s="28"/>
      <c r="AEZ162" s="28"/>
      <c r="AFA162" s="28"/>
      <c r="AFB162" s="28"/>
      <c r="AFC162" s="28"/>
      <c r="AFD162" s="28"/>
      <c r="AFE162" s="28"/>
      <c r="AFF162" s="28"/>
      <c r="AFG162" s="28"/>
      <c r="AFH162" s="28"/>
      <c r="AFI162" s="28"/>
      <c r="AFJ162" s="28"/>
      <c r="AFK162" s="28"/>
      <c r="AFL162" s="28"/>
      <c r="AFM162" s="28"/>
      <c r="AFN162" s="28"/>
      <c r="AFO162" s="28"/>
      <c r="AFP162" s="28"/>
      <c r="AFQ162" s="28"/>
      <c r="AFR162" s="28"/>
      <c r="AFS162" s="28"/>
      <c r="AFT162" s="28"/>
      <c r="AFU162" s="28"/>
      <c r="AFV162" s="28"/>
      <c r="AFW162" s="28"/>
      <c r="AFX162" s="28"/>
      <c r="AFY162" s="28"/>
      <c r="AFZ162" s="28"/>
      <c r="AGA162" s="28"/>
      <c r="AGB162" s="28"/>
      <c r="AGC162" s="28"/>
      <c r="AGD162" s="28"/>
      <c r="AGE162" s="28"/>
      <c r="AGF162" s="28"/>
      <c r="AGG162" s="28"/>
      <c r="AGH162" s="28"/>
      <c r="AGI162" s="28"/>
      <c r="AGJ162" s="28"/>
      <c r="AGK162" s="28"/>
      <c r="AGL162" s="28"/>
      <c r="AGM162" s="28"/>
      <c r="AGN162" s="28"/>
      <c r="AGO162" s="28"/>
      <c r="AGP162" s="28"/>
      <c r="AGQ162" s="28"/>
      <c r="AGR162" s="28"/>
      <c r="AGS162" s="28"/>
      <c r="AGT162" s="28"/>
      <c r="AGU162" s="28"/>
      <c r="AGV162" s="28"/>
      <c r="AGW162" s="28"/>
      <c r="AGX162" s="28"/>
      <c r="AGY162" s="28"/>
      <c r="AGZ162" s="28"/>
      <c r="AHA162" s="28"/>
      <c r="AHB162" s="28"/>
      <c r="AHC162" s="28"/>
      <c r="AHD162" s="28"/>
      <c r="AHE162" s="28"/>
      <c r="AHF162" s="28"/>
      <c r="AHG162" s="28"/>
      <c r="AHH162" s="28"/>
      <c r="AHI162" s="28"/>
      <c r="AHJ162" s="28"/>
      <c r="AHK162" s="28"/>
      <c r="AHL162" s="28"/>
      <c r="AHM162" s="28"/>
      <c r="AHN162" s="28"/>
      <c r="AHO162" s="28"/>
      <c r="AHP162" s="28"/>
      <c r="AHQ162" s="28"/>
      <c r="AHR162" s="28"/>
      <c r="AHS162" s="28"/>
      <c r="AHT162" s="28"/>
      <c r="AHU162" s="28"/>
      <c r="AHV162" s="28"/>
      <c r="AHW162" s="28"/>
      <c r="AHX162" s="28"/>
      <c r="AHY162" s="28"/>
      <c r="AHZ162" s="28"/>
      <c r="AIA162" s="28"/>
      <c r="AIB162" s="28"/>
      <c r="AIC162" s="28"/>
      <c r="AID162" s="28"/>
      <c r="AIE162" s="28"/>
      <c r="AIF162" s="28"/>
      <c r="AIG162" s="28"/>
      <c r="AIH162" s="28"/>
      <c r="AII162" s="28"/>
      <c r="AIJ162" s="28"/>
      <c r="AIK162" s="28"/>
      <c r="AIL162" s="28"/>
      <c r="AIM162" s="28"/>
      <c r="AIN162" s="28"/>
      <c r="AIO162" s="28"/>
      <c r="AIP162" s="28"/>
      <c r="AIQ162" s="28"/>
      <c r="AIR162" s="28"/>
      <c r="AIS162" s="28"/>
      <c r="AIT162" s="28"/>
      <c r="AIU162" s="28"/>
      <c r="AIV162" s="28"/>
      <c r="AIW162" s="28"/>
      <c r="AIX162" s="28"/>
      <c r="AIY162" s="28"/>
      <c r="AIZ162" s="28"/>
      <c r="AJA162" s="28"/>
      <c r="AJB162" s="28"/>
      <c r="AJC162" s="28"/>
      <c r="AJD162" s="28"/>
      <c r="AJE162" s="28"/>
      <c r="AJF162" s="28"/>
      <c r="AJG162" s="28"/>
      <c r="AJH162" s="28"/>
      <c r="AJI162" s="28"/>
      <c r="AJJ162" s="28"/>
      <c r="AJK162" s="28"/>
      <c r="AJL162" s="28"/>
      <c r="AJM162" s="28"/>
      <c r="AJN162" s="28"/>
      <c r="AJO162" s="28"/>
      <c r="AJP162" s="28"/>
      <c r="AJQ162" s="28"/>
      <c r="AJR162" s="28"/>
      <c r="AJS162" s="28"/>
      <c r="AJT162" s="28"/>
      <c r="AJU162" s="28"/>
      <c r="AJV162" s="28"/>
      <c r="AJW162" s="28"/>
      <c r="AJX162" s="28"/>
      <c r="AJY162" s="28"/>
      <c r="AJZ162" s="28"/>
      <c r="AKA162" s="28"/>
      <c r="AKB162" s="28"/>
      <c r="AKC162" s="28"/>
      <c r="AKD162" s="28"/>
      <c r="AKE162" s="28"/>
      <c r="AKF162" s="28"/>
      <c r="AKG162" s="28"/>
      <c r="AKH162" s="28"/>
      <c r="AKI162" s="28"/>
      <c r="AKJ162" s="28"/>
      <c r="AKK162" s="28"/>
      <c r="AKL162" s="28"/>
      <c r="AKM162" s="28"/>
      <c r="AKN162" s="28"/>
      <c r="AKO162" s="28"/>
      <c r="AKP162" s="28"/>
      <c r="AKQ162" s="28"/>
      <c r="AKR162" s="28"/>
      <c r="AKS162" s="28"/>
      <c r="AKT162" s="28"/>
      <c r="AKU162" s="28"/>
      <c r="AKV162" s="28"/>
      <c r="AKW162" s="28"/>
      <c r="AKX162" s="28"/>
      <c r="AKY162" s="28"/>
      <c r="AKZ162" s="28"/>
      <c r="ALA162" s="28"/>
      <c r="ALB162" s="28"/>
      <c r="ALC162" s="28"/>
      <c r="ALD162" s="28"/>
      <c r="ALE162" s="28"/>
      <c r="ALF162" s="28"/>
      <c r="ALG162" s="28"/>
      <c r="ALH162" s="28"/>
      <c r="ALI162" s="28"/>
      <c r="ALJ162" s="28"/>
      <c r="ALK162" s="28"/>
      <c r="ALL162" s="28"/>
      <c r="ALM162" s="28"/>
      <c r="ALN162" s="28"/>
      <c r="ALO162" s="28"/>
      <c r="ALP162" s="28"/>
      <c r="ALQ162" s="28"/>
      <c r="ALR162" s="28"/>
      <c r="ALS162" s="28"/>
      <c r="ALT162" s="28"/>
      <c r="ALU162" s="28"/>
      <c r="ALV162" s="28"/>
      <c r="ALW162" s="28"/>
      <c r="ALX162" s="28"/>
      <c r="ALY162" s="28"/>
      <c r="ALZ162" s="28"/>
      <c r="AMA162" s="28"/>
      <c r="AMB162" s="28"/>
      <c r="AMC162" s="28"/>
      <c r="AMD162" s="28"/>
      <c r="AME162" s="28"/>
      <c r="AMF162" s="28"/>
      <c r="AMG162" s="28"/>
      <c r="AMH162" s="28"/>
      <c r="AMI162" s="28"/>
      <c r="AMJ162" s="28"/>
      <c r="AMK162" s="28"/>
      <c r="AML162" s="28"/>
      <c r="AMM162" s="28"/>
      <c r="AMN162" s="28"/>
      <c r="AMO162" s="28"/>
      <c r="AMP162" s="28"/>
      <c r="AMQ162" s="28"/>
      <c r="AMR162" s="28"/>
      <c r="AMS162" s="28"/>
      <c r="AMT162" s="28"/>
      <c r="AMU162" s="28"/>
      <c r="AMV162" s="28"/>
      <c r="AMW162" s="28"/>
      <c r="AMX162" s="28"/>
      <c r="AMY162" s="28"/>
      <c r="AMZ162" s="28"/>
      <c r="ANA162" s="28"/>
      <c r="ANB162" s="28"/>
      <c r="ANC162" s="28"/>
      <c r="AND162" s="28"/>
      <c r="ANE162" s="28"/>
      <c r="ANF162" s="28"/>
      <c r="ANG162" s="28"/>
      <c r="ANH162" s="28"/>
    </row>
    <row r="163" spans="3:1048" s="6" customFormat="1" ht="15" customHeight="1" x14ac:dyDescent="0.25">
      <c r="C163" s="6" t="str">
        <f t="shared" si="113"/>
        <v>Reliance</v>
      </c>
      <c r="D163" s="6" t="str">
        <f t="shared" si="114"/>
        <v>6 50 DHPHT 120  (50 gal)</v>
      </c>
      <c r="E163" s="6">
        <f t="shared" si="115"/>
        <v>180913</v>
      </c>
      <c r="F163" s="60">
        <f t="shared" si="26"/>
        <v>50</v>
      </c>
      <c r="G163" s="6" t="str">
        <f t="shared" si="116"/>
        <v>AOSmithHPTU50</v>
      </c>
      <c r="H163" s="60">
        <v>1</v>
      </c>
      <c r="I163" s="62">
        <v>0</v>
      </c>
      <c r="J163" s="61">
        <f t="shared" si="62"/>
        <v>2.4</v>
      </c>
      <c r="K163" s="61">
        <f t="shared" si="63"/>
        <v>0</v>
      </c>
      <c r="L163" s="127">
        <f t="shared" si="30"/>
        <v>0</v>
      </c>
      <c r="M163" s="169" t="str">
        <f t="shared" si="117"/>
        <v>Reliance650DHPHT</v>
      </c>
      <c r="N163" s="97" t="s">
        <v>196</v>
      </c>
      <c r="O163" s="32">
        <v>1</v>
      </c>
      <c r="P163" s="81">
        <f t="shared" si="32"/>
        <v>18</v>
      </c>
      <c r="Q163" s="9" t="s">
        <v>34</v>
      </c>
      <c r="R163" s="68">
        <f t="shared" si="135"/>
        <v>9</v>
      </c>
      <c r="S163" s="68">
        <f t="shared" si="172"/>
        <v>180913</v>
      </c>
      <c r="T163" s="65" t="str">
        <f t="shared" si="119"/>
        <v>6 50 DHPHT 120  (50 gal)</v>
      </c>
      <c r="U163" s="168">
        <f t="shared" si="106"/>
        <v>1</v>
      </c>
      <c r="V163" s="10" t="s">
        <v>69</v>
      </c>
      <c r="W163" s="11">
        <v>50</v>
      </c>
      <c r="X163" s="30" t="s">
        <v>84</v>
      </c>
      <c r="Y163" s="86" t="s">
        <v>109</v>
      </c>
      <c r="Z163" s="91" t="str">
        <f t="shared" si="173"/>
        <v>AOSmithHPTU50</v>
      </c>
      <c r="AA163" s="126">
        <v>0</v>
      </c>
      <c r="AB163" s="40">
        <v>2.4</v>
      </c>
      <c r="AC163" s="47" t="s">
        <v>9</v>
      </c>
      <c r="AD163" s="160" t="s">
        <v>10</v>
      </c>
      <c r="AE163" s="48">
        <v>42591</v>
      </c>
      <c r="AF163" s="49" t="s">
        <v>83</v>
      </c>
      <c r="AG163" s="138" t="str">
        <f t="shared" si="108"/>
        <v>2,     180913,   "6 50 DHPHT 120  (50 gal)"</v>
      </c>
      <c r="AH163" s="140" t="str">
        <f t="shared" si="100"/>
        <v>Reliance</v>
      </c>
      <c r="AI163" s="141" t="s">
        <v>522</v>
      </c>
      <c r="AJ163" s="166">
        <f t="shared" si="107"/>
        <v>1</v>
      </c>
      <c r="AK163" s="138" t="str">
        <f t="shared" si="110"/>
        <v xml:space="preserve">          case  6 50 DHPHT 120  (50 gal)   :   "Reliance650DHPHT"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3:1048" s="6" customFormat="1" ht="15" customHeight="1" x14ac:dyDescent="0.25">
      <c r="C164" s="6" t="str">
        <f t="shared" si="113"/>
        <v>Reliance</v>
      </c>
      <c r="D164" s="6" t="str">
        <f t="shared" si="114"/>
        <v>6 66 DHPHT 120  (66 gal)</v>
      </c>
      <c r="E164" s="6">
        <f t="shared" si="115"/>
        <v>181014</v>
      </c>
      <c r="F164" s="60">
        <f t="shared" si="26"/>
        <v>66</v>
      </c>
      <c r="G164" s="6" t="str">
        <f t="shared" si="116"/>
        <v>AOSmithHPTU66</v>
      </c>
      <c r="H164" s="60">
        <v>1</v>
      </c>
      <c r="I164" s="62">
        <v>0</v>
      </c>
      <c r="J164" s="61">
        <f t="shared" si="62"/>
        <v>2.56</v>
      </c>
      <c r="K164" s="61">
        <f t="shared" si="63"/>
        <v>0</v>
      </c>
      <c r="L164" s="127">
        <f t="shared" si="30"/>
        <v>0</v>
      </c>
      <c r="M164" s="169" t="str">
        <f t="shared" si="117"/>
        <v>Reliance666DHPHT</v>
      </c>
      <c r="N164" s="97" t="s">
        <v>196</v>
      </c>
      <c r="O164" s="32">
        <v>1</v>
      </c>
      <c r="P164" s="81">
        <f t="shared" si="32"/>
        <v>18</v>
      </c>
      <c r="Q164" s="9" t="s">
        <v>34</v>
      </c>
      <c r="R164" s="68">
        <f t="shared" si="135"/>
        <v>10</v>
      </c>
      <c r="S164" s="68">
        <f t="shared" si="172"/>
        <v>181014</v>
      </c>
      <c r="T164" s="65" t="str">
        <f t="shared" si="119"/>
        <v>6 66 DHPHT 120  (66 gal)</v>
      </c>
      <c r="U164" s="168">
        <f t="shared" si="106"/>
        <v>1</v>
      </c>
      <c r="V164" s="10" t="s">
        <v>70</v>
      </c>
      <c r="W164" s="11">
        <v>66</v>
      </c>
      <c r="X164" s="30" t="s">
        <v>85</v>
      </c>
      <c r="Y164" s="86" t="s">
        <v>105</v>
      </c>
      <c r="Z164" s="91" t="str">
        <f t="shared" si="173"/>
        <v>AOSmithHPTU66</v>
      </c>
      <c r="AA164" s="126">
        <v>0</v>
      </c>
      <c r="AB164" s="40">
        <v>2.56</v>
      </c>
      <c r="AC164" s="47">
        <v>3</v>
      </c>
      <c r="AD164" s="160" t="s">
        <v>10</v>
      </c>
      <c r="AE164" s="48">
        <v>42591</v>
      </c>
      <c r="AF164" s="49" t="s">
        <v>83</v>
      </c>
      <c r="AG164" s="138" t="str">
        <f t="shared" si="108"/>
        <v>2,     181014,   "6 66 DHPHT 120  (66 gal)"</v>
      </c>
      <c r="AH164" s="140" t="str">
        <f t="shared" si="100"/>
        <v>Reliance</v>
      </c>
      <c r="AI164" s="141" t="s">
        <v>523</v>
      </c>
      <c r="AJ164" s="166">
        <f t="shared" si="107"/>
        <v>1</v>
      </c>
      <c r="AK164" s="138" t="str">
        <f t="shared" si="110"/>
        <v xml:space="preserve">          case  6 66 DHPHT 120  (66 gal)   :   "Reliance666DHPHT"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3:1048" s="6" customFormat="1" ht="15" customHeight="1" x14ac:dyDescent="0.25">
      <c r="C165" s="6" t="str">
        <f t="shared" si="113"/>
        <v>Reliance</v>
      </c>
      <c r="D165" s="6" t="str">
        <f t="shared" si="114"/>
        <v>6 80 DHPHT 120  (80 gal)</v>
      </c>
      <c r="E165" s="6">
        <f t="shared" si="115"/>
        <v>181115</v>
      </c>
      <c r="F165" s="60">
        <f t="shared" si="26"/>
        <v>80</v>
      </c>
      <c r="G165" s="6" t="str">
        <f t="shared" si="116"/>
        <v>AOSmithHPTU80</v>
      </c>
      <c r="H165" s="60">
        <v>1</v>
      </c>
      <c r="I165" s="62">
        <v>0</v>
      </c>
      <c r="J165" s="61">
        <f t="shared" si="62"/>
        <v>2.7</v>
      </c>
      <c r="K165" s="61">
        <f t="shared" si="63"/>
        <v>0</v>
      </c>
      <c r="L165" s="127">
        <f t="shared" si="30"/>
        <v>0</v>
      </c>
      <c r="M165" s="169" t="str">
        <f t="shared" si="117"/>
        <v>Reliance680DHPHT</v>
      </c>
      <c r="N165" s="97" t="s">
        <v>196</v>
      </c>
      <c r="O165" s="32">
        <v>1</v>
      </c>
      <c r="P165" s="81">
        <f t="shared" si="32"/>
        <v>18</v>
      </c>
      <c r="Q165" s="9" t="s">
        <v>34</v>
      </c>
      <c r="R165" s="68">
        <f t="shared" si="135"/>
        <v>11</v>
      </c>
      <c r="S165" s="68">
        <f t="shared" si="172"/>
        <v>181115</v>
      </c>
      <c r="T165" s="65" t="str">
        <f t="shared" si="119"/>
        <v>6 80 DHPHT 120  (80 gal)</v>
      </c>
      <c r="U165" s="168">
        <f t="shared" si="106"/>
        <v>1</v>
      </c>
      <c r="V165" s="10" t="s">
        <v>71</v>
      </c>
      <c r="W165" s="11">
        <v>80</v>
      </c>
      <c r="X165" s="30" t="s">
        <v>86</v>
      </c>
      <c r="Y165" s="86" t="s">
        <v>106</v>
      </c>
      <c r="Z165" s="91" t="str">
        <f t="shared" si="173"/>
        <v>AOSmithHPTU80</v>
      </c>
      <c r="AA165" s="126">
        <v>0</v>
      </c>
      <c r="AB165" s="40">
        <v>2.7</v>
      </c>
      <c r="AC165" s="47" t="s">
        <v>15</v>
      </c>
      <c r="AD165" s="160" t="s">
        <v>10</v>
      </c>
      <c r="AE165" s="48">
        <v>42591</v>
      </c>
      <c r="AF165" s="49" t="s">
        <v>83</v>
      </c>
      <c r="AG165" s="138" t="str">
        <f t="shared" si="108"/>
        <v>2,     181115,   "6 80 DHPHT 120  (80 gal)"</v>
      </c>
      <c r="AH165" s="140" t="str">
        <f t="shared" si="100"/>
        <v>Reliance</v>
      </c>
      <c r="AI165" s="141" t="s">
        <v>524</v>
      </c>
      <c r="AJ165" s="166">
        <f t="shared" si="107"/>
        <v>1</v>
      </c>
      <c r="AK165" s="138" t="str">
        <f t="shared" si="110"/>
        <v xml:space="preserve">          case  6 80 DHPHT 120  (80 gal)   :   "Reliance680DHPHT"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3:1048" s="6" customFormat="1" ht="15" customHeight="1" x14ac:dyDescent="0.25">
      <c r="C166" s="6" t="str">
        <f t="shared" si="113"/>
        <v>Reliance</v>
      </c>
      <c r="D166" s="6" t="str">
        <f t="shared" si="114"/>
        <v>6 80 DHPT 102  (80 gal)</v>
      </c>
      <c r="E166" s="6">
        <f t="shared" si="115"/>
        <v>181215</v>
      </c>
      <c r="F166" s="60">
        <f t="shared" si="26"/>
        <v>80</v>
      </c>
      <c r="G166" s="6" t="str">
        <f t="shared" si="116"/>
        <v>AOSmithHPTU80</v>
      </c>
      <c r="H166" s="60">
        <v>1</v>
      </c>
      <c r="I166" s="62">
        <v>0</v>
      </c>
      <c r="J166" s="61">
        <f t="shared" si="62"/>
        <v>1.8</v>
      </c>
      <c r="K166" s="61">
        <f t="shared" si="63"/>
        <v>0</v>
      </c>
      <c r="L166" s="127">
        <f t="shared" ref="L166:L295" si="174">AA166</f>
        <v>0</v>
      </c>
      <c r="M166" s="169" t="str">
        <f t="shared" si="117"/>
        <v>Reliance680DHPT</v>
      </c>
      <c r="N166" s="97" t="s">
        <v>196</v>
      </c>
      <c r="O166" s="32">
        <v>1</v>
      </c>
      <c r="P166" s="81">
        <f t="shared" ref="P166:P295" si="175">VLOOKUP( Q166, $Q$2:$R$21, 2, FALSE )</f>
        <v>18</v>
      </c>
      <c r="Q166" s="9" t="s">
        <v>34</v>
      </c>
      <c r="R166" s="68">
        <f t="shared" si="135"/>
        <v>12</v>
      </c>
      <c r="S166" s="68">
        <f t="shared" si="172"/>
        <v>181215</v>
      </c>
      <c r="T166" s="65" t="str">
        <f t="shared" si="119"/>
        <v>6 80 DHPT 102  (80 gal)</v>
      </c>
      <c r="U166" s="168">
        <f t="shared" si="106"/>
        <v>1</v>
      </c>
      <c r="V166" s="10" t="s">
        <v>72</v>
      </c>
      <c r="W166" s="11">
        <v>80</v>
      </c>
      <c r="X166" s="30" t="s">
        <v>86</v>
      </c>
      <c r="Y166" s="86" t="s">
        <v>106</v>
      </c>
      <c r="Z166" s="91" t="str">
        <f t="shared" si="173"/>
        <v>AOSmithHPTU80</v>
      </c>
      <c r="AA166" s="126">
        <v>0</v>
      </c>
      <c r="AB166" s="40">
        <v>1.8</v>
      </c>
      <c r="AC166" s="47" t="s">
        <v>15</v>
      </c>
      <c r="AD166" s="160" t="s">
        <v>10</v>
      </c>
      <c r="AE166" s="48">
        <v>40857</v>
      </c>
      <c r="AF166" s="49" t="s">
        <v>83</v>
      </c>
      <c r="AG166" s="138" t="str">
        <f t="shared" si="108"/>
        <v>2,     181215,   "6 80 DHPT 102  (80 gal)"</v>
      </c>
      <c r="AH166" s="140" t="str">
        <f t="shared" si="100"/>
        <v>Reliance</v>
      </c>
      <c r="AI166" s="141" t="s">
        <v>525</v>
      </c>
      <c r="AJ166" s="166">
        <f t="shared" si="107"/>
        <v>1</v>
      </c>
      <c r="AK166" s="138" t="str">
        <f t="shared" si="110"/>
        <v xml:space="preserve">          case  6 80 DHPT 102  (80 gal)   :   "Reliance680DHPT"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3:1048" s="6" customFormat="1" ht="15" customHeight="1" x14ac:dyDescent="0.25">
      <c r="C167" s="131" t="str">
        <f t="shared" si="113"/>
        <v>Rheem</v>
      </c>
      <c r="D167" s="131" t="str">
        <f t="shared" si="114"/>
        <v>HPLD40-1RH  (40 gal)</v>
      </c>
      <c r="E167" s="131">
        <f t="shared" si="115"/>
        <v>196059</v>
      </c>
      <c r="F167" s="60">
        <f t="shared" si="26"/>
        <v>40</v>
      </c>
      <c r="G167" s="6" t="str">
        <f t="shared" si="116"/>
        <v>Rheem2020Prem40</v>
      </c>
      <c r="H167" s="62">
        <v>0</v>
      </c>
      <c r="I167" s="60">
        <v>1</v>
      </c>
      <c r="J167" s="61">
        <f t="shared" si="62"/>
        <v>0</v>
      </c>
      <c r="K167" s="61">
        <f t="shared" si="63"/>
        <v>3.1</v>
      </c>
      <c r="L167" s="127">
        <f t="shared" ref="L167:L170" si="176">AA167</f>
        <v>0</v>
      </c>
      <c r="M167" s="169" t="str">
        <f t="shared" si="117"/>
        <v>RheemHPLD401RH</v>
      </c>
      <c r="N167" s="97" t="s">
        <v>196</v>
      </c>
      <c r="O167" s="32">
        <v>4</v>
      </c>
      <c r="P167" s="81">
        <f t="shared" si="175"/>
        <v>19</v>
      </c>
      <c r="Q167" s="12" t="s">
        <v>91</v>
      </c>
      <c r="R167" s="67">
        <v>60</v>
      </c>
      <c r="S167" s="68">
        <f t="shared" si="172"/>
        <v>196059</v>
      </c>
      <c r="T167" s="65" t="str">
        <f t="shared" si="119"/>
        <v>HPLD40-1RH  (40 gal)</v>
      </c>
      <c r="U167" s="168">
        <f t="shared" si="106"/>
        <v>1</v>
      </c>
      <c r="V167" s="10" t="s">
        <v>413</v>
      </c>
      <c r="W167" s="11">
        <v>40</v>
      </c>
      <c r="X167" s="30"/>
      <c r="Y167" s="86" t="s">
        <v>291</v>
      </c>
      <c r="Z167" s="91" t="str">
        <f t="shared" si="173"/>
        <v>Rheem2020Prem40</v>
      </c>
      <c r="AA167" s="126">
        <v>0</v>
      </c>
      <c r="AB167" s="40"/>
      <c r="AC167" s="47">
        <v>2</v>
      </c>
      <c r="AD167" s="160">
        <v>3.1</v>
      </c>
      <c r="AE167" s="48">
        <v>44127</v>
      </c>
      <c r="AF167" s="49"/>
      <c r="AG167" s="138" t="str">
        <f t="shared" si="108"/>
        <v>2,     196059,   "HPLD40-1RH  (40 gal)"</v>
      </c>
      <c r="AH167" s="139" t="str">
        <f>Q167</f>
        <v>Rheem</v>
      </c>
      <c r="AI167" s="142" t="s">
        <v>587</v>
      </c>
      <c r="AJ167" s="166">
        <f t="shared" si="107"/>
        <v>1</v>
      </c>
      <c r="AK167" s="138" t="str">
        <f t="shared" si="110"/>
        <v xml:space="preserve">          case  HPLD40-1RH  (40 gal)   :   "RheemHPLD401RH"</v>
      </c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3:1048" s="6" customFormat="1" ht="15" customHeight="1" x14ac:dyDescent="0.25">
      <c r="C168" s="131" t="str">
        <f t="shared" si="113"/>
        <v>Rheem</v>
      </c>
      <c r="D168" s="131" t="str">
        <f t="shared" si="114"/>
        <v>HPLD50-1RH  (50 gal)</v>
      </c>
      <c r="E168" s="131">
        <f t="shared" si="115"/>
        <v>196160</v>
      </c>
      <c r="F168" s="60">
        <f t="shared" si="26"/>
        <v>50</v>
      </c>
      <c r="G168" s="6" t="str">
        <f t="shared" si="116"/>
        <v>Rheem2020Prem50</v>
      </c>
      <c r="H168" s="62">
        <v>0</v>
      </c>
      <c r="I168" s="60">
        <v>1</v>
      </c>
      <c r="J168" s="61">
        <f t="shared" si="62"/>
        <v>0</v>
      </c>
      <c r="K168" s="61">
        <f t="shared" si="63"/>
        <v>3.2</v>
      </c>
      <c r="L168" s="127">
        <f t="shared" si="176"/>
        <v>0</v>
      </c>
      <c r="M168" s="169" t="str">
        <f t="shared" si="117"/>
        <v>RheemHPLD501RH</v>
      </c>
      <c r="N168" s="97" t="s">
        <v>196</v>
      </c>
      <c r="O168" s="32">
        <v>4</v>
      </c>
      <c r="P168" s="81">
        <f t="shared" si="175"/>
        <v>19</v>
      </c>
      <c r="Q168" s="12" t="s">
        <v>91</v>
      </c>
      <c r="R168" s="68">
        <f t="shared" ref="R168:R170" si="177">R167+1</f>
        <v>61</v>
      </c>
      <c r="S168" s="68">
        <f t="shared" si="172"/>
        <v>196160</v>
      </c>
      <c r="T168" s="65" t="str">
        <f t="shared" si="119"/>
        <v>HPLD50-1RH  (50 gal)</v>
      </c>
      <c r="U168" s="168">
        <f t="shared" si="106"/>
        <v>1</v>
      </c>
      <c r="V168" s="10" t="s">
        <v>414</v>
      </c>
      <c r="W168" s="11">
        <v>50</v>
      </c>
      <c r="X168" s="30"/>
      <c r="Y168" s="86" t="s">
        <v>292</v>
      </c>
      <c r="Z168" s="91" t="str">
        <f t="shared" si="173"/>
        <v>Rheem2020Prem50</v>
      </c>
      <c r="AA168" s="126">
        <v>0</v>
      </c>
      <c r="AB168" s="40"/>
      <c r="AC168" s="47" t="s">
        <v>9</v>
      </c>
      <c r="AD168" s="160">
        <v>3.2</v>
      </c>
      <c r="AE168" s="48">
        <v>44127</v>
      </c>
      <c r="AF168" s="49"/>
      <c r="AG168" s="138" t="str">
        <f t="shared" si="108"/>
        <v>2,     196160,   "HPLD50-1RH  (50 gal)"</v>
      </c>
      <c r="AH168" s="140" t="str">
        <f t="shared" si="100"/>
        <v>Rheem</v>
      </c>
      <c r="AI168" s="142" t="s">
        <v>588</v>
      </c>
      <c r="AJ168" s="166">
        <f t="shared" si="107"/>
        <v>1</v>
      </c>
      <c r="AK168" s="138" t="str">
        <f t="shared" si="110"/>
        <v xml:space="preserve">          case  HPLD50-1RH  (50 gal)   :   "RheemHPLD501RH"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3:1048" s="6" customFormat="1" ht="15" customHeight="1" x14ac:dyDescent="0.25">
      <c r="C169" s="131" t="str">
        <f t="shared" si="113"/>
        <v>Rheem</v>
      </c>
      <c r="D169" s="131" t="str">
        <f t="shared" si="114"/>
        <v>HPLD65-1RH  (65 gal)</v>
      </c>
      <c r="E169" s="131">
        <f t="shared" si="115"/>
        <v>196261</v>
      </c>
      <c r="F169" s="60">
        <f t="shared" si="26"/>
        <v>65</v>
      </c>
      <c r="G169" s="6" t="str">
        <f t="shared" si="116"/>
        <v>Rheem2020Prem65</v>
      </c>
      <c r="H169" s="62">
        <v>0</v>
      </c>
      <c r="I169" s="60">
        <v>1</v>
      </c>
      <c r="J169" s="61">
        <f t="shared" si="62"/>
        <v>0</v>
      </c>
      <c r="K169" s="61">
        <f t="shared" si="63"/>
        <v>3.2</v>
      </c>
      <c r="L169" s="127">
        <f t="shared" si="176"/>
        <v>0</v>
      </c>
      <c r="M169" s="169" t="str">
        <f t="shared" si="117"/>
        <v>RheemHPLD651RH</v>
      </c>
      <c r="N169" s="97" t="s">
        <v>196</v>
      </c>
      <c r="O169" s="32">
        <v>4</v>
      </c>
      <c r="P169" s="81">
        <f t="shared" si="175"/>
        <v>19</v>
      </c>
      <c r="Q169" s="12" t="s">
        <v>91</v>
      </c>
      <c r="R169" s="68">
        <f t="shared" si="177"/>
        <v>62</v>
      </c>
      <c r="S169" s="68">
        <f t="shared" si="172"/>
        <v>196261</v>
      </c>
      <c r="T169" s="65" t="str">
        <f t="shared" si="119"/>
        <v>HPLD65-1RH  (65 gal)</v>
      </c>
      <c r="U169" s="168">
        <f t="shared" si="106"/>
        <v>1</v>
      </c>
      <c r="V169" s="10" t="s">
        <v>415</v>
      </c>
      <c r="W169" s="11">
        <v>65</v>
      </c>
      <c r="X169" s="30"/>
      <c r="Y169" s="86" t="s">
        <v>293</v>
      </c>
      <c r="Z169" s="91" t="str">
        <f t="shared" si="173"/>
        <v>Rheem2020Prem65</v>
      </c>
      <c r="AA169" s="126">
        <v>0</v>
      </c>
      <c r="AB169" s="40"/>
      <c r="AC169" s="47" t="s">
        <v>9</v>
      </c>
      <c r="AD169" s="160">
        <v>3.2</v>
      </c>
      <c r="AE169" s="48">
        <v>44127</v>
      </c>
      <c r="AF169" s="49"/>
      <c r="AG169" s="138" t="str">
        <f t="shared" si="108"/>
        <v>2,     196261,   "HPLD65-1RH  (65 gal)"</v>
      </c>
      <c r="AH169" s="140" t="str">
        <f t="shared" si="100"/>
        <v>Rheem</v>
      </c>
      <c r="AI169" s="142" t="s">
        <v>589</v>
      </c>
      <c r="AJ169" s="166">
        <f t="shared" si="107"/>
        <v>1</v>
      </c>
      <c r="AK169" s="138" t="str">
        <f t="shared" si="110"/>
        <v xml:space="preserve">          case  HPLD65-1RH  (65 gal)   :   "RheemHPLD651RH"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3:1048" s="6" customFormat="1" ht="15" customHeight="1" x14ac:dyDescent="0.25">
      <c r="C170" s="131" t="str">
        <f t="shared" si="113"/>
        <v>Rheem</v>
      </c>
      <c r="D170" s="131" t="str">
        <f t="shared" si="114"/>
        <v>HPLD80-1RH  (80 gal)</v>
      </c>
      <c r="E170" s="131">
        <f t="shared" si="115"/>
        <v>196362</v>
      </c>
      <c r="F170" s="60">
        <f t="shared" si="26"/>
        <v>80</v>
      </c>
      <c r="G170" s="6" t="str">
        <f t="shared" si="116"/>
        <v>Rheem2020Prem80</v>
      </c>
      <c r="H170" s="62">
        <v>0</v>
      </c>
      <c r="I170" s="60">
        <v>1</v>
      </c>
      <c r="J170" s="61">
        <f t="shared" si="62"/>
        <v>0</v>
      </c>
      <c r="K170" s="61">
        <f t="shared" si="63"/>
        <v>3.2</v>
      </c>
      <c r="L170" s="127">
        <f t="shared" si="176"/>
        <v>0</v>
      </c>
      <c r="M170" s="169" t="str">
        <f t="shared" si="117"/>
        <v>RheemHPLD801RH</v>
      </c>
      <c r="N170" s="97" t="s">
        <v>196</v>
      </c>
      <c r="O170" s="32">
        <v>4</v>
      </c>
      <c r="P170" s="81">
        <f t="shared" si="175"/>
        <v>19</v>
      </c>
      <c r="Q170" s="12" t="s">
        <v>91</v>
      </c>
      <c r="R170" s="68">
        <f t="shared" si="177"/>
        <v>63</v>
      </c>
      <c r="S170" s="68">
        <f t="shared" si="172"/>
        <v>196362</v>
      </c>
      <c r="T170" s="65" t="str">
        <f t="shared" si="119"/>
        <v>HPLD80-1RH  (80 gal)</v>
      </c>
      <c r="U170" s="168">
        <f t="shared" si="106"/>
        <v>1</v>
      </c>
      <c r="V170" s="10" t="s">
        <v>416</v>
      </c>
      <c r="W170" s="11">
        <v>80</v>
      </c>
      <c r="X170" s="30"/>
      <c r="Y170" s="86" t="s">
        <v>294</v>
      </c>
      <c r="Z170" s="91" t="str">
        <f t="shared" si="173"/>
        <v>Rheem2020Prem80</v>
      </c>
      <c r="AA170" s="126">
        <v>0</v>
      </c>
      <c r="AB170" s="40"/>
      <c r="AC170" s="47">
        <v>4</v>
      </c>
      <c r="AD170" s="160">
        <v>3.2</v>
      </c>
      <c r="AE170" s="48">
        <v>44127</v>
      </c>
      <c r="AF170" s="49"/>
      <c r="AG170" s="138" t="str">
        <f t="shared" si="108"/>
        <v>2,     196362,   "HPLD80-1RH  (80 gal)"</v>
      </c>
      <c r="AH170" s="140" t="str">
        <f t="shared" si="100"/>
        <v>Rheem</v>
      </c>
      <c r="AI170" s="142" t="s">
        <v>590</v>
      </c>
      <c r="AJ170" s="166">
        <f t="shared" si="107"/>
        <v>1</v>
      </c>
      <c r="AK170" s="138" t="str">
        <f t="shared" si="110"/>
        <v xml:space="preserve">          case  HPLD80-1RH  (80 gal)   :   "RheemHPLD801RH"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3:1048" s="6" customFormat="1" ht="15" customHeight="1" x14ac:dyDescent="0.25">
      <c r="C171" s="115" t="str">
        <f t="shared" si="113"/>
        <v>Rheem</v>
      </c>
      <c r="D171" s="115" t="str">
        <f t="shared" si="114"/>
        <v>PROPH40 T2 RH375-15  (40 gal, JA13)</v>
      </c>
      <c r="E171" s="115">
        <f t="shared" si="115"/>
        <v>193259</v>
      </c>
      <c r="F171" s="60">
        <f t="shared" ref="F171" si="178">W171</f>
        <v>40</v>
      </c>
      <c r="G171" s="6" t="str">
        <f t="shared" si="116"/>
        <v>Rheem2020Prem40</v>
      </c>
      <c r="H171" s="62">
        <v>0</v>
      </c>
      <c r="I171" s="60">
        <v>1</v>
      </c>
      <c r="J171" s="61">
        <f t="shared" ref="J171" si="179">IF(H171&gt;0,AB171,0)</f>
        <v>0</v>
      </c>
      <c r="K171" s="61">
        <f t="shared" ref="K171" si="180">IF(I171&gt;0,AD171,0)</f>
        <v>3.1</v>
      </c>
      <c r="L171" s="127">
        <f t="shared" si="174"/>
        <v>1</v>
      </c>
      <c r="M171" s="169" t="str">
        <f t="shared" si="117"/>
        <v>RheemPROPH40T2RH37515</v>
      </c>
      <c r="N171" s="97" t="s">
        <v>196</v>
      </c>
      <c r="O171" s="32">
        <v>4</v>
      </c>
      <c r="P171" s="81">
        <f t="shared" si="175"/>
        <v>19</v>
      </c>
      <c r="Q171" s="12" t="s">
        <v>91</v>
      </c>
      <c r="R171" s="67">
        <v>32</v>
      </c>
      <c r="S171" s="68">
        <f t="shared" si="172"/>
        <v>193259</v>
      </c>
      <c r="T171" s="65" t="str">
        <f t="shared" si="119"/>
        <v>PROPH40 T2 RH375-15  (40 gal, JA13)</v>
      </c>
      <c r="U171" s="168">
        <f t="shared" si="106"/>
        <v>1</v>
      </c>
      <c r="V171" s="10" t="s">
        <v>338</v>
      </c>
      <c r="W171" s="11">
        <v>40</v>
      </c>
      <c r="X171" s="30"/>
      <c r="Y171" s="86" t="s">
        <v>291</v>
      </c>
      <c r="Z171" s="91" t="str">
        <f t="shared" si="173"/>
        <v>Rheem2020Prem40</v>
      </c>
      <c r="AA171" s="128">
        <v>1</v>
      </c>
      <c r="AB171" s="40"/>
      <c r="AC171" s="47">
        <v>2</v>
      </c>
      <c r="AD171" s="160">
        <v>3.1</v>
      </c>
      <c r="AE171" s="48">
        <v>43944</v>
      </c>
      <c r="AF171" s="49"/>
      <c r="AG171" s="138" t="str">
        <f t="shared" si="108"/>
        <v>2,     193259,   "PROPH40 T2 RH375-15  (40 gal, JA13)"</v>
      </c>
      <c r="AH171" s="140" t="str">
        <f t="shared" si="100"/>
        <v>Rheem</v>
      </c>
      <c r="AI171" s="141" t="s">
        <v>537</v>
      </c>
      <c r="AJ171" s="166">
        <f t="shared" si="107"/>
        <v>1</v>
      </c>
      <c r="AK171" s="138" t="str">
        <f t="shared" si="110"/>
        <v xml:space="preserve">          case  PROPH40 T2 RH375-15  (40 gal, JA13)   :   "RheemPROPH40T2RH37515"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3:1048" s="6" customFormat="1" ht="15" customHeight="1" x14ac:dyDescent="0.25">
      <c r="C172" s="115" t="str">
        <f t="shared" si="113"/>
        <v>Rheem</v>
      </c>
      <c r="D172" s="115" t="str">
        <f t="shared" si="114"/>
        <v>PROPH50 T2 RH375-15  (50 gal, JA13)</v>
      </c>
      <c r="E172" s="115">
        <f t="shared" si="115"/>
        <v>193360</v>
      </c>
      <c r="F172" s="60">
        <f t="shared" ref="F172:F198" si="181">W172</f>
        <v>50</v>
      </c>
      <c r="G172" s="6" t="str">
        <f t="shared" si="116"/>
        <v>Rheem2020Prem50</v>
      </c>
      <c r="H172" s="62">
        <v>0</v>
      </c>
      <c r="I172" s="60">
        <v>1</v>
      </c>
      <c r="J172" s="61">
        <f t="shared" ref="J172:J198" si="182">IF(H172&gt;0,AB172,0)</f>
        <v>0</v>
      </c>
      <c r="K172" s="61">
        <f t="shared" ref="K172:K198" si="183">IF(I172&gt;0,AD172,0)</f>
        <v>3.2</v>
      </c>
      <c r="L172" s="127">
        <f t="shared" si="174"/>
        <v>1</v>
      </c>
      <c r="M172" s="169" t="str">
        <f t="shared" si="117"/>
        <v>RheemPROPH50T2RH37515</v>
      </c>
      <c r="N172" s="97" t="s">
        <v>196</v>
      </c>
      <c r="O172" s="32">
        <v>4</v>
      </c>
      <c r="P172" s="81">
        <f t="shared" si="175"/>
        <v>19</v>
      </c>
      <c r="Q172" s="12" t="s">
        <v>91</v>
      </c>
      <c r="R172" s="68">
        <f t="shared" ref="R172:R202" si="184">R171+1</f>
        <v>33</v>
      </c>
      <c r="S172" s="68">
        <f t="shared" si="172"/>
        <v>193360</v>
      </c>
      <c r="T172" s="65" t="str">
        <f t="shared" si="119"/>
        <v>PROPH50 T2 RH375-15  (50 gal, JA13)</v>
      </c>
      <c r="U172" s="168">
        <f t="shared" si="106"/>
        <v>1</v>
      </c>
      <c r="V172" s="10" t="s">
        <v>339</v>
      </c>
      <c r="W172" s="11">
        <v>50</v>
      </c>
      <c r="X172" s="30"/>
      <c r="Y172" s="86" t="s">
        <v>292</v>
      </c>
      <c r="Z172" s="91" t="str">
        <f t="shared" si="173"/>
        <v>Rheem2020Prem50</v>
      </c>
      <c r="AA172" s="128">
        <v>1</v>
      </c>
      <c r="AB172" s="40"/>
      <c r="AC172" s="47" t="s">
        <v>9</v>
      </c>
      <c r="AD172" s="160">
        <v>3.2</v>
      </c>
      <c r="AE172" s="48">
        <v>43944</v>
      </c>
      <c r="AF172" s="49"/>
      <c r="AG172" s="138" t="str">
        <f t="shared" si="108"/>
        <v>2,     193360,   "PROPH50 T2 RH375-15  (50 gal, JA13)"</v>
      </c>
      <c r="AH172" s="140" t="str">
        <f t="shared" si="100"/>
        <v>Rheem</v>
      </c>
      <c r="AI172" s="141" t="s">
        <v>544</v>
      </c>
      <c r="AJ172" s="166">
        <f t="shared" si="107"/>
        <v>1</v>
      </c>
      <c r="AK172" s="138" t="str">
        <f t="shared" si="110"/>
        <v xml:space="preserve">          case  PROPH50 T2 RH375-15  (50 gal, JA13)   :   "RheemPROPH50T2RH37515"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3:1048" s="6" customFormat="1" ht="15" customHeight="1" x14ac:dyDescent="0.25">
      <c r="C173" s="115" t="str">
        <f t="shared" si="113"/>
        <v>Rheem</v>
      </c>
      <c r="D173" s="115" t="str">
        <f t="shared" si="114"/>
        <v>PROPH65 T2 RH375-15  (65 gal, JA13)</v>
      </c>
      <c r="E173" s="115">
        <f t="shared" si="115"/>
        <v>193461</v>
      </c>
      <c r="F173" s="60">
        <f t="shared" si="181"/>
        <v>65</v>
      </c>
      <c r="G173" s="6" t="str">
        <f t="shared" si="116"/>
        <v>Rheem2020Prem65</v>
      </c>
      <c r="H173" s="62">
        <v>0</v>
      </c>
      <c r="I173" s="60">
        <v>1</v>
      </c>
      <c r="J173" s="61">
        <f t="shared" si="182"/>
        <v>0</v>
      </c>
      <c r="K173" s="61">
        <f t="shared" si="183"/>
        <v>3.2</v>
      </c>
      <c r="L173" s="127">
        <f t="shared" si="174"/>
        <v>1</v>
      </c>
      <c r="M173" s="169" t="str">
        <f t="shared" si="117"/>
        <v>RheemPROPH65T2RH37515</v>
      </c>
      <c r="N173" s="97" t="s">
        <v>196</v>
      </c>
      <c r="O173" s="32">
        <v>4</v>
      </c>
      <c r="P173" s="81">
        <f t="shared" si="175"/>
        <v>19</v>
      </c>
      <c r="Q173" s="12" t="s">
        <v>91</v>
      </c>
      <c r="R173" s="68">
        <f t="shared" si="184"/>
        <v>34</v>
      </c>
      <c r="S173" s="68">
        <f t="shared" si="172"/>
        <v>193461</v>
      </c>
      <c r="T173" s="65" t="str">
        <f t="shared" si="119"/>
        <v>PROPH65 T2 RH375-15  (65 gal, JA13)</v>
      </c>
      <c r="U173" s="168">
        <f t="shared" si="106"/>
        <v>1</v>
      </c>
      <c r="V173" s="10" t="s">
        <v>300</v>
      </c>
      <c r="W173" s="11">
        <v>65</v>
      </c>
      <c r="X173" s="30"/>
      <c r="Y173" s="86" t="s">
        <v>293</v>
      </c>
      <c r="Z173" s="91" t="str">
        <f t="shared" si="173"/>
        <v>Rheem2020Prem65</v>
      </c>
      <c r="AA173" s="128">
        <v>1</v>
      </c>
      <c r="AB173" s="40"/>
      <c r="AC173" s="47" t="s">
        <v>9</v>
      </c>
      <c r="AD173" s="160">
        <v>3.2</v>
      </c>
      <c r="AE173" s="48">
        <v>43944</v>
      </c>
      <c r="AF173" s="49"/>
      <c r="AG173" s="138" t="str">
        <f t="shared" si="108"/>
        <v>2,     193461,   "PROPH65 T2 RH375-15  (65 gal, JA13)"</v>
      </c>
      <c r="AH173" s="140" t="str">
        <f t="shared" si="100"/>
        <v>Rheem</v>
      </c>
      <c r="AI173" s="6" t="s">
        <v>551</v>
      </c>
      <c r="AJ173" s="166">
        <f t="shared" si="107"/>
        <v>1</v>
      </c>
      <c r="AK173" s="138" t="str">
        <f t="shared" si="110"/>
        <v xml:space="preserve">          case  PROPH65 T2 RH375-15  (65 gal, JA13)   :   "RheemPROPH65T2RH37515"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3:1048" s="6" customFormat="1" ht="15" customHeight="1" x14ac:dyDescent="0.25">
      <c r="C174" s="115" t="str">
        <f t="shared" si="113"/>
        <v>Rheem</v>
      </c>
      <c r="D174" s="115" t="str">
        <f t="shared" si="114"/>
        <v>PROPH80 T2 RH375-15  (80 gal, JA13)</v>
      </c>
      <c r="E174" s="115">
        <f t="shared" si="115"/>
        <v>193562</v>
      </c>
      <c r="F174" s="60">
        <f t="shared" si="181"/>
        <v>80</v>
      </c>
      <c r="G174" s="6" t="str">
        <f t="shared" si="116"/>
        <v>Rheem2020Prem80</v>
      </c>
      <c r="H174" s="62">
        <v>0</v>
      </c>
      <c r="I174" s="60">
        <v>1</v>
      </c>
      <c r="J174" s="61">
        <f t="shared" si="182"/>
        <v>0</v>
      </c>
      <c r="K174" s="61">
        <f t="shared" si="183"/>
        <v>3.2</v>
      </c>
      <c r="L174" s="127">
        <f t="shared" si="174"/>
        <v>1</v>
      </c>
      <c r="M174" s="169" t="str">
        <f t="shared" si="117"/>
        <v>RheemPROPH80T2RH37515</v>
      </c>
      <c r="N174" s="97" t="s">
        <v>196</v>
      </c>
      <c r="O174" s="32">
        <v>4</v>
      </c>
      <c r="P174" s="81">
        <f t="shared" si="175"/>
        <v>19</v>
      </c>
      <c r="Q174" s="12" t="s">
        <v>91</v>
      </c>
      <c r="R174" s="68">
        <f t="shared" si="184"/>
        <v>35</v>
      </c>
      <c r="S174" s="68">
        <f t="shared" si="172"/>
        <v>193562</v>
      </c>
      <c r="T174" s="65" t="str">
        <f t="shared" si="119"/>
        <v>PROPH80 T2 RH375-15  (80 gal, JA13)</v>
      </c>
      <c r="U174" s="168">
        <f t="shared" si="106"/>
        <v>1</v>
      </c>
      <c r="V174" s="10" t="s">
        <v>340</v>
      </c>
      <c r="W174" s="11">
        <v>80</v>
      </c>
      <c r="X174" s="30"/>
      <c r="Y174" s="86" t="s">
        <v>294</v>
      </c>
      <c r="Z174" s="91" t="str">
        <f t="shared" si="173"/>
        <v>Rheem2020Prem80</v>
      </c>
      <c r="AA174" s="128">
        <v>1</v>
      </c>
      <c r="AB174" s="40"/>
      <c r="AC174" s="47">
        <v>4</v>
      </c>
      <c r="AD174" s="160">
        <v>3.2</v>
      </c>
      <c r="AE174" s="48">
        <v>43944</v>
      </c>
      <c r="AF174" s="49"/>
      <c r="AG174" s="138" t="str">
        <f t="shared" si="108"/>
        <v>2,     193562,   "PROPH80 T2 RH375-15  (80 gal, JA13)"</v>
      </c>
      <c r="AH174" s="140" t="str">
        <f t="shared" si="100"/>
        <v>Rheem</v>
      </c>
      <c r="AI174" s="6" t="s">
        <v>559</v>
      </c>
      <c r="AJ174" s="166">
        <f t="shared" si="107"/>
        <v>1</v>
      </c>
      <c r="AK174" s="138" t="str">
        <f t="shared" si="110"/>
        <v xml:space="preserve">          case  PROPH80 T2 RH375-15  (80 gal, JA13)   :   "RheemPROPH80T2RH37515"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3:1048" s="6" customFormat="1" ht="15" customHeight="1" x14ac:dyDescent="0.25">
      <c r="C175" s="115" t="str">
        <f t="shared" si="113"/>
        <v>Rheem</v>
      </c>
      <c r="D175" s="115" t="str">
        <f t="shared" si="114"/>
        <v>PROPH40 T2 RH375-30  (40 gal, JA13)</v>
      </c>
      <c r="E175" s="115">
        <f t="shared" si="115"/>
        <v>193659</v>
      </c>
      <c r="F175" s="60">
        <f t="shared" si="181"/>
        <v>40</v>
      </c>
      <c r="G175" s="6" t="str">
        <f t="shared" si="116"/>
        <v>Rheem2020Prem40</v>
      </c>
      <c r="H175" s="62">
        <v>0</v>
      </c>
      <c r="I175" s="60">
        <v>1</v>
      </c>
      <c r="J175" s="61">
        <f t="shared" si="182"/>
        <v>0</v>
      </c>
      <c r="K175" s="61">
        <f t="shared" si="183"/>
        <v>3.1</v>
      </c>
      <c r="L175" s="127">
        <f t="shared" si="174"/>
        <v>1</v>
      </c>
      <c r="M175" s="169" t="str">
        <f t="shared" si="117"/>
        <v>RheemPROPH40T2RH37530</v>
      </c>
      <c r="N175" s="97" t="s">
        <v>196</v>
      </c>
      <c r="O175" s="32">
        <v>4</v>
      </c>
      <c r="P175" s="81">
        <f t="shared" si="175"/>
        <v>19</v>
      </c>
      <c r="Q175" s="12" t="s">
        <v>91</v>
      </c>
      <c r="R175" s="68">
        <f t="shared" si="184"/>
        <v>36</v>
      </c>
      <c r="S175" s="68">
        <f t="shared" si="172"/>
        <v>193659</v>
      </c>
      <c r="T175" s="65" t="str">
        <f t="shared" si="119"/>
        <v>PROPH40 T2 RH375-30  (40 gal, JA13)</v>
      </c>
      <c r="U175" s="168">
        <f t="shared" si="106"/>
        <v>1</v>
      </c>
      <c r="V175" s="10" t="s">
        <v>341</v>
      </c>
      <c r="W175" s="11">
        <v>40</v>
      </c>
      <c r="X175" s="30"/>
      <c r="Y175" s="86" t="s">
        <v>291</v>
      </c>
      <c r="Z175" s="91" t="str">
        <f t="shared" si="173"/>
        <v>Rheem2020Prem40</v>
      </c>
      <c r="AA175" s="128">
        <v>1</v>
      </c>
      <c r="AB175" s="40"/>
      <c r="AC175" s="47">
        <v>2</v>
      </c>
      <c r="AD175" s="160">
        <v>3.1</v>
      </c>
      <c r="AE175" s="48">
        <v>43944</v>
      </c>
      <c r="AF175" s="49"/>
      <c r="AG175" s="138" t="str">
        <f t="shared" si="108"/>
        <v>2,     193659,   "PROPH40 T2 RH375-30  (40 gal, JA13)"</v>
      </c>
      <c r="AH175" s="140" t="str">
        <f t="shared" ref="AH175:AH258" si="185">AH174</f>
        <v>Rheem</v>
      </c>
      <c r="AI175" s="141" t="s">
        <v>538</v>
      </c>
      <c r="AJ175" s="166">
        <f t="shared" si="107"/>
        <v>1</v>
      </c>
      <c r="AK175" s="138" t="str">
        <f t="shared" si="110"/>
        <v xml:space="preserve">          case  PROPH40 T2 RH375-30  (40 gal, JA13)   :   "RheemPROPH40T2RH37530"</v>
      </c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3:1048" s="6" customFormat="1" ht="15" customHeight="1" x14ac:dyDescent="0.25">
      <c r="C176" s="115" t="str">
        <f t="shared" si="113"/>
        <v>Rheem</v>
      </c>
      <c r="D176" s="115" t="str">
        <f t="shared" si="114"/>
        <v>PROPH50 T2 RH375-30  (50 gal, JA13)</v>
      </c>
      <c r="E176" s="115">
        <f t="shared" si="115"/>
        <v>193760</v>
      </c>
      <c r="F176" s="60">
        <f t="shared" si="181"/>
        <v>50</v>
      </c>
      <c r="G176" s="6" t="str">
        <f t="shared" si="116"/>
        <v>Rheem2020Prem50</v>
      </c>
      <c r="H176" s="62">
        <v>0</v>
      </c>
      <c r="I176" s="60">
        <v>1</v>
      </c>
      <c r="J176" s="61">
        <f t="shared" si="182"/>
        <v>0</v>
      </c>
      <c r="K176" s="61">
        <f t="shared" si="183"/>
        <v>3.2</v>
      </c>
      <c r="L176" s="127">
        <f t="shared" si="174"/>
        <v>1</v>
      </c>
      <c r="M176" s="169" t="str">
        <f t="shared" si="117"/>
        <v>RheemPROPH50T2RH37530</v>
      </c>
      <c r="N176" s="97" t="s">
        <v>196</v>
      </c>
      <c r="O176" s="32">
        <v>4</v>
      </c>
      <c r="P176" s="81">
        <f t="shared" si="175"/>
        <v>19</v>
      </c>
      <c r="Q176" s="12" t="s">
        <v>91</v>
      </c>
      <c r="R176" s="68">
        <f t="shared" si="184"/>
        <v>37</v>
      </c>
      <c r="S176" s="68">
        <f t="shared" si="172"/>
        <v>193760</v>
      </c>
      <c r="T176" s="65" t="str">
        <f t="shared" si="119"/>
        <v>PROPH50 T2 RH375-30  (50 gal, JA13)</v>
      </c>
      <c r="U176" s="168">
        <f t="shared" si="106"/>
        <v>1</v>
      </c>
      <c r="V176" s="10" t="s">
        <v>342</v>
      </c>
      <c r="W176" s="11">
        <v>50</v>
      </c>
      <c r="X176" s="30"/>
      <c r="Y176" s="86" t="s">
        <v>292</v>
      </c>
      <c r="Z176" s="91" t="str">
        <f t="shared" si="173"/>
        <v>Rheem2020Prem50</v>
      </c>
      <c r="AA176" s="128">
        <v>1</v>
      </c>
      <c r="AB176" s="40"/>
      <c r="AC176" s="47" t="s">
        <v>9</v>
      </c>
      <c r="AD176" s="160">
        <v>3.2</v>
      </c>
      <c r="AE176" s="48">
        <v>43944</v>
      </c>
      <c r="AF176" s="49"/>
      <c r="AG176" s="138" t="str">
        <f t="shared" si="108"/>
        <v>2,     193760,   "PROPH50 T2 RH375-30  (50 gal, JA13)"</v>
      </c>
      <c r="AH176" s="140" t="str">
        <f t="shared" si="185"/>
        <v>Rheem</v>
      </c>
      <c r="AI176" s="141" t="s">
        <v>545</v>
      </c>
      <c r="AJ176" s="166">
        <f t="shared" si="107"/>
        <v>1</v>
      </c>
      <c r="AK176" s="138" t="str">
        <f t="shared" si="110"/>
        <v xml:space="preserve">          case  PROPH50 T2 RH375-30  (50 gal, JA13)   :   "RheemPROPH50T2RH37530"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3:54" s="6" customFormat="1" ht="15" customHeight="1" x14ac:dyDescent="0.25">
      <c r="C177" s="115" t="str">
        <f t="shared" si="113"/>
        <v>Rheem</v>
      </c>
      <c r="D177" s="115" t="str">
        <f t="shared" si="114"/>
        <v>PROPH65 T2 RH375-30  (65 gal, JA13)</v>
      </c>
      <c r="E177" s="115">
        <f t="shared" si="115"/>
        <v>193861</v>
      </c>
      <c r="F177" s="60">
        <f t="shared" si="181"/>
        <v>65</v>
      </c>
      <c r="G177" s="6" t="str">
        <f t="shared" si="116"/>
        <v>Rheem2020Prem65</v>
      </c>
      <c r="H177" s="62">
        <v>0</v>
      </c>
      <c r="I177" s="60">
        <v>1</v>
      </c>
      <c r="J177" s="61">
        <f t="shared" si="182"/>
        <v>0</v>
      </c>
      <c r="K177" s="61">
        <f t="shared" si="183"/>
        <v>3.2</v>
      </c>
      <c r="L177" s="127">
        <f t="shared" si="174"/>
        <v>1</v>
      </c>
      <c r="M177" s="169" t="str">
        <f t="shared" si="117"/>
        <v>RheemPROPH65T2RH37530</v>
      </c>
      <c r="N177" s="97" t="s">
        <v>196</v>
      </c>
      <c r="O177" s="32">
        <v>4</v>
      </c>
      <c r="P177" s="81">
        <f t="shared" si="175"/>
        <v>19</v>
      </c>
      <c r="Q177" s="12" t="s">
        <v>91</v>
      </c>
      <c r="R177" s="68">
        <f t="shared" si="184"/>
        <v>38</v>
      </c>
      <c r="S177" s="68">
        <f t="shared" si="172"/>
        <v>193861</v>
      </c>
      <c r="T177" s="65" t="str">
        <f t="shared" si="119"/>
        <v>PROPH65 T2 RH375-30  (65 gal, JA13)</v>
      </c>
      <c r="U177" s="168">
        <f t="shared" si="106"/>
        <v>1</v>
      </c>
      <c r="V177" s="10" t="s">
        <v>343</v>
      </c>
      <c r="W177" s="11">
        <v>65</v>
      </c>
      <c r="X177" s="30"/>
      <c r="Y177" s="86" t="s">
        <v>293</v>
      </c>
      <c r="Z177" s="91" t="str">
        <f t="shared" si="173"/>
        <v>Rheem2020Prem65</v>
      </c>
      <c r="AA177" s="128">
        <v>1</v>
      </c>
      <c r="AB177" s="40"/>
      <c r="AC177" s="47" t="s">
        <v>9</v>
      </c>
      <c r="AD177" s="160">
        <v>3.2</v>
      </c>
      <c r="AE177" s="48">
        <v>43944</v>
      </c>
      <c r="AF177" s="49"/>
      <c r="AG177" s="138" t="str">
        <f t="shared" si="108"/>
        <v>2,     193861,   "PROPH65 T2 RH375-30  (65 gal, JA13)"</v>
      </c>
      <c r="AH177" s="140" t="str">
        <f t="shared" si="185"/>
        <v>Rheem</v>
      </c>
      <c r="AI177" s="6" t="s">
        <v>552</v>
      </c>
      <c r="AJ177" s="166">
        <f t="shared" si="107"/>
        <v>1</v>
      </c>
      <c r="AK177" s="138" t="str">
        <f t="shared" si="110"/>
        <v xml:space="preserve">          case  PROPH65 T2 RH375-30  (65 gal, JA13)   :   "RheemPROPH65T2RH37530"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3:54" s="6" customFormat="1" ht="15" customHeight="1" x14ac:dyDescent="0.25">
      <c r="C178" s="115" t="str">
        <f t="shared" si="113"/>
        <v>Rheem</v>
      </c>
      <c r="D178" s="115" t="str">
        <f t="shared" si="114"/>
        <v>PROPH80 T2 RH375-30  (80 gal, JA13)</v>
      </c>
      <c r="E178" s="115">
        <f t="shared" si="115"/>
        <v>193962</v>
      </c>
      <c r="F178" s="60">
        <f t="shared" si="181"/>
        <v>80</v>
      </c>
      <c r="G178" s="6" t="str">
        <f t="shared" si="116"/>
        <v>Rheem2020Prem80</v>
      </c>
      <c r="H178" s="62">
        <v>0</v>
      </c>
      <c r="I178" s="60">
        <v>1</v>
      </c>
      <c r="J178" s="61">
        <f t="shared" si="182"/>
        <v>0</v>
      </c>
      <c r="K178" s="61">
        <f t="shared" si="183"/>
        <v>3.2</v>
      </c>
      <c r="L178" s="127">
        <f t="shared" si="174"/>
        <v>1</v>
      </c>
      <c r="M178" s="169" t="str">
        <f t="shared" si="117"/>
        <v>RheemPROPH80T2RH37530</v>
      </c>
      <c r="N178" s="97" t="s">
        <v>196</v>
      </c>
      <c r="O178" s="32">
        <v>4</v>
      </c>
      <c r="P178" s="81">
        <f t="shared" si="175"/>
        <v>19</v>
      </c>
      <c r="Q178" s="12" t="s">
        <v>91</v>
      </c>
      <c r="R178" s="68">
        <f t="shared" si="184"/>
        <v>39</v>
      </c>
      <c r="S178" s="68">
        <f t="shared" si="172"/>
        <v>193962</v>
      </c>
      <c r="T178" s="65" t="str">
        <f t="shared" si="119"/>
        <v>PROPH80 T2 RH375-30  (80 gal, JA13)</v>
      </c>
      <c r="U178" s="168">
        <f t="shared" si="106"/>
        <v>1</v>
      </c>
      <c r="V178" s="10" t="s">
        <v>344</v>
      </c>
      <c r="W178" s="11">
        <v>80</v>
      </c>
      <c r="X178" s="30"/>
      <c r="Y178" s="86" t="s">
        <v>294</v>
      </c>
      <c r="Z178" s="91" t="str">
        <f t="shared" si="173"/>
        <v>Rheem2020Prem80</v>
      </c>
      <c r="AA178" s="128">
        <v>1</v>
      </c>
      <c r="AB178" s="40"/>
      <c r="AC178" s="47">
        <v>4</v>
      </c>
      <c r="AD178" s="160">
        <v>3.2</v>
      </c>
      <c r="AE178" s="48">
        <v>43944</v>
      </c>
      <c r="AF178" s="49"/>
      <c r="AG178" s="138" t="str">
        <f t="shared" si="108"/>
        <v>2,     193962,   "PROPH80 T2 RH375-30  (80 gal, JA13)"</v>
      </c>
      <c r="AH178" s="140" t="str">
        <f t="shared" si="185"/>
        <v>Rheem</v>
      </c>
      <c r="AI178" s="141" t="s">
        <v>560</v>
      </c>
      <c r="AJ178" s="166">
        <f t="shared" si="107"/>
        <v>1</v>
      </c>
      <c r="AK178" s="138" t="str">
        <f t="shared" si="110"/>
        <v xml:space="preserve">          case  PROPH80 T2 RH375-30  (80 gal, JA13)   :   "RheemPROPH80T2RH37530"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3:54" s="6" customFormat="1" ht="15" customHeight="1" x14ac:dyDescent="0.25">
      <c r="C179" s="115" t="str">
        <f t="shared" si="113"/>
        <v>Rheem</v>
      </c>
      <c r="D179" s="115" t="str">
        <f t="shared" si="114"/>
        <v>PROPH40 T2 RH375-SO  (40 gal, JA13)</v>
      </c>
      <c r="E179" s="115">
        <f t="shared" si="115"/>
        <v>194059</v>
      </c>
      <c r="F179" s="60">
        <f t="shared" si="181"/>
        <v>40</v>
      </c>
      <c r="G179" s="6" t="str">
        <f t="shared" si="116"/>
        <v>Rheem2020Prem40</v>
      </c>
      <c r="H179" s="62">
        <v>0</v>
      </c>
      <c r="I179" s="60">
        <v>1</v>
      </c>
      <c r="J179" s="61">
        <f t="shared" si="182"/>
        <v>0</v>
      </c>
      <c r="K179" s="61">
        <f t="shared" si="183"/>
        <v>3.1</v>
      </c>
      <c r="L179" s="127">
        <f t="shared" si="174"/>
        <v>1</v>
      </c>
      <c r="M179" s="169" t="str">
        <f t="shared" si="117"/>
        <v>RheemPROPH40T2RH375SO</v>
      </c>
      <c r="N179" s="97" t="s">
        <v>196</v>
      </c>
      <c r="O179" s="32">
        <v>4</v>
      </c>
      <c r="P179" s="81">
        <f t="shared" si="175"/>
        <v>19</v>
      </c>
      <c r="Q179" s="12" t="s">
        <v>91</v>
      </c>
      <c r="R179" s="68">
        <f t="shared" si="184"/>
        <v>40</v>
      </c>
      <c r="S179" s="68">
        <f t="shared" si="172"/>
        <v>194059</v>
      </c>
      <c r="T179" s="65" t="str">
        <f t="shared" si="119"/>
        <v>PROPH40 T2 RH375-SO  (40 gal, JA13)</v>
      </c>
      <c r="U179" s="168">
        <f t="shared" si="106"/>
        <v>1</v>
      </c>
      <c r="V179" s="10" t="s">
        <v>345</v>
      </c>
      <c r="W179" s="11">
        <v>40</v>
      </c>
      <c r="X179" s="30"/>
      <c r="Y179" s="86" t="s">
        <v>291</v>
      </c>
      <c r="Z179" s="91" t="str">
        <f t="shared" si="173"/>
        <v>Rheem2020Prem40</v>
      </c>
      <c r="AA179" s="128">
        <v>1</v>
      </c>
      <c r="AB179" s="40"/>
      <c r="AC179" s="47">
        <v>2</v>
      </c>
      <c r="AD179" s="160">
        <v>3.1</v>
      </c>
      <c r="AE179" s="48">
        <v>43944</v>
      </c>
      <c r="AF179" s="49"/>
      <c r="AG179" s="138" t="str">
        <f t="shared" si="108"/>
        <v>2,     194059,   "PROPH40 T2 RH375-SO  (40 gal, JA13)"</v>
      </c>
      <c r="AH179" s="140" t="str">
        <f t="shared" si="185"/>
        <v>Rheem</v>
      </c>
      <c r="AI179" s="141" t="s">
        <v>539</v>
      </c>
      <c r="AJ179" s="166">
        <f t="shared" si="107"/>
        <v>1</v>
      </c>
      <c r="AK179" s="138" t="str">
        <f t="shared" si="110"/>
        <v xml:space="preserve">          case  PROPH40 T2 RH375-SO  (40 gal, JA13)   :   "RheemPROPH40T2RH375SO"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3:54" s="6" customFormat="1" ht="15" customHeight="1" x14ac:dyDescent="0.25">
      <c r="C180" s="115" t="str">
        <f t="shared" si="113"/>
        <v>Rheem</v>
      </c>
      <c r="D180" s="115" t="str">
        <f t="shared" si="114"/>
        <v>PROPH50 T2 RH375-SO  (50 gal, JA13)</v>
      </c>
      <c r="E180" s="115">
        <f t="shared" si="115"/>
        <v>194160</v>
      </c>
      <c r="F180" s="60">
        <f t="shared" si="181"/>
        <v>50</v>
      </c>
      <c r="G180" s="6" t="str">
        <f t="shared" si="116"/>
        <v>Rheem2020Prem50</v>
      </c>
      <c r="H180" s="62">
        <v>0</v>
      </c>
      <c r="I180" s="60">
        <v>1</v>
      </c>
      <c r="J180" s="61">
        <f t="shared" si="182"/>
        <v>0</v>
      </c>
      <c r="K180" s="61">
        <f t="shared" si="183"/>
        <v>3.2</v>
      </c>
      <c r="L180" s="127">
        <f t="shared" si="174"/>
        <v>1</v>
      </c>
      <c r="M180" s="169" t="str">
        <f t="shared" si="117"/>
        <v>RheemPROPH50T2RH375SO</v>
      </c>
      <c r="N180" s="97" t="s">
        <v>196</v>
      </c>
      <c r="O180" s="32">
        <v>4</v>
      </c>
      <c r="P180" s="81">
        <f t="shared" si="175"/>
        <v>19</v>
      </c>
      <c r="Q180" s="12" t="s">
        <v>91</v>
      </c>
      <c r="R180" s="68">
        <f t="shared" si="184"/>
        <v>41</v>
      </c>
      <c r="S180" s="68">
        <f t="shared" si="172"/>
        <v>194160</v>
      </c>
      <c r="T180" s="65" t="str">
        <f t="shared" si="119"/>
        <v>PROPH50 T2 RH375-SO  (50 gal, JA13)</v>
      </c>
      <c r="U180" s="168">
        <f t="shared" si="106"/>
        <v>1</v>
      </c>
      <c r="V180" s="10" t="s">
        <v>346</v>
      </c>
      <c r="W180" s="11">
        <v>50</v>
      </c>
      <c r="X180" s="30"/>
      <c r="Y180" s="86" t="s">
        <v>292</v>
      </c>
      <c r="Z180" s="91" t="str">
        <f t="shared" si="173"/>
        <v>Rheem2020Prem50</v>
      </c>
      <c r="AA180" s="128">
        <v>1</v>
      </c>
      <c r="AB180" s="40"/>
      <c r="AC180" s="47" t="s">
        <v>9</v>
      </c>
      <c r="AD180" s="160">
        <v>3.2</v>
      </c>
      <c r="AE180" s="48">
        <v>43944</v>
      </c>
      <c r="AF180" s="49"/>
      <c r="AG180" s="138" t="str">
        <f t="shared" si="108"/>
        <v>2,     194160,   "PROPH50 T2 RH375-SO  (50 gal, JA13)"</v>
      </c>
      <c r="AH180" s="140" t="str">
        <f t="shared" si="185"/>
        <v>Rheem</v>
      </c>
      <c r="AI180" s="141" t="s">
        <v>546</v>
      </c>
      <c r="AJ180" s="166">
        <f t="shared" si="107"/>
        <v>1</v>
      </c>
      <c r="AK180" s="138" t="str">
        <f t="shared" si="110"/>
        <v xml:space="preserve">          case  PROPH50 T2 RH375-SO  (50 gal, JA13)   :   "RheemPROPH50T2RH375SO"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3:54" s="6" customFormat="1" ht="15" customHeight="1" x14ac:dyDescent="0.25">
      <c r="C181" s="115" t="str">
        <f t="shared" si="113"/>
        <v>Rheem</v>
      </c>
      <c r="D181" s="115" t="str">
        <f t="shared" si="114"/>
        <v>PROPH65 T2 RH375-SO  (65 gal, JA13)</v>
      </c>
      <c r="E181" s="115">
        <f t="shared" si="115"/>
        <v>194261</v>
      </c>
      <c r="F181" s="60">
        <f t="shared" si="181"/>
        <v>65</v>
      </c>
      <c r="G181" s="6" t="str">
        <f t="shared" si="116"/>
        <v>Rheem2020Prem65</v>
      </c>
      <c r="H181" s="62">
        <v>0</v>
      </c>
      <c r="I181" s="60">
        <v>1</v>
      </c>
      <c r="J181" s="61">
        <f t="shared" si="182"/>
        <v>0</v>
      </c>
      <c r="K181" s="61">
        <f t="shared" si="183"/>
        <v>3.2</v>
      </c>
      <c r="L181" s="127">
        <f t="shared" si="174"/>
        <v>1</v>
      </c>
      <c r="M181" s="169" t="str">
        <f t="shared" si="117"/>
        <v>RheemPROPH65T2RH375SO</v>
      </c>
      <c r="N181" s="97" t="s">
        <v>196</v>
      </c>
      <c r="O181" s="32">
        <v>4</v>
      </c>
      <c r="P181" s="81">
        <f t="shared" si="175"/>
        <v>19</v>
      </c>
      <c r="Q181" s="12" t="s">
        <v>91</v>
      </c>
      <c r="R181" s="68">
        <f t="shared" si="184"/>
        <v>42</v>
      </c>
      <c r="S181" s="68">
        <f t="shared" si="172"/>
        <v>194261</v>
      </c>
      <c r="T181" s="65" t="str">
        <f t="shared" si="119"/>
        <v>PROPH65 T2 RH375-SO  (65 gal, JA13)</v>
      </c>
      <c r="U181" s="168">
        <f t="shared" si="106"/>
        <v>1</v>
      </c>
      <c r="V181" s="10" t="s">
        <v>347</v>
      </c>
      <c r="W181" s="11">
        <v>65</v>
      </c>
      <c r="X181" s="30"/>
      <c r="Y181" s="86" t="s">
        <v>293</v>
      </c>
      <c r="Z181" s="91" t="str">
        <f t="shared" si="173"/>
        <v>Rheem2020Prem65</v>
      </c>
      <c r="AA181" s="128">
        <v>1</v>
      </c>
      <c r="AB181" s="40"/>
      <c r="AC181" s="47" t="s">
        <v>9</v>
      </c>
      <c r="AD181" s="160">
        <v>3.2</v>
      </c>
      <c r="AE181" s="48">
        <v>43944</v>
      </c>
      <c r="AF181" s="49"/>
      <c r="AG181" s="138" t="str">
        <f t="shared" si="108"/>
        <v>2,     194261,   "PROPH65 T2 RH375-SO  (65 gal, JA13)"</v>
      </c>
      <c r="AH181" s="140" t="str">
        <f t="shared" si="185"/>
        <v>Rheem</v>
      </c>
      <c r="AI181" s="6" t="s">
        <v>553</v>
      </c>
      <c r="AJ181" s="166">
        <f t="shared" si="107"/>
        <v>1</v>
      </c>
      <c r="AK181" s="138" t="str">
        <f t="shared" si="110"/>
        <v xml:space="preserve">          case  PROPH65 T2 RH375-SO  (65 gal, JA13)   :   "RheemPROPH65T2RH375SO"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3:54" s="6" customFormat="1" ht="15" customHeight="1" x14ac:dyDescent="0.25">
      <c r="C182" s="115" t="str">
        <f t="shared" si="113"/>
        <v>Rheem</v>
      </c>
      <c r="D182" s="115" t="str">
        <f t="shared" si="114"/>
        <v>PROPH80 T2 RH375-SO  (80 gal, JA13)</v>
      </c>
      <c r="E182" s="115">
        <f t="shared" si="115"/>
        <v>194362</v>
      </c>
      <c r="F182" s="60">
        <f t="shared" si="181"/>
        <v>80</v>
      </c>
      <c r="G182" s="6" t="str">
        <f t="shared" si="116"/>
        <v>Rheem2020Prem80</v>
      </c>
      <c r="H182" s="62">
        <v>0</v>
      </c>
      <c r="I182" s="60">
        <v>1</v>
      </c>
      <c r="J182" s="61">
        <f t="shared" si="182"/>
        <v>0</v>
      </c>
      <c r="K182" s="61">
        <f t="shared" si="183"/>
        <v>3.2</v>
      </c>
      <c r="L182" s="127">
        <f t="shared" si="174"/>
        <v>1</v>
      </c>
      <c r="M182" s="169" t="str">
        <f t="shared" si="117"/>
        <v>RheemPROPH80T2RH375SO</v>
      </c>
      <c r="N182" s="97" t="s">
        <v>196</v>
      </c>
      <c r="O182" s="32">
        <v>4</v>
      </c>
      <c r="P182" s="81">
        <f t="shared" si="175"/>
        <v>19</v>
      </c>
      <c r="Q182" s="12" t="s">
        <v>91</v>
      </c>
      <c r="R182" s="68">
        <f t="shared" si="184"/>
        <v>43</v>
      </c>
      <c r="S182" s="68">
        <f t="shared" si="172"/>
        <v>194362</v>
      </c>
      <c r="T182" s="65" t="str">
        <f t="shared" si="119"/>
        <v>PROPH80 T2 RH375-SO  (80 gal, JA13)</v>
      </c>
      <c r="U182" s="168">
        <f t="shared" si="106"/>
        <v>1</v>
      </c>
      <c r="V182" s="10" t="s">
        <v>348</v>
      </c>
      <c r="W182" s="11">
        <v>80</v>
      </c>
      <c r="X182" s="30"/>
      <c r="Y182" s="86" t="s">
        <v>294</v>
      </c>
      <c r="Z182" s="91" t="str">
        <f t="shared" si="173"/>
        <v>Rheem2020Prem80</v>
      </c>
      <c r="AA182" s="128">
        <v>1</v>
      </c>
      <c r="AB182" s="40"/>
      <c r="AC182" s="47">
        <v>4</v>
      </c>
      <c r="AD182" s="160">
        <v>3.2</v>
      </c>
      <c r="AE182" s="48">
        <v>43944</v>
      </c>
      <c r="AF182" s="49"/>
      <c r="AG182" s="138" t="str">
        <f t="shared" si="108"/>
        <v>2,     194362,   "PROPH80 T2 RH375-SO  (80 gal, JA13)"</v>
      </c>
      <c r="AH182" s="140" t="str">
        <f t="shared" si="185"/>
        <v>Rheem</v>
      </c>
      <c r="AI182" s="141" t="s">
        <v>561</v>
      </c>
      <c r="AJ182" s="166">
        <f t="shared" si="107"/>
        <v>1</v>
      </c>
      <c r="AK182" s="138" t="str">
        <f t="shared" si="110"/>
        <v xml:space="preserve">          case  PROPH80 T2 RH375-SO  (80 gal, JA13)   :   "RheemPROPH80T2RH375SO"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3:54" s="6" customFormat="1" ht="15" customHeight="1" x14ac:dyDescent="0.25">
      <c r="C183" s="115" t="str">
        <f t="shared" si="113"/>
        <v>Rheem</v>
      </c>
      <c r="D183" s="115" t="str">
        <f t="shared" si="114"/>
        <v>XE40T10H22U0  (40 gal, JA13)</v>
      </c>
      <c r="E183" s="115">
        <f t="shared" si="115"/>
        <v>194459</v>
      </c>
      <c r="F183" s="60">
        <f t="shared" si="181"/>
        <v>40</v>
      </c>
      <c r="G183" s="6" t="str">
        <f t="shared" si="116"/>
        <v>Rheem2020Prem40</v>
      </c>
      <c r="H183" s="62">
        <v>0</v>
      </c>
      <c r="I183" s="60">
        <v>1</v>
      </c>
      <c r="J183" s="61">
        <f t="shared" si="182"/>
        <v>0</v>
      </c>
      <c r="K183" s="61">
        <f t="shared" si="183"/>
        <v>3.1</v>
      </c>
      <c r="L183" s="127">
        <f t="shared" si="174"/>
        <v>1</v>
      </c>
      <c r="M183" s="169" t="str">
        <f t="shared" si="117"/>
        <v>RheemXE40T10H22U0</v>
      </c>
      <c r="N183" s="97" t="s">
        <v>196</v>
      </c>
      <c r="O183" s="32">
        <v>4</v>
      </c>
      <c r="P183" s="81">
        <f t="shared" si="175"/>
        <v>19</v>
      </c>
      <c r="Q183" s="12" t="s">
        <v>91</v>
      </c>
      <c r="R183" s="68">
        <f t="shared" si="184"/>
        <v>44</v>
      </c>
      <c r="S183" s="68">
        <f t="shared" si="172"/>
        <v>194459</v>
      </c>
      <c r="T183" s="65" t="str">
        <f t="shared" si="119"/>
        <v>XE40T10H22U0  (40 gal, JA13)</v>
      </c>
      <c r="U183" s="168">
        <f t="shared" si="106"/>
        <v>1</v>
      </c>
      <c r="V183" s="10" t="s">
        <v>301</v>
      </c>
      <c r="W183" s="11">
        <v>40</v>
      </c>
      <c r="X183" s="30"/>
      <c r="Y183" s="86" t="s">
        <v>291</v>
      </c>
      <c r="Z183" s="91" t="str">
        <f t="shared" si="173"/>
        <v>Rheem2020Prem40</v>
      </c>
      <c r="AA183" s="128">
        <v>1</v>
      </c>
      <c r="AB183" s="40"/>
      <c r="AC183" s="47">
        <v>2</v>
      </c>
      <c r="AD183" s="160">
        <v>3.1</v>
      </c>
      <c r="AE183" s="48">
        <v>43944</v>
      </c>
      <c r="AF183" s="49"/>
      <c r="AG183" s="138" t="str">
        <f t="shared" si="108"/>
        <v>2,     194459,   "XE40T10H22U0  (40 gal, JA13)"</v>
      </c>
      <c r="AH183" s="140" t="str">
        <f t="shared" si="185"/>
        <v>Rheem</v>
      </c>
      <c r="AI183" t="s">
        <v>562</v>
      </c>
      <c r="AJ183" s="166">
        <f t="shared" si="107"/>
        <v>1</v>
      </c>
      <c r="AK183" s="138" t="str">
        <f t="shared" si="110"/>
        <v xml:space="preserve">          case  XE40T10H22U0  (40 gal, JA13)   :   "RheemXE40T10H22U0"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3:54" s="6" customFormat="1" ht="15" customHeight="1" x14ac:dyDescent="0.25">
      <c r="C184" s="115" t="str">
        <f t="shared" si="113"/>
        <v>Rheem</v>
      </c>
      <c r="D184" s="115" t="str">
        <f t="shared" si="114"/>
        <v>XE50T10H22U0  (50 gal, JA13)</v>
      </c>
      <c r="E184" s="115">
        <f t="shared" si="115"/>
        <v>194560</v>
      </c>
      <c r="F184" s="60">
        <f t="shared" si="181"/>
        <v>50</v>
      </c>
      <c r="G184" s="6" t="str">
        <f t="shared" si="116"/>
        <v>Rheem2020Prem50</v>
      </c>
      <c r="H184" s="62">
        <v>0</v>
      </c>
      <c r="I184" s="60">
        <v>1</v>
      </c>
      <c r="J184" s="61">
        <f t="shared" si="182"/>
        <v>0</v>
      </c>
      <c r="K184" s="61">
        <f t="shared" si="183"/>
        <v>3.2</v>
      </c>
      <c r="L184" s="127">
        <f t="shared" si="174"/>
        <v>1</v>
      </c>
      <c r="M184" s="169" t="str">
        <f t="shared" si="117"/>
        <v>RheemXE50T10H22U0</v>
      </c>
      <c r="N184" s="97" t="s">
        <v>196</v>
      </c>
      <c r="O184" s="32">
        <v>4</v>
      </c>
      <c r="P184" s="81">
        <f t="shared" si="175"/>
        <v>19</v>
      </c>
      <c r="Q184" s="12" t="s">
        <v>91</v>
      </c>
      <c r="R184" s="68">
        <f t="shared" si="184"/>
        <v>45</v>
      </c>
      <c r="S184" s="68">
        <f t="shared" si="172"/>
        <v>194560</v>
      </c>
      <c r="T184" s="65" t="str">
        <f t="shared" si="119"/>
        <v>XE50T10H22U0  (50 gal, JA13)</v>
      </c>
      <c r="U184" s="168">
        <f t="shared" si="106"/>
        <v>1</v>
      </c>
      <c r="V184" s="10" t="s">
        <v>302</v>
      </c>
      <c r="W184" s="11">
        <v>50</v>
      </c>
      <c r="X184" s="30"/>
      <c r="Y184" s="86" t="s">
        <v>292</v>
      </c>
      <c r="Z184" s="91" t="str">
        <f t="shared" si="173"/>
        <v>Rheem2020Prem50</v>
      </c>
      <c r="AA184" s="128">
        <v>1</v>
      </c>
      <c r="AB184" s="40"/>
      <c r="AC184" s="47" t="s">
        <v>9</v>
      </c>
      <c r="AD184" s="160">
        <v>3.2</v>
      </c>
      <c r="AE184" s="48">
        <v>43944</v>
      </c>
      <c r="AF184" s="49"/>
      <c r="AG184" s="138" t="str">
        <f t="shared" si="108"/>
        <v>2,     194560,   "XE50T10H22U0  (50 gal, JA13)"</v>
      </c>
      <c r="AH184" s="140" t="str">
        <f t="shared" si="185"/>
        <v>Rheem</v>
      </c>
      <c r="AI184" s="6" t="s">
        <v>566</v>
      </c>
      <c r="AJ184" s="166">
        <f t="shared" si="107"/>
        <v>1</v>
      </c>
      <c r="AK184" s="138" t="str">
        <f t="shared" si="110"/>
        <v xml:space="preserve">          case  XE50T10H22U0  (50 gal, JA13)   :   "RheemXE50T10H22U0"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3:54" s="6" customFormat="1" ht="15" customHeight="1" x14ac:dyDescent="0.25">
      <c r="C185" s="115" t="str">
        <f t="shared" si="113"/>
        <v>Rheem</v>
      </c>
      <c r="D185" s="115" t="str">
        <f t="shared" si="114"/>
        <v>XE65T10H22U0  (65 gal, JA13)</v>
      </c>
      <c r="E185" s="115">
        <f t="shared" si="115"/>
        <v>194661</v>
      </c>
      <c r="F185" s="60">
        <f t="shared" si="181"/>
        <v>65</v>
      </c>
      <c r="G185" s="6" t="str">
        <f t="shared" si="116"/>
        <v>Rheem2020Prem65</v>
      </c>
      <c r="H185" s="62">
        <v>0</v>
      </c>
      <c r="I185" s="60">
        <v>1</v>
      </c>
      <c r="J185" s="61">
        <f t="shared" si="182"/>
        <v>0</v>
      </c>
      <c r="K185" s="61">
        <f t="shared" si="183"/>
        <v>3.2</v>
      </c>
      <c r="L185" s="127">
        <f t="shared" si="174"/>
        <v>1</v>
      </c>
      <c r="M185" s="169" t="str">
        <f t="shared" si="117"/>
        <v>RheemXE65T10H22U0</v>
      </c>
      <c r="N185" s="97" t="s">
        <v>196</v>
      </c>
      <c r="O185" s="32">
        <v>4</v>
      </c>
      <c r="P185" s="81">
        <f t="shared" si="175"/>
        <v>19</v>
      </c>
      <c r="Q185" s="12" t="s">
        <v>91</v>
      </c>
      <c r="R185" s="68">
        <f t="shared" si="184"/>
        <v>46</v>
      </c>
      <c r="S185" s="68">
        <f t="shared" si="172"/>
        <v>194661</v>
      </c>
      <c r="T185" s="65" t="str">
        <f t="shared" si="119"/>
        <v>XE65T10H22U0  (65 gal, JA13)</v>
      </c>
      <c r="U185" s="168">
        <f t="shared" si="106"/>
        <v>1</v>
      </c>
      <c r="V185" s="10" t="s">
        <v>303</v>
      </c>
      <c r="W185" s="11">
        <v>65</v>
      </c>
      <c r="X185" s="30"/>
      <c r="Y185" s="86" t="s">
        <v>293</v>
      </c>
      <c r="Z185" s="91" t="str">
        <f t="shared" si="173"/>
        <v>Rheem2020Prem65</v>
      </c>
      <c r="AA185" s="128">
        <v>1</v>
      </c>
      <c r="AB185" s="40"/>
      <c r="AC185" s="47" t="s">
        <v>9</v>
      </c>
      <c r="AD185" s="160">
        <v>3.2</v>
      </c>
      <c r="AE185" s="48">
        <v>43944</v>
      </c>
      <c r="AF185" s="49"/>
      <c r="AG185" s="138" t="str">
        <f t="shared" si="108"/>
        <v>2,     194661,   "XE65T10H22U0  (65 gal, JA13)"</v>
      </c>
      <c r="AH185" s="140" t="str">
        <f t="shared" si="185"/>
        <v>Rheem</v>
      </c>
      <c r="AI185" s="6" t="s">
        <v>574</v>
      </c>
      <c r="AJ185" s="166">
        <f t="shared" si="107"/>
        <v>1</v>
      </c>
      <c r="AK185" s="138" t="str">
        <f t="shared" si="110"/>
        <v xml:space="preserve">          case  XE65T10H22U0  (65 gal, JA13)   :   "RheemXE65T10H22U0"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3:54" s="6" customFormat="1" ht="15" customHeight="1" x14ac:dyDescent="0.25">
      <c r="C186" s="115" t="str">
        <f t="shared" si="113"/>
        <v>Rheem</v>
      </c>
      <c r="D186" s="115" t="str">
        <f t="shared" si="114"/>
        <v>XE80T10H22U0  (80 gal, JA13)</v>
      </c>
      <c r="E186" s="115">
        <f t="shared" si="115"/>
        <v>194762</v>
      </c>
      <c r="F186" s="60">
        <f t="shared" si="181"/>
        <v>80</v>
      </c>
      <c r="G186" s="6" t="str">
        <f t="shared" si="116"/>
        <v>Rheem2020Prem80</v>
      </c>
      <c r="H186" s="62">
        <v>0</v>
      </c>
      <c r="I186" s="60">
        <v>1</v>
      </c>
      <c r="J186" s="61">
        <f t="shared" si="182"/>
        <v>0</v>
      </c>
      <c r="K186" s="61">
        <f t="shared" si="183"/>
        <v>3.2</v>
      </c>
      <c r="L186" s="127">
        <f t="shared" si="174"/>
        <v>1</v>
      </c>
      <c r="M186" s="169" t="str">
        <f t="shared" si="117"/>
        <v>RheemXE80T10H22U0</v>
      </c>
      <c r="N186" s="97" t="s">
        <v>196</v>
      </c>
      <c r="O186" s="32">
        <v>4</v>
      </c>
      <c r="P186" s="81">
        <f t="shared" si="175"/>
        <v>19</v>
      </c>
      <c r="Q186" s="12" t="s">
        <v>91</v>
      </c>
      <c r="R186" s="68">
        <f t="shared" si="184"/>
        <v>47</v>
      </c>
      <c r="S186" s="68">
        <f t="shared" si="172"/>
        <v>194762</v>
      </c>
      <c r="T186" s="65" t="str">
        <f t="shared" si="119"/>
        <v>XE80T10H22U0  (80 gal, JA13)</v>
      </c>
      <c r="U186" s="168">
        <f t="shared" si="106"/>
        <v>1</v>
      </c>
      <c r="V186" s="10" t="s">
        <v>304</v>
      </c>
      <c r="W186" s="11">
        <v>80</v>
      </c>
      <c r="X186" s="30"/>
      <c r="Y186" s="86" t="s">
        <v>294</v>
      </c>
      <c r="Z186" s="91" t="str">
        <f t="shared" si="173"/>
        <v>Rheem2020Prem80</v>
      </c>
      <c r="AA186" s="128">
        <v>1</v>
      </c>
      <c r="AB186" s="40"/>
      <c r="AC186" s="47">
        <v>4</v>
      </c>
      <c r="AD186" s="160">
        <v>3.2</v>
      </c>
      <c r="AE186" s="48">
        <v>43944</v>
      </c>
      <c r="AF186" s="49"/>
      <c r="AG186" s="138" t="str">
        <f t="shared" si="108"/>
        <v>2,     194762,   "XE80T10H22U0  (80 gal, JA13)"</v>
      </c>
      <c r="AH186" s="140" t="str">
        <f t="shared" si="185"/>
        <v>Rheem</v>
      </c>
      <c r="AI186" s="6" t="s">
        <v>580</v>
      </c>
      <c r="AJ186" s="166">
        <f t="shared" si="107"/>
        <v>1</v>
      </c>
      <c r="AK186" s="138" t="str">
        <f t="shared" si="110"/>
        <v xml:space="preserve">          case  XE80T10H22U0  (80 gal, JA13)   :   "RheemXE80T10H22U0"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3:54" s="6" customFormat="1" ht="15" customHeight="1" x14ac:dyDescent="0.25">
      <c r="C187" s="115" t="str">
        <f t="shared" si="113"/>
        <v>Rheem</v>
      </c>
      <c r="D187" s="115" t="str">
        <f t="shared" si="114"/>
        <v>XE40T10H45U0  (40 gal, JA13)</v>
      </c>
      <c r="E187" s="115">
        <f t="shared" si="115"/>
        <v>194859</v>
      </c>
      <c r="F187" s="60">
        <f t="shared" si="181"/>
        <v>40</v>
      </c>
      <c r="G187" s="6" t="str">
        <f t="shared" si="116"/>
        <v>Rheem2020Prem40</v>
      </c>
      <c r="H187" s="62">
        <v>0</v>
      </c>
      <c r="I187" s="60">
        <v>1</v>
      </c>
      <c r="J187" s="61">
        <f t="shared" si="182"/>
        <v>0</v>
      </c>
      <c r="K187" s="61">
        <f t="shared" si="183"/>
        <v>3.1</v>
      </c>
      <c r="L187" s="127">
        <f t="shared" si="174"/>
        <v>1</v>
      </c>
      <c r="M187" s="169" t="str">
        <f t="shared" si="117"/>
        <v>RheemXE40T10H45U0</v>
      </c>
      <c r="N187" s="97" t="s">
        <v>196</v>
      </c>
      <c r="O187" s="32">
        <v>4</v>
      </c>
      <c r="P187" s="81">
        <f t="shared" si="175"/>
        <v>19</v>
      </c>
      <c r="Q187" s="12" t="s">
        <v>91</v>
      </c>
      <c r="R187" s="68">
        <f t="shared" si="184"/>
        <v>48</v>
      </c>
      <c r="S187" s="68">
        <f t="shared" si="172"/>
        <v>194859</v>
      </c>
      <c r="T187" s="65" t="str">
        <f t="shared" si="119"/>
        <v>XE40T10H45U0  (40 gal, JA13)</v>
      </c>
      <c r="U187" s="168">
        <f t="shared" ref="U187:U250" si="186">COUNTIF(T$59:T$411, T187)</f>
        <v>1</v>
      </c>
      <c r="V187" s="10" t="s">
        <v>305</v>
      </c>
      <c r="W187" s="11">
        <v>40</v>
      </c>
      <c r="X187" s="30"/>
      <c r="Y187" s="86" t="s">
        <v>291</v>
      </c>
      <c r="Z187" s="91" t="str">
        <f t="shared" si="173"/>
        <v>Rheem2020Prem40</v>
      </c>
      <c r="AA187" s="128">
        <v>1</v>
      </c>
      <c r="AB187" s="40"/>
      <c r="AC187" s="47">
        <v>2</v>
      </c>
      <c r="AD187" s="160">
        <v>3.1</v>
      </c>
      <c r="AE187" s="48">
        <v>43944</v>
      </c>
      <c r="AF187" s="49"/>
      <c r="AG187" s="138" t="str">
        <f t="shared" si="108"/>
        <v>2,     194859,   "XE40T10H45U0  (40 gal, JA13)"</v>
      </c>
      <c r="AH187" s="140" t="str">
        <f t="shared" si="185"/>
        <v>Rheem</v>
      </c>
      <c r="AI187" t="s">
        <v>563</v>
      </c>
      <c r="AJ187" s="166">
        <f t="shared" ref="AJ187:AJ250" si="187">COUNTIF(AI$59:AI$411, AI187)</f>
        <v>1</v>
      </c>
      <c r="AK187" s="138" t="str">
        <f t="shared" si="110"/>
        <v xml:space="preserve">          case  XE40T10H45U0  (40 gal, JA13)   :   "RheemXE40T10H45U0"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3:54" s="6" customFormat="1" ht="15" customHeight="1" x14ac:dyDescent="0.25">
      <c r="C188" s="115" t="str">
        <f t="shared" si="113"/>
        <v>Rheem</v>
      </c>
      <c r="D188" s="115" t="str">
        <f t="shared" si="114"/>
        <v>XE50T10H45U0  (50 gal, JA13)</v>
      </c>
      <c r="E188" s="115">
        <f t="shared" si="115"/>
        <v>194960</v>
      </c>
      <c r="F188" s="60">
        <f t="shared" si="181"/>
        <v>50</v>
      </c>
      <c r="G188" s="6" t="str">
        <f t="shared" si="116"/>
        <v>Rheem2020Prem50</v>
      </c>
      <c r="H188" s="62">
        <v>0</v>
      </c>
      <c r="I188" s="60">
        <v>1</v>
      </c>
      <c r="J188" s="61">
        <f t="shared" si="182"/>
        <v>0</v>
      </c>
      <c r="K188" s="61">
        <f t="shared" si="183"/>
        <v>3.2</v>
      </c>
      <c r="L188" s="127">
        <f t="shared" si="174"/>
        <v>1</v>
      </c>
      <c r="M188" s="169" t="str">
        <f t="shared" si="117"/>
        <v>RheemXE50T10H45U0</v>
      </c>
      <c r="N188" s="97" t="s">
        <v>196</v>
      </c>
      <c r="O188" s="32">
        <v>4</v>
      </c>
      <c r="P188" s="81">
        <f t="shared" si="175"/>
        <v>19</v>
      </c>
      <c r="Q188" s="12" t="s">
        <v>91</v>
      </c>
      <c r="R188" s="68">
        <f t="shared" si="184"/>
        <v>49</v>
      </c>
      <c r="S188" s="68">
        <f t="shared" si="172"/>
        <v>194960</v>
      </c>
      <c r="T188" s="65" t="str">
        <f t="shared" si="119"/>
        <v>XE50T10H45U0  (50 gal, JA13)</v>
      </c>
      <c r="U188" s="168">
        <f t="shared" si="186"/>
        <v>1</v>
      </c>
      <c r="V188" s="10" t="s">
        <v>306</v>
      </c>
      <c r="W188" s="11">
        <v>50</v>
      </c>
      <c r="X188" s="30"/>
      <c r="Y188" s="86" t="s">
        <v>292</v>
      </c>
      <c r="Z188" s="91" t="str">
        <f t="shared" si="173"/>
        <v>Rheem2020Prem50</v>
      </c>
      <c r="AA188" s="128">
        <v>1</v>
      </c>
      <c r="AB188" s="40"/>
      <c r="AC188" s="47" t="s">
        <v>9</v>
      </c>
      <c r="AD188" s="160">
        <v>3.2</v>
      </c>
      <c r="AE188" s="48">
        <v>43944</v>
      </c>
      <c r="AF188" s="49"/>
      <c r="AG188" s="138" t="str">
        <f t="shared" si="108"/>
        <v>2,     194960,   "XE50T10H45U0  (50 gal, JA13)"</v>
      </c>
      <c r="AH188" s="140" t="str">
        <f t="shared" si="185"/>
        <v>Rheem</v>
      </c>
      <c r="AI188" t="s">
        <v>567</v>
      </c>
      <c r="AJ188" s="166">
        <f t="shared" si="187"/>
        <v>1</v>
      </c>
      <c r="AK188" s="138" t="str">
        <f t="shared" si="110"/>
        <v xml:space="preserve">          case  XE50T10H45U0  (50 gal, JA13)   :   "RheemXE50T10H45U0"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3:54" s="6" customFormat="1" ht="15" customHeight="1" x14ac:dyDescent="0.25">
      <c r="C189" s="115" t="str">
        <f t="shared" si="113"/>
        <v>Rheem</v>
      </c>
      <c r="D189" s="115" t="str">
        <f t="shared" si="114"/>
        <v>XE65T10H45U0  (65 gal, JA13)</v>
      </c>
      <c r="E189" s="115">
        <f t="shared" si="115"/>
        <v>195061</v>
      </c>
      <c r="F189" s="60">
        <f t="shared" si="181"/>
        <v>65</v>
      </c>
      <c r="G189" s="6" t="str">
        <f t="shared" si="116"/>
        <v>Rheem2020Prem65</v>
      </c>
      <c r="H189" s="62">
        <v>0</v>
      </c>
      <c r="I189" s="60">
        <v>1</v>
      </c>
      <c r="J189" s="61">
        <f t="shared" si="182"/>
        <v>0</v>
      </c>
      <c r="K189" s="61">
        <f t="shared" si="183"/>
        <v>3.2</v>
      </c>
      <c r="L189" s="127">
        <f t="shared" si="174"/>
        <v>1</v>
      </c>
      <c r="M189" s="169" t="str">
        <f t="shared" si="117"/>
        <v>RheemXE65T10H45U0</v>
      </c>
      <c r="N189" s="97" t="s">
        <v>196</v>
      </c>
      <c r="O189" s="32">
        <v>4</v>
      </c>
      <c r="P189" s="81">
        <f t="shared" si="175"/>
        <v>19</v>
      </c>
      <c r="Q189" s="12" t="s">
        <v>91</v>
      </c>
      <c r="R189" s="68">
        <f t="shared" si="184"/>
        <v>50</v>
      </c>
      <c r="S189" s="68">
        <f t="shared" si="172"/>
        <v>195061</v>
      </c>
      <c r="T189" s="65" t="str">
        <f t="shared" si="119"/>
        <v>XE65T10H45U0  (65 gal, JA13)</v>
      </c>
      <c r="U189" s="168">
        <f t="shared" si="186"/>
        <v>1</v>
      </c>
      <c r="V189" s="10" t="s">
        <v>307</v>
      </c>
      <c r="W189" s="11">
        <v>65</v>
      </c>
      <c r="X189" s="30"/>
      <c r="Y189" s="86" t="s">
        <v>293</v>
      </c>
      <c r="Z189" s="91" t="str">
        <f t="shared" si="173"/>
        <v>Rheem2020Prem65</v>
      </c>
      <c r="AA189" s="128">
        <v>1</v>
      </c>
      <c r="AB189" s="40"/>
      <c r="AC189" s="47" t="s">
        <v>9</v>
      </c>
      <c r="AD189" s="160">
        <v>3.2</v>
      </c>
      <c r="AE189" s="48">
        <v>43944</v>
      </c>
      <c r="AF189" s="49"/>
      <c r="AG189" s="138" t="str">
        <f t="shared" si="108"/>
        <v>2,     195061,   "XE65T10H45U0  (65 gal, JA13)"</v>
      </c>
      <c r="AH189" s="140" t="str">
        <f t="shared" si="185"/>
        <v>Rheem</v>
      </c>
      <c r="AI189" s="6" t="s">
        <v>575</v>
      </c>
      <c r="AJ189" s="166">
        <f t="shared" si="187"/>
        <v>1</v>
      </c>
      <c r="AK189" s="138" t="str">
        <f t="shared" si="110"/>
        <v xml:space="preserve">          case  XE65T10H45U0  (65 gal, JA13)   :   "RheemXE65T10H45U0"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3:54" s="6" customFormat="1" ht="15" customHeight="1" x14ac:dyDescent="0.25">
      <c r="C190" s="115" t="str">
        <f t="shared" si="113"/>
        <v>Rheem</v>
      </c>
      <c r="D190" s="115" t="str">
        <f t="shared" si="114"/>
        <v>XE80T10H45U0  (80 gal, JA13)</v>
      </c>
      <c r="E190" s="115">
        <f t="shared" si="115"/>
        <v>195162</v>
      </c>
      <c r="F190" s="60">
        <f t="shared" si="181"/>
        <v>80</v>
      </c>
      <c r="G190" s="6" t="str">
        <f t="shared" si="116"/>
        <v>Rheem2020Prem80</v>
      </c>
      <c r="H190" s="62">
        <v>0</v>
      </c>
      <c r="I190" s="60">
        <v>1</v>
      </c>
      <c r="J190" s="61">
        <f t="shared" si="182"/>
        <v>0</v>
      </c>
      <c r="K190" s="61">
        <f t="shared" si="183"/>
        <v>3.2</v>
      </c>
      <c r="L190" s="127">
        <f t="shared" si="174"/>
        <v>1</v>
      </c>
      <c r="M190" s="169" t="str">
        <f t="shared" si="117"/>
        <v>RheemXE80T10H45U0</v>
      </c>
      <c r="N190" s="97" t="s">
        <v>196</v>
      </c>
      <c r="O190" s="32">
        <v>4</v>
      </c>
      <c r="P190" s="81">
        <f t="shared" si="175"/>
        <v>19</v>
      </c>
      <c r="Q190" s="12" t="s">
        <v>91</v>
      </c>
      <c r="R190" s="68">
        <f t="shared" si="184"/>
        <v>51</v>
      </c>
      <c r="S190" s="68">
        <f t="shared" si="172"/>
        <v>195162</v>
      </c>
      <c r="T190" s="65" t="str">
        <f t="shared" si="119"/>
        <v>XE80T10H45U0  (80 gal, JA13)</v>
      </c>
      <c r="U190" s="168">
        <f t="shared" si="186"/>
        <v>1</v>
      </c>
      <c r="V190" s="10" t="s">
        <v>308</v>
      </c>
      <c r="W190" s="11">
        <v>80</v>
      </c>
      <c r="X190" s="30"/>
      <c r="Y190" s="86" t="s">
        <v>294</v>
      </c>
      <c r="Z190" s="91" t="str">
        <f t="shared" si="173"/>
        <v>Rheem2020Prem80</v>
      </c>
      <c r="AA190" s="128">
        <v>1</v>
      </c>
      <c r="AB190" s="40"/>
      <c r="AC190" s="47">
        <v>4</v>
      </c>
      <c r="AD190" s="160">
        <v>3.2</v>
      </c>
      <c r="AE190" s="48">
        <v>43944</v>
      </c>
      <c r="AF190" s="49"/>
      <c r="AG190" s="138" t="str">
        <f t="shared" si="108"/>
        <v>2,     195162,   "XE80T10H45U0  (80 gal, JA13)"</v>
      </c>
      <c r="AH190" s="140" t="str">
        <f t="shared" si="185"/>
        <v>Rheem</v>
      </c>
      <c r="AI190" s="6" t="s">
        <v>581</v>
      </c>
      <c r="AJ190" s="166">
        <f t="shared" si="187"/>
        <v>1</v>
      </c>
      <c r="AK190" s="138" t="str">
        <f t="shared" si="110"/>
        <v xml:space="preserve">          case  XE80T10H45U0  (80 gal, JA13)   :   "RheemXE80T10H45U0"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3:54" s="6" customFormat="1" ht="15" customHeight="1" x14ac:dyDescent="0.25">
      <c r="C191" s="115" t="str">
        <f t="shared" si="113"/>
        <v>Rheem</v>
      </c>
      <c r="D191" s="115" t="str">
        <f t="shared" si="114"/>
        <v>XE40T10HS45U0  (40 gal, JA13)</v>
      </c>
      <c r="E191" s="115">
        <f t="shared" si="115"/>
        <v>195259</v>
      </c>
      <c r="F191" s="60">
        <f t="shared" si="181"/>
        <v>40</v>
      </c>
      <c r="G191" s="6" t="str">
        <f t="shared" si="116"/>
        <v>Rheem2020Prem40</v>
      </c>
      <c r="H191" s="62">
        <v>0</v>
      </c>
      <c r="I191" s="60">
        <v>1</v>
      </c>
      <c r="J191" s="61">
        <f t="shared" si="182"/>
        <v>0</v>
      </c>
      <c r="K191" s="61">
        <f t="shared" si="183"/>
        <v>3.1</v>
      </c>
      <c r="L191" s="127">
        <f t="shared" si="174"/>
        <v>1</v>
      </c>
      <c r="M191" s="169" t="str">
        <f t="shared" si="117"/>
        <v>RheemXE40T10HS45U0</v>
      </c>
      <c r="N191" s="97" t="s">
        <v>196</v>
      </c>
      <c r="O191" s="32">
        <v>4</v>
      </c>
      <c r="P191" s="81">
        <f t="shared" si="175"/>
        <v>19</v>
      </c>
      <c r="Q191" s="12" t="s">
        <v>91</v>
      </c>
      <c r="R191" s="68">
        <f t="shared" si="184"/>
        <v>52</v>
      </c>
      <c r="S191" s="68">
        <f t="shared" si="172"/>
        <v>195259</v>
      </c>
      <c r="T191" s="65" t="str">
        <f t="shared" si="119"/>
        <v>XE40T10HS45U0  (40 gal, JA13)</v>
      </c>
      <c r="U191" s="168">
        <f t="shared" si="186"/>
        <v>1</v>
      </c>
      <c r="V191" s="10" t="s">
        <v>349</v>
      </c>
      <c r="W191" s="11">
        <v>40</v>
      </c>
      <c r="X191" s="30"/>
      <c r="Y191" s="86" t="s">
        <v>291</v>
      </c>
      <c r="Z191" s="91" t="str">
        <f t="shared" si="173"/>
        <v>Rheem2020Prem40</v>
      </c>
      <c r="AA191" s="128">
        <v>1</v>
      </c>
      <c r="AB191" s="40"/>
      <c r="AC191" s="47">
        <v>2</v>
      </c>
      <c r="AD191" s="160">
        <v>3.1</v>
      </c>
      <c r="AE191" s="48">
        <v>43944</v>
      </c>
      <c r="AF191" s="49"/>
      <c r="AG191" s="138" t="str">
        <f t="shared" si="108"/>
        <v>2,     195259,   "XE40T10HS45U0  (40 gal, JA13)"</v>
      </c>
      <c r="AH191" s="140" t="str">
        <f t="shared" si="185"/>
        <v>Rheem</v>
      </c>
      <c r="AI191" t="s">
        <v>564</v>
      </c>
      <c r="AJ191" s="166">
        <f t="shared" si="187"/>
        <v>1</v>
      </c>
      <c r="AK191" s="138" t="str">
        <f t="shared" si="110"/>
        <v xml:space="preserve">          case  XE40T10HS45U0  (40 gal, JA13)   :   "RheemXE40T10HS45U0"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3:54" s="6" customFormat="1" ht="15" customHeight="1" x14ac:dyDescent="0.25">
      <c r="C192" s="115" t="str">
        <f t="shared" si="113"/>
        <v>Rheem</v>
      </c>
      <c r="D192" s="115" t="str">
        <f t="shared" si="114"/>
        <v>XE50T10HS45U0  (50 gal, JA13)</v>
      </c>
      <c r="E192" s="115">
        <f t="shared" si="115"/>
        <v>195360</v>
      </c>
      <c r="F192" s="60">
        <f t="shared" si="181"/>
        <v>50</v>
      </c>
      <c r="G192" s="6" t="str">
        <f t="shared" si="116"/>
        <v>Rheem2020Prem50</v>
      </c>
      <c r="H192" s="62">
        <v>0</v>
      </c>
      <c r="I192" s="60">
        <v>1</v>
      </c>
      <c r="J192" s="61">
        <f t="shared" si="182"/>
        <v>0</v>
      </c>
      <c r="K192" s="61">
        <f t="shared" si="183"/>
        <v>3.2</v>
      </c>
      <c r="L192" s="127">
        <f t="shared" si="174"/>
        <v>1</v>
      </c>
      <c r="M192" s="169" t="str">
        <f t="shared" si="117"/>
        <v>RheemXE50T10HS45U0</v>
      </c>
      <c r="N192" s="97" t="s">
        <v>196</v>
      </c>
      <c r="O192" s="32">
        <v>4</v>
      </c>
      <c r="P192" s="81">
        <f t="shared" si="175"/>
        <v>19</v>
      </c>
      <c r="Q192" s="12" t="s">
        <v>91</v>
      </c>
      <c r="R192" s="68">
        <f t="shared" si="184"/>
        <v>53</v>
      </c>
      <c r="S192" s="68">
        <f t="shared" si="172"/>
        <v>195360</v>
      </c>
      <c r="T192" s="65" t="str">
        <f t="shared" si="119"/>
        <v>XE50T10HS45U0  (50 gal, JA13)</v>
      </c>
      <c r="U192" s="168">
        <f t="shared" si="186"/>
        <v>1</v>
      </c>
      <c r="V192" s="10" t="s">
        <v>350</v>
      </c>
      <c r="W192" s="11">
        <v>50</v>
      </c>
      <c r="X192" s="30"/>
      <c r="Y192" s="86" t="s">
        <v>292</v>
      </c>
      <c r="Z192" s="91" t="str">
        <f t="shared" si="173"/>
        <v>Rheem2020Prem50</v>
      </c>
      <c r="AA192" s="128">
        <v>1</v>
      </c>
      <c r="AB192" s="40"/>
      <c r="AC192" s="47" t="s">
        <v>9</v>
      </c>
      <c r="AD192" s="160">
        <v>3.2</v>
      </c>
      <c r="AE192" s="48">
        <v>43944</v>
      </c>
      <c r="AF192" s="49"/>
      <c r="AG192" s="138" t="str">
        <f t="shared" si="108"/>
        <v>2,     195360,   "XE50T10HS45U0  (50 gal, JA13)"</v>
      </c>
      <c r="AH192" s="140" t="str">
        <f t="shared" si="185"/>
        <v>Rheem</v>
      </c>
      <c r="AI192" t="s">
        <v>569</v>
      </c>
      <c r="AJ192" s="166">
        <f t="shared" si="187"/>
        <v>1</v>
      </c>
      <c r="AK192" s="138" t="str">
        <f t="shared" si="110"/>
        <v xml:space="preserve">          case  XE50T10HS45U0  (50 gal, JA13)   :   "RheemXE50T10HS45U0"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3:1045" s="6" customFormat="1" ht="15" customHeight="1" x14ac:dyDescent="0.25">
      <c r="C193" s="115" t="str">
        <f t="shared" si="113"/>
        <v>Rheem</v>
      </c>
      <c r="D193" s="115" t="str">
        <f t="shared" si="114"/>
        <v>XE65T10HS45U0  (65 gal, JA13)</v>
      </c>
      <c r="E193" s="115">
        <f t="shared" si="115"/>
        <v>195461</v>
      </c>
      <c r="F193" s="60">
        <f t="shared" si="181"/>
        <v>65</v>
      </c>
      <c r="G193" s="6" t="str">
        <f t="shared" si="116"/>
        <v>Rheem2020Prem65</v>
      </c>
      <c r="H193" s="62">
        <v>0</v>
      </c>
      <c r="I193" s="60">
        <v>1</v>
      </c>
      <c r="J193" s="61">
        <f t="shared" si="182"/>
        <v>0</v>
      </c>
      <c r="K193" s="61">
        <f t="shared" si="183"/>
        <v>3.2</v>
      </c>
      <c r="L193" s="127">
        <f t="shared" si="174"/>
        <v>1</v>
      </c>
      <c r="M193" s="169" t="str">
        <f t="shared" si="117"/>
        <v>RheemXE65T10HS45U0</v>
      </c>
      <c r="N193" s="97" t="s">
        <v>196</v>
      </c>
      <c r="O193" s="32">
        <v>4</v>
      </c>
      <c r="P193" s="81">
        <f t="shared" si="175"/>
        <v>19</v>
      </c>
      <c r="Q193" s="12" t="s">
        <v>91</v>
      </c>
      <c r="R193" s="68">
        <f t="shared" si="184"/>
        <v>54</v>
      </c>
      <c r="S193" s="68">
        <f t="shared" si="172"/>
        <v>195461</v>
      </c>
      <c r="T193" s="65" t="str">
        <f t="shared" si="119"/>
        <v>XE65T10HS45U0  (65 gal, JA13)</v>
      </c>
      <c r="U193" s="168">
        <f t="shared" si="186"/>
        <v>1</v>
      </c>
      <c r="V193" s="10" t="s">
        <v>351</v>
      </c>
      <c r="W193" s="11">
        <v>65</v>
      </c>
      <c r="X193" s="30"/>
      <c r="Y193" s="86" t="s">
        <v>293</v>
      </c>
      <c r="Z193" s="91" t="str">
        <f t="shared" si="173"/>
        <v>Rheem2020Prem65</v>
      </c>
      <c r="AA193" s="128">
        <v>1</v>
      </c>
      <c r="AB193" s="40"/>
      <c r="AC193" s="47" t="s">
        <v>9</v>
      </c>
      <c r="AD193" s="160">
        <v>3.2</v>
      </c>
      <c r="AE193" s="48">
        <v>43944</v>
      </c>
      <c r="AF193" s="49"/>
      <c r="AG193" s="138" t="str">
        <f t="shared" si="108"/>
        <v>2,     195461,   "XE65T10HS45U0  (65 gal, JA13)"</v>
      </c>
      <c r="AH193" s="140" t="str">
        <f t="shared" si="185"/>
        <v>Rheem</v>
      </c>
      <c r="AI193" s="6" t="s">
        <v>577</v>
      </c>
      <c r="AJ193" s="166">
        <f t="shared" si="187"/>
        <v>1</v>
      </c>
      <c r="AK193" s="138" t="str">
        <f t="shared" si="110"/>
        <v xml:space="preserve">          case  XE65T10HS45U0  (65 gal, JA13)   :   "RheemXE65T10HS45U0"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3:1045" s="6" customFormat="1" ht="15" customHeight="1" x14ac:dyDescent="0.25">
      <c r="C194" s="115" t="str">
        <f t="shared" si="113"/>
        <v>Rheem</v>
      </c>
      <c r="D194" s="115" t="str">
        <f t="shared" si="114"/>
        <v>XE80T10HS45U0  (80 gal, JA13)</v>
      </c>
      <c r="E194" s="115">
        <f t="shared" si="115"/>
        <v>195562</v>
      </c>
      <c r="F194" s="60">
        <f t="shared" si="181"/>
        <v>80</v>
      </c>
      <c r="G194" s="6" t="str">
        <f t="shared" si="116"/>
        <v>Rheem2020Prem80</v>
      </c>
      <c r="H194" s="62">
        <v>0</v>
      </c>
      <c r="I194" s="60">
        <v>1</v>
      </c>
      <c r="J194" s="61">
        <f t="shared" si="182"/>
        <v>0</v>
      </c>
      <c r="K194" s="61">
        <f t="shared" si="183"/>
        <v>3.2</v>
      </c>
      <c r="L194" s="127">
        <f t="shared" si="174"/>
        <v>1</v>
      </c>
      <c r="M194" s="169" t="str">
        <f t="shared" si="117"/>
        <v>RheemXE80T10HS45U0</v>
      </c>
      <c r="N194" s="97" t="s">
        <v>196</v>
      </c>
      <c r="O194" s="32">
        <v>4</v>
      </c>
      <c r="P194" s="81">
        <f t="shared" si="175"/>
        <v>19</v>
      </c>
      <c r="Q194" s="12" t="s">
        <v>91</v>
      </c>
      <c r="R194" s="68">
        <f t="shared" si="184"/>
        <v>55</v>
      </c>
      <c r="S194" s="68">
        <f t="shared" ref="S194:S215" si="188" xml:space="preserve"> (P194*10000) + (R194*100) + VLOOKUP( Y194, $V$2:$X$56, 2, FALSE )</f>
        <v>195562</v>
      </c>
      <c r="T194" s="65" t="str">
        <f t="shared" si="119"/>
        <v>XE80T10HS45U0  (80 gal, JA13)</v>
      </c>
      <c r="U194" s="168">
        <f t="shared" si="186"/>
        <v>1</v>
      </c>
      <c r="V194" s="10" t="s">
        <v>352</v>
      </c>
      <c r="W194" s="11">
        <v>80</v>
      </c>
      <c r="X194" s="30"/>
      <c r="Y194" s="86" t="s">
        <v>294</v>
      </c>
      <c r="Z194" s="91" t="str">
        <f t="shared" si="173"/>
        <v>Rheem2020Prem80</v>
      </c>
      <c r="AA194" s="128">
        <v>1</v>
      </c>
      <c r="AB194" s="40"/>
      <c r="AC194" s="47">
        <v>4</v>
      </c>
      <c r="AD194" s="160">
        <v>3.2</v>
      </c>
      <c r="AE194" s="48">
        <v>43944</v>
      </c>
      <c r="AF194" s="49"/>
      <c r="AG194" s="138" t="str">
        <f t="shared" ref="AG194:AG257" si="189">"2,     "&amp;E194&amp;",   """&amp;T194&amp;""""</f>
        <v>2,     195562,   "XE80T10HS45U0  (80 gal, JA13)"</v>
      </c>
      <c r="AH194" s="140" t="str">
        <f t="shared" si="185"/>
        <v>Rheem</v>
      </c>
      <c r="AI194" s="6" t="s">
        <v>583</v>
      </c>
      <c r="AJ194" s="166">
        <f t="shared" si="187"/>
        <v>1</v>
      </c>
      <c r="AK194" s="138" t="str">
        <f t="shared" si="110"/>
        <v xml:space="preserve">          case  XE80T10HS45U0  (80 gal, JA13)   :   "RheemXE80T10HS45U0"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3:1045" s="6" customFormat="1" ht="15" customHeight="1" x14ac:dyDescent="0.25">
      <c r="C195" s="115" t="str">
        <f t="shared" si="113"/>
        <v>Rheem</v>
      </c>
      <c r="D195" s="115" t="str">
        <f t="shared" si="114"/>
        <v>PRO H40 T2 RH310BM  (40 gal, JA13)</v>
      </c>
      <c r="E195" s="115">
        <f t="shared" si="115"/>
        <v>195663</v>
      </c>
      <c r="F195" s="60">
        <f t="shared" si="181"/>
        <v>40</v>
      </c>
      <c r="G195" s="6" t="str">
        <f t="shared" si="116"/>
        <v>Rheem2020Build40</v>
      </c>
      <c r="H195" s="62">
        <v>0</v>
      </c>
      <c r="I195" s="60">
        <v>1</v>
      </c>
      <c r="J195" s="61">
        <f t="shared" si="182"/>
        <v>0</v>
      </c>
      <c r="K195" s="61">
        <f t="shared" si="183"/>
        <v>2.9</v>
      </c>
      <c r="L195" s="127">
        <f t="shared" si="174"/>
        <v>1</v>
      </c>
      <c r="M195" s="169" t="str">
        <f t="shared" si="117"/>
        <v>RheemPROH40T2RH310BM</v>
      </c>
      <c r="N195" s="97" t="s">
        <v>196</v>
      </c>
      <c r="O195" s="32">
        <v>3</v>
      </c>
      <c r="P195" s="81">
        <f t="shared" si="175"/>
        <v>19</v>
      </c>
      <c r="Q195" s="12" t="s">
        <v>91</v>
      </c>
      <c r="R195" s="68">
        <f t="shared" si="184"/>
        <v>56</v>
      </c>
      <c r="S195" s="68">
        <f t="shared" si="188"/>
        <v>195663</v>
      </c>
      <c r="T195" s="65" t="str">
        <f t="shared" si="119"/>
        <v>PRO H40 T2 RH310BM  (40 gal, JA13)</v>
      </c>
      <c r="U195" s="168">
        <f t="shared" si="186"/>
        <v>1</v>
      </c>
      <c r="V195" s="10" t="s">
        <v>353</v>
      </c>
      <c r="W195" s="11">
        <v>40</v>
      </c>
      <c r="X195" s="30"/>
      <c r="Y195" s="86" t="s">
        <v>295</v>
      </c>
      <c r="Z195" s="91" t="str">
        <f t="shared" si="173"/>
        <v>Rheem2020Build40</v>
      </c>
      <c r="AA195" s="128">
        <v>1</v>
      </c>
      <c r="AB195" s="40"/>
      <c r="AC195" s="47">
        <v>2</v>
      </c>
      <c r="AD195" s="160">
        <v>2.9</v>
      </c>
      <c r="AE195" s="48">
        <v>43944</v>
      </c>
      <c r="AF195" s="49"/>
      <c r="AG195" s="138" t="str">
        <f t="shared" si="189"/>
        <v>2,     195663,   "PRO H40 T2 RH310BM  (40 gal, JA13)"</v>
      </c>
      <c r="AH195" s="140" t="str">
        <f t="shared" si="185"/>
        <v>Rheem</v>
      </c>
      <c r="AI195" s="141" t="s">
        <v>533</v>
      </c>
      <c r="AJ195" s="166">
        <f t="shared" si="187"/>
        <v>1</v>
      </c>
      <c r="AK195" s="138" t="str">
        <f t="shared" si="110"/>
        <v xml:space="preserve">          case  PRO H40 T2 RH310BM  (40 gal, JA13)   :   "RheemPROH40T2RH310BM"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3:1045" s="6" customFormat="1" ht="15" customHeight="1" x14ac:dyDescent="0.25">
      <c r="C196" s="115" t="str">
        <f t="shared" si="113"/>
        <v>Rheem</v>
      </c>
      <c r="D196" s="115" t="str">
        <f t="shared" si="114"/>
        <v>PRO H50 T2 RH310BM  (50 gal, JA13)</v>
      </c>
      <c r="E196" s="115">
        <f t="shared" si="115"/>
        <v>195764</v>
      </c>
      <c r="F196" s="60">
        <f t="shared" si="181"/>
        <v>50</v>
      </c>
      <c r="G196" s="6" t="str">
        <f t="shared" si="116"/>
        <v>Rheem2020Build50</v>
      </c>
      <c r="H196" s="62">
        <v>0</v>
      </c>
      <c r="I196" s="60">
        <v>1</v>
      </c>
      <c r="J196" s="61">
        <f t="shared" si="182"/>
        <v>0</v>
      </c>
      <c r="K196" s="61">
        <f t="shared" si="183"/>
        <v>2.9</v>
      </c>
      <c r="L196" s="127">
        <f t="shared" si="174"/>
        <v>1</v>
      </c>
      <c r="M196" s="169" t="str">
        <f t="shared" si="117"/>
        <v>RheemPROH50T2RH310BM</v>
      </c>
      <c r="N196" s="97" t="s">
        <v>196</v>
      </c>
      <c r="O196" s="32">
        <v>3</v>
      </c>
      <c r="P196" s="81">
        <f t="shared" si="175"/>
        <v>19</v>
      </c>
      <c r="Q196" s="12" t="s">
        <v>91</v>
      </c>
      <c r="R196" s="68">
        <f t="shared" si="184"/>
        <v>57</v>
      </c>
      <c r="S196" s="68">
        <f t="shared" si="188"/>
        <v>195764</v>
      </c>
      <c r="T196" s="65" t="str">
        <f t="shared" si="119"/>
        <v>PRO H50 T2 RH310BM  (50 gal, JA13)</v>
      </c>
      <c r="U196" s="168">
        <f t="shared" si="186"/>
        <v>1</v>
      </c>
      <c r="V196" s="10" t="s">
        <v>354</v>
      </c>
      <c r="W196" s="11">
        <v>50</v>
      </c>
      <c r="X196" s="30"/>
      <c r="Y196" s="86" t="s">
        <v>296</v>
      </c>
      <c r="Z196" s="91" t="str">
        <f t="shared" si="173"/>
        <v>Rheem2020Build50</v>
      </c>
      <c r="AA196" s="128">
        <v>1</v>
      </c>
      <c r="AB196" s="40"/>
      <c r="AC196" s="47" t="s">
        <v>9</v>
      </c>
      <c r="AD196" s="160">
        <v>2.9</v>
      </c>
      <c r="AE196" s="48">
        <v>43944</v>
      </c>
      <c r="AF196" s="49"/>
      <c r="AG196" s="138" t="str">
        <f t="shared" si="189"/>
        <v>2,     195764,   "PRO H50 T2 RH310BM  (50 gal, JA13)"</v>
      </c>
      <c r="AH196" s="140" t="str">
        <f t="shared" si="185"/>
        <v>Rheem</v>
      </c>
      <c r="AI196" s="141" t="s">
        <v>534</v>
      </c>
      <c r="AJ196" s="166">
        <f t="shared" si="187"/>
        <v>1</v>
      </c>
      <c r="AK196" s="138" t="str">
        <f t="shared" si="110"/>
        <v xml:space="preserve">          case  PRO H50 T2 RH310BM  (50 gal, JA13)   :   "RheemPROH50T2RH310BM"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3:1045" s="6" customFormat="1" ht="15" customHeight="1" x14ac:dyDescent="0.25">
      <c r="C197" s="115" t="str">
        <f t="shared" si="113"/>
        <v>Rheem</v>
      </c>
      <c r="D197" s="115" t="str">
        <f t="shared" si="114"/>
        <v>PRO H65 T2 RH310BM  (65 gal, JA13)</v>
      </c>
      <c r="E197" s="115">
        <f t="shared" si="115"/>
        <v>195865</v>
      </c>
      <c r="F197" s="60">
        <f t="shared" si="181"/>
        <v>65</v>
      </c>
      <c r="G197" s="6" t="str">
        <f t="shared" si="116"/>
        <v>Rheem2020Build65</v>
      </c>
      <c r="H197" s="62">
        <v>0</v>
      </c>
      <c r="I197" s="60">
        <v>1</v>
      </c>
      <c r="J197" s="61">
        <f t="shared" si="182"/>
        <v>0</v>
      </c>
      <c r="K197" s="61">
        <f t="shared" si="183"/>
        <v>2.9</v>
      </c>
      <c r="L197" s="127">
        <f t="shared" si="174"/>
        <v>1</v>
      </c>
      <c r="M197" s="169" t="str">
        <f t="shared" si="117"/>
        <v>RheemPROH65T2RH310BM</v>
      </c>
      <c r="N197" s="97" t="s">
        <v>196</v>
      </c>
      <c r="O197" s="32">
        <v>3</v>
      </c>
      <c r="P197" s="81">
        <f t="shared" si="175"/>
        <v>19</v>
      </c>
      <c r="Q197" s="12" t="s">
        <v>91</v>
      </c>
      <c r="R197" s="68">
        <f t="shared" si="184"/>
        <v>58</v>
      </c>
      <c r="S197" s="68">
        <f t="shared" si="188"/>
        <v>195865</v>
      </c>
      <c r="T197" s="65" t="str">
        <f t="shared" si="119"/>
        <v>PRO H65 T2 RH310BM  (65 gal, JA13)</v>
      </c>
      <c r="U197" s="168">
        <f t="shared" si="186"/>
        <v>1</v>
      </c>
      <c r="V197" s="10" t="s">
        <v>355</v>
      </c>
      <c r="W197" s="11">
        <v>65</v>
      </c>
      <c r="X197" s="30"/>
      <c r="Y197" s="86" t="s">
        <v>297</v>
      </c>
      <c r="Z197" s="91" t="str">
        <f t="shared" si="173"/>
        <v>Rheem2020Build65</v>
      </c>
      <c r="AA197" s="128">
        <v>1</v>
      </c>
      <c r="AB197" s="40"/>
      <c r="AC197" s="47" t="s">
        <v>9</v>
      </c>
      <c r="AD197" s="160">
        <v>2.9</v>
      </c>
      <c r="AE197" s="48">
        <v>43944</v>
      </c>
      <c r="AF197" s="49"/>
      <c r="AG197" s="138" t="str">
        <f t="shared" si="189"/>
        <v>2,     195865,   "PRO H65 T2 RH310BM  (65 gal, JA13)"</v>
      </c>
      <c r="AH197" s="140" t="str">
        <f t="shared" si="185"/>
        <v>Rheem</v>
      </c>
      <c r="AI197" s="141" t="s">
        <v>535</v>
      </c>
      <c r="AJ197" s="166">
        <f t="shared" si="187"/>
        <v>1</v>
      </c>
      <c r="AK197" s="138" t="str">
        <f t="shared" ref="AK197:AK260" si="190">"          case  "&amp;D197&amp;"   :   """&amp;AI197&amp;""""</f>
        <v xml:space="preserve">          case  PRO H65 T2 RH310BM  (65 gal, JA13)   :   "RheemPROH65T2RH310BM"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3:1045" s="6" customFormat="1" ht="15" customHeight="1" x14ac:dyDescent="0.25">
      <c r="C198" s="115" t="str">
        <f t="shared" si="113"/>
        <v>Rheem</v>
      </c>
      <c r="D198" s="115" t="str">
        <f t="shared" si="114"/>
        <v>PRO H80 T2 RH310BM  (80 gal, JA13)</v>
      </c>
      <c r="E198" s="115">
        <f t="shared" si="115"/>
        <v>195966</v>
      </c>
      <c r="F198" s="60">
        <f t="shared" si="181"/>
        <v>80</v>
      </c>
      <c r="G198" s="6" t="str">
        <f t="shared" si="116"/>
        <v>Rheem2020Build80</v>
      </c>
      <c r="H198" s="62">
        <v>0</v>
      </c>
      <c r="I198" s="60">
        <v>1</v>
      </c>
      <c r="J198" s="61">
        <f t="shared" si="182"/>
        <v>0</v>
      </c>
      <c r="K198" s="61">
        <f t="shared" si="183"/>
        <v>2.9</v>
      </c>
      <c r="L198" s="127">
        <f t="shared" si="174"/>
        <v>1</v>
      </c>
      <c r="M198" s="169" t="str">
        <f t="shared" si="117"/>
        <v>RheemPROH80T2RH310BM</v>
      </c>
      <c r="N198" s="97" t="s">
        <v>196</v>
      </c>
      <c r="O198" s="32">
        <v>3</v>
      </c>
      <c r="P198" s="81">
        <f t="shared" si="175"/>
        <v>19</v>
      </c>
      <c r="Q198" s="12" t="s">
        <v>91</v>
      </c>
      <c r="R198" s="68">
        <f t="shared" si="184"/>
        <v>59</v>
      </c>
      <c r="S198" s="68">
        <f t="shared" si="188"/>
        <v>195966</v>
      </c>
      <c r="T198" s="65" t="str">
        <f t="shared" si="119"/>
        <v>PRO H80 T2 RH310BM  (80 gal, JA13)</v>
      </c>
      <c r="U198" s="168">
        <f t="shared" si="186"/>
        <v>1</v>
      </c>
      <c r="V198" s="10" t="s">
        <v>356</v>
      </c>
      <c r="W198" s="11">
        <v>80</v>
      </c>
      <c r="X198" s="30"/>
      <c r="Y198" s="86" t="s">
        <v>298</v>
      </c>
      <c r="Z198" s="91" t="str">
        <f t="shared" si="173"/>
        <v>Rheem2020Build80</v>
      </c>
      <c r="AA198" s="128">
        <v>1</v>
      </c>
      <c r="AB198" s="40"/>
      <c r="AC198" s="47" t="s">
        <v>15</v>
      </c>
      <c r="AD198" s="160">
        <v>2.9</v>
      </c>
      <c r="AE198" s="48">
        <v>43944</v>
      </c>
      <c r="AF198" s="49"/>
      <c r="AG198" s="138" t="str">
        <f t="shared" si="189"/>
        <v>2,     195966,   "PRO H80 T2 RH310BM  (80 gal, JA13)"</v>
      </c>
      <c r="AH198" s="140" t="str">
        <f t="shared" si="185"/>
        <v>Rheem</v>
      </c>
      <c r="AI198" s="141" t="s">
        <v>536</v>
      </c>
      <c r="AJ198" s="166">
        <f t="shared" si="187"/>
        <v>1</v>
      </c>
      <c r="AK198" s="138" t="str">
        <f t="shared" si="190"/>
        <v xml:space="preserve">          case  PRO H80 T2 RH310BM  (80 gal, JA13)   :   "RheemPROH80T2RH310BM"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3:1045" s="6" customFormat="1" ht="15" customHeight="1" x14ac:dyDescent="0.25">
      <c r="C199" s="131" t="str">
        <f t="shared" si="113"/>
        <v>Rheem</v>
      </c>
      <c r="D199" s="131" t="str">
        <f t="shared" si="114"/>
        <v>PRO H40 T2 RH310UM  (40 gal)</v>
      </c>
      <c r="E199" s="131">
        <f t="shared" si="115"/>
        <v>196463</v>
      </c>
      <c r="F199" s="60">
        <f t="shared" ref="F199:F202" si="191">W199</f>
        <v>40</v>
      </c>
      <c r="G199" s="6" t="str">
        <f t="shared" si="116"/>
        <v>Rheem2020Build40</v>
      </c>
      <c r="H199" s="62">
        <v>0</v>
      </c>
      <c r="I199" s="60">
        <v>1</v>
      </c>
      <c r="J199" s="61">
        <f t="shared" ref="J199:J202" si="192">IF(H199&gt;0,AB199,0)</f>
        <v>0</v>
      </c>
      <c r="K199" s="61">
        <f t="shared" ref="K199:K202" si="193">IF(I199&gt;0,AD199,0)</f>
        <v>2.9</v>
      </c>
      <c r="L199" s="127">
        <f t="shared" ref="L199:L202" si="194">AA199</f>
        <v>0</v>
      </c>
      <c r="M199" s="169" t="str">
        <f t="shared" si="117"/>
        <v>RheemPROH40T2RH310UM</v>
      </c>
      <c r="N199" s="97" t="s">
        <v>196</v>
      </c>
      <c r="O199" s="32">
        <v>3</v>
      </c>
      <c r="P199" s="81">
        <f t="shared" ref="P199:P202" si="195">VLOOKUP( Q199, $Q$2:$R$21, 2, FALSE )</f>
        <v>19</v>
      </c>
      <c r="Q199" s="12" t="s">
        <v>91</v>
      </c>
      <c r="R199" s="132">
        <v>64</v>
      </c>
      <c r="S199" s="68">
        <f t="shared" si="188"/>
        <v>196463</v>
      </c>
      <c r="T199" s="65" t="str">
        <f t="shared" si="119"/>
        <v>PRO H40 T2 RH310UM  (40 gal)</v>
      </c>
      <c r="U199" s="168">
        <f t="shared" si="186"/>
        <v>1</v>
      </c>
      <c r="V199" s="10" t="s">
        <v>409</v>
      </c>
      <c r="W199" s="11">
        <v>40</v>
      </c>
      <c r="X199" s="30"/>
      <c r="Y199" s="86" t="s">
        <v>295</v>
      </c>
      <c r="Z199" s="91" t="str">
        <f t="shared" si="173"/>
        <v>Rheem2020Build40</v>
      </c>
      <c r="AA199" s="126">
        <v>0</v>
      </c>
      <c r="AB199" s="40"/>
      <c r="AC199" s="47">
        <v>2</v>
      </c>
      <c r="AD199" s="160">
        <v>2.9</v>
      </c>
      <c r="AE199" s="48">
        <v>44158</v>
      </c>
      <c r="AF199" s="49"/>
      <c r="AG199" s="138" t="str">
        <f t="shared" si="189"/>
        <v>2,     196463,   "PRO H40 T2 RH310UM  (40 gal)"</v>
      </c>
      <c r="AH199" s="140" t="str">
        <f t="shared" si="185"/>
        <v>Rheem</v>
      </c>
      <c r="AI199" s="142" t="s">
        <v>591</v>
      </c>
      <c r="AJ199" s="166">
        <f t="shared" si="187"/>
        <v>1</v>
      </c>
      <c r="AK199" s="138" t="str">
        <f t="shared" si="190"/>
        <v xml:space="preserve">          case  PRO H40 T2 RH310UM  (40 gal)   :   "RheemPROH40T2RH310UM"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3:1045" s="6" customFormat="1" ht="15" customHeight="1" x14ac:dyDescent="0.25">
      <c r="C200" s="131" t="str">
        <f t="shared" si="113"/>
        <v>Rheem</v>
      </c>
      <c r="D200" s="131" t="str">
        <f t="shared" si="114"/>
        <v>PRO H50 T2 RH310UM  (50 gal)</v>
      </c>
      <c r="E200" s="131">
        <f t="shared" si="115"/>
        <v>196564</v>
      </c>
      <c r="F200" s="60">
        <f t="shared" si="191"/>
        <v>50</v>
      </c>
      <c r="G200" s="6" t="str">
        <f t="shared" si="116"/>
        <v>Rheem2020Build50</v>
      </c>
      <c r="H200" s="62">
        <v>0</v>
      </c>
      <c r="I200" s="60">
        <v>1</v>
      </c>
      <c r="J200" s="61">
        <f t="shared" si="192"/>
        <v>0</v>
      </c>
      <c r="K200" s="61">
        <f t="shared" si="193"/>
        <v>2.9</v>
      </c>
      <c r="L200" s="127">
        <f t="shared" si="194"/>
        <v>0</v>
      </c>
      <c r="M200" s="169" t="str">
        <f t="shared" si="117"/>
        <v>RheemPROH50T2RH310UM</v>
      </c>
      <c r="N200" s="97" t="s">
        <v>196</v>
      </c>
      <c r="O200" s="32">
        <v>3</v>
      </c>
      <c r="P200" s="81">
        <f t="shared" si="195"/>
        <v>19</v>
      </c>
      <c r="Q200" s="12" t="s">
        <v>91</v>
      </c>
      <c r="R200" s="68">
        <f t="shared" si="184"/>
        <v>65</v>
      </c>
      <c r="S200" s="68">
        <f t="shared" si="188"/>
        <v>196564</v>
      </c>
      <c r="T200" s="65" t="str">
        <f t="shared" si="119"/>
        <v>PRO H50 T2 RH310UM  (50 gal)</v>
      </c>
      <c r="U200" s="168">
        <f t="shared" si="186"/>
        <v>1</v>
      </c>
      <c r="V200" s="10" t="s">
        <v>410</v>
      </c>
      <c r="W200" s="11">
        <v>50</v>
      </c>
      <c r="X200" s="30"/>
      <c r="Y200" s="86" t="s">
        <v>296</v>
      </c>
      <c r="Z200" s="91" t="str">
        <f t="shared" si="173"/>
        <v>Rheem2020Build50</v>
      </c>
      <c r="AA200" s="126">
        <v>0</v>
      </c>
      <c r="AB200" s="40"/>
      <c r="AC200" s="47" t="s">
        <v>9</v>
      </c>
      <c r="AD200" s="160">
        <v>2.9</v>
      </c>
      <c r="AE200" s="48">
        <v>44158</v>
      </c>
      <c r="AF200" s="49"/>
      <c r="AG200" s="138" t="str">
        <f t="shared" si="189"/>
        <v>2,     196564,   "PRO H50 T2 RH310UM  (50 gal)"</v>
      </c>
      <c r="AH200" s="140" t="str">
        <f t="shared" si="185"/>
        <v>Rheem</v>
      </c>
      <c r="AI200" s="142" t="s">
        <v>592</v>
      </c>
      <c r="AJ200" s="166">
        <f t="shared" si="187"/>
        <v>1</v>
      </c>
      <c r="AK200" s="138" t="str">
        <f t="shared" si="190"/>
        <v xml:space="preserve">          case  PRO H50 T2 RH310UM  (50 gal)   :   "RheemPROH50T2RH310UM"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3:1045" s="6" customFormat="1" ht="15" customHeight="1" x14ac:dyDescent="0.25">
      <c r="C201" s="131" t="str">
        <f t="shared" si="113"/>
        <v>Rheem</v>
      </c>
      <c r="D201" s="131" t="str">
        <f t="shared" si="114"/>
        <v>PRO H65 T2 RH310UM  (65 gal)</v>
      </c>
      <c r="E201" s="131">
        <f t="shared" si="115"/>
        <v>196665</v>
      </c>
      <c r="F201" s="60">
        <f t="shared" si="191"/>
        <v>65</v>
      </c>
      <c r="G201" s="6" t="str">
        <f t="shared" si="116"/>
        <v>Rheem2020Build65</v>
      </c>
      <c r="H201" s="62">
        <v>0</v>
      </c>
      <c r="I201" s="60">
        <v>1</v>
      </c>
      <c r="J201" s="61">
        <f t="shared" si="192"/>
        <v>0</v>
      </c>
      <c r="K201" s="61">
        <f t="shared" si="193"/>
        <v>2.9</v>
      </c>
      <c r="L201" s="127">
        <f t="shared" si="194"/>
        <v>0</v>
      </c>
      <c r="M201" s="169" t="str">
        <f t="shared" si="117"/>
        <v>RheemPROH65T2RH310UM</v>
      </c>
      <c r="N201" s="97" t="s">
        <v>196</v>
      </c>
      <c r="O201" s="32">
        <v>3</v>
      </c>
      <c r="P201" s="81">
        <f t="shared" si="195"/>
        <v>19</v>
      </c>
      <c r="Q201" s="12" t="s">
        <v>91</v>
      </c>
      <c r="R201" s="68">
        <f t="shared" si="184"/>
        <v>66</v>
      </c>
      <c r="S201" s="68">
        <f t="shared" si="188"/>
        <v>196665</v>
      </c>
      <c r="T201" s="65" t="str">
        <f t="shared" si="119"/>
        <v>PRO H65 T2 RH310UM  (65 gal)</v>
      </c>
      <c r="U201" s="168">
        <f t="shared" si="186"/>
        <v>1</v>
      </c>
      <c r="V201" s="10" t="s">
        <v>411</v>
      </c>
      <c r="W201" s="11">
        <v>65</v>
      </c>
      <c r="X201" s="30"/>
      <c r="Y201" s="86" t="s">
        <v>297</v>
      </c>
      <c r="Z201" s="91" t="str">
        <f t="shared" si="173"/>
        <v>Rheem2020Build65</v>
      </c>
      <c r="AA201" s="126">
        <v>0</v>
      </c>
      <c r="AB201" s="40"/>
      <c r="AC201" s="47" t="s">
        <v>9</v>
      </c>
      <c r="AD201" s="160">
        <v>2.9</v>
      </c>
      <c r="AE201" s="48">
        <v>44158</v>
      </c>
      <c r="AF201" s="49"/>
      <c r="AG201" s="138" t="str">
        <f t="shared" si="189"/>
        <v>2,     196665,   "PRO H65 T2 RH310UM  (65 gal)"</v>
      </c>
      <c r="AH201" s="140" t="str">
        <f t="shared" si="185"/>
        <v>Rheem</v>
      </c>
      <c r="AI201" s="142" t="s">
        <v>593</v>
      </c>
      <c r="AJ201" s="166">
        <f t="shared" si="187"/>
        <v>1</v>
      </c>
      <c r="AK201" s="138" t="str">
        <f t="shared" si="190"/>
        <v xml:space="preserve">          case  PRO H65 T2 RH310UM  (65 gal)   :   "RheemPROH65T2RH310UM"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3:1045" s="6" customFormat="1" ht="15" customHeight="1" x14ac:dyDescent="0.25">
      <c r="C202" s="131" t="str">
        <f t="shared" si="113"/>
        <v>Rheem</v>
      </c>
      <c r="D202" s="131" t="str">
        <f t="shared" si="114"/>
        <v>PRO H80 T2 RH310UM  (80 gal)</v>
      </c>
      <c r="E202" s="131">
        <f t="shared" si="115"/>
        <v>196766</v>
      </c>
      <c r="F202" s="60">
        <f t="shared" si="191"/>
        <v>80</v>
      </c>
      <c r="G202" s="6" t="str">
        <f t="shared" si="116"/>
        <v>Rheem2020Build80</v>
      </c>
      <c r="H202" s="62">
        <v>0</v>
      </c>
      <c r="I202" s="60">
        <v>1</v>
      </c>
      <c r="J202" s="61">
        <f t="shared" si="192"/>
        <v>0</v>
      </c>
      <c r="K202" s="61">
        <f t="shared" si="193"/>
        <v>2.9</v>
      </c>
      <c r="L202" s="127">
        <f t="shared" si="194"/>
        <v>0</v>
      </c>
      <c r="M202" s="169" t="str">
        <f t="shared" si="117"/>
        <v>RheemPROH80T2RH310UM</v>
      </c>
      <c r="N202" s="97" t="s">
        <v>196</v>
      </c>
      <c r="O202" s="32">
        <v>3</v>
      </c>
      <c r="P202" s="81">
        <f t="shared" si="195"/>
        <v>19</v>
      </c>
      <c r="Q202" s="12" t="s">
        <v>91</v>
      </c>
      <c r="R202" s="68">
        <f t="shared" si="184"/>
        <v>67</v>
      </c>
      <c r="S202" s="68">
        <f t="shared" si="188"/>
        <v>196766</v>
      </c>
      <c r="T202" s="65" t="str">
        <f t="shared" si="119"/>
        <v>PRO H80 T2 RH310UM  (80 gal)</v>
      </c>
      <c r="U202" s="168">
        <f t="shared" si="186"/>
        <v>1</v>
      </c>
      <c r="V202" s="10" t="s">
        <v>412</v>
      </c>
      <c r="W202" s="11">
        <v>80</v>
      </c>
      <c r="X202" s="30"/>
      <c r="Y202" s="86" t="s">
        <v>298</v>
      </c>
      <c r="Z202" s="91" t="str">
        <f t="shared" si="173"/>
        <v>Rheem2020Build80</v>
      </c>
      <c r="AA202" s="126">
        <v>0</v>
      </c>
      <c r="AB202" s="40"/>
      <c r="AC202" s="47" t="s">
        <v>15</v>
      </c>
      <c r="AD202" s="160">
        <v>2.9</v>
      </c>
      <c r="AE202" s="48">
        <v>44158</v>
      </c>
      <c r="AF202" s="49"/>
      <c r="AG202" s="138" t="str">
        <f t="shared" si="189"/>
        <v>2,     196766,   "PRO H80 T2 RH310UM  (80 gal)"</v>
      </c>
      <c r="AH202" s="140" t="str">
        <f t="shared" si="185"/>
        <v>Rheem</v>
      </c>
      <c r="AI202" s="142" t="s">
        <v>594</v>
      </c>
      <c r="AJ202" s="166">
        <f t="shared" si="187"/>
        <v>1</v>
      </c>
      <c r="AK202" s="138" t="str">
        <f t="shared" si="190"/>
        <v xml:space="preserve">          case  PRO H80 T2 RH310UM  (80 gal)   :   "RheemPROH80T2RH310UM"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3:1045" s="6" customFormat="1" ht="15" customHeight="1" x14ac:dyDescent="0.25">
      <c r="C203" s="6" t="str">
        <f t="shared" ref="C203:C296" si="196">Q203</f>
        <v>Rheem</v>
      </c>
      <c r="D203" s="6" t="str">
        <f t="shared" ref="D203:D296" si="197">T203</f>
        <v>HB50RH  (50 gal)</v>
      </c>
      <c r="E203" s="6">
        <f t="shared" ref="E203:E266" si="198">S203</f>
        <v>190121</v>
      </c>
      <c r="F203" s="60">
        <f t="shared" si="26"/>
        <v>50</v>
      </c>
      <c r="G203" s="6" t="str">
        <f t="shared" ref="G203:G296" si="199">Z203</f>
        <v>RheemHB50</v>
      </c>
      <c r="H203" s="60">
        <v>1</v>
      </c>
      <c r="I203" s="62">
        <v>0</v>
      </c>
      <c r="J203" s="61">
        <f t="shared" si="62"/>
        <v>2</v>
      </c>
      <c r="K203" s="61">
        <f t="shared" si="63"/>
        <v>0</v>
      </c>
      <c r="L203" s="127">
        <f t="shared" si="174"/>
        <v>0</v>
      </c>
      <c r="M203" s="169" t="str">
        <f t="shared" ref="M203:M266" si="200">AI203</f>
        <v>RheemHB50RH</v>
      </c>
      <c r="N203" s="97" t="s">
        <v>196</v>
      </c>
      <c r="O203" s="32">
        <v>1</v>
      </c>
      <c r="P203" s="81">
        <f t="shared" si="175"/>
        <v>19</v>
      </c>
      <c r="Q203" s="12" t="s">
        <v>91</v>
      </c>
      <c r="R203" s="67">
        <v>1</v>
      </c>
      <c r="S203" s="68">
        <f t="shared" si="188"/>
        <v>190121</v>
      </c>
      <c r="T203" s="65" t="str">
        <f t="shared" si="119"/>
        <v>HB50RH  (50 gal)</v>
      </c>
      <c r="U203" s="168">
        <f t="shared" si="186"/>
        <v>1</v>
      </c>
      <c r="V203" s="13" t="s">
        <v>142</v>
      </c>
      <c r="W203" s="14">
        <v>50</v>
      </c>
      <c r="X203" s="30" t="s">
        <v>94</v>
      </c>
      <c r="Y203" s="86" t="s">
        <v>94</v>
      </c>
      <c r="Z203" s="91" t="str">
        <f t="shared" si="173"/>
        <v>RheemHB50</v>
      </c>
      <c r="AA203" s="126">
        <v>0</v>
      </c>
      <c r="AB203" s="42">
        <f>[1]ESTAR_to_AWHS!K140</f>
        <v>2</v>
      </c>
      <c r="AC203" s="51">
        <f>[1]ESTAR_to_AWHS!I140</f>
        <v>3</v>
      </c>
      <c r="AD203" s="171" t="str">
        <f>[1]ESTAR_to_AWHS!L140</f>
        <v>--</v>
      </c>
      <c r="AE203" s="52">
        <f>[1]ESTAR_to_AWHS!J140</f>
        <v>42591</v>
      </c>
      <c r="AF203" s="49" t="s">
        <v>91</v>
      </c>
      <c r="AG203" s="138" t="str">
        <f t="shared" si="189"/>
        <v>2,     190121,   "HB50RH  (50 gal)"</v>
      </c>
      <c r="AH203" s="140" t="str">
        <f t="shared" si="185"/>
        <v>Rheem</v>
      </c>
      <c r="AI203" s="141" t="s">
        <v>529</v>
      </c>
      <c r="AJ203" s="166">
        <f t="shared" si="187"/>
        <v>1</v>
      </c>
      <c r="AK203" s="138" t="str">
        <f t="shared" si="190"/>
        <v xml:space="preserve">          case  HB50RH  (50 gal)   :   "RheemHB50RH"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3:1045" s="6" customFormat="1" ht="15" customHeight="1" x14ac:dyDescent="0.25">
      <c r="C204" s="6" t="str">
        <f t="shared" si="196"/>
        <v>Rheem</v>
      </c>
      <c r="D204" s="6" t="str">
        <f t="shared" si="197"/>
        <v>PROPH50 T2 RH245  (50 gal)</v>
      </c>
      <c r="E204" s="6">
        <f t="shared" si="198"/>
        <v>190221</v>
      </c>
      <c r="F204" s="60">
        <f t="shared" si="26"/>
        <v>50</v>
      </c>
      <c r="G204" s="6" t="str">
        <f t="shared" si="199"/>
        <v>RheemHB50</v>
      </c>
      <c r="H204" s="60">
        <v>1</v>
      </c>
      <c r="I204" s="62">
        <v>0</v>
      </c>
      <c r="J204" s="61">
        <f t="shared" si="62"/>
        <v>2.7</v>
      </c>
      <c r="K204" s="61">
        <f t="shared" si="63"/>
        <v>0</v>
      </c>
      <c r="L204" s="127">
        <f t="shared" si="174"/>
        <v>0</v>
      </c>
      <c r="M204" s="169" t="str">
        <f t="shared" si="200"/>
        <v>RheemPROPH50RH245</v>
      </c>
      <c r="N204" s="97" t="s">
        <v>196</v>
      </c>
      <c r="O204" s="32">
        <v>1</v>
      </c>
      <c r="P204" s="81">
        <f t="shared" si="175"/>
        <v>19</v>
      </c>
      <c r="Q204" s="12" t="s">
        <v>91</v>
      </c>
      <c r="R204" s="68">
        <f t="shared" ref="R204:R253" si="201">R203+1</f>
        <v>2</v>
      </c>
      <c r="S204" s="68">
        <f t="shared" si="188"/>
        <v>190221</v>
      </c>
      <c r="T204" s="65" t="str">
        <f t="shared" si="119"/>
        <v>PROPH50 T2 RH245  (50 gal)</v>
      </c>
      <c r="U204" s="168">
        <f t="shared" si="186"/>
        <v>1</v>
      </c>
      <c r="V204" s="13" t="s">
        <v>143</v>
      </c>
      <c r="W204" s="14">
        <v>50</v>
      </c>
      <c r="X204" s="30" t="s">
        <v>94</v>
      </c>
      <c r="Y204" s="86" t="s">
        <v>94</v>
      </c>
      <c r="Z204" s="91" t="str">
        <f t="shared" si="173"/>
        <v>RheemHB50</v>
      </c>
      <c r="AA204" s="126">
        <v>0</v>
      </c>
      <c r="AB204" s="42">
        <f>[1]ESTAR_to_AWHS!K141</f>
        <v>2.7</v>
      </c>
      <c r="AC204" s="51" t="str">
        <f>[1]ESTAR_to_AWHS!I141</f>
        <v>4+</v>
      </c>
      <c r="AD204" s="171" t="str">
        <f>[1]ESTAR_to_AWHS!L141</f>
        <v>--</v>
      </c>
      <c r="AE204" s="52">
        <f>[1]ESTAR_to_AWHS!J141</f>
        <v>42591</v>
      </c>
      <c r="AF204" s="49" t="s">
        <v>91</v>
      </c>
      <c r="AG204" s="138" t="str">
        <f t="shared" si="189"/>
        <v>2,     190221,   "PROPH50 T2 RH245  (50 gal)"</v>
      </c>
      <c r="AH204" s="140" t="str">
        <f t="shared" si="185"/>
        <v>Rheem</v>
      </c>
      <c r="AI204" s="141" t="s">
        <v>540</v>
      </c>
      <c r="AJ204" s="166">
        <f t="shared" si="187"/>
        <v>1</v>
      </c>
      <c r="AK204" s="138" t="str">
        <f t="shared" si="190"/>
        <v xml:space="preserve">          case  PROPH50 T2 RH245  (50 gal)   :   "RheemPROPH50RH245"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3:1045" s="6" customFormat="1" ht="15" customHeight="1" x14ac:dyDescent="0.25">
      <c r="C205" s="6" t="str">
        <f t="shared" si="196"/>
        <v>Rheem</v>
      </c>
      <c r="D205" s="6" t="str">
        <f t="shared" si="197"/>
        <v>PROPH50 T2 RH350 D  (50 gal)</v>
      </c>
      <c r="E205" s="6">
        <f t="shared" si="198"/>
        <v>190339</v>
      </c>
      <c r="F205" s="60">
        <f t="shared" si="26"/>
        <v>50</v>
      </c>
      <c r="G205" s="6" t="str">
        <f t="shared" si="199"/>
        <v>RheemHBDR4550</v>
      </c>
      <c r="H205" s="60">
        <v>0</v>
      </c>
      <c r="I205" s="60">
        <v>1</v>
      </c>
      <c r="J205" s="61">
        <f t="shared" si="62"/>
        <v>0</v>
      </c>
      <c r="K205" s="61">
        <f t="shared" si="63"/>
        <v>3.2</v>
      </c>
      <c r="L205" s="127">
        <f t="shared" si="174"/>
        <v>0</v>
      </c>
      <c r="M205" s="169" t="str">
        <f t="shared" si="200"/>
        <v>RheemPROPH50RH350</v>
      </c>
      <c r="N205" s="97" t="s">
        <v>196</v>
      </c>
      <c r="O205" s="32">
        <v>3</v>
      </c>
      <c r="P205" s="81">
        <f t="shared" si="175"/>
        <v>19</v>
      </c>
      <c r="Q205" s="12" t="s">
        <v>91</v>
      </c>
      <c r="R205" s="68">
        <f t="shared" si="201"/>
        <v>3</v>
      </c>
      <c r="S205" s="68">
        <f t="shared" si="188"/>
        <v>190339</v>
      </c>
      <c r="T205" s="65" t="str">
        <f t="shared" si="119"/>
        <v>PROPH50 T2 RH350 D  (50 gal)</v>
      </c>
      <c r="U205" s="168">
        <f t="shared" si="186"/>
        <v>1</v>
      </c>
      <c r="V205" s="13" t="s">
        <v>129</v>
      </c>
      <c r="W205" s="14">
        <v>50</v>
      </c>
      <c r="X205" s="105" t="s">
        <v>273</v>
      </c>
      <c r="Y205" s="86" t="s">
        <v>273</v>
      </c>
      <c r="Z205" s="91" t="str">
        <f t="shared" si="173"/>
        <v>RheemHBDR4550</v>
      </c>
      <c r="AA205" s="126">
        <v>0</v>
      </c>
      <c r="AB205" s="42" t="str">
        <f>[1]ESTAR_to_AWHS!K55</f>
        <v>--</v>
      </c>
      <c r="AC205" s="51" t="str">
        <f>[1]ESTAR_to_AWHS!I55</f>
        <v>2-3</v>
      </c>
      <c r="AD205" s="171">
        <f>[1]ESTAR_to_AWHS!L55</f>
        <v>3.2</v>
      </c>
      <c r="AE205" s="52">
        <f>[1]ESTAR_to_AWHS!J55</f>
        <v>42667</v>
      </c>
      <c r="AF205" s="49" t="s">
        <v>91</v>
      </c>
      <c r="AG205" s="138" t="str">
        <f t="shared" si="189"/>
        <v>2,     190339,   "PROPH50 T2 RH350 D  (50 gal)"</v>
      </c>
      <c r="AH205" s="140" t="str">
        <f t="shared" si="185"/>
        <v>Rheem</v>
      </c>
      <c r="AI205" s="141" t="s">
        <v>541</v>
      </c>
      <c r="AJ205" s="166">
        <f t="shared" si="187"/>
        <v>1</v>
      </c>
      <c r="AK205" s="138" t="str">
        <f t="shared" si="190"/>
        <v xml:space="preserve">          case  PROPH50 T2 RH350 D  (50 gal)   :   "RheemPROPH50RH350"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  <c r="AMZ205"/>
      <c r="ANA205"/>
      <c r="ANB205"/>
      <c r="ANC205"/>
      <c r="AND205"/>
      <c r="ANE205"/>
    </row>
    <row r="206" spans="3:1045" s="6" customFormat="1" ht="15" customHeight="1" x14ac:dyDescent="0.25">
      <c r="C206" s="6" t="str">
        <f t="shared" si="196"/>
        <v>Rheem</v>
      </c>
      <c r="D206" s="6" t="str">
        <f t="shared" si="197"/>
        <v>PROPH65 T2 RH350 D  (65 gal)</v>
      </c>
      <c r="E206" s="6">
        <f t="shared" si="198"/>
        <v>190440</v>
      </c>
      <c r="F206" s="60">
        <f t="shared" ref="F206:F406" si="202">W206</f>
        <v>65</v>
      </c>
      <c r="G206" s="6" t="str">
        <f t="shared" si="199"/>
        <v>RheemHBDR4565</v>
      </c>
      <c r="H206" s="60">
        <v>0</v>
      </c>
      <c r="I206" s="60">
        <v>1</v>
      </c>
      <c r="J206" s="61">
        <f t="shared" si="62"/>
        <v>0</v>
      </c>
      <c r="K206" s="61">
        <f t="shared" si="63"/>
        <v>3.4</v>
      </c>
      <c r="L206" s="127">
        <f t="shared" si="174"/>
        <v>0</v>
      </c>
      <c r="M206" s="169" t="str">
        <f t="shared" si="200"/>
        <v>RheemPROPH65RH350D</v>
      </c>
      <c r="N206" s="97" t="s">
        <v>196</v>
      </c>
      <c r="O206" s="32">
        <v>3</v>
      </c>
      <c r="P206" s="81">
        <f t="shared" si="175"/>
        <v>19</v>
      </c>
      <c r="Q206" s="12" t="s">
        <v>91</v>
      </c>
      <c r="R206" s="68">
        <f t="shared" si="201"/>
        <v>4</v>
      </c>
      <c r="S206" s="68">
        <f t="shared" si="188"/>
        <v>190440</v>
      </c>
      <c r="T206" s="65" t="str">
        <f t="shared" si="119"/>
        <v>PROPH65 T2 RH350 D  (65 gal)</v>
      </c>
      <c r="U206" s="168">
        <f t="shared" si="186"/>
        <v>1</v>
      </c>
      <c r="V206" s="13" t="s">
        <v>130</v>
      </c>
      <c r="W206" s="14">
        <v>65</v>
      </c>
      <c r="X206" s="105" t="s">
        <v>274</v>
      </c>
      <c r="Y206" s="86" t="s">
        <v>274</v>
      </c>
      <c r="Z206" s="91" t="str">
        <f t="shared" si="173"/>
        <v>RheemHBDR4565</v>
      </c>
      <c r="AA206" s="126">
        <v>0</v>
      </c>
      <c r="AB206" s="42" t="str">
        <f>[1]ESTAR_to_AWHS!K56</f>
        <v>--</v>
      </c>
      <c r="AC206" s="51" t="str">
        <f>[1]ESTAR_to_AWHS!I56</f>
        <v>2-3</v>
      </c>
      <c r="AD206" s="171">
        <f>[1]ESTAR_to_AWHS!L56</f>
        <v>3.4</v>
      </c>
      <c r="AE206" s="52">
        <f>[1]ESTAR_to_AWHS!J56</f>
        <v>42667</v>
      </c>
      <c r="AF206" s="49" t="s">
        <v>91</v>
      </c>
      <c r="AG206" s="138" t="str">
        <f t="shared" si="189"/>
        <v>2,     190440,   "PROPH65 T2 RH350 D  (65 gal)"</v>
      </c>
      <c r="AH206" s="140" t="str">
        <f t="shared" si="185"/>
        <v>Rheem</v>
      </c>
      <c r="AI206" s="141" t="s">
        <v>547</v>
      </c>
      <c r="AJ206" s="166">
        <f t="shared" si="187"/>
        <v>1</v>
      </c>
      <c r="AK206" s="138" t="str">
        <f t="shared" si="190"/>
        <v xml:space="preserve">          case  PROPH65 T2 RH350 D  (65 gal)   :   "RheemPROPH65RH350D"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  <c r="AMZ206"/>
      <c r="ANA206"/>
      <c r="ANB206"/>
      <c r="ANC206"/>
      <c r="AND206"/>
      <c r="ANE206"/>
    </row>
    <row r="207" spans="3:1045" s="6" customFormat="1" ht="15" customHeight="1" x14ac:dyDescent="0.25">
      <c r="C207" s="6" t="str">
        <f t="shared" si="196"/>
        <v>Rheem</v>
      </c>
      <c r="D207" s="6" t="str">
        <f t="shared" si="197"/>
        <v>PROPH80 T2 RH245  (80 gal)</v>
      </c>
      <c r="E207" s="6">
        <f t="shared" si="198"/>
        <v>190534</v>
      </c>
      <c r="F207" s="60">
        <f t="shared" si="202"/>
        <v>80</v>
      </c>
      <c r="G207" s="6" t="str">
        <f t="shared" si="199"/>
        <v>AOSmithSHPT80</v>
      </c>
      <c r="H207" s="60">
        <v>1</v>
      </c>
      <c r="I207" s="62">
        <v>0</v>
      </c>
      <c r="J207" s="61">
        <f t="shared" si="62"/>
        <v>2.1</v>
      </c>
      <c r="K207" s="61">
        <f t="shared" si="63"/>
        <v>0</v>
      </c>
      <c r="L207" s="127">
        <f t="shared" si="174"/>
        <v>0</v>
      </c>
      <c r="M207" s="169" t="str">
        <f t="shared" si="200"/>
        <v>RheemPROPH80RH245</v>
      </c>
      <c r="N207" s="97" t="s">
        <v>196</v>
      </c>
      <c r="O207" s="32">
        <v>1</v>
      </c>
      <c r="P207" s="81">
        <f t="shared" si="175"/>
        <v>19</v>
      </c>
      <c r="Q207" s="12" t="s">
        <v>91</v>
      </c>
      <c r="R207" s="68">
        <f t="shared" si="201"/>
        <v>5</v>
      </c>
      <c r="S207" s="68">
        <f t="shared" si="188"/>
        <v>190534</v>
      </c>
      <c r="T207" s="65" t="str">
        <f t="shared" si="119"/>
        <v>PROPH80 T2 RH245  (80 gal)</v>
      </c>
      <c r="U207" s="168">
        <f t="shared" si="186"/>
        <v>1</v>
      </c>
      <c r="V207" s="13" t="s">
        <v>144</v>
      </c>
      <c r="W207" s="14">
        <v>80</v>
      </c>
      <c r="X207" s="106" t="s">
        <v>165</v>
      </c>
      <c r="Y207" s="86" t="s">
        <v>165</v>
      </c>
      <c r="Z207" s="91" t="str">
        <f t="shared" si="173"/>
        <v>AOSmithSHPT80</v>
      </c>
      <c r="AA207" s="126">
        <v>0</v>
      </c>
      <c r="AB207" s="42">
        <f>[1]ESTAR_to_AWHS!K142</f>
        <v>2.1</v>
      </c>
      <c r="AC207" s="51" t="str">
        <f>[1]ESTAR_to_AWHS!I142</f>
        <v>4+</v>
      </c>
      <c r="AD207" s="171" t="str">
        <f>[1]ESTAR_to_AWHS!L142</f>
        <v>--</v>
      </c>
      <c r="AE207" s="52">
        <f>[1]ESTAR_to_AWHS!J142</f>
        <v>42591</v>
      </c>
      <c r="AF207" s="49" t="s">
        <v>91</v>
      </c>
      <c r="AG207" s="138" t="str">
        <f t="shared" si="189"/>
        <v>2,     190534,   "PROPH80 T2 RH245  (80 gal)"</v>
      </c>
      <c r="AH207" s="140" t="str">
        <f t="shared" si="185"/>
        <v>Rheem</v>
      </c>
      <c r="AI207" s="6" t="s">
        <v>554</v>
      </c>
      <c r="AJ207" s="166">
        <f t="shared" si="187"/>
        <v>1</v>
      </c>
      <c r="AK207" s="138" t="str">
        <f t="shared" si="190"/>
        <v xml:space="preserve">          case  PROPH80 T2 RH245  (80 gal)   :   "RheemPROPH80RH245"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3:1045" s="6" customFormat="1" ht="15" customHeight="1" x14ac:dyDescent="0.25">
      <c r="C208" s="6" t="str">
        <f t="shared" si="196"/>
        <v>Rheem</v>
      </c>
      <c r="D208" s="6" t="str">
        <f t="shared" si="197"/>
        <v>PROPH80 T2 RH350 D  (80 gal)</v>
      </c>
      <c r="E208" s="6">
        <f t="shared" si="198"/>
        <v>190641</v>
      </c>
      <c r="F208" s="60">
        <f t="shared" si="202"/>
        <v>80</v>
      </c>
      <c r="G208" s="6" t="str">
        <f t="shared" si="199"/>
        <v>RheemHBDR4580</v>
      </c>
      <c r="H208" s="62">
        <v>0</v>
      </c>
      <c r="I208" s="60">
        <v>1</v>
      </c>
      <c r="J208" s="61">
        <f t="shared" si="62"/>
        <v>0</v>
      </c>
      <c r="K208" s="61">
        <f t="shared" si="63"/>
        <v>3.4</v>
      </c>
      <c r="L208" s="127">
        <f t="shared" si="174"/>
        <v>0</v>
      </c>
      <c r="M208" s="169" t="str">
        <f t="shared" si="200"/>
        <v>RheemPROPH80RH350</v>
      </c>
      <c r="N208" s="97" t="s">
        <v>196</v>
      </c>
      <c r="O208" s="32">
        <v>3</v>
      </c>
      <c r="P208" s="81">
        <f t="shared" si="175"/>
        <v>19</v>
      </c>
      <c r="Q208" s="12" t="s">
        <v>91</v>
      </c>
      <c r="R208" s="68">
        <f t="shared" si="201"/>
        <v>6</v>
      </c>
      <c r="S208" s="68">
        <f t="shared" si="188"/>
        <v>190641</v>
      </c>
      <c r="T208" s="65" t="str">
        <f t="shared" si="119"/>
        <v>PROPH80 T2 RH350 D  (80 gal)</v>
      </c>
      <c r="U208" s="168">
        <f t="shared" si="186"/>
        <v>1</v>
      </c>
      <c r="V208" s="13" t="s">
        <v>131</v>
      </c>
      <c r="W208" s="14">
        <v>80</v>
      </c>
      <c r="X208" s="105" t="s">
        <v>275</v>
      </c>
      <c r="Y208" s="86" t="s">
        <v>275</v>
      </c>
      <c r="Z208" s="91" t="str">
        <f t="shared" si="173"/>
        <v>RheemHBDR4580</v>
      </c>
      <c r="AA208" s="126">
        <v>0</v>
      </c>
      <c r="AB208" s="42" t="str">
        <f>[1]ESTAR_to_AWHS!K57</f>
        <v>--</v>
      </c>
      <c r="AC208" s="51">
        <f>[1]ESTAR_to_AWHS!I57</f>
        <v>4</v>
      </c>
      <c r="AD208" s="171">
        <f>[1]ESTAR_to_AWHS!L57</f>
        <v>3.4</v>
      </c>
      <c r="AE208" s="52">
        <f>[1]ESTAR_to_AWHS!J57</f>
        <v>42667</v>
      </c>
      <c r="AF208" s="49" t="s">
        <v>91</v>
      </c>
      <c r="AG208" s="138" t="str">
        <f t="shared" si="189"/>
        <v>2,     190641,   "PROPH80 T2 RH350 D  (80 gal)"</v>
      </c>
      <c r="AH208" s="140" t="str">
        <f t="shared" si="185"/>
        <v>Rheem</v>
      </c>
      <c r="AI208" s="6" t="s">
        <v>555</v>
      </c>
      <c r="AJ208" s="166">
        <f t="shared" si="187"/>
        <v>1</v>
      </c>
      <c r="AK208" s="138" t="str">
        <f t="shared" si="190"/>
        <v xml:space="preserve">          case  PROPH80 T2 RH350 D  (80 gal)   :   "RheemPROPH80RH350"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  <c r="AMZ208"/>
      <c r="ANA208"/>
      <c r="ANB208"/>
      <c r="ANC208"/>
      <c r="AND208"/>
      <c r="ANE208"/>
    </row>
    <row r="209" spans="3:1045" s="6" customFormat="1" ht="15" customHeight="1" x14ac:dyDescent="0.25">
      <c r="C209" s="6" t="str">
        <f t="shared" si="196"/>
        <v>Rheem</v>
      </c>
      <c r="D209" s="6" t="str">
        <f t="shared" si="197"/>
        <v>XE50T10HD50U0  (50 gal)</v>
      </c>
      <c r="E209" s="6">
        <f t="shared" si="198"/>
        <v>190739</v>
      </c>
      <c r="F209" s="60">
        <f t="shared" si="202"/>
        <v>50</v>
      </c>
      <c r="G209" s="6" t="str">
        <f t="shared" si="199"/>
        <v>RheemHBDR4550</v>
      </c>
      <c r="H209" s="62">
        <v>0</v>
      </c>
      <c r="I209" s="60">
        <v>1</v>
      </c>
      <c r="J209" s="61">
        <f t="shared" si="62"/>
        <v>0</v>
      </c>
      <c r="K209" s="61">
        <f t="shared" si="63"/>
        <v>3.2</v>
      </c>
      <c r="L209" s="127">
        <f t="shared" si="174"/>
        <v>0</v>
      </c>
      <c r="M209" s="169" t="str">
        <f t="shared" si="200"/>
        <v>RheemXE50T10</v>
      </c>
      <c r="N209" s="97" t="s">
        <v>196</v>
      </c>
      <c r="O209" s="32">
        <v>3</v>
      </c>
      <c r="P209" s="81">
        <f t="shared" si="175"/>
        <v>19</v>
      </c>
      <c r="Q209" s="12" t="s">
        <v>91</v>
      </c>
      <c r="R209" s="68">
        <f t="shared" si="201"/>
        <v>7</v>
      </c>
      <c r="S209" s="68">
        <f t="shared" si="188"/>
        <v>190739</v>
      </c>
      <c r="T209" s="65" t="str">
        <f t="shared" ref="T209:T302" si="203">V209 &amp; "  (" &amp; W209 &amp; " gal" &amp; IF(AA209&gt;0, ", JA13)", ")")</f>
        <v>XE50T10HD50U0  (50 gal)</v>
      </c>
      <c r="U209" s="168">
        <f t="shared" si="186"/>
        <v>1</v>
      </c>
      <c r="V209" s="13" t="s">
        <v>132</v>
      </c>
      <c r="W209" s="14">
        <v>50</v>
      </c>
      <c r="X209" s="105" t="s">
        <v>273</v>
      </c>
      <c r="Y209" s="86" t="s">
        <v>273</v>
      </c>
      <c r="Z209" s="91" t="str">
        <f t="shared" si="173"/>
        <v>RheemHBDR4550</v>
      </c>
      <c r="AA209" s="126">
        <v>0</v>
      </c>
      <c r="AB209" s="42" t="str">
        <f>[1]ESTAR_to_AWHS!K58</f>
        <v>--</v>
      </c>
      <c r="AC209" s="51" t="str">
        <f>[1]ESTAR_to_AWHS!I58</f>
        <v>2-3</v>
      </c>
      <c r="AD209" s="171">
        <f>[1]ESTAR_to_AWHS!L58</f>
        <v>3.2</v>
      </c>
      <c r="AE209" s="52">
        <f>[1]ESTAR_to_AWHS!J58</f>
        <v>42667</v>
      </c>
      <c r="AF209" s="49" t="s">
        <v>91</v>
      </c>
      <c r="AG209" s="138" t="str">
        <f t="shared" si="189"/>
        <v>2,     190739,   "XE50T10HD50U0  (50 gal)"</v>
      </c>
      <c r="AH209" s="140" t="str">
        <f t="shared" si="185"/>
        <v>Rheem</v>
      </c>
      <c r="AI209" s="6" t="s">
        <v>565</v>
      </c>
      <c r="AJ209" s="166">
        <f t="shared" si="187"/>
        <v>1</v>
      </c>
      <c r="AK209" s="138" t="str">
        <f t="shared" si="190"/>
        <v xml:space="preserve">          case  XE50T10HD50U0  (50 gal)   :   "RheemXE50T10"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  <c r="AMZ209"/>
      <c r="ANA209"/>
      <c r="ANB209"/>
      <c r="ANC209"/>
      <c r="AND209"/>
      <c r="ANE209"/>
    </row>
    <row r="210" spans="3:1045" s="6" customFormat="1" ht="15" customHeight="1" x14ac:dyDescent="0.25">
      <c r="C210" s="6" t="str">
        <f t="shared" si="196"/>
        <v>Rheem</v>
      </c>
      <c r="D210" s="6" t="str">
        <f t="shared" si="197"/>
        <v>XE50T12EH45U0  (50 gal)</v>
      </c>
      <c r="E210" s="6">
        <f t="shared" si="198"/>
        <v>190821</v>
      </c>
      <c r="F210" s="60">
        <f t="shared" si="202"/>
        <v>50</v>
      </c>
      <c r="G210" s="6" t="str">
        <f t="shared" si="199"/>
        <v>RheemHB50</v>
      </c>
      <c r="H210" s="60">
        <v>1</v>
      </c>
      <c r="I210" s="62">
        <v>0</v>
      </c>
      <c r="J210" s="61">
        <f t="shared" si="62"/>
        <v>1.8</v>
      </c>
      <c r="K210" s="61">
        <f t="shared" si="63"/>
        <v>0</v>
      </c>
      <c r="L210" s="127">
        <f t="shared" si="174"/>
        <v>0</v>
      </c>
      <c r="M210" s="169" t="str">
        <f t="shared" si="200"/>
        <v>RheemXE50T12</v>
      </c>
      <c r="N210" s="97" t="s">
        <v>196</v>
      </c>
      <c r="O210" s="32">
        <v>1</v>
      </c>
      <c r="P210" s="81">
        <f t="shared" si="175"/>
        <v>19</v>
      </c>
      <c r="Q210" s="12" t="s">
        <v>91</v>
      </c>
      <c r="R210" s="68">
        <f t="shared" si="201"/>
        <v>8</v>
      </c>
      <c r="S210" s="68">
        <f t="shared" si="188"/>
        <v>190821</v>
      </c>
      <c r="T210" s="65" t="str">
        <f t="shared" si="203"/>
        <v>XE50T12EH45U0  (50 gal)</v>
      </c>
      <c r="U210" s="168">
        <f t="shared" si="186"/>
        <v>1</v>
      </c>
      <c r="V210" s="13" t="s">
        <v>145</v>
      </c>
      <c r="W210" s="14">
        <v>50</v>
      </c>
      <c r="X210" s="30" t="s">
        <v>94</v>
      </c>
      <c r="Y210" s="86" t="s">
        <v>94</v>
      </c>
      <c r="Z210" s="91" t="str">
        <f t="shared" si="173"/>
        <v>RheemHB50</v>
      </c>
      <c r="AA210" s="126">
        <v>0</v>
      </c>
      <c r="AB210" s="42">
        <f>[1]ESTAR_to_AWHS!K143</f>
        <v>1.8</v>
      </c>
      <c r="AC210" s="51" t="str">
        <f>[1]ESTAR_to_AWHS!I143</f>
        <v>4+</v>
      </c>
      <c r="AD210" s="171" t="str">
        <f>[1]ESTAR_to_AWHS!L143</f>
        <v>--</v>
      </c>
      <c r="AE210" s="52">
        <f>[1]ESTAR_to_AWHS!J143</f>
        <v>40857</v>
      </c>
      <c r="AF210" s="49" t="s">
        <v>91</v>
      </c>
      <c r="AG210" s="138" t="str">
        <f t="shared" si="189"/>
        <v>2,     190821,   "XE50T12EH45U0  (50 gal)"</v>
      </c>
      <c r="AH210" s="140" t="str">
        <f t="shared" si="185"/>
        <v>Rheem</v>
      </c>
      <c r="AI210" t="s">
        <v>571</v>
      </c>
      <c r="AJ210" s="166">
        <f t="shared" si="187"/>
        <v>1</v>
      </c>
      <c r="AK210" s="138" t="str">
        <f t="shared" si="190"/>
        <v xml:space="preserve">          case  XE50T12EH45U0  (50 gal)   :   "RheemXE50T12"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3:1045" s="6" customFormat="1" ht="15" customHeight="1" x14ac:dyDescent="0.25">
      <c r="C211" s="6" t="str">
        <f t="shared" si="196"/>
        <v>Rheem</v>
      </c>
      <c r="D211" s="6" t="str">
        <f t="shared" si="197"/>
        <v>XE50T12EH45U0W  (50 gal)</v>
      </c>
      <c r="E211" s="6">
        <f t="shared" si="198"/>
        <v>190921</v>
      </c>
      <c r="F211" s="60">
        <f t="shared" si="202"/>
        <v>50</v>
      </c>
      <c r="G211" s="6" t="str">
        <f t="shared" si="199"/>
        <v>RheemHB50</v>
      </c>
      <c r="H211" s="60">
        <v>1</v>
      </c>
      <c r="I211" s="62">
        <v>0</v>
      </c>
      <c r="J211" s="61">
        <f t="shared" si="62"/>
        <v>2.2000000000000002</v>
      </c>
      <c r="K211" s="61">
        <f t="shared" si="63"/>
        <v>0</v>
      </c>
      <c r="L211" s="127">
        <f t="shared" si="174"/>
        <v>0</v>
      </c>
      <c r="M211" s="169" t="str">
        <f t="shared" si="200"/>
        <v>RheemXE50T12W</v>
      </c>
      <c r="N211" s="97" t="s">
        <v>196</v>
      </c>
      <c r="O211" s="32">
        <v>1</v>
      </c>
      <c r="P211" s="81">
        <f t="shared" si="175"/>
        <v>19</v>
      </c>
      <c r="Q211" s="12" t="s">
        <v>91</v>
      </c>
      <c r="R211" s="68">
        <f t="shared" si="201"/>
        <v>9</v>
      </c>
      <c r="S211" s="68">
        <f t="shared" si="188"/>
        <v>190921</v>
      </c>
      <c r="T211" s="65" t="str">
        <f t="shared" si="203"/>
        <v>XE50T12EH45U0W  (50 gal)</v>
      </c>
      <c r="U211" s="168">
        <f t="shared" si="186"/>
        <v>1</v>
      </c>
      <c r="V211" s="13" t="s">
        <v>146</v>
      </c>
      <c r="W211" s="14">
        <v>50</v>
      </c>
      <c r="X211" s="30" t="s">
        <v>94</v>
      </c>
      <c r="Y211" s="86" t="s">
        <v>94</v>
      </c>
      <c r="Z211" s="91" t="str">
        <f t="shared" si="173"/>
        <v>RheemHB50</v>
      </c>
      <c r="AA211" s="126">
        <v>0</v>
      </c>
      <c r="AB211" s="42">
        <f>[1]ESTAR_to_AWHS!K144</f>
        <v>2.2000000000000002</v>
      </c>
      <c r="AC211" s="51" t="str">
        <f>[1]ESTAR_to_AWHS!I144</f>
        <v>2-3</v>
      </c>
      <c r="AD211" s="171" t="str">
        <f>[1]ESTAR_to_AWHS!L144</f>
        <v>--</v>
      </c>
      <c r="AE211" s="52">
        <f>[1]ESTAR_to_AWHS!J144</f>
        <v>41379</v>
      </c>
      <c r="AF211" s="49" t="s">
        <v>91</v>
      </c>
      <c r="AG211" s="138" t="str">
        <f t="shared" si="189"/>
        <v>2,     190921,   "XE50T12EH45U0W  (50 gal)"</v>
      </c>
      <c r="AH211" s="140" t="str">
        <f t="shared" si="185"/>
        <v>Rheem</v>
      </c>
      <c r="AI211" t="s">
        <v>572</v>
      </c>
      <c r="AJ211" s="166">
        <f t="shared" si="187"/>
        <v>1</v>
      </c>
      <c r="AK211" s="138" t="str">
        <f t="shared" si="190"/>
        <v xml:space="preserve">          case  XE50T12EH45U0W  (50 gal)   :   "RheemXE50T12W"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3:1045" s="6" customFormat="1" ht="15" customHeight="1" x14ac:dyDescent="0.25">
      <c r="C212" s="6" t="str">
        <f t="shared" si="196"/>
        <v>Rheem</v>
      </c>
      <c r="D212" s="6" t="str">
        <f t="shared" si="197"/>
        <v>XE65T10HD50U0  (65 gal)</v>
      </c>
      <c r="E212" s="6">
        <f t="shared" si="198"/>
        <v>191040</v>
      </c>
      <c r="F212" s="60">
        <f t="shared" si="202"/>
        <v>65</v>
      </c>
      <c r="G212" s="6" t="str">
        <f t="shared" si="199"/>
        <v>RheemHBDR4565</v>
      </c>
      <c r="H212" s="62">
        <v>0</v>
      </c>
      <c r="I212" s="60">
        <v>1</v>
      </c>
      <c r="J212" s="61">
        <f t="shared" si="62"/>
        <v>0</v>
      </c>
      <c r="K212" s="61">
        <f t="shared" si="63"/>
        <v>3.4</v>
      </c>
      <c r="L212" s="127">
        <f t="shared" si="174"/>
        <v>0</v>
      </c>
      <c r="M212" s="169" t="str">
        <f t="shared" si="200"/>
        <v>RheemXE65T10</v>
      </c>
      <c r="N212" s="97" t="s">
        <v>196</v>
      </c>
      <c r="O212" s="32">
        <v>3</v>
      </c>
      <c r="P212" s="81">
        <f t="shared" si="175"/>
        <v>19</v>
      </c>
      <c r="Q212" s="12" t="s">
        <v>91</v>
      </c>
      <c r="R212" s="68">
        <f t="shared" si="201"/>
        <v>10</v>
      </c>
      <c r="S212" s="68">
        <f t="shared" si="188"/>
        <v>191040</v>
      </c>
      <c r="T212" s="65" t="str">
        <f t="shared" si="203"/>
        <v>XE65T10HD50U0  (65 gal)</v>
      </c>
      <c r="U212" s="168">
        <f t="shared" si="186"/>
        <v>1</v>
      </c>
      <c r="V212" s="13" t="s">
        <v>133</v>
      </c>
      <c r="W212" s="14">
        <v>65</v>
      </c>
      <c r="X212" s="105" t="s">
        <v>274</v>
      </c>
      <c r="Y212" s="86" t="s">
        <v>274</v>
      </c>
      <c r="Z212" s="91" t="str">
        <f t="shared" si="173"/>
        <v>RheemHBDR4565</v>
      </c>
      <c r="AA212" s="126">
        <v>0</v>
      </c>
      <c r="AB212" s="42" t="str">
        <f>[1]ESTAR_to_AWHS!K59</f>
        <v>--</v>
      </c>
      <c r="AC212" s="51" t="str">
        <f>[1]ESTAR_to_AWHS!I59</f>
        <v>2-3</v>
      </c>
      <c r="AD212" s="171">
        <f>[1]ESTAR_to_AWHS!L59</f>
        <v>3.4</v>
      </c>
      <c r="AE212" s="52">
        <f>[1]ESTAR_to_AWHS!J59</f>
        <v>42667</v>
      </c>
      <c r="AF212" s="49" t="s">
        <v>91</v>
      </c>
      <c r="AG212" s="138" t="str">
        <f t="shared" si="189"/>
        <v>2,     191040,   "XE65T10HD50U0  (65 gal)"</v>
      </c>
      <c r="AH212" s="140" t="str">
        <f t="shared" si="185"/>
        <v>Rheem</v>
      </c>
      <c r="AI212" s="6" t="s">
        <v>573</v>
      </c>
      <c r="AJ212" s="166">
        <f t="shared" si="187"/>
        <v>1</v>
      </c>
      <c r="AK212" s="138" t="str">
        <f t="shared" si="190"/>
        <v xml:space="preserve">          case  XE65T10HD50U0  (65 gal)   :   "RheemXE65T10"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  <c r="AMV212"/>
      <c r="AMW212"/>
      <c r="AMX212"/>
      <c r="AMY212"/>
      <c r="AMZ212"/>
      <c r="ANA212"/>
      <c r="ANB212"/>
      <c r="ANC212"/>
      <c r="AND212"/>
      <c r="ANE212"/>
    </row>
    <row r="213" spans="3:1045" s="6" customFormat="1" ht="15" customHeight="1" x14ac:dyDescent="0.25">
      <c r="C213" s="6" t="str">
        <f t="shared" si="196"/>
        <v>Rheem</v>
      </c>
      <c r="D213" s="6" t="str">
        <f t="shared" si="197"/>
        <v>XE80T10HD50U0  (80 gal)</v>
      </c>
      <c r="E213" s="6">
        <f t="shared" si="198"/>
        <v>191141</v>
      </c>
      <c r="F213" s="60">
        <f t="shared" si="202"/>
        <v>80</v>
      </c>
      <c r="G213" s="6" t="str">
        <f t="shared" si="199"/>
        <v>RheemHBDR4580</v>
      </c>
      <c r="H213" s="62">
        <v>0</v>
      </c>
      <c r="I213" s="60">
        <v>1</v>
      </c>
      <c r="J213" s="61">
        <f t="shared" si="62"/>
        <v>0</v>
      </c>
      <c r="K213" s="61">
        <f t="shared" si="63"/>
        <v>3.4</v>
      </c>
      <c r="L213" s="127">
        <f t="shared" si="174"/>
        <v>0</v>
      </c>
      <c r="M213" s="169" t="str">
        <f t="shared" si="200"/>
        <v>RheemXE80T10</v>
      </c>
      <c r="N213" s="97" t="s">
        <v>196</v>
      </c>
      <c r="O213" s="32">
        <v>3</v>
      </c>
      <c r="P213" s="81">
        <f t="shared" si="175"/>
        <v>19</v>
      </c>
      <c r="Q213" s="12" t="s">
        <v>91</v>
      </c>
      <c r="R213" s="68">
        <f t="shared" si="201"/>
        <v>11</v>
      </c>
      <c r="S213" s="68">
        <f t="shared" si="188"/>
        <v>191141</v>
      </c>
      <c r="T213" s="65" t="str">
        <f t="shared" si="203"/>
        <v>XE80T10HD50U0  (80 gal)</v>
      </c>
      <c r="U213" s="168">
        <f t="shared" si="186"/>
        <v>1</v>
      </c>
      <c r="V213" s="13" t="s">
        <v>134</v>
      </c>
      <c r="W213" s="14">
        <v>80</v>
      </c>
      <c r="X213" s="105" t="s">
        <v>275</v>
      </c>
      <c r="Y213" s="86" t="s">
        <v>275</v>
      </c>
      <c r="Z213" s="91" t="str">
        <f t="shared" si="173"/>
        <v>RheemHBDR4580</v>
      </c>
      <c r="AA213" s="126">
        <v>0</v>
      </c>
      <c r="AB213" s="42" t="str">
        <f>[1]ESTAR_to_AWHS!K60</f>
        <v>--</v>
      </c>
      <c r="AC213" s="51">
        <f>[1]ESTAR_to_AWHS!I60</f>
        <v>4</v>
      </c>
      <c r="AD213" s="171">
        <f>[1]ESTAR_to_AWHS!L60</f>
        <v>3.4</v>
      </c>
      <c r="AE213" s="52">
        <f>[1]ESTAR_to_AWHS!J60</f>
        <v>42667</v>
      </c>
      <c r="AF213" s="49" t="s">
        <v>91</v>
      </c>
      <c r="AG213" s="138" t="str">
        <f t="shared" si="189"/>
        <v>2,     191141,   "XE80T10HD50U0  (80 gal)"</v>
      </c>
      <c r="AH213" s="140" t="str">
        <f t="shared" si="185"/>
        <v>Rheem</v>
      </c>
      <c r="AI213" s="6" t="s">
        <v>579</v>
      </c>
      <c r="AJ213" s="166">
        <f t="shared" si="187"/>
        <v>1</v>
      </c>
      <c r="AK213" s="138" t="str">
        <f t="shared" si="190"/>
        <v xml:space="preserve">          case  XE80T10HD50U0  (80 gal)   :   "RheemXE80T10"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  <c r="AMV213"/>
      <c r="AMW213"/>
      <c r="AMX213"/>
      <c r="AMY213"/>
      <c r="AMZ213"/>
      <c r="ANA213"/>
      <c r="ANB213"/>
      <c r="ANC213"/>
      <c r="AND213"/>
      <c r="ANE213"/>
    </row>
    <row r="214" spans="3:1045" s="6" customFormat="1" ht="15" customHeight="1" x14ac:dyDescent="0.25">
      <c r="C214" s="6" t="str">
        <f t="shared" si="196"/>
        <v>Rheem</v>
      </c>
      <c r="D214" s="6" t="str">
        <f t="shared" si="197"/>
        <v>XE80T12EH45U0  (80 gal)</v>
      </c>
      <c r="E214" s="6">
        <f t="shared" si="198"/>
        <v>191234</v>
      </c>
      <c r="F214" s="60">
        <f t="shared" si="202"/>
        <v>80</v>
      </c>
      <c r="G214" s="6" t="str">
        <f t="shared" si="199"/>
        <v>AOSmithSHPT80</v>
      </c>
      <c r="H214" s="60">
        <v>1</v>
      </c>
      <c r="I214" s="62">
        <v>0</v>
      </c>
      <c r="J214" s="61">
        <f t="shared" si="62"/>
        <v>1.94</v>
      </c>
      <c r="K214" s="61">
        <f t="shared" si="63"/>
        <v>0</v>
      </c>
      <c r="L214" s="127">
        <f t="shared" si="174"/>
        <v>0</v>
      </c>
      <c r="M214" s="169" t="str">
        <f t="shared" si="200"/>
        <v>RheemXE80T12</v>
      </c>
      <c r="N214" s="97" t="s">
        <v>196</v>
      </c>
      <c r="O214" s="32">
        <v>1</v>
      </c>
      <c r="P214" s="81">
        <f t="shared" si="175"/>
        <v>19</v>
      </c>
      <c r="Q214" s="12" t="s">
        <v>91</v>
      </c>
      <c r="R214" s="68">
        <f t="shared" si="201"/>
        <v>12</v>
      </c>
      <c r="S214" s="68">
        <f t="shared" si="188"/>
        <v>191234</v>
      </c>
      <c r="T214" s="65" t="str">
        <f t="shared" si="203"/>
        <v>XE80T12EH45U0  (80 gal)</v>
      </c>
      <c r="U214" s="168">
        <f t="shared" si="186"/>
        <v>1</v>
      </c>
      <c r="V214" s="13" t="s">
        <v>147</v>
      </c>
      <c r="W214" s="14">
        <v>80</v>
      </c>
      <c r="X214" s="106" t="s">
        <v>165</v>
      </c>
      <c r="Y214" s="86" t="s">
        <v>165</v>
      </c>
      <c r="Z214" s="91" t="str">
        <f t="shared" si="173"/>
        <v>AOSmithSHPT80</v>
      </c>
      <c r="AA214" s="126">
        <v>0</v>
      </c>
      <c r="AB214" s="42">
        <f>[1]ESTAR_to_AWHS!K145</f>
        <v>1.94</v>
      </c>
      <c r="AC214" s="51" t="str">
        <f>[1]ESTAR_to_AWHS!I145</f>
        <v>1-2</v>
      </c>
      <c r="AD214" s="171" t="str">
        <f>[1]ESTAR_to_AWHS!L145</f>
        <v>--</v>
      </c>
      <c r="AE214" s="52">
        <f>[1]ESTAR_to_AWHS!J145</f>
        <v>42505</v>
      </c>
      <c r="AF214" s="49" t="s">
        <v>91</v>
      </c>
      <c r="AG214" s="138" t="str">
        <f t="shared" si="189"/>
        <v>2,     191234,   "XE80T12EH45U0  (80 gal)"</v>
      </c>
      <c r="AH214" s="140" t="str">
        <f t="shared" si="185"/>
        <v>Rheem</v>
      </c>
      <c r="AI214" t="s">
        <v>585</v>
      </c>
      <c r="AJ214" s="166">
        <f t="shared" si="187"/>
        <v>1</v>
      </c>
      <c r="AK214" s="138" t="str">
        <f t="shared" si="190"/>
        <v xml:space="preserve">          case  XE80T12EH45U0  (80 gal)   :   "RheemXE80T12"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3:1045" s="6" customFormat="1" ht="15" customHeight="1" x14ac:dyDescent="0.25">
      <c r="C215" s="6" t="str">
        <f t="shared" si="196"/>
        <v>Rheem</v>
      </c>
      <c r="D215" s="6" t="str">
        <f t="shared" si="197"/>
        <v>XE80T12EH45U0W  (80 gal)</v>
      </c>
      <c r="E215" s="6">
        <f t="shared" si="198"/>
        <v>191334</v>
      </c>
      <c r="F215" s="60">
        <f t="shared" si="202"/>
        <v>80</v>
      </c>
      <c r="G215" s="6" t="str">
        <f t="shared" si="199"/>
        <v>AOSmithSHPT80</v>
      </c>
      <c r="H215" s="60">
        <v>1</v>
      </c>
      <c r="I215" s="62">
        <v>0</v>
      </c>
      <c r="J215" s="61">
        <f t="shared" si="62"/>
        <v>2.2799999999999998</v>
      </c>
      <c r="K215" s="61">
        <f t="shared" si="63"/>
        <v>0</v>
      </c>
      <c r="L215" s="127">
        <f t="shared" si="174"/>
        <v>0</v>
      </c>
      <c r="M215" s="169" t="str">
        <f t="shared" si="200"/>
        <v>RheemXE80T12W</v>
      </c>
      <c r="N215" s="97" t="s">
        <v>196</v>
      </c>
      <c r="O215" s="32">
        <v>1</v>
      </c>
      <c r="P215" s="81">
        <f t="shared" si="175"/>
        <v>19</v>
      </c>
      <c r="Q215" s="12" t="s">
        <v>91</v>
      </c>
      <c r="R215" s="68">
        <f t="shared" si="201"/>
        <v>13</v>
      </c>
      <c r="S215" s="68">
        <f t="shared" si="188"/>
        <v>191334</v>
      </c>
      <c r="T215" s="65" t="str">
        <f t="shared" si="203"/>
        <v>XE80T12EH45U0W  (80 gal)</v>
      </c>
      <c r="U215" s="168">
        <f t="shared" si="186"/>
        <v>1</v>
      </c>
      <c r="V215" s="13" t="s">
        <v>148</v>
      </c>
      <c r="W215" s="14">
        <v>80</v>
      </c>
      <c r="X215" s="106" t="s">
        <v>165</v>
      </c>
      <c r="Y215" s="86" t="s">
        <v>165</v>
      </c>
      <c r="Z215" s="91" t="str">
        <f t="shared" si="173"/>
        <v>AOSmithSHPT80</v>
      </c>
      <c r="AA215" s="126">
        <v>0</v>
      </c>
      <c r="AB215" s="42">
        <f>[1]ESTAR_to_AWHS!K146</f>
        <v>2.2799999999999998</v>
      </c>
      <c r="AC215" s="51">
        <f>[1]ESTAR_to_AWHS!I146</f>
        <v>3</v>
      </c>
      <c r="AD215" s="171" t="str">
        <f>[1]ESTAR_to_AWHS!L146</f>
        <v>--</v>
      </c>
      <c r="AE215" s="52">
        <f>[1]ESTAR_to_AWHS!J146</f>
        <v>42505</v>
      </c>
      <c r="AF215" s="49" t="s">
        <v>91</v>
      </c>
      <c r="AG215" s="138" t="str">
        <f t="shared" si="189"/>
        <v>2,     191334,   "XE80T12EH45U0W  (80 gal)"</v>
      </c>
      <c r="AH215" s="140" t="str">
        <f t="shared" si="185"/>
        <v>Rheem</v>
      </c>
      <c r="AI215" t="s">
        <v>586</v>
      </c>
      <c r="AJ215" s="166">
        <f t="shared" si="187"/>
        <v>1</v>
      </c>
      <c r="AK215" s="138" t="str">
        <f t="shared" si="190"/>
        <v xml:space="preserve">          case  XE80T12EH45U0W  (80 gal)   :   "RheemXE80T12W"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3:1045" s="6" customFormat="1" ht="15" customHeight="1" x14ac:dyDescent="0.25">
      <c r="C216" s="6" t="str">
        <f t="shared" si="196"/>
        <v>Rheem</v>
      </c>
      <c r="D216" s="6" t="str">
        <f t="shared" si="197"/>
        <v>PROPH50 T2 RH350 DC  (50 gal)</v>
      </c>
      <c r="E216" s="6">
        <f t="shared" si="198"/>
        <v>191439</v>
      </c>
      <c r="F216" s="60">
        <f t="shared" si="202"/>
        <v>50</v>
      </c>
      <c r="G216" s="6" t="str">
        <f t="shared" si="199"/>
        <v>RheemHBDR4550</v>
      </c>
      <c r="H216" s="62">
        <v>0</v>
      </c>
      <c r="I216" s="60">
        <v>1</v>
      </c>
      <c r="J216" s="61">
        <f t="shared" si="62"/>
        <v>0</v>
      </c>
      <c r="K216" s="61">
        <f t="shared" si="63"/>
        <v>3.2</v>
      </c>
      <c r="L216" s="127">
        <f t="shared" si="174"/>
        <v>0</v>
      </c>
      <c r="M216" s="169" t="str">
        <f t="shared" si="200"/>
        <v>RheemPROPH50RH350DC</v>
      </c>
      <c r="N216" s="97" t="s">
        <v>196</v>
      </c>
      <c r="O216" s="32">
        <v>3</v>
      </c>
      <c r="P216" s="81">
        <f t="shared" si="175"/>
        <v>19</v>
      </c>
      <c r="Q216" s="12" t="s">
        <v>91</v>
      </c>
      <c r="R216" s="68">
        <f t="shared" si="201"/>
        <v>14</v>
      </c>
      <c r="S216" s="68">
        <f t="shared" ref="S216" si="204" xml:space="preserve"> (P216*10000) + (R216*100) + VLOOKUP( Y216, $V$2:$X$56, 2, FALSE )</f>
        <v>191439</v>
      </c>
      <c r="T216" s="65" t="str">
        <f t="shared" si="203"/>
        <v>PROPH50 T2 RH350 DC  (50 gal)</v>
      </c>
      <c r="U216" s="168">
        <f t="shared" si="186"/>
        <v>1</v>
      </c>
      <c r="V216" t="s">
        <v>239</v>
      </c>
      <c r="W216" s="14">
        <v>50</v>
      </c>
      <c r="X216" s="105" t="s">
        <v>273</v>
      </c>
      <c r="Y216" s="86" t="s">
        <v>273</v>
      </c>
      <c r="Z216" s="91" t="str">
        <f t="shared" si="173"/>
        <v>RheemHBDR4550</v>
      </c>
      <c r="AA216" s="126">
        <v>0</v>
      </c>
      <c r="AB216" s="42"/>
      <c r="AC216" s="51" t="s">
        <v>9</v>
      </c>
      <c r="AD216" s="171">
        <v>3.2</v>
      </c>
      <c r="AE216" s="52"/>
      <c r="AF216" s="49"/>
      <c r="AG216" s="138" t="str">
        <f t="shared" si="189"/>
        <v>2,     191439,   "PROPH50 T2 RH350 DC  (50 gal)"</v>
      </c>
      <c r="AH216" s="140" t="str">
        <f t="shared" si="185"/>
        <v>Rheem</v>
      </c>
      <c r="AI216" s="141" t="s">
        <v>542</v>
      </c>
      <c r="AJ216" s="166">
        <f t="shared" si="187"/>
        <v>1</v>
      </c>
      <c r="AK216" s="138" t="str">
        <f t="shared" si="190"/>
        <v xml:space="preserve">          case  PROPH50 T2 RH350 DC  (50 gal)   :   "RheemPROPH50RH350DC"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3:1045" s="6" customFormat="1" ht="15" customHeight="1" x14ac:dyDescent="0.25">
      <c r="C217" s="6" t="str">
        <f t="shared" si="196"/>
        <v>Rheem</v>
      </c>
      <c r="D217" s="6" t="str">
        <f t="shared" si="197"/>
        <v>PROPH65 T2 RH350 DC  (65 gal)</v>
      </c>
      <c r="E217" s="6">
        <f t="shared" si="198"/>
        <v>191540</v>
      </c>
      <c r="F217" s="60">
        <f t="shared" si="202"/>
        <v>65</v>
      </c>
      <c r="G217" s="6" t="str">
        <f t="shared" si="199"/>
        <v>RheemHBDR4565</v>
      </c>
      <c r="H217" s="62">
        <v>0</v>
      </c>
      <c r="I217" s="60">
        <v>1</v>
      </c>
      <c r="J217" s="61">
        <f t="shared" ref="J217:J390" si="205">IF(H217&gt;0,AB217,0)</f>
        <v>0</v>
      </c>
      <c r="K217" s="61">
        <f t="shared" ref="K217:K390" si="206">IF(I217&gt;0,AD217,0)</f>
        <v>3.4</v>
      </c>
      <c r="L217" s="127">
        <f t="shared" si="174"/>
        <v>0</v>
      </c>
      <c r="M217" s="169" t="str">
        <f t="shared" si="200"/>
        <v>RheemPROPH65RH350DC</v>
      </c>
      <c r="N217" s="97" t="s">
        <v>196</v>
      </c>
      <c r="O217" s="32">
        <v>3</v>
      </c>
      <c r="P217" s="81">
        <f t="shared" si="175"/>
        <v>19</v>
      </c>
      <c r="Q217" s="12" t="s">
        <v>91</v>
      </c>
      <c r="R217" s="68">
        <f t="shared" si="201"/>
        <v>15</v>
      </c>
      <c r="S217" s="68">
        <f t="shared" ref="S217:S246" si="207" xml:space="preserve"> (P217*10000) + (R217*100) + VLOOKUP( Y217, $V$2:$X$56, 2, FALSE )</f>
        <v>191540</v>
      </c>
      <c r="T217" s="65" t="str">
        <f t="shared" si="203"/>
        <v>PROPH65 T2 RH350 DC  (65 gal)</v>
      </c>
      <c r="U217" s="168">
        <f t="shared" si="186"/>
        <v>1</v>
      </c>
      <c r="V217" t="s">
        <v>240</v>
      </c>
      <c r="W217" s="14">
        <v>65</v>
      </c>
      <c r="X217" s="105" t="s">
        <v>274</v>
      </c>
      <c r="Y217" s="86" t="s">
        <v>274</v>
      </c>
      <c r="Z217" s="91" t="str">
        <f t="shared" si="173"/>
        <v>RheemHBDR4565</v>
      </c>
      <c r="AA217" s="126">
        <v>0</v>
      </c>
      <c r="AB217" s="42"/>
      <c r="AC217" s="51" t="s">
        <v>9</v>
      </c>
      <c r="AD217" s="171">
        <v>3.4</v>
      </c>
      <c r="AE217" s="52"/>
      <c r="AF217" s="49"/>
      <c r="AG217" s="138" t="str">
        <f t="shared" si="189"/>
        <v>2,     191540,   "PROPH65 T2 RH350 DC  (65 gal)"</v>
      </c>
      <c r="AH217" s="140" t="str">
        <f t="shared" si="185"/>
        <v>Rheem</v>
      </c>
      <c r="AI217" s="141" t="s">
        <v>549</v>
      </c>
      <c r="AJ217" s="166">
        <f t="shared" si="187"/>
        <v>1</v>
      </c>
      <c r="AK217" s="138" t="str">
        <f t="shared" si="190"/>
        <v xml:space="preserve">          case  PROPH65 T2 RH350 DC  (65 gal)   :   "RheemPROPH65RH350DC"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3:1045" s="6" customFormat="1" ht="15" customHeight="1" x14ac:dyDescent="0.25">
      <c r="C218" s="6" t="str">
        <f t="shared" si="196"/>
        <v>Rheem</v>
      </c>
      <c r="D218" s="6" t="str">
        <f t="shared" si="197"/>
        <v>PROPH80 T2 RH350 DC  (80 gal)</v>
      </c>
      <c r="E218" s="6">
        <f t="shared" si="198"/>
        <v>191641</v>
      </c>
      <c r="F218" s="60">
        <f t="shared" si="202"/>
        <v>80</v>
      </c>
      <c r="G218" s="6" t="str">
        <f t="shared" si="199"/>
        <v>RheemHBDR4580</v>
      </c>
      <c r="H218" s="62">
        <v>0</v>
      </c>
      <c r="I218" s="60">
        <v>1</v>
      </c>
      <c r="J218" s="61">
        <f t="shared" si="205"/>
        <v>0</v>
      </c>
      <c r="K218" s="61">
        <f t="shared" si="206"/>
        <v>3.4</v>
      </c>
      <c r="L218" s="127">
        <f t="shared" si="174"/>
        <v>0</v>
      </c>
      <c r="M218" s="169" t="str">
        <f t="shared" si="200"/>
        <v>RheemPROPH80RH350DC</v>
      </c>
      <c r="N218" s="97" t="s">
        <v>196</v>
      </c>
      <c r="O218" s="32">
        <v>3</v>
      </c>
      <c r="P218" s="81">
        <f t="shared" si="175"/>
        <v>19</v>
      </c>
      <c r="Q218" s="12" t="s">
        <v>91</v>
      </c>
      <c r="R218" s="68">
        <f t="shared" si="201"/>
        <v>16</v>
      </c>
      <c r="S218" s="68">
        <f t="shared" si="207"/>
        <v>191641</v>
      </c>
      <c r="T218" s="65" t="str">
        <f t="shared" si="203"/>
        <v>PROPH80 T2 RH350 DC  (80 gal)</v>
      </c>
      <c r="U218" s="168">
        <f t="shared" si="186"/>
        <v>1</v>
      </c>
      <c r="V218" t="s">
        <v>241</v>
      </c>
      <c r="W218" s="14">
        <v>80</v>
      </c>
      <c r="X218" s="105" t="s">
        <v>275</v>
      </c>
      <c r="Y218" s="86" t="s">
        <v>275</v>
      </c>
      <c r="Z218" s="91" t="str">
        <f t="shared" si="173"/>
        <v>RheemHBDR4580</v>
      </c>
      <c r="AA218" s="126">
        <v>0</v>
      </c>
      <c r="AB218" s="42"/>
      <c r="AC218" s="51" t="s">
        <v>265</v>
      </c>
      <c r="AD218" s="171">
        <v>3.4</v>
      </c>
      <c r="AE218" s="52"/>
      <c r="AF218" s="49"/>
      <c r="AG218" s="138" t="str">
        <f t="shared" si="189"/>
        <v>2,     191641,   "PROPH80 T2 RH350 DC  (80 gal)"</v>
      </c>
      <c r="AH218" s="140" t="str">
        <f t="shared" si="185"/>
        <v>Rheem</v>
      </c>
      <c r="AI218" s="141" t="s">
        <v>557</v>
      </c>
      <c r="AJ218" s="166">
        <f t="shared" si="187"/>
        <v>1</v>
      </c>
      <c r="AK218" s="138" t="str">
        <f t="shared" si="190"/>
        <v xml:space="preserve">          case  PROPH80 T2 RH350 DC  (80 gal)   :   "RheemPROPH80RH350DC"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3:1045" s="6" customFormat="1" ht="15" customHeight="1" x14ac:dyDescent="0.25">
      <c r="C219" s="6" t="str">
        <f t="shared" si="196"/>
        <v>Rheem</v>
      </c>
      <c r="D219" s="6" t="str">
        <f t="shared" si="197"/>
        <v>HPLD50  (50 gal)</v>
      </c>
      <c r="E219" s="6">
        <f t="shared" si="198"/>
        <v>191739</v>
      </c>
      <c r="F219" s="60">
        <f t="shared" si="202"/>
        <v>50</v>
      </c>
      <c r="G219" s="6" t="str">
        <f t="shared" si="199"/>
        <v>RheemHBDR4550</v>
      </c>
      <c r="H219" s="62">
        <v>0</v>
      </c>
      <c r="I219" s="60">
        <v>1</v>
      </c>
      <c r="J219" s="61">
        <f t="shared" si="205"/>
        <v>0</v>
      </c>
      <c r="K219" s="61">
        <f t="shared" si="206"/>
        <v>3.2</v>
      </c>
      <c r="L219" s="127">
        <f t="shared" si="174"/>
        <v>0</v>
      </c>
      <c r="M219" s="169" t="str">
        <f t="shared" si="200"/>
        <v>RheemHPLD50</v>
      </c>
      <c r="N219" s="97" t="s">
        <v>196</v>
      </c>
      <c r="O219" s="32">
        <v>3</v>
      </c>
      <c r="P219" s="81">
        <f t="shared" si="175"/>
        <v>19</v>
      </c>
      <c r="Q219" s="12" t="s">
        <v>91</v>
      </c>
      <c r="R219" s="68">
        <f t="shared" si="201"/>
        <v>17</v>
      </c>
      <c r="S219" s="68">
        <f t="shared" si="207"/>
        <v>191739</v>
      </c>
      <c r="T219" s="65" t="str">
        <f t="shared" si="203"/>
        <v>HPLD50  (50 gal)</v>
      </c>
      <c r="U219" s="168">
        <f t="shared" si="186"/>
        <v>1</v>
      </c>
      <c r="V219" t="s">
        <v>242</v>
      </c>
      <c r="W219" s="14">
        <v>50</v>
      </c>
      <c r="X219" s="105" t="s">
        <v>273</v>
      </c>
      <c r="Y219" s="86" t="s">
        <v>273</v>
      </c>
      <c r="Z219" s="91" t="str">
        <f t="shared" si="173"/>
        <v>RheemHBDR4550</v>
      </c>
      <c r="AA219" s="126">
        <v>0</v>
      </c>
      <c r="AB219" s="42"/>
      <c r="AC219" s="51" t="s">
        <v>9</v>
      </c>
      <c r="AD219" s="171">
        <v>3.2</v>
      </c>
      <c r="AE219" s="52"/>
      <c r="AF219" s="49"/>
      <c r="AG219" s="138" t="str">
        <f t="shared" si="189"/>
        <v>2,     191739,   "HPLD50  (50 gal)"</v>
      </c>
      <c r="AH219" s="140" t="str">
        <f t="shared" si="185"/>
        <v>Rheem</v>
      </c>
      <c r="AI219" s="141" t="s">
        <v>530</v>
      </c>
      <c r="AJ219" s="166">
        <f t="shared" si="187"/>
        <v>1</v>
      </c>
      <c r="AK219" s="138" t="str">
        <f t="shared" si="190"/>
        <v xml:space="preserve">          case  HPLD50  (50 gal)   :   "RheemHPLD50"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3:1045" s="6" customFormat="1" ht="15" customHeight="1" x14ac:dyDescent="0.25">
      <c r="C220" s="6" t="str">
        <f t="shared" si="196"/>
        <v>Rheem</v>
      </c>
      <c r="D220" s="6" t="str">
        <f t="shared" si="197"/>
        <v>HPLD65  (65 gal)</v>
      </c>
      <c r="E220" s="6">
        <f t="shared" si="198"/>
        <v>191840</v>
      </c>
      <c r="F220" s="60">
        <f t="shared" si="202"/>
        <v>65</v>
      </c>
      <c r="G220" s="6" t="str">
        <f t="shared" si="199"/>
        <v>RheemHBDR4565</v>
      </c>
      <c r="H220" s="62">
        <v>0</v>
      </c>
      <c r="I220" s="60">
        <v>1</v>
      </c>
      <c r="J220" s="61">
        <f t="shared" si="205"/>
        <v>0</v>
      </c>
      <c r="K220" s="61">
        <f t="shared" si="206"/>
        <v>3.4</v>
      </c>
      <c r="L220" s="127">
        <f t="shared" si="174"/>
        <v>0</v>
      </c>
      <c r="M220" s="169" t="str">
        <f t="shared" si="200"/>
        <v>RheemHPLD65</v>
      </c>
      <c r="N220" s="97" t="s">
        <v>196</v>
      </c>
      <c r="O220" s="32">
        <v>3</v>
      </c>
      <c r="P220" s="81">
        <f t="shared" si="175"/>
        <v>19</v>
      </c>
      <c r="Q220" s="12" t="s">
        <v>91</v>
      </c>
      <c r="R220" s="68">
        <f t="shared" si="201"/>
        <v>18</v>
      </c>
      <c r="S220" s="68">
        <f t="shared" si="207"/>
        <v>191840</v>
      </c>
      <c r="T220" s="65" t="str">
        <f t="shared" si="203"/>
        <v>HPLD65  (65 gal)</v>
      </c>
      <c r="U220" s="168">
        <f t="shared" si="186"/>
        <v>1</v>
      </c>
      <c r="V220" t="s">
        <v>243</v>
      </c>
      <c r="W220" s="14">
        <v>65</v>
      </c>
      <c r="X220" s="105" t="s">
        <v>274</v>
      </c>
      <c r="Y220" s="86" t="s">
        <v>274</v>
      </c>
      <c r="Z220" s="91" t="str">
        <f t="shared" si="173"/>
        <v>RheemHBDR4565</v>
      </c>
      <c r="AA220" s="126">
        <v>0</v>
      </c>
      <c r="AB220" s="42"/>
      <c r="AC220" s="51" t="s">
        <v>9</v>
      </c>
      <c r="AD220" s="171">
        <v>3.4</v>
      </c>
      <c r="AE220" s="52"/>
      <c r="AF220" s="49"/>
      <c r="AG220" s="138" t="str">
        <f t="shared" si="189"/>
        <v>2,     191840,   "HPLD65  (65 gal)"</v>
      </c>
      <c r="AH220" s="140" t="str">
        <f t="shared" si="185"/>
        <v>Rheem</v>
      </c>
      <c r="AI220" s="141" t="s">
        <v>531</v>
      </c>
      <c r="AJ220" s="166">
        <f t="shared" si="187"/>
        <v>1</v>
      </c>
      <c r="AK220" s="138" t="str">
        <f t="shared" si="190"/>
        <v xml:space="preserve">          case  HPLD65  (65 gal)   :   "RheemHPLD65"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3:1045" s="6" customFormat="1" ht="15" customHeight="1" x14ac:dyDescent="0.25">
      <c r="C221" s="6" t="str">
        <f t="shared" si="196"/>
        <v>Rheem</v>
      </c>
      <c r="D221" s="6" t="str">
        <f t="shared" si="197"/>
        <v>HPLD80  (80 gal)</v>
      </c>
      <c r="E221" s="6">
        <f t="shared" si="198"/>
        <v>191941</v>
      </c>
      <c r="F221" s="60">
        <f t="shared" si="202"/>
        <v>80</v>
      </c>
      <c r="G221" s="6" t="str">
        <f t="shared" si="199"/>
        <v>RheemHBDR4580</v>
      </c>
      <c r="H221" s="62">
        <v>0</v>
      </c>
      <c r="I221" s="60">
        <v>1</v>
      </c>
      <c r="J221" s="61">
        <f t="shared" si="205"/>
        <v>0</v>
      </c>
      <c r="K221" s="61">
        <f t="shared" si="206"/>
        <v>3.4</v>
      </c>
      <c r="L221" s="127">
        <f t="shared" si="174"/>
        <v>0</v>
      </c>
      <c r="M221" s="169" t="str">
        <f t="shared" si="200"/>
        <v>RheemHPLD80</v>
      </c>
      <c r="N221" s="97" t="s">
        <v>196</v>
      </c>
      <c r="O221" s="32">
        <v>3</v>
      </c>
      <c r="P221" s="81">
        <f t="shared" si="175"/>
        <v>19</v>
      </c>
      <c r="Q221" s="12" t="s">
        <v>91</v>
      </c>
      <c r="R221" s="68">
        <f t="shared" si="201"/>
        <v>19</v>
      </c>
      <c r="S221" s="68">
        <f t="shared" si="207"/>
        <v>191941</v>
      </c>
      <c r="T221" s="65" t="str">
        <f t="shared" si="203"/>
        <v>HPLD80  (80 gal)</v>
      </c>
      <c r="U221" s="168">
        <f t="shared" si="186"/>
        <v>1</v>
      </c>
      <c r="V221" t="s">
        <v>244</v>
      </c>
      <c r="W221" s="14">
        <v>80</v>
      </c>
      <c r="X221" s="105" t="s">
        <v>275</v>
      </c>
      <c r="Y221" s="86" t="s">
        <v>275</v>
      </c>
      <c r="Z221" s="91" t="str">
        <f t="shared" si="173"/>
        <v>RheemHBDR4580</v>
      </c>
      <c r="AA221" s="126">
        <v>0</v>
      </c>
      <c r="AB221" s="42"/>
      <c r="AC221" s="51" t="s">
        <v>265</v>
      </c>
      <c r="AD221" s="171">
        <v>3.4</v>
      </c>
      <c r="AE221" s="52"/>
      <c r="AF221" s="49"/>
      <c r="AG221" s="138" t="str">
        <f t="shared" si="189"/>
        <v>2,     191941,   "HPLD80  (80 gal)"</v>
      </c>
      <c r="AH221" s="140" t="str">
        <f t="shared" si="185"/>
        <v>Rheem</v>
      </c>
      <c r="AI221" s="141" t="s">
        <v>532</v>
      </c>
      <c r="AJ221" s="166">
        <f t="shared" si="187"/>
        <v>1</v>
      </c>
      <c r="AK221" s="138" t="str">
        <f t="shared" si="190"/>
        <v xml:space="preserve">          case  HPLD80  (80 gal)   :   "RheemHPLD80"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3:1045" s="6" customFormat="1" ht="15" customHeight="1" x14ac:dyDescent="0.25">
      <c r="C222" s="6" t="str">
        <f t="shared" si="196"/>
        <v>Rheem</v>
      </c>
      <c r="D222" s="6" t="str">
        <f t="shared" si="197"/>
        <v>XE50T10HD22U0  (50 gal)</v>
      </c>
      <c r="E222" s="6">
        <f t="shared" si="198"/>
        <v>192042</v>
      </c>
      <c r="F222" s="60">
        <f t="shared" si="202"/>
        <v>50</v>
      </c>
      <c r="G222" s="6" t="str">
        <f t="shared" si="199"/>
        <v>RheemHBDR2250</v>
      </c>
      <c r="H222" s="62">
        <v>0</v>
      </c>
      <c r="I222" s="60">
        <v>1</v>
      </c>
      <c r="J222" s="61">
        <f t="shared" si="205"/>
        <v>0</v>
      </c>
      <c r="K222" s="61">
        <f t="shared" si="206"/>
        <v>3.2</v>
      </c>
      <c r="L222" s="127">
        <f t="shared" si="174"/>
        <v>0</v>
      </c>
      <c r="M222" s="169" t="str">
        <f t="shared" si="200"/>
        <v>RheemXE50T10HD22U0</v>
      </c>
      <c r="N222" s="97" t="s">
        <v>196</v>
      </c>
      <c r="O222" s="32">
        <v>3</v>
      </c>
      <c r="P222" s="81">
        <f t="shared" si="175"/>
        <v>19</v>
      </c>
      <c r="Q222" s="12" t="s">
        <v>91</v>
      </c>
      <c r="R222" s="68">
        <f t="shared" si="201"/>
        <v>20</v>
      </c>
      <c r="S222" s="68">
        <f t="shared" si="207"/>
        <v>192042</v>
      </c>
      <c r="T222" s="65" t="str">
        <f t="shared" si="203"/>
        <v>XE50T10HD22U0  (50 gal)</v>
      </c>
      <c r="U222" s="168">
        <f t="shared" si="186"/>
        <v>1</v>
      </c>
      <c r="V222" t="s">
        <v>245</v>
      </c>
      <c r="W222" s="14">
        <v>50</v>
      </c>
      <c r="X222" s="105" t="s">
        <v>228</v>
      </c>
      <c r="Y222" s="86" t="s">
        <v>228</v>
      </c>
      <c r="Z222" s="91" t="str">
        <f t="shared" si="173"/>
        <v>RheemHBDR2250</v>
      </c>
      <c r="AA222" s="126">
        <v>0</v>
      </c>
      <c r="AB222" s="42"/>
      <c r="AC222" s="51" t="s">
        <v>9</v>
      </c>
      <c r="AD222" s="171">
        <v>3.2</v>
      </c>
      <c r="AE222" s="52"/>
      <c r="AF222" s="49"/>
      <c r="AG222" s="138" t="str">
        <f t="shared" si="189"/>
        <v>2,     192042,   "XE50T10HD22U0  (50 gal)"</v>
      </c>
      <c r="AH222" s="140" t="str">
        <f t="shared" si="185"/>
        <v>Rheem</v>
      </c>
      <c r="AI222" t="s">
        <v>568</v>
      </c>
      <c r="AJ222" s="166">
        <f t="shared" si="187"/>
        <v>1</v>
      </c>
      <c r="AK222" s="138" t="str">
        <f t="shared" si="190"/>
        <v xml:space="preserve">          case  XE50T10HD22U0  (50 gal)   :   "RheemXE50T10HD22U0"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3:1045" s="6" customFormat="1" ht="15" customHeight="1" x14ac:dyDescent="0.25">
      <c r="C223" s="6" t="str">
        <f t="shared" si="196"/>
        <v>Rheem</v>
      </c>
      <c r="D223" s="6" t="str">
        <f t="shared" si="197"/>
        <v>XE50T10HD50U1  (50 gal)</v>
      </c>
      <c r="E223" s="6">
        <f t="shared" si="198"/>
        <v>192139</v>
      </c>
      <c r="F223" s="60">
        <f t="shared" si="202"/>
        <v>50</v>
      </c>
      <c r="G223" s="6" t="str">
        <f t="shared" si="199"/>
        <v>RheemHBDR4550</v>
      </c>
      <c r="H223" s="62">
        <v>0</v>
      </c>
      <c r="I223" s="60">
        <v>1</v>
      </c>
      <c r="J223" s="61">
        <f t="shared" si="205"/>
        <v>0</v>
      </c>
      <c r="K223" s="61">
        <f t="shared" si="206"/>
        <v>3.2</v>
      </c>
      <c r="L223" s="127">
        <f t="shared" si="174"/>
        <v>0</v>
      </c>
      <c r="M223" s="169" t="str">
        <f t="shared" si="200"/>
        <v>RheemXE50T10U1</v>
      </c>
      <c r="N223" s="97" t="s">
        <v>196</v>
      </c>
      <c r="O223" s="32">
        <v>3</v>
      </c>
      <c r="P223" s="81">
        <f t="shared" si="175"/>
        <v>19</v>
      </c>
      <c r="Q223" s="12" t="s">
        <v>91</v>
      </c>
      <c r="R223" s="68">
        <f t="shared" si="201"/>
        <v>21</v>
      </c>
      <c r="S223" s="68">
        <f t="shared" si="207"/>
        <v>192139</v>
      </c>
      <c r="T223" s="65" t="str">
        <f t="shared" si="203"/>
        <v>XE50T10HD50U1  (50 gal)</v>
      </c>
      <c r="U223" s="168">
        <f t="shared" si="186"/>
        <v>1</v>
      </c>
      <c r="V223" t="s">
        <v>246</v>
      </c>
      <c r="W223" s="14">
        <v>50</v>
      </c>
      <c r="X223" s="105" t="s">
        <v>273</v>
      </c>
      <c r="Y223" s="86" t="s">
        <v>273</v>
      </c>
      <c r="Z223" s="91" t="str">
        <f t="shared" si="173"/>
        <v>RheemHBDR4550</v>
      </c>
      <c r="AA223" s="126">
        <v>0</v>
      </c>
      <c r="AB223" s="42"/>
      <c r="AC223" s="51" t="s">
        <v>9</v>
      </c>
      <c r="AD223" s="171">
        <v>3.2</v>
      </c>
      <c r="AE223" s="52"/>
      <c r="AF223" s="49"/>
      <c r="AG223" s="138" t="str">
        <f t="shared" si="189"/>
        <v>2,     192139,   "XE50T10HD50U1  (50 gal)"</v>
      </c>
      <c r="AH223" s="140" t="str">
        <f t="shared" si="185"/>
        <v>Rheem</v>
      </c>
      <c r="AI223" t="s">
        <v>570</v>
      </c>
      <c r="AJ223" s="166">
        <f t="shared" si="187"/>
        <v>1</v>
      </c>
      <c r="AK223" s="138" t="str">
        <f t="shared" si="190"/>
        <v xml:space="preserve">          case  XE50T10HD50U1  (50 gal)   :   "RheemXE50T10U1"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3:1045" s="6" customFormat="1" ht="15" customHeight="1" x14ac:dyDescent="0.25">
      <c r="C224" s="6" t="str">
        <f t="shared" si="196"/>
        <v>Rheem</v>
      </c>
      <c r="D224" s="6" t="str">
        <f t="shared" si="197"/>
        <v>XE65T10HD22U0  (65 gal)</v>
      </c>
      <c r="E224" s="6">
        <f t="shared" si="198"/>
        <v>192243</v>
      </c>
      <c r="F224" s="60">
        <f t="shared" si="202"/>
        <v>65</v>
      </c>
      <c r="G224" s="6" t="str">
        <f t="shared" si="199"/>
        <v>RheemHBDR2265</v>
      </c>
      <c r="H224" s="62">
        <v>0</v>
      </c>
      <c r="I224" s="60">
        <v>1</v>
      </c>
      <c r="J224" s="61">
        <f t="shared" si="205"/>
        <v>0</v>
      </c>
      <c r="K224" s="61">
        <f t="shared" si="206"/>
        <v>3.4</v>
      </c>
      <c r="L224" s="127">
        <f t="shared" si="174"/>
        <v>0</v>
      </c>
      <c r="M224" s="169" t="str">
        <f t="shared" si="200"/>
        <v>RheemXE65T10HD22U0</v>
      </c>
      <c r="N224" s="97" t="s">
        <v>196</v>
      </c>
      <c r="O224" s="32">
        <v>3</v>
      </c>
      <c r="P224" s="81">
        <f t="shared" si="175"/>
        <v>19</v>
      </c>
      <c r="Q224" s="12" t="s">
        <v>91</v>
      </c>
      <c r="R224" s="68">
        <f t="shared" si="201"/>
        <v>22</v>
      </c>
      <c r="S224" s="68">
        <f t="shared" si="207"/>
        <v>192243</v>
      </c>
      <c r="T224" s="65" t="str">
        <f t="shared" si="203"/>
        <v>XE65T10HD22U0  (65 gal)</v>
      </c>
      <c r="U224" s="168">
        <f t="shared" si="186"/>
        <v>1</v>
      </c>
      <c r="V224" t="s">
        <v>247</v>
      </c>
      <c r="W224" s="14">
        <v>65</v>
      </c>
      <c r="X224" s="105" t="s">
        <v>229</v>
      </c>
      <c r="Y224" s="86" t="s">
        <v>229</v>
      </c>
      <c r="Z224" s="91" t="str">
        <f t="shared" si="173"/>
        <v>RheemHBDR2265</v>
      </c>
      <c r="AA224" s="126">
        <v>0</v>
      </c>
      <c r="AB224" s="42"/>
      <c r="AC224" s="51" t="s">
        <v>9</v>
      </c>
      <c r="AD224" s="171">
        <v>3.4</v>
      </c>
      <c r="AE224" s="52"/>
      <c r="AF224" s="49"/>
      <c r="AG224" s="138" t="str">
        <f t="shared" si="189"/>
        <v>2,     192243,   "XE65T10HD22U0  (65 gal)"</v>
      </c>
      <c r="AH224" s="140" t="str">
        <f t="shared" si="185"/>
        <v>Rheem</v>
      </c>
      <c r="AI224" s="6" t="s">
        <v>576</v>
      </c>
      <c r="AJ224" s="166">
        <f t="shared" si="187"/>
        <v>1</v>
      </c>
      <c r="AK224" s="138" t="str">
        <f t="shared" si="190"/>
        <v xml:space="preserve">          case  XE65T10HD22U0  (65 gal)   :   "RheemXE65T10HD22U0"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3:1045" s="6" customFormat="1" ht="15" customHeight="1" x14ac:dyDescent="0.25">
      <c r="C225" s="6" t="str">
        <f t="shared" si="196"/>
        <v>Rheem</v>
      </c>
      <c r="D225" s="6" t="str">
        <f t="shared" si="197"/>
        <v>XE65T10HD50U1  (65 gal)</v>
      </c>
      <c r="E225" s="6">
        <f t="shared" si="198"/>
        <v>192340</v>
      </c>
      <c r="F225" s="60">
        <f t="shared" si="202"/>
        <v>65</v>
      </c>
      <c r="G225" s="6" t="str">
        <f t="shared" si="199"/>
        <v>RheemHBDR4565</v>
      </c>
      <c r="H225" s="62">
        <v>0</v>
      </c>
      <c r="I225" s="60">
        <v>1</v>
      </c>
      <c r="J225" s="61">
        <f t="shared" si="205"/>
        <v>0</v>
      </c>
      <c r="K225" s="61">
        <f t="shared" si="206"/>
        <v>3.4</v>
      </c>
      <c r="L225" s="127">
        <f t="shared" si="174"/>
        <v>0</v>
      </c>
      <c r="M225" s="169" t="str">
        <f t="shared" si="200"/>
        <v>RheemXE65T10U1</v>
      </c>
      <c r="N225" s="97" t="s">
        <v>196</v>
      </c>
      <c r="O225" s="32">
        <v>3</v>
      </c>
      <c r="P225" s="81">
        <f t="shared" si="175"/>
        <v>19</v>
      </c>
      <c r="Q225" s="12" t="s">
        <v>91</v>
      </c>
      <c r="R225" s="68">
        <f t="shared" si="201"/>
        <v>23</v>
      </c>
      <c r="S225" s="68">
        <f t="shared" si="207"/>
        <v>192340</v>
      </c>
      <c r="T225" s="65" t="str">
        <f t="shared" si="203"/>
        <v>XE65T10HD50U1  (65 gal)</v>
      </c>
      <c r="U225" s="168">
        <f t="shared" si="186"/>
        <v>1</v>
      </c>
      <c r="V225" t="s">
        <v>248</v>
      </c>
      <c r="W225" s="14">
        <v>65</v>
      </c>
      <c r="X225" s="105" t="s">
        <v>274</v>
      </c>
      <c r="Y225" s="86" t="s">
        <v>274</v>
      </c>
      <c r="Z225" s="91" t="str">
        <f t="shared" si="173"/>
        <v>RheemHBDR4565</v>
      </c>
      <c r="AA225" s="126">
        <v>0</v>
      </c>
      <c r="AB225" s="42"/>
      <c r="AC225" s="51" t="s">
        <v>9</v>
      </c>
      <c r="AD225" s="171">
        <v>3.4</v>
      </c>
      <c r="AE225" s="52"/>
      <c r="AF225" s="49"/>
      <c r="AG225" s="138" t="str">
        <f t="shared" si="189"/>
        <v>2,     192340,   "XE65T10HD50U1  (65 gal)"</v>
      </c>
      <c r="AH225" s="140" t="str">
        <f t="shared" si="185"/>
        <v>Rheem</v>
      </c>
      <c r="AI225" t="s">
        <v>578</v>
      </c>
      <c r="AJ225" s="166">
        <f t="shared" si="187"/>
        <v>1</v>
      </c>
      <c r="AK225" s="138" t="str">
        <f t="shared" si="190"/>
        <v xml:space="preserve">          case  XE65T10HD50U1  (65 gal)   :   "RheemXE65T10U1"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3:1045" s="6" customFormat="1" ht="15" customHeight="1" x14ac:dyDescent="0.25">
      <c r="C226" s="6" t="str">
        <f t="shared" si="196"/>
        <v>Rheem</v>
      </c>
      <c r="D226" s="6" t="str">
        <f t="shared" si="197"/>
        <v>XE80T10HD22U0  (80 gal)</v>
      </c>
      <c r="E226" s="6">
        <f t="shared" si="198"/>
        <v>192444</v>
      </c>
      <c r="F226" s="60">
        <f t="shared" si="202"/>
        <v>80</v>
      </c>
      <c r="G226" s="6" t="str">
        <f t="shared" si="199"/>
        <v>RheemHBDR2280</v>
      </c>
      <c r="H226" s="62">
        <v>0</v>
      </c>
      <c r="I226" s="60">
        <v>1</v>
      </c>
      <c r="J226" s="61">
        <f t="shared" si="205"/>
        <v>0</v>
      </c>
      <c r="K226" s="61">
        <f t="shared" si="206"/>
        <v>3.4</v>
      </c>
      <c r="L226" s="127">
        <f t="shared" si="174"/>
        <v>0</v>
      </c>
      <c r="M226" s="169" t="str">
        <f t="shared" si="200"/>
        <v>RheemXE80T10HD22U0</v>
      </c>
      <c r="N226" s="97" t="s">
        <v>196</v>
      </c>
      <c r="O226" s="32">
        <v>3</v>
      </c>
      <c r="P226" s="81">
        <f t="shared" si="175"/>
        <v>19</v>
      </c>
      <c r="Q226" s="12" t="s">
        <v>91</v>
      </c>
      <c r="R226" s="68">
        <f t="shared" si="201"/>
        <v>24</v>
      </c>
      <c r="S226" s="68">
        <f t="shared" si="207"/>
        <v>192444</v>
      </c>
      <c r="T226" s="65" t="str">
        <f t="shared" si="203"/>
        <v>XE80T10HD22U0  (80 gal)</v>
      </c>
      <c r="U226" s="168">
        <f t="shared" si="186"/>
        <v>1</v>
      </c>
      <c r="V226" t="s">
        <v>249</v>
      </c>
      <c r="W226" s="14">
        <v>80</v>
      </c>
      <c r="X226" s="105" t="s">
        <v>230</v>
      </c>
      <c r="Y226" s="86" t="s">
        <v>230</v>
      </c>
      <c r="Z226" s="91" t="str">
        <f t="shared" ref="Z226:Z289" si="208">VLOOKUP( Y226, $V$2:$X$56, 3, FALSE )</f>
        <v>RheemHBDR2280</v>
      </c>
      <c r="AA226" s="126">
        <v>0</v>
      </c>
      <c r="AB226" s="42"/>
      <c r="AC226" s="51" t="s">
        <v>265</v>
      </c>
      <c r="AD226" s="171">
        <v>3.4</v>
      </c>
      <c r="AE226" s="52"/>
      <c r="AF226" s="49"/>
      <c r="AG226" s="138" t="str">
        <f t="shared" si="189"/>
        <v>2,     192444,   "XE80T10HD22U0  (80 gal)"</v>
      </c>
      <c r="AH226" s="140" t="str">
        <f t="shared" si="185"/>
        <v>Rheem</v>
      </c>
      <c r="AI226" s="6" t="s">
        <v>582</v>
      </c>
      <c r="AJ226" s="166">
        <f t="shared" si="187"/>
        <v>1</v>
      </c>
      <c r="AK226" s="138" t="str">
        <f t="shared" si="190"/>
        <v xml:space="preserve">          case  XE80T10HD22U0  (80 gal)   :   "RheemXE80T10HD22U0"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3:1045" s="6" customFormat="1" ht="15" customHeight="1" x14ac:dyDescent="0.25">
      <c r="C227" s="6" t="str">
        <f t="shared" si="196"/>
        <v>Rheem</v>
      </c>
      <c r="D227" s="6" t="str">
        <f t="shared" si="197"/>
        <v>XE80T10HD50U1  (80 gal)</v>
      </c>
      <c r="E227" s="6">
        <f t="shared" si="198"/>
        <v>192541</v>
      </c>
      <c r="F227" s="60">
        <f t="shared" si="202"/>
        <v>80</v>
      </c>
      <c r="G227" s="6" t="str">
        <f t="shared" si="199"/>
        <v>RheemHBDR4580</v>
      </c>
      <c r="H227" s="62">
        <v>0</v>
      </c>
      <c r="I227" s="60">
        <v>1</v>
      </c>
      <c r="J227" s="61">
        <f t="shared" si="205"/>
        <v>0</v>
      </c>
      <c r="K227" s="61">
        <f t="shared" si="206"/>
        <v>3.4</v>
      </c>
      <c r="L227" s="127">
        <f t="shared" si="174"/>
        <v>0</v>
      </c>
      <c r="M227" s="169" t="str">
        <f t="shared" si="200"/>
        <v>RheemXE80T10U1</v>
      </c>
      <c r="N227" s="97" t="s">
        <v>196</v>
      </c>
      <c r="O227" s="32">
        <v>3</v>
      </c>
      <c r="P227" s="81">
        <f t="shared" si="175"/>
        <v>19</v>
      </c>
      <c r="Q227" s="12" t="s">
        <v>91</v>
      </c>
      <c r="R227" s="68">
        <f t="shared" si="201"/>
        <v>25</v>
      </c>
      <c r="S227" s="68">
        <f t="shared" si="207"/>
        <v>192541</v>
      </c>
      <c r="T227" s="65" t="str">
        <f t="shared" si="203"/>
        <v>XE80T10HD50U1  (80 gal)</v>
      </c>
      <c r="U227" s="168">
        <f t="shared" si="186"/>
        <v>1</v>
      </c>
      <c r="V227" t="s">
        <v>250</v>
      </c>
      <c r="W227" s="14">
        <v>80</v>
      </c>
      <c r="X227" s="105" t="s">
        <v>275</v>
      </c>
      <c r="Y227" s="86" t="s">
        <v>275</v>
      </c>
      <c r="Z227" s="91" t="str">
        <f t="shared" si="208"/>
        <v>RheemHBDR4580</v>
      </c>
      <c r="AA227" s="126">
        <v>0</v>
      </c>
      <c r="AB227" s="42"/>
      <c r="AC227" s="51" t="s">
        <v>265</v>
      </c>
      <c r="AD227" s="171">
        <v>3.4</v>
      </c>
      <c r="AE227" s="52"/>
      <c r="AF227" s="49"/>
      <c r="AG227" s="138" t="str">
        <f t="shared" si="189"/>
        <v>2,     192541,   "XE80T10HD50U1  (80 gal)"</v>
      </c>
      <c r="AH227" s="140" t="str">
        <f t="shared" si="185"/>
        <v>Rheem</v>
      </c>
      <c r="AI227" t="s">
        <v>584</v>
      </c>
      <c r="AJ227" s="166">
        <f t="shared" si="187"/>
        <v>1</v>
      </c>
      <c r="AK227" s="138" t="str">
        <f t="shared" si="190"/>
        <v xml:space="preserve">          case  XE80T10HD50U1  (80 gal)   :   "RheemXE80T10U1"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3:1045" s="6" customFormat="1" ht="15" customHeight="1" x14ac:dyDescent="0.25">
      <c r="C228" s="6" t="str">
        <f t="shared" si="196"/>
        <v>Rheem</v>
      </c>
      <c r="D228" s="6" t="str">
        <f t="shared" si="197"/>
        <v>PROPH50 T2 RH350 D15  (50 gal)</v>
      </c>
      <c r="E228" s="6">
        <f t="shared" si="198"/>
        <v>192642</v>
      </c>
      <c r="F228" s="60">
        <f t="shared" si="202"/>
        <v>50</v>
      </c>
      <c r="G228" s="6" t="str">
        <f t="shared" si="199"/>
        <v>RheemHBDR2250</v>
      </c>
      <c r="H228" s="62">
        <v>0</v>
      </c>
      <c r="I228" s="60">
        <v>1</v>
      </c>
      <c r="J228" s="61">
        <f t="shared" si="205"/>
        <v>0</v>
      </c>
      <c r="K228" s="61">
        <f t="shared" si="206"/>
        <v>3.2</v>
      </c>
      <c r="L228" s="127">
        <f t="shared" si="174"/>
        <v>0</v>
      </c>
      <c r="M228" s="169" t="str">
        <f t="shared" si="200"/>
        <v>RheemPROPH50T2RH350D15</v>
      </c>
      <c r="N228" s="97" t="s">
        <v>196</v>
      </c>
      <c r="O228" s="32">
        <v>3</v>
      </c>
      <c r="P228" s="81">
        <f t="shared" si="175"/>
        <v>19</v>
      </c>
      <c r="Q228" s="12" t="s">
        <v>91</v>
      </c>
      <c r="R228" s="68">
        <f t="shared" si="201"/>
        <v>26</v>
      </c>
      <c r="S228" s="68">
        <f t="shared" si="207"/>
        <v>192642</v>
      </c>
      <c r="T228" s="65" t="str">
        <f t="shared" si="203"/>
        <v>PROPH50 T2 RH350 D15  (50 gal)</v>
      </c>
      <c r="U228" s="168">
        <f t="shared" si="186"/>
        <v>1</v>
      </c>
      <c r="V228" t="s">
        <v>269</v>
      </c>
      <c r="W228" s="14">
        <v>50</v>
      </c>
      <c r="X228" s="105" t="s">
        <v>228</v>
      </c>
      <c r="Y228" s="86" t="s">
        <v>228</v>
      </c>
      <c r="Z228" s="91" t="str">
        <f t="shared" si="208"/>
        <v>RheemHBDR2250</v>
      </c>
      <c r="AA228" s="126">
        <v>0</v>
      </c>
      <c r="AB228" s="42"/>
      <c r="AC228" s="51" t="s">
        <v>9</v>
      </c>
      <c r="AD228" s="171">
        <v>3.2</v>
      </c>
      <c r="AE228" s="52"/>
      <c r="AF228" s="49"/>
      <c r="AG228" s="138" t="str">
        <f t="shared" si="189"/>
        <v>2,     192642,   "PROPH50 T2 RH350 D15  (50 gal)"</v>
      </c>
      <c r="AH228" s="140" t="str">
        <f t="shared" si="185"/>
        <v>Rheem</v>
      </c>
      <c r="AI228" s="142" t="s">
        <v>595</v>
      </c>
      <c r="AJ228" s="166">
        <f t="shared" si="187"/>
        <v>1</v>
      </c>
      <c r="AK228" s="138" t="str">
        <f t="shared" si="190"/>
        <v xml:space="preserve">          case  PROPH50 T2 RH350 D15  (50 gal)   :   "RheemPROPH50T2RH350D15"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3:1045" s="6" customFormat="1" ht="15" customHeight="1" x14ac:dyDescent="0.25">
      <c r="C229" s="6" t="str">
        <f t="shared" si="196"/>
        <v>Rheem</v>
      </c>
      <c r="D229" s="6" t="str">
        <f t="shared" si="197"/>
        <v>PROPH50 T2 RH350 DCB  (50 gal)</v>
      </c>
      <c r="E229" s="6">
        <f t="shared" si="198"/>
        <v>192739</v>
      </c>
      <c r="F229" s="60">
        <f t="shared" si="202"/>
        <v>50</v>
      </c>
      <c r="G229" s="6" t="str">
        <f t="shared" si="199"/>
        <v>RheemHBDR4550</v>
      </c>
      <c r="H229" s="62">
        <v>0</v>
      </c>
      <c r="I229" s="60">
        <v>1</v>
      </c>
      <c r="J229" s="61">
        <f t="shared" si="205"/>
        <v>0</v>
      </c>
      <c r="K229" s="61">
        <f t="shared" si="206"/>
        <v>3.2</v>
      </c>
      <c r="L229" s="127">
        <f t="shared" si="174"/>
        <v>0</v>
      </c>
      <c r="M229" s="169" t="str">
        <f t="shared" si="200"/>
        <v>RheemPROPH50RH350DCB</v>
      </c>
      <c r="N229" s="97" t="s">
        <v>196</v>
      </c>
      <c r="O229" s="32">
        <v>3</v>
      </c>
      <c r="P229" s="81">
        <f t="shared" si="175"/>
        <v>19</v>
      </c>
      <c r="Q229" s="12" t="s">
        <v>91</v>
      </c>
      <c r="R229" s="68">
        <f t="shared" si="201"/>
        <v>27</v>
      </c>
      <c r="S229" s="68">
        <f t="shared" si="207"/>
        <v>192739</v>
      </c>
      <c r="T229" s="65" t="str">
        <f t="shared" si="203"/>
        <v>PROPH50 T2 RH350 DCB  (50 gal)</v>
      </c>
      <c r="U229" s="168">
        <f t="shared" si="186"/>
        <v>1</v>
      </c>
      <c r="V229" t="s">
        <v>251</v>
      </c>
      <c r="W229" s="14">
        <v>50</v>
      </c>
      <c r="X229" s="105" t="s">
        <v>273</v>
      </c>
      <c r="Y229" s="86" t="s">
        <v>273</v>
      </c>
      <c r="Z229" s="91" t="str">
        <f t="shared" si="208"/>
        <v>RheemHBDR4550</v>
      </c>
      <c r="AA229" s="126">
        <v>0</v>
      </c>
      <c r="AB229" s="42"/>
      <c r="AC229" s="51" t="s">
        <v>9</v>
      </c>
      <c r="AD229" s="171">
        <v>3.2</v>
      </c>
      <c r="AE229" s="52"/>
      <c r="AF229" s="49"/>
      <c r="AG229" s="138" t="str">
        <f t="shared" si="189"/>
        <v>2,     192739,   "PROPH50 T2 RH350 DCB  (50 gal)"</v>
      </c>
      <c r="AH229" s="140" t="str">
        <f t="shared" si="185"/>
        <v>Rheem</v>
      </c>
      <c r="AI229" s="141" t="s">
        <v>543</v>
      </c>
      <c r="AJ229" s="166">
        <f t="shared" si="187"/>
        <v>1</v>
      </c>
      <c r="AK229" s="138" t="str">
        <f t="shared" si="190"/>
        <v xml:space="preserve">          case  PROPH50 T2 RH350 DCB  (50 gal)   :   "RheemPROPH50RH350DCB"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3:1045" s="6" customFormat="1" ht="15" customHeight="1" x14ac:dyDescent="0.25">
      <c r="C230" s="6" t="str">
        <f t="shared" si="196"/>
        <v>Rheem</v>
      </c>
      <c r="D230" s="6" t="str">
        <f t="shared" si="197"/>
        <v>PROPH65 T2 RH350 D15  (65 gal)</v>
      </c>
      <c r="E230" s="6">
        <f t="shared" si="198"/>
        <v>192843</v>
      </c>
      <c r="F230" s="60">
        <f t="shared" si="202"/>
        <v>65</v>
      </c>
      <c r="G230" s="6" t="str">
        <f t="shared" si="199"/>
        <v>RheemHBDR2265</v>
      </c>
      <c r="H230" s="62">
        <v>0</v>
      </c>
      <c r="I230" s="60">
        <v>1</v>
      </c>
      <c r="J230" s="61">
        <f t="shared" si="205"/>
        <v>0</v>
      </c>
      <c r="K230" s="61">
        <f t="shared" si="206"/>
        <v>3.4</v>
      </c>
      <c r="L230" s="127">
        <f t="shared" si="174"/>
        <v>0</v>
      </c>
      <c r="M230" s="169" t="str">
        <f t="shared" si="200"/>
        <v>RheemPROPH65RH350D15</v>
      </c>
      <c r="N230" s="97" t="s">
        <v>196</v>
      </c>
      <c r="O230" s="32">
        <v>3</v>
      </c>
      <c r="P230" s="81">
        <f t="shared" si="175"/>
        <v>19</v>
      </c>
      <c r="Q230" s="12" t="s">
        <v>91</v>
      </c>
      <c r="R230" s="68">
        <f t="shared" si="201"/>
        <v>28</v>
      </c>
      <c r="S230" s="68">
        <f t="shared" si="207"/>
        <v>192843</v>
      </c>
      <c r="T230" s="65" t="str">
        <f t="shared" si="203"/>
        <v>PROPH65 T2 RH350 D15  (65 gal)</v>
      </c>
      <c r="U230" s="168">
        <f t="shared" si="186"/>
        <v>1</v>
      </c>
      <c r="V230" t="s">
        <v>252</v>
      </c>
      <c r="W230" s="14">
        <v>65</v>
      </c>
      <c r="X230" s="105" t="s">
        <v>229</v>
      </c>
      <c r="Y230" s="86" t="s">
        <v>229</v>
      </c>
      <c r="Z230" s="91" t="str">
        <f t="shared" si="208"/>
        <v>RheemHBDR2265</v>
      </c>
      <c r="AA230" s="126">
        <v>0</v>
      </c>
      <c r="AB230" s="42"/>
      <c r="AC230" s="51" t="s">
        <v>9</v>
      </c>
      <c r="AD230" s="171">
        <v>3.4</v>
      </c>
      <c r="AE230" s="52"/>
      <c r="AF230" s="49"/>
      <c r="AG230" s="138" t="str">
        <f t="shared" si="189"/>
        <v>2,     192843,   "PROPH65 T2 RH350 D15  (65 gal)"</v>
      </c>
      <c r="AH230" s="140" t="str">
        <f t="shared" si="185"/>
        <v>Rheem</v>
      </c>
      <c r="AI230" s="141" t="s">
        <v>548</v>
      </c>
      <c r="AJ230" s="166">
        <f t="shared" si="187"/>
        <v>1</v>
      </c>
      <c r="AK230" s="138" t="str">
        <f t="shared" si="190"/>
        <v xml:space="preserve">          case  PROPH65 T2 RH350 D15  (65 gal)   :   "RheemPROPH65RH350D15"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3:1045" s="6" customFormat="1" ht="15" customHeight="1" x14ac:dyDescent="0.25">
      <c r="C231" s="6" t="str">
        <f t="shared" si="196"/>
        <v>Rheem</v>
      </c>
      <c r="D231" s="6" t="str">
        <f t="shared" si="197"/>
        <v>PROPH65 T2 RH350 DCB  (65 gal)</v>
      </c>
      <c r="E231" s="6">
        <f t="shared" si="198"/>
        <v>192940</v>
      </c>
      <c r="F231" s="60">
        <f t="shared" si="202"/>
        <v>65</v>
      </c>
      <c r="G231" s="6" t="str">
        <f t="shared" si="199"/>
        <v>RheemHBDR4565</v>
      </c>
      <c r="H231" s="62">
        <v>0</v>
      </c>
      <c r="I231" s="60">
        <v>1</v>
      </c>
      <c r="J231" s="61">
        <f t="shared" si="205"/>
        <v>0</v>
      </c>
      <c r="K231" s="61">
        <f t="shared" si="206"/>
        <v>3.4</v>
      </c>
      <c r="L231" s="127">
        <f t="shared" si="174"/>
        <v>0</v>
      </c>
      <c r="M231" s="169" t="str">
        <f t="shared" si="200"/>
        <v>RheemPROPH65RH350DCB</v>
      </c>
      <c r="N231" s="97" t="s">
        <v>196</v>
      </c>
      <c r="O231" s="32">
        <v>3</v>
      </c>
      <c r="P231" s="81">
        <f t="shared" si="175"/>
        <v>19</v>
      </c>
      <c r="Q231" s="12" t="s">
        <v>91</v>
      </c>
      <c r="R231" s="68">
        <f t="shared" si="201"/>
        <v>29</v>
      </c>
      <c r="S231" s="68">
        <f t="shared" si="207"/>
        <v>192940</v>
      </c>
      <c r="T231" s="65" t="str">
        <f t="shared" si="203"/>
        <v>PROPH65 T2 RH350 DCB  (65 gal)</v>
      </c>
      <c r="U231" s="168">
        <f t="shared" si="186"/>
        <v>1</v>
      </c>
      <c r="V231" t="s">
        <v>253</v>
      </c>
      <c r="W231" s="14">
        <v>65</v>
      </c>
      <c r="X231" s="105" t="s">
        <v>274</v>
      </c>
      <c r="Y231" s="86" t="s">
        <v>274</v>
      </c>
      <c r="Z231" s="91" t="str">
        <f t="shared" si="208"/>
        <v>RheemHBDR4565</v>
      </c>
      <c r="AA231" s="126">
        <v>0</v>
      </c>
      <c r="AB231" s="42"/>
      <c r="AC231" s="51" t="s">
        <v>9</v>
      </c>
      <c r="AD231" s="171">
        <v>3.4</v>
      </c>
      <c r="AE231" s="52"/>
      <c r="AF231" s="49"/>
      <c r="AG231" s="138" t="str">
        <f t="shared" si="189"/>
        <v>2,     192940,   "PROPH65 T2 RH350 DCB  (65 gal)"</v>
      </c>
      <c r="AH231" s="140" t="str">
        <f t="shared" si="185"/>
        <v>Rheem</v>
      </c>
      <c r="AI231" s="141" t="s">
        <v>550</v>
      </c>
      <c r="AJ231" s="166">
        <f t="shared" si="187"/>
        <v>1</v>
      </c>
      <c r="AK231" s="138" t="str">
        <f t="shared" si="190"/>
        <v xml:space="preserve">          case  PROPH65 T2 RH350 DCB  (65 gal)   :   "RheemPROPH65RH350DCB"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3:1045" s="6" customFormat="1" ht="15" customHeight="1" x14ac:dyDescent="0.25">
      <c r="C232" s="6" t="str">
        <f t="shared" si="196"/>
        <v>Rheem</v>
      </c>
      <c r="D232" s="6" t="str">
        <f t="shared" si="197"/>
        <v>PROPH80 T2 RH350 D15  (80 gal)</v>
      </c>
      <c r="E232" s="6">
        <f t="shared" si="198"/>
        <v>193044</v>
      </c>
      <c r="F232" s="60">
        <f t="shared" si="202"/>
        <v>80</v>
      </c>
      <c r="G232" s="6" t="str">
        <f t="shared" si="199"/>
        <v>RheemHBDR2280</v>
      </c>
      <c r="H232" s="62">
        <v>0</v>
      </c>
      <c r="I232" s="60">
        <v>1</v>
      </c>
      <c r="J232" s="61">
        <f t="shared" si="205"/>
        <v>0</v>
      </c>
      <c r="K232" s="61">
        <f t="shared" si="206"/>
        <v>3.4</v>
      </c>
      <c r="L232" s="127">
        <f t="shared" si="174"/>
        <v>0</v>
      </c>
      <c r="M232" s="169" t="str">
        <f t="shared" si="200"/>
        <v>RheemPROPH80RH350D15</v>
      </c>
      <c r="N232" s="97" t="s">
        <v>196</v>
      </c>
      <c r="O232" s="32">
        <v>3</v>
      </c>
      <c r="P232" s="81">
        <f t="shared" si="175"/>
        <v>19</v>
      </c>
      <c r="Q232" s="12" t="s">
        <v>91</v>
      </c>
      <c r="R232" s="68">
        <f t="shared" si="201"/>
        <v>30</v>
      </c>
      <c r="S232" s="68">
        <f t="shared" si="207"/>
        <v>193044</v>
      </c>
      <c r="T232" s="65" t="str">
        <f t="shared" si="203"/>
        <v>PROPH80 T2 RH350 D15  (80 gal)</v>
      </c>
      <c r="U232" s="168">
        <f t="shared" si="186"/>
        <v>1</v>
      </c>
      <c r="V232" t="s">
        <v>254</v>
      </c>
      <c r="W232" s="14">
        <v>80</v>
      </c>
      <c r="X232" s="105" t="s">
        <v>230</v>
      </c>
      <c r="Y232" s="86" t="s">
        <v>230</v>
      </c>
      <c r="Z232" s="91" t="str">
        <f t="shared" si="208"/>
        <v>RheemHBDR2280</v>
      </c>
      <c r="AA232" s="126">
        <v>0</v>
      </c>
      <c r="AB232" s="42"/>
      <c r="AC232" s="51" t="s">
        <v>265</v>
      </c>
      <c r="AD232" s="171">
        <v>3.4</v>
      </c>
      <c r="AE232" s="52"/>
      <c r="AF232" s="49"/>
      <c r="AG232" s="138" t="str">
        <f t="shared" si="189"/>
        <v>2,     193044,   "PROPH80 T2 RH350 D15  (80 gal)"</v>
      </c>
      <c r="AH232" s="140" t="str">
        <f t="shared" si="185"/>
        <v>Rheem</v>
      </c>
      <c r="AI232" s="141" t="s">
        <v>556</v>
      </c>
      <c r="AJ232" s="166">
        <f t="shared" si="187"/>
        <v>1</v>
      </c>
      <c r="AK232" s="138" t="str">
        <f t="shared" si="190"/>
        <v xml:space="preserve">          case  PROPH80 T2 RH350 D15  (80 gal)   :   "RheemPROPH80RH350D15"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3:1045" s="6" customFormat="1" ht="15" customHeight="1" x14ac:dyDescent="0.25">
      <c r="C233" s="6" t="str">
        <f t="shared" si="196"/>
        <v>Rheem</v>
      </c>
      <c r="D233" s="6" t="str">
        <f t="shared" si="197"/>
        <v>PROPH80 T2 RH350 DCB  (80 gal)</v>
      </c>
      <c r="E233" s="6">
        <f t="shared" si="198"/>
        <v>193141</v>
      </c>
      <c r="F233" s="60">
        <f t="shared" si="202"/>
        <v>80</v>
      </c>
      <c r="G233" s="6" t="str">
        <f t="shared" si="199"/>
        <v>RheemHBDR4580</v>
      </c>
      <c r="H233" s="62">
        <v>0</v>
      </c>
      <c r="I233" s="60">
        <v>1</v>
      </c>
      <c r="J233" s="61">
        <f t="shared" si="205"/>
        <v>0</v>
      </c>
      <c r="K233" s="61">
        <f t="shared" si="206"/>
        <v>3.4</v>
      </c>
      <c r="L233" s="127">
        <f t="shared" si="174"/>
        <v>0</v>
      </c>
      <c r="M233" s="169" t="str">
        <f t="shared" si="200"/>
        <v>RheemPROPH80RH350DCB</v>
      </c>
      <c r="N233" s="97" t="s">
        <v>196</v>
      </c>
      <c r="O233" s="32">
        <v>3</v>
      </c>
      <c r="P233" s="81">
        <f t="shared" si="175"/>
        <v>19</v>
      </c>
      <c r="Q233" s="12" t="s">
        <v>91</v>
      </c>
      <c r="R233" s="68">
        <f t="shared" si="201"/>
        <v>31</v>
      </c>
      <c r="S233" s="68">
        <f t="shared" si="207"/>
        <v>193141</v>
      </c>
      <c r="T233" s="65" t="str">
        <f t="shared" si="203"/>
        <v>PROPH80 T2 RH350 DCB  (80 gal)</v>
      </c>
      <c r="U233" s="168">
        <f t="shared" si="186"/>
        <v>1</v>
      </c>
      <c r="V233" t="s">
        <v>255</v>
      </c>
      <c r="W233" s="14">
        <v>80</v>
      </c>
      <c r="X233" s="105" t="s">
        <v>275</v>
      </c>
      <c r="Y233" s="86" t="s">
        <v>275</v>
      </c>
      <c r="Z233" s="91" t="str">
        <f t="shared" si="208"/>
        <v>RheemHBDR4580</v>
      </c>
      <c r="AA233" s="126">
        <v>0</v>
      </c>
      <c r="AB233" s="42"/>
      <c r="AC233" s="51" t="s">
        <v>265</v>
      </c>
      <c r="AD233" s="171">
        <v>3.4</v>
      </c>
      <c r="AE233" s="52"/>
      <c r="AF233" s="49"/>
      <c r="AG233" s="138" t="str">
        <f t="shared" si="189"/>
        <v>2,     193141,   "PROPH80 T2 RH350 DCB  (80 gal)"</v>
      </c>
      <c r="AH233" s="140" t="str">
        <f t="shared" si="185"/>
        <v>Rheem</v>
      </c>
      <c r="AI233" s="141" t="s">
        <v>558</v>
      </c>
      <c r="AJ233" s="166">
        <f t="shared" si="187"/>
        <v>1</v>
      </c>
      <c r="AK233" s="138" t="str">
        <f t="shared" si="190"/>
        <v xml:space="preserve">          case  PROPH80 T2 RH350 DCB  (80 gal)   :   "RheemPROPH80RH350DCB"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3:1045" s="6" customFormat="1" ht="15" customHeight="1" x14ac:dyDescent="0.25">
      <c r="C234" s="158" t="str">
        <f t="shared" ref="C234:C253" si="209">Q234</f>
        <v>Rheem</v>
      </c>
      <c r="D234" s="158" t="str">
        <f t="shared" ref="D234:D253" si="210">T234</f>
        <v>XE40T10H15U0  (40 gal)</v>
      </c>
      <c r="E234" s="158">
        <f t="shared" si="198"/>
        <v>196881</v>
      </c>
      <c r="F234" s="60">
        <f t="shared" si="202"/>
        <v>40</v>
      </c>
      <c r="G234" s="6" t="str">
        <f t="shared" ref="G234:G253" si="211">Z234</f>
        <v>RheemPlugInDedicated40</v>
      </c>
      <c r="H234" s="62">
        <v>0</v>
      </c>
      <c r="I234" s="60">
        <v>1</v>
      </c>
      <c r="J234" s="61">
        <f t="shared" si="205"/>
        <v>0</v>
      </c>
      <c r="K234" s="61">
        <f t="shared" si="206"/>
        <v>3</v>
      </c>
      <c r="L234" s="127">
        <f t="shared" ref="L234:L253" si="212">AA234</f>
        <v>0</v>
      </c>
      <c r="M234" s="169" t="str">
        <f t="shared" si="200"/>
        <v>RheemXE40T10H15U0</v>
      </c>
      <c r="N234" s="97" t="s">
        <v>196</v>
      </c>
      <c r="O234" s="32">
        <v>2</v>
      </c>
      <c r="P234" s="81">
        <f t="shared" ref="P234:P253" si="213">VLOOKUP( Q234, $Q$2:$R$21, 2, FALSE )</f>
        <v>19</v>
      </c>
      <c r="Q234" s="156" t="s">
        <v>91</v>
      </c>
      <c r="R234" s="67">
        <v>68</v>
      </c>
      <c r="S234" s="68">
        <f t="shared" si="207"/>
        <v>196881</v>
      </c>
      <c r="T234" s="65" t="str">
        <f t="shared" si="203"/>
        <v>XE40T10H15U0  (40 gal)</v>
      </c>
      <c r="U234" s="168">
        <f t="shared" si="186"/>
        <v>1</v>
      </c>
      <c r="V234" s="155" t="s">
        <v>766</v>
      </c>
      <c r="W234" s="14">
        <v>40</v>
      </c>
      <c r="X234" s="105" t="s">
        <v>763</v>
      </c>
      <c r="Y234" s="86" t="s">
        <v>763</v>
      </c>
      <c r="Z234" s="91" t="str">
        <f t="shared" si="208"/>
        <v>RheemPlugInDedicated40</v>
      </c>
      <c r="AA234" s="126">
        <v>0</v>
      </c>
      <c r="AB234" s="42"/>
      <c r="AC234" s="51" t="s">
        <v>9</v>
      </c>
      <c r="AD234" s="171">
        <v>3</v>
      </c>
      <c r="AE234" s="52">
        <v>44760</v>
      </c>
      <c r="AF234" s="49" t="s">
        <v>91</v>
      </c>
      <c r="AG234" s="138" t="str">
        <f t="shared" si="189"/>
        <v>2,     196881,   "XE40T10H15U0  (40 gal)"</v>
      </c>
      <c r="AH234" s="140" t="str">
        <f t="shared" si="185"/>
        <v>Rheem</v>
      </c>
      <c r="AI234" s="155" t="s">
        <v>786</v>
      </c>
      <c r="AJ234" s="166">
        <f t="shared" si="187"/>
        <v>1</v>
      </c>
      <c r="AK234" s="138" t="str">
        <f t="shared" si="190"/>
        <v xml:space="preserve">          case  XE40T10H15U0  (40 gal)   :   "RheemXE40T10H15U0"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3:1045" s="6" customFormat="1" ht="15" customHeight="1" x14ac:dyDescent="0.25">
      <c r="C235" s="158" t="str">
        <f t="shared" si="209"/>
        <v>Rheem</v>
      </c>
      <c r="D235" s="158" t="str">
        <f t="shared" si="210"/>
        <v>XE50T10H15U0  (50 gal)</v>
      </c>
      <c r="E235" s="158">
        <f t="shared" si="198"/>
        <v>196982</v>
      </c>
      <c r="F235" s="60">
        <f t="shared" si="202"/>
        <v>50</v>
      </c>
      <c r="G235" s="6" t="str">
        <f t="shared" si="211"/>
        <v>RheemPlugInDedicated50</v>
      </c>
      <c r="H235" s="62">
        <v>0</v>
      </c>
      <c r="I235" s="60">
        <v>1</v>
      </c>
      <c r="J235" s="61">
        <f t="shared" si="205"/>
        <v>0</v>
      </c>
      <c r="K235" s="61">
        <f t="shared" si="206"/>
        <v>3</v>
      </c>
      <c r="L235" s="127">
        <f t="shared" si="212"/>
        <v>0</v>
      </c>
      <c r="M235" s="169" t="str">
        <f t="shared" si="200"/>
        <v>RheemXE50T10H15U0</v>
      </c>
      <c r="N235" s="97" t="s">
        <v>196</v>
      </c>
      <c r="O235" s="32">
        <v>2</v>
      </c>
      <c r="P235" s="81">
        <f t="shared" si="213"/>
        <v>19</v>
      </c>
      <c r="Q235" s="156" t="s">
        <v>91</v>
      </c>
      <c r="R235" s="68">
        <f t="shared" si="201"/>
        <v>69</v>
      </c>
      <c r="S235" s="68">
        <f t="shared" si="207"/>
        <v>196982</v>
      </c>
      <c r="T235" s="65" t="str">
        <f t="shared" si="203"/>
        <v>XE50T10H15U0  (50 gal)</v>
      </c>
      <c r="U235" s="168">
        <f t="shared" si="186"/>
        <v>1</v>
      </c>
      <c r="V235" s="155" t="s">
        <v>767</v>
      </c>
      <c r="W235" s="14">
        <v>50</v>
      </c>
      <c r="X235" s="105" t="s">
        <v>764</v>
      </c>
      <c r="Y235" s="86" t="s">
        <v>764</v>
      </c>
      <c r="Z235" s="91" t="str">
        <f t="shared" si="208"/>
        <v>RheemPlugInDedicated50</v>
      </c>
      <c r="AA235" s="126">
        <v>0</v>
      </c>
      <c r="AB235" s="42"/>
      <c r="AC235" s="51" t="s">
        <v>9</v>
      </c>
      <c r="AD235" s="171">
        <v>3</v>
      </c>
      <c r="AE235" s="52">
        <v>44760</v>
      </c>
      <c r="AF235" s="49" t="s">
        <v>91</v>
      </c>
      <c r="AG235" s="138" t="str">
        <f t="shared" si="189"/>
        <v>2,     196982,   "XE50T10H15U0  (50 gal)"</v>
      </c>
      <c r="AH235" s="140" t="str">
        <f t="shared" si="185"/>
        <v>Rheem</v>
      </c>
      <c r="AI235" s="155" t="s">
        <v>787</v>
      </c>
      <c r="AJ235" s="166">
        <f t="shared" si="187"/>
        <v>1</v>
      </c>
      <c r="AK235" s="138" t="str">
        <f t="shared" si="190"/>
        <v xml:space="preserve">          case  XE50T10H15U0  (50 gal)   :   "RheemXE50T10H15U0"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3:1045" s="6" customFormat="1" ht="15" customHeight="1" x14ac:dyDescent="0.25">
      <c r="C236" s="158" t="str">
        <f t="shared" si="209"/>
        <v>Rheem</v>
      </c>
      <c r="D236" s="158" t="str">
        <f t="shared" si="210"/>
        <v>XE40T10HM00U0  (40 gal, JA13)</v>
      </c>
      <c r="E236" s="158">
        <f t="shared" si="198"/>
        <v>197077</v>
      </c>
      <c r="F236" s="60">
        <f t="shared" si="202"/>
        <v>40</v>
      </c>
      <c r="G236" s="6" t="str">
        <f t="shared" si="211"/>
        <v>RheemPlugInShared40</v>
      </c>
      <c r="H236" s="62">
        <v>0</v>
      </c>
      <c r="I236" s="60">
        <v>1</v>
      </c>
      <c r="J236" s="61">
        <f t="shared" si="205"/>
        <v>0</v>
      </c>
      <c r="K236" s="61">
        <f t="shared" si="206"/>
        <v>2.8</v>
      </c>
      <c r="L236" s="127">
        <f t="shared" si="212"/>
        <v>1</v>
      </c>
      <c r="M236" s="169" t="str">
        <f t="shared" si="200"/>
        <v>RheemXE40T10HM00U0</v>
      </c>
      <c r="N236" s="97" t="s">
        <v>196</v>
      </c>
      <c r="O236" s="32">
        <v>3</v>
      </c>
      <c r="P236" s="81">
        <f t="shared" si="213"/>
        <v>19</v>
      </c>
      <c r="Q236" s="156" t="s">
        <v>91</v>
      </c>
      <c r="R236" s="68">
        <f t="shared" si="201"/>
        <v>70</v>
      </c>
      <c r="S236" s="68">
        <f t="shared" si="207"/>
        <v>197077</v>
      </c>
      <c r="T236" s="65" t="str">
        <f t="shared" si="203"/>
        <v>XE40T10HM00U0  (40 gal, JA13)</v>
      </c>
      <c r="U236" s="168">
        <f t="shared" si="186"/>
        <v>1</v>
      </c>
      <c r="V236" s="155" t="s">
        <v>768</v>
      </c>
      <c r="W236" s="14">
        <v>40</v>
      </c>
      <c r="X236" s="105" t="s">
        <v>759</v>
      </c>
      <c r="Y236" s="86" t="s">
        <v>759</v>
      </c>
      <c r="Z236" s="91" t="str">
        <f t="shared" si="208"/>
        <v>RheemPlugInShared40</v>
      </c>
      <c r="AA236" s="126">
        <v>1</v>
      </c>
      <c r="AB236" s="42"/>
      <c r="AC236" s="51" t="s">
        <v>9</v>
      </c>
      <c r="AD236" s="171">
        <v>2.8</v>
      </c>
      <c r="AE236" s="52">
        <v>44760</v>
      </c>
      <c r="AF236" s="49" t="s">
        <v>91</v>
      </c>
      <c r="AG236" s="138" t="str">
        <f t="shared" si="189"/>
        <v>2,     197077,   "XE40T10HM00U0  (40 gal, JA13)"</v>
      </c>
      <c r="AH236" s="140" t="str">
        <f t="shared" si="185"/>
        <v>Rheem</v>
      </c>
      <c r="AI236" s="157" t="s">
        <v>788</v>
      </c>
      <c r="AJ236" s="166">
        <f t="shared" si="187"/>
        <v>1</v>
      </c>
      <c r="AK236" s="138" t="str">
        <f t="shared" si="190"/>
        <v xml:space="preserve">          case  XE40T10HM00U0  (40 gal, JA13)   :   "RheemXE40T10HM00U0"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</row>
    <row r="237" spans="3:1045" s="6" customFormat="1" ht="15" customHeight="1" x14ac:dyDescent="0.25">
      <c r="C237" s="158" t="str">
        <f t="shared" si="209"/>
        <v>Rheem</v>
      </c>
      <c r="D237" s="158" t="str">
        <f t="shared" si="210"/>
        <v>XE40T10HMS00U0  (40 gal, JA13)</v>
      </c>
      <c r="E237" s="158">
        <f t="shared" si="198"/>
        <v>197177</v>
      </c>
      <c r="F237" s="60">
        <f t="shared" ref="F237:F253" si="214">W237</f>
        <v>40</v>
      </c>
      <c r="G237" s="6" t="str">
        <f t="shared" si="211"/>
        <v>RheemPlugInShared40</v>
      </c>
      <c r="H237" s="62">
        <v>0</v>
      </c>
      <c r="I237" s="60">
        <v>1</v>
      </c>
      <c r="J237" s="61">
        <f t="shared" si="205"/>
        <v>0</v>
      </c>
      <c r="K237" s="61">
        <f t="shared" si="206"/>
        <v>2.8</v>
      </c>
      <c r="L237" s="127">
        <f t="shared" si="212"/>
        <v>1</v>
      </c>
      <c r="M237" s="169" t="str">
        <f t="shared" si="200"/>
        <v>RheemXE40T10HMS00U0</v>
      </c>
      <c r="N237" s="97" t="s">
        <v>196</v>
      </c>
      <c r="O237" s="32">
        <v>3</v>
      </c>
      <c r="P237" s="81">
        <f t="shared" si="213"/>
        <v>19</v>
      </c>
      <c r="Q237" s="156" t="s">
        <v>91</v>
      </c>
      <c r="R237" s="68">
        <f t="shared" si="201"/>
        <v>71</v>
      </c>
      <c r="S237" s="68">
        <f t="shared" si="207"/>
        <v>197177</v>
      </c>
      <c r="T237" s="65" t="str">
        <f t="shared" si="203"/>
        <v>XE40T10HMS00U0  (40 gal, JA13)</v>
      </c>
      <c r="U237" s="168">
        <f t="shared" si="186"/>
        <v>1</v>
      </c>
      <c r="V237" s="155" t="s">
        <v>769</v>
      </c>
      <c r="W237" s="14">
        <v>40</v>
      </c>
      <c r="X237" s="105" t="s">
        <v>759</v>
      </c>
      <c r="Y237" s="86" t="s">
        <v>759</v>
      </c>
      <c r="Z237" s="91" t="str">
        <f t="shared" si="208"/>
        <v>RheemPlugInShared40</v>
      </c>
      <c r="AA237" s="126">
        <v>1</v>
      </c>
      <c r="AB237" s="42"/>
      <c r="AC237" s="51" t="s">
        <v>9</v>
      </c>
      <c r="AD237" s="171">
        <v>2.8</v>
      </c>
      <c r="AE237" s="52">
        <v>44760</v>
      </c>
      <c r="AF237" s="49" t="s">
        <v>91</v>
      </c>
      <c r="AG237" s="138" t="str">
        <f t="shared" si="189"/>
        <v>2,     197177,   "XE40T10HMS00U0  (40 gal, JA13)"</v>
      </c>
      <c r="AH237" s="140" t="str">
        <f t="shared" si="185"/>
        <v>Rheem</v>
      </c>
      <c r="AI237" s="157" t="s">
        <v>789</v>
      </c>
      <c r="AJ237" s="166">
        <f t="shared" si="187"/>
        <v>1</v>
      </c>
      <c r="AK237" s="138" t="str">
        <f t="shared" si="190"/>
        <v xml:space="preserve">          case  XE40T10HMS00U0  (40 gal, JA13)   :   "RheemXE40T10HMS00U0"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</row>
    <row r="238" spans="3:1045" s="6" customFormat="1" ht="15" customHeight="1" x14ac:dyDescent="0.25">
      <c r="C238" s="158" t="str">
        <f t="shared" si="209"/>
        <v>Rheem</v>
      </c>
      <c r="D238" s="158" t="str">
        <f t="shared" si="210"/>
        <v>XE50T10HM00U0  (50 gal, JA13)</v>
      </c>
      <c r="E238" s="158">
        <f t="shared" si="198"/>
        <v>197278</v>
      </c>
      <c r="F238" s="60">
        <f t="shared" si="214"/>
        <v>50</v>
      </c>
      <c r="G238" s="6" t="str">
        <f t="shared" si="211"/>
        <v>RheemPlugInShared50</v>
      </c>
      <c r="H238" s="62">
        <v>0</v>
      </c>
      <c r="I238" s="60">
        <v>1</v>
      </c>
      <c r="J238" s="61">
        <f t="shared" si="205"/>
        <v>0</v>
      </c>
      <c r="K238" s="61">
        <f t="shared" si="206"/>
        <v>3</v>
      </c>
      <c r="L238" s="127">
        <f t="shared" si="212"/>
        <v>1</v>
      </c>
      <c r="M238" s="169" t="str">
        <f t="shared" si="200"/>
        <v>RheemXE50T10HM00U0</v>
      </c>
      <c r="N238" s="97" t="s">
        <v>196</v>
      </c>
      <c r="O238" s="32">
        <v>3</v>
      </c>
      <c r="P238" s="81">
        <f t="shared" si="213"/>
        <v>19</v>
      </c>
      <c r="Q238" s="156" t="s">
        <v>91</v>
      </c>
      <c r="R238" s="68">
        <f t="shared" si="201"/>
        <v>72</v>
      </c>
      <c r="S238" s="68">
        <f t="shared" si="207"/>
        <v>197278</v>
      </c>
      <c r="T238" s="65" t="str">
        <f t="shared" si="203"/>
        <v>XE50T10HM00U0  (50 gal, JA13)</v>
      </c>
      <c r="U238" s="168">
        <f t="shared" si="186"/>
        <v>1</v>
      </c>
      <c r="V238" s="155" t="s">
        <v>770</v>
      </c>
      <c r="W238" s="14">
        <v>50</v>
      </c>
      <c r="X238" s="105" t="s">
        <v>760</v>
      </c>
      <c r="Y238" s="86" t="s">
        <v>760</v>
      </c>
      <c r="Z238" s="91" t="str">
        <f t="shared" si="208"/>
        <v>RheemPlugInShared50</v>
      </c>
      <c r="AA238" s="126">
        <v>1</v>
      </c>
      <c r="AB238" s="42"/>
      <c r="AC238" s="51" t="s">
        <v>9</v>
      </c>
      <c r="AD238" s="171">
        <v>3</v>
      </c>
      <c r="AE238" s="52">
        <v>44760</v>
      </c>
      <c r="AF238" s="49" t="s">
        <v>91</v>
      </c>
      <c r="AG238" s="138" t="str">
        <f t="shared" si="189"/>
        <v>2,     197278,   "XE50T10HM00U0  (50 gal, JA13)"</v>
      </c>
      <c r="AH238" s="140" t="str">
        <f t="shared" si="185"/>
        <v>Rheem</v>
      </c>
      <c r="AI238" s="157" t="s">
        <v>790</v>
      </c>
      <c r="AJ238" s="166">
        <f t="shared" si="187"/>
        <v>1</v>
      </c>
      <c r="AK238" s="138" t="str">
        <f t="shared" si="190"/>
        <v xml:space="preserve">          case  XE50T10HM00U0  (50 gal, JA13)   :   "RheemXE50T10HM00U0"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3:1045" s="6" customFormat="1" ht="15" customHeight="1" x14ac:dyDescent="0.25">
      <c r="C239" s="158" t="str">
        <f t="shared" si="209"/>
        <v>Rheem</v>
      </c>
      <c r="D239" s="158" t="str">
        <f t="shared" si="210"/>
        <v>XE50T10HMS00U0  (50 gal, JA13)</v>
      </c>
      <c r="E239" s="158">
        <f t="shared" si="198"/>
        <v>197378</v>
      </c>
      <c r="F239" s="60">
        <f t="shared" si="214"/>
        <v>50</v>
      </c>
      <c r="G239" s="6" t="str">
        <f t="shared" si="211"/>
        <v>RheemPlugInShared50</v>
      </c>
      <c r="H239" s="62">
        <v>0</v>
      </c>
      <c r="I239" s="60">
        <v>1</v>
      </c>
      <c r="J239" s="61">
        <f t="shared" si="205"/>
        <v>0</v>
      </c>
      <c r="K239" s="61">
        <f t="shared" si="206"/>
        <v>3</v>
      </c>
      <c r="L239" s="127">
        <f t="shared" si="212"/>
        <v>1</v>
      </c>
      <c r="M239" s="169" t="str">
        <f t="shared" si="200"/>
        <v>RheemXE50T10HMS00U0</v>
      </c>
      <c r="N239" s="97" t="s">
        <v>196</v>
      </c>
      <c r="O239" s="32">
        <v>3</v>
      </c>
      <c r="P239" s="81">
        <f t="shared" si="213"/>
        <v>19</v>
      </c>
      <c r="Q239" s="156" t="s">
        <v>91</v>
      </c>
      <c r="R239" s="68">
        <f t="shared" si="201"/>
        <v>73</v>
      </c>
      <c r="S239" s="68">
        <f t="shared" si="207"/>
        <v>197378</v>
      </c>
      <c r="T239" s="65" t="str">
        <f t="shared" si="203"/>
        <v>XE50T10HMS00U0  (50 gal, JA13)</v>
      </c>
      <c r="U239" s="168">
        <f t="shared" si="186"/>
        <v>1</v>
      </c>
      <c r="V239" s="155" t="s">
        <v>771</v>
      </c>
      <c r="W239" s="14">
        <v>50</v>
      </c>
      <c r="X239" s="105" t="s">
        <v>760</v>
      </c>
      <c r="Y239" s="86" t="s">
        <v>760</v>
      </c>
      <c r="Z239" s="91" t="str">
        <f t="shared" si="208"/>
        <v>RheemPlugInShared50</v>
      </c>
      <c r="AA239" s="126">
        <v>1</v>
      </c>
      <c r="AB239" s="42"/>
      <c r="AC239" s="51" t="s">
        <v>9</v>
      </c>
      <c r="AD239" s="171">
        <v>3</v>
      </c>
      <c r="AE239" s="52">
        <v>44760</v>
      </c>
      <c r="AF239" s="49" t="s">
        <v>91</v>
      </c>
      <c r="AG239" s="138" t="str">
        <f t="shared" si="189"/>
        <v>2,     197378,   "XE50T10HMS00U0  (50 gal, JA13)"</v>
      </c>
      <c r="AH239" s="140" t="str">
        <f t="shared" si="185"/>
        <v>Rheem</v>
      </c>
      <c r="AI239" s="157" t="s">
        <v>791</v>
      </c>
      <c r="AJ239" s="166">
        <f t="shared" si="187"/>
        <v>1</v>
      </c>
      <c r="AK239" s="138" t="str">
        <f t="shared" si="190"/>
        <v xml:space="preserve">          case  XE50T10HMS00U0  (50 gal, JA13)   :   "RheemXE50T10HMS00U0"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</row>
    <row r="240" spans="3:1045" s="6" customFormat="1" ht="15" customHeight="1" x14ac:dyDescent="0.25">
      <c r="C240" s="158" t="str">
        <f t="shared" si="209"/>
        <v>Rheem</v>
      </c>
      <c r="D240" s="158" t="str">
        <f t="shared" si="210"/>
        <v>XE65T10HM00U0  (65 gal, JA13)</v>
      </c>
      <c r="E240" s="158">
        <f t="shared" si="198"/>
        <v>197479</v>
      </c>
      <c r="F240" s="60">
        <f t="shared" si="214"/>
        <v>65</v>
      </c>
      <c r="G240" s="6" t="str">
        <f t="shared" si="211"/>
        <v>RheemPlugInShared65</v>
      </c>
      <c r="H240" s="62">
        <v>0</v>
      </c>
      <c r="I240" s="60">
        <v>1</v>
      </c>
      <c r="J240" s="61">
        <f t="shared" si="205"/>
        <v>0</v>
      </c>
      <c r="K240" s="61">
        <f t="shared" si="206"/>
        <v>3.3</v>
      </c>
      <c r="L240" s="127">
        <f t="shared" si="212"/>
        <v>1</v>
      </c>
      <c r="M240" s="169" t="str">
        <f t="shared" si="200"/>
        <v>RheemXE65T10HM00U0</v>
      </c>
      <c r="N240" s="97" t="s">
        <v>196</v>
      </c>
      <c r="O240" s="32">
        <v>3</v>
      </c>
      <c r="P240" s="81">
        <f t="shared" si="213"/>
        <v>19</v>
      </c>
      <c r="Q240" s="156" t="s">
        <v>91</v>
      </c>
      <c r="R240" s="68">
        <f t="shared" si="201"/>
        <v>74</v>
      </c>
      <c r="S240" s="68">
        <f t="shared" si="207"/>
        <v>197479</v>
      </c>
      <c r="T240" s="65" t="str">
        <f t="shared" ref="T240:T253" si="215">V240 &amp; "  (" &amp; W240 &amp; " gal" &amp; IF(AA240&gt;0, ", JA13)", ")")</f>
        <v>XE65T10HM00U0  (65 gal, JA13)</v>
      </c>
      <c r="U240" s="168">
        <f t="shared" si="186"/>
        <v>1</v>
      </c>
      <c r="V240" s="155" t="s">
        <v>772</v>
      </c>
      <c r="W240" s="14">
        <v>65</v>
      </c>
      <c r="X240" s="105" t="s">
        <v>761</v>
      </c>
      <c r="Y240" s="86" t="s">
        <v>761</v>
      </c>
      <c r="Z240" s="91" t="str">
        <f t="shared" si="208"/>
        <v>RheemPlugInShared65</v>
      </c>
      <c r="AA240" s="126">
        <v>1</v>
      </c>
      <c r="AB240" s="42"/>
      <c r="AC240" s="51">
        <v>3</v>
      </c>
      <c r="AD240" s="171">
        <v>3.3</v>
      </c>
      <c r="AE240" s="52">
        <v>44760</v>
      </c>
      <c r="AF240" s="49" t="s">
        <v>91</v>
      </c>
      <c r="AG240" s="138" t="str">
        <f t="shared" si="189"/>
        <v>2,     197479,   "XE65T10HM00U0  (65 gal, JA13)"</v>
      </c>
      <c r="AH240" s="140" t="str">
        <f t="shared" si="185"/>
        <v>Rheem</v>
      </c>
      <c r="AI240" s="155" t="s">
        <v>792</v>
      </c>
      <c r="AJ240" s="166">
        <f t="shared" si="187"/>
        <v>1</v>
      </c>
      <c r="AK240" s="138" t="str">
        <f t="shared" si="190"/>
        <v xml:space="preserve">          case  XE65T10HM00U0  (65 gal, JA13)   :   "RheemXE65T10HM00U0"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</row>
    <row r="241" spans="3:1045" s="6" customFormat="1" ht="15" customHeight="1" x14ac:dyDescent="0.25">
      <c r="C241" s="158" t="str">
        <f t="shared" si="209"/>
        <v>Rheem</v>
      </c>
      <c r="D241" s="158" t="str">
        <f t="shared" si="210"/>
        <v>XE65T10HMS00U0  (65 gal, JA13)</v>
      </c>
      <c r="E241" s="158">
        <f t="shared" si="198"/>
        <v>197579</v>
      </c>
      <c r="F241" s="60">
        <f t="shared" si="214"/>
        <v>65</v>
      </c>
      <c r="G241" s="6" t="str">
        <f t="shared" si="211"/>
        <v>RheemPlugInShared65</v>
      </c>
      <c r="H241" s="62">
        <v>0</v>
      </c>
      <c r="I241" s="60">
        <v>1</v>
      </c>
      <c r="J241" s="61">
        <f t="shared" si="205"/>
        <v>0</v>
      </c>
      <c r="K241" s="61">
        <f t="shared" si="206"/>
        <v>3.3</v>
      </c>
      <c r="L241" s="127">
        <f t="shared" si="212"/>
        <v>1</v>
      </c>
      <c r="M241" s="169" t="str">
        <f t="shared" si="200"/>
        <v>RheemXE65T10HMS00U0</v>
      </c>
      <c r="N241" s="97" t="s">
        <v>196</v>
      </c>
      <c r="O241" s="32">
        <v>3</v>
      </c>
      <c r="P241" s="81">
        <f t="shared" si="213"/>
        <v>19</v>
      </c>
      <c r="Q241" s="156" t="s">
        <v>91</v>
      </c>
      <c r="R241" s="68">
        <f t="shared" si="201"/>
        <v>75</v>
      </c>
      <c r="S241" s="68">
        <f t="shared" si="207"/>
        <v>197579</v>
      </c>
      <c r="T241" s="65" t="str">
        <f t="shared" si="215"/>
        <v>XE65T10HMS00U0  (65 gal, JA13)</v>
      </c>
      <c r="U241" s="168">
        <f t="shared" si="186"/>
        <v>1</v>
      </c>
      <c r="V241" s="155" t="s">
        <v>773</v>
      </c>
      <c r="W241" s="14">
        <v>65</v>
      </c>
      <c r="X241" s="105" t="s">
        <v>761</v>
      </c>
      <c r="Y241" s="86" t="s">
        <v>761</v>
      </c>
      <c r="Z241" s="91" t="str">
        <f t="shared" si="208"/>
        <v>RheemPlugInShared65</v>
      </c>
      <c r="AA241" s="126">
        <v>1</v>
      </c>
      <c r="AB241" s="42"/>
      <c r="AC241" s="51">
        <v>3</v>
      </c>
      <c r="AD241" s="171">
        <v>3.3</v>
      </c>
      <c r="AE241" s="52">
        <v>44760</v>
      </c>
      <c r="AF241" s="49" t="s">
        <v>91</v>
      </c>
      <c r="AG241" s="138" t="str">
        <f t="shared" si="189"/>
        <v>2,     197579,   "XE65T10HMS00U0  (65 gal, JA13)"</v>
      </c>
      <c r="AH241" s="140" t="str">
        <f t="shared" si="185"/>
        <v>Rheem</v>
      </c>
      <c r="AI241" s="155" t="s">
        <v>793</v>
      </c>
      <c r="AJ241" s="166">
        <f t="shared" si="187"/>
        <v>1</v>
      </c>
      <c r="AK241" s="138" t="str">
        <f t="shared" si="190"/>
        <v xml:space="preserve">          case  XE65T10HMS00U0  (65 gal, JA13)   :   "RheemXE65T10HMS00U0"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3:1045" s="6" customFormat="1" ht="15" customHeight="1" x14ac:dyDescent="0.25">
      <c r="C242" s="158" t="str">
        <f t="shared" si="209"/>
        <v>Rheem</v>
      </c>
      <c r="D242" s="158" t="str">
        <f t="shared" si="210"/>
        <v>XE80T10HM00U0  (80 gal, JA13)</v>
      </c>
      <c r="E242" s="158">
        <f t="shared" si="198"/>
        <v>197680</v>
      </c>
      <c r="F242" s="60">
        <f t="shared" si="214"/>
        <v>80</v>
      </c>
      <c r="G242" s="6" t="str">
        <f t="shared" si="211"/>
        <v>RheemPlugInShared80</v>
      </c>
      <c r="H242" s="62">
        <v>0</v>
      </c>
      <c r="I242" s="60">
        <v>1</v>
      </c>
      <c r="J242" s="61">
        <f t="shared" si="205"/>
        <v>0</v>
      </c>
      <c r="K242" s="61">
        <f t="shared" si="206"/>
        <v>3.5</v>
      </c>
      <c r="L242" s="127">
        <f t="shared" si="212"/>
        <v>1</v>
      </c>
      <c r="M242" s="169" t="str">
        <f t="shared" si="200"/>
        <v>RheemXE80T10HM00U0</v>
      </c>
      <c r="N242" s="97" t="s">
        <v>196</v>
      </c>
      <c r="O242" s="32">
        <v>3</v>
      </c>
      <c r="P242" s="81">
        <f t="shared" si="213"/>
        <v>19</v>
      </c>
      <c r="Q242" s="156" t="s">
        <v>91</v>
      </c>
      <c r="R242" s="68">
        <f t="shared" si="201"/>
        <v>76</v>
      </c>
      <c r="S242" s="68">
        <f t="shared" si="207"/>
        <v>197680</v>
      </c>
      <c r="T242" s="65" t="str">
        <f t="shared" si="215"/>
        <v>XE80T10HM00U0  (80 gal, JA13)</v>
      </c>
      <c r="U242" s="168">
        <f t="shared" si="186"/>
        <v>1</v>
      </c>
      <c r="V242" s="155" t="s">
        <v>774</v>
      </c>
      <c r="W242" s="14">
        <v>80</v>
      </c>
      <c r="X242" s="105" t="s">
        <v>762</v>
      </c>
      <c r="Y242" s="86" t="s">
        <v>762</v>
      </c>
      <c r="Z242" s="91" t="str">
        <f t="shared" si="208"/>
        <v>RheemPlugInShared80</v>
      </c>
      <c r="AA242" s="126">
        <v>1</v>
      </c>
      <c r="AB242" s="42"/>
      <c r="AC242" s="51" t="s">
        <v>15</v>
      </c>
      <c r="AD242" s="171">
        <v>3.5</v>
      </c>
      <c r="AE242" s="52">
        <v>44760</v>
      </c>
      <c r="AF242" s="49" t="s">
        <v>91</v>
      </c>
      <c r="AG242" s="138" t="str">
        <f t="shared" si="189"/>
        <v>2,     197680,   "XE80T10HM00U0  (80 gal, JA13)"</v>
      </c>
      <c r="AH242" s="140" t="str">
        <f t="shared" si="185"/>
        <v>Rheem</v>
      </c>
      <c r="AI242" s="158" t="s">
        <v>794</v>
      </c>
      <c r="AJ242" s="166">
        <f t="shared" si="187"/>
        <v>1</v>
      </c>
      <c r="AK242" s="138" t="str">
        <f t="shared" si="190"/>
        <v xml:space="preserve">          case  XE80T10HM00U0  (80 gal, JA13)   :   "RheemXE80T10HM00U0"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3:1045" s="6" customFormat="1" ht="15" customHeight="1" x14ac:dyDescent="0.25">
      <c r="C243" s="158" t="str">
        <f t="shared" si="209"/>
        <v>Rheem</v>
      </c>
      <c r="D243" s="158" t="str">
        <f t="shared" si="210"/>
        <v>XE80T10HMS00U0  (80 gal, JA13)</v>
      </c>
      <c r="E243" s="158">
        <f t="shared" si="198"/>
        <v>197780</v>
      </c>
      <c r="F243" s="60">
        <f t="shared" si="214"/>
        <v>80</v>
      </c>
      <c r="G243" s="6" t="str">
        <f t="shared" si="211"/>
        <v>RheemPlugInShared80</v>
      </c>
      <c r="H243" s="62">
        <v>0</v>
      </c>
      <c r="I243" s="60">
        <v>1</v>
      </c>
      <c r="J243" s="61">
        <f t="shared" si="205"/>
        <v>0</v>
      </c>
      <c r="K243" s="61">
        <f t="shared" si="206"/>
        <v>3.5</v>
      </c>
      <c r="L243" s="127">
        <f t="shared" si="212"/>
        <v>1</v>
      </c>
      <c r="M243" s="169" t="str">
        <f t="shared" si="200"/>
        <v>RheemXE80T10HMS00U0</v>
      </c>
      <c r="N243" s="97" t="s">
        <v>196</v>
      </c>
      <c r="O243" s="32">
        <v>3</v>
      </c>
      <c r="P243" s="81">
        <f t="shared" si="213"/>
        <v>19</v>
      </c>
      <c r="Q243" s="156" t="s">
        <v>91</v>
      </c>
      <c r="R243" s="68">
        <f t="shared" si="201"/>
        <v>77</v>
      </c>
      <c r="S243" s="68">
        <f t="shared" si="207"/>
        <v>197780</v>
      </c>
      <c r="T243" s="65" t="str">
        <f t="shared" si="215"/>
        <v>XE80T10HMS00U0  (80 gal, JA13)</v>
      </c>
      <c r="U243" s="168">
        <f t="shared" si="186"/>
        <v>1</v>
      </c>
      <c r="V243" s="155" t="s">
        <v>775</v>
      </c>
      <c r="W243" s="14">
        <v>80</v>
      </c>
      <c r="X243" s="105" t="s">
        <v>762</v>
      </c>
      <c r="Y243" s="86" t="s">
        <v>762</v>
      </c>
      <c r="Z243" s="91" t="str">
        <f t="shared" si="208"/>
        <v>RheemPlugInShared80</v>
      </c>
      <c r="AA243" s="126">
        <v>1</v>
      </c>
      <c r="AB243" s="42"/>
      <c r="AC243" s="51" t="s">
        <v>15</v>
      </c>
      <c r="AD243" s="171">
        <v>3.5</v>
      </c>
      <c r="AE243" s="52">
        <v>44760</v>
      </c>
      <c r="AF243" s="49" t="s">
        <v>91</v>
      </c>
      <c r="AG243" s="138" t="str">
        <f t="shared" si="189"/>
        <v>2,     197780,   "XE80T10HMS00U0  (80 gal, JA13)"</v>
      </c>
      <c r="AH243" s="140" t="str">
        <f t="shared" si="185"/>
        <v>Rheem</v>
      </c>
      <c r="AI243" s="155" t="s">
        <v>795</v>
      </c>
      <c r="AJ243" s="166">
        <f t="shared" si="187"/>
        <v>1</v>
      </c>
      <c r="AK243" s="138" t="str">
        <f t="shared" si="190"/>
        <v xml:space="preserve">          case  XE80T10HMS00U0  (80 gal, JA13)   :   "RheemXE80T10HMS00U0"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  <c r="AMM243"/>
      <c r="AMN243"/>
      <c r="AMO243"/>
      <c r="AMP243"/>
      <c r="AMQ243"/>
      <c r="AMR243"/>
      <c r="AMS243"/>
      <c r="AMT243"/>
      <c r="AMU243"/>
      <c r="AMV243"/>
      <c r="AMW243"/>
      <c r="AMX243"/>
      <c r="AMY243"/>
      <c r="AMZ243"/>
      <c r="ANA243"/>
      <c r="ANB243"/>
      <c r="ANC243"/>
      <c r="AND243"/>
      <c r="ANE243"/>
    </row>
    <row r="244" spans="3:1045" s="6" customFormat="1" ht="15" customHeight="1" x14ac:dyDescent="0.25">
      <c r="C244" s="158" t="str">
        <f t="shared" si="209"/>
        <v>Rheem</v>
      </c>
      <c r="D244" s="158" t="str">
        <f t="shared" si="210"/>
        <v>PROPH40 T0 RH120  (40 gal)</v>
      </c>
      <c r="E244" s="158">
        <f t="shared" si="198"/>
        <v>197881</v>
      </c>
      <c r="F244" s="60">
        <f t="shared" si="214"/>
        <v>40</v>
      </c>
      <c r="G244" s="6" t="str">
        <f t="shared" si="211"/>
        <v>RheemPlugInDedicated40</v>
      </c>
      <c r="H244" s="62">
        <v>0</v>
      </c>
      <c r="I244" s="60">
        <v>1</v>
      </c>
      <c r="J244" s="61">
        <f t="shared" si="205"/>
        <v>0</v>
      </c>
      <c r="K244" s="61">
        <f t="shared" si="206"/>
        <v>3</v>
      </c>
      <c r="L244" s="127">
        <f t="shared" si="212"/>
        <v>0</v>
      </c>
      <c r="M244" s="169" t="str">
        <f t="shared" si="200"/>
        <v>RheemPROPH40T0RH120</v>
      </c>
      <c r="N244" s="97" t="s">
        <v>196</v>
      </c>
      <c r="O244" s="32">
        <v>2</v>
      </c>
      <c r="P244" s="81">
        <f t="shared" si="213"/>
        <v>19</v>
      </c>
      <c r="Q244" s="156" t="s">
        <v>91</v>
      </c>
      <c r="R244" s="68">
        <f t="shared" si="201"/>
        <v>78</v>
      </c>
      <c r="S244" s="68">
        <f t="shared" si="207"/>
        <v>197881</v>
      </c>
      <c r="T244" s="65" t="str">
        <f t="shared" si="215"/>
        <v>PROPH40 T0 RH120  (40 gal)</v>
      </c>
      <c r="U244" s="168">
        <f t="shared" si="186"/>
        <v>1</v>
      </c>
      <c r="V244" s="155" t="s">
        <v>776</v>
      </c>
      <c r="W244" s="14">
        <v>40</v>
      </c>
      <c r="X244" s="105" t="s">
        <v>763</v>
      </c>
      <c r="Y244" s="86" t="s">
        <v>763</v>
      </c>
      <c r="Z244" s="91" t="str">
        <f t="shared" si="208"/>
        <v>RheemPlugInDedicated40</v>
      </c>
      <c r="AA244" s="126">
        <v>0</v>
      </c>
      <c r="AB244" s="42"/>
      <c r="AC244" s="51" t="s">
        <v>9</v>
      </c>
      <c r="AD244" s="171">
        <v>3</v>
      </c>
      <c r="AE244" s="52">
        <v>44760</v>
      </c>
      <c r="AF244" s="49" t="s">
        <v>91</v>
      </c>
      <c r="AG244" s="138" t="str">
        <f t="shared" si="189"/>
        <v>2,     197881,   "PROPH40 T0 RH120  (40 gal)"</v>
      </c>
      <c r="AH244" s="140" t="str">
        <f t="shared" si="185"/>
        <v>Rheem</v>
      </c>
      <c r="AI244" s="155" t="s">
        <v>796</v>
      </c>
      <c r="AJ244" s="166">
        <f t="shared" si="187"/>
        <v>1</v>
      </c>
      <c r="AK244" s="138" t="str">
        <f t="shared" si="190"/>
        <v xml:space="preserve">          case  PROPH40 T0 RH120  (40 gal)   :   "RheemPROPH40T0RH120"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  <c r="AML244"/>
      <c r="AMM244"/>
      <c r="AMN244"/>
      <c r="AMO244"/>
      <c r="AMP244"/>
      <c r="AMQ244"/>
      <c r="AMR244"/>
      <c r="AMS244"/>
      <c r="AMT244"/>
      <c r="AMU244"/>
      <c r="AMV244"/>
      <c r="AMW244"/>
      <c r="AMX244"/>
      <c r="AMY244"/>
      <c r="AMZ244"/>
      <c r="ANA244"/>
      <c r="ANB244"/>
      <c r="ANC244"/>
      <c r="AND244"/>
      <c r="ANE244"/>
    </row>
    <row r="245" spans="3:1045" s="6" customFormat="1" ht="15" customHeight="1" x14ac:dyDescent="0.25">
      <c r="C245" s="158" t="str">
        <f t="shared" si="209"/>
        <v>Rheem</v>
      </c>
      <c r="D245" s="158" t="str">
        <f t="shared" si="210"/>
        <v>PROPH50 T0 RH120  (50 gal)</v>
      </c>
      <c r="E245" s="158">
        <f t="shared" si="198"/>
        <v>197982</v>
      </c>
      <c r="F245" s="60">
        <f t="shared" si="214"/>
        <v>50</v>
      </c>
      <c r="G245" s="6" t="str">
        <f t="shared" si="211"/>
        <v>RheemPlugInDedicated50</v>
      </c>
      <c r="H245" s="62">
        <v>0</v>
      </c>
      <c r="I245" s="60">
        <v>1</v>
      </c>
      <c r="J245" s="61">
        <f t="shared" si="205"/>
        <v>0</v>
      </c>
      <c r="K245" s="61">
        <f t="shared" si="206"/>
        <v>3</v>
      </c>
      <c r="L245" s="127">
        <f t="shared" si="212"/>
        <v>0</v>
      </c>
      <c r="M245" s="169" t="str">
        <f t="shared" si="200"/>
        <v>RheemPROPH50T0RH120</v>
      </c>
      <c r="N245" s="97" t="s">
        <v>196</v>
      </c>
      <c r="O245" s="32">
        <v>2</v>
      </c>
      <c r="P245" s="81">
        <f t="shared" si="213"/>
        <v>19</v>
      </c>
      <c r="Q245" s="156" t="s">
        <v>91</v>
      </c>
      <c r="R245" s="68">
        <f t="shared" si="201"/>
        <v>79</v>
      </c>
      <c r="S245" s="68">
        <f t="shared" si="207"/>
        <v>197982</v>
      </c>
      <c r="T245" s="65" t="str">
        <f t="shared" si="215"/>
        <v>PROPH50 T0 RH120  (50 gal)</v>
      </c>
      <c r="U245" s="168">
        <f t="shared" si="186"/>
        <v>1</v>
      </c>
      <c r="V245" s="155" t="s">
        <v>777</v>
      </c>
      <c r="W245" s="14">
        <v>50</v>
      </c>
      <c r="X245" s="105" t="s">
        <v>764</v>
      </c>
      <c r="Y245" s="86" t="s">
        <v>764</v>
      </c>
      <c r="Z245" s="91" t="str">
        <f t="shared" si="208"/>
        <v>RheemPlugInDedicated50</v>
      </c>
      <c r="AA245" s="126">
        <v>0</v>
      </c>
      <c r="AB245" s="42"/>
      <c r="AC245" s="51" t="s">
        <v>9</v>
      </c>
      <c r="AD245" s="171">
        <v>3</v>
      </c>
      <c r="AE245" s="52">
        <v>44760</v>
      </c>
      <c r="AF245" s="49" t="s">
        <v>91</v>
      </c>
      <c r="AG245" s="138" t="str">
        <f t="shared" si="189"/>
        <v>2,     197982,   "PROPH50 T0 RH120  (50 gal)"</v>
      </c>
      <c r="AH245" s="140" t="str">
        <f t="shared" si="185"/>
        <v>Rheem</v>
      </c>
      <c r="AI245" s="155" t="s">
        <v>797</v>
      </c>
      <c r="AJ245" s="166">
        <f t="shared" si="187"/>
        <v>1</v>
      </c>
      <c r="AK245" s="138" t="str">
        <f t="shared" si="190"/>
        <v xml:space="preserve">          case  PROPH50 T0 RH120  (50 gal)   :   "RheemPROPH50T0RH120"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3:1045" s="6" customFormat="1" ht="15" customHeight="1" x14ac:dyDescent="0.25">
      <c r="C246" s="158" t="str">
        <f t="shared" si="209"/>
        <v>Rheem</v>
      </c>
      <c r="D246" s="158" t="str">
        <f t="shared" si="210"/>
        <v>PROPH40 T0 RH120-M  (40 gal, JA13)</v>
      </c>
      <c r="E246" s="158">
        <f t="shared" si="198"/>
        <v>198077</v>
      </c>
      <c r="F246" s="60">
        <f t="shared" si="214"/>
        <v>40</v>
      </c>
      <c r="G246" s="6" t="str">
        <f t="shared" si="211"/>
        <v>RheemPlugInShared40</v>
      </c>
      <c r="H246" s="62">
        <v>0</v>
      </c>
      <c r="I246" s="60">
        <v>1</v>
      </c>
      <c r="J246" s="61">
        <f t="shared" si="205"/>
        <v>0</v>
      </c>
      <c r="K246" s="61">
        <f t="shared" si="206"/>
        <v>2.8</v>
      </c>
      <c r="L246" s="127">
        <f t="shared" si="212"/>
        <v>1</v>
      </c>
      <c r="M246" s="169" t="str">
        <f t="shared" si="200"/>
        <v>RheemPROPH40T0RH120M</v>
      </c>
      <c r="N246" s="97" t="s">
        <v>196</v>
      </c>
      <c r="O246" s="32">
        <v>3</v>
      </c>
      <c r="P246" s="81">
        <f t="shared" si="213"/>
        <v>19</v>
      </c>
      <c r="Q246" s="156" t="s">
        <v>91</v>
      </c>
      <c r="R246" s="68">
        <f t="shared" si="201"/>
        <v>80</v>
      </c>
      <c r="S246" s="68">
        <f t="shared" si="207"/>
        <v>198077</v>
      </c>
      <c r="T246" s="65" t="str">
        <f t="shared" si="215"/>
        <v>PROPH40 T0 RH120-M  (40 gal, JA13)</v>
      </c>
      <c r="U246" s="168">
        <f t="shared" si="186"/>
        <v>1</v>
      </c>
      <c r="V246" s="155" t="s">
        <v>778</v>
      </c>
      <c r="W246" s="14">
        <v>40</v>
      </c>
      <c r="X246" s="105" t="s">
        <v>759</v>
      </c>
      <c r="Y246" s="86" t="s">
        <v>759</v>
      </c>
      <c r="Z246" s="91" t="str">
        <f t="shared" si="208"/>
        <v>RheemPlugInShared40</v>
      </c>
      <c r="AA246" s="126">
        <v>1</v>
      </c>
      <c r="AB246" s="42"/>
      <c r="AC246" s="51" t="s">
        <v>9</v>
      </c>
      <c r="AD246" s="171">
        <v>2.8</v>
      </c>
      <c r="AE246" s="52">
        <v>44760</v>
      </c>
      <c r="AF246" s="49" t="s">
        <v>91</v>
      </c>
      <c r="AG246" s="138" t="str">
        <f t="shared" si="189"/>
        <v>2,     198077,   "PROPH40 T0 RH120-M  (40 gal, JA13)"</v>
      </c>
      <c r="AH246" s="140" t="str">
        <f t="shared" si="185"/>
        <v>Rheem</v>
      </c>
      <c r="AI246" s="158" t="s">
        <v>798</v>
      </c>
      <c r="AJ246" s="166">
        <f t="shared" si="187"/>
        <v>1</v>
      </c>
      <c r="AK246" s="138" t="str">
        <f t="shared" si="190"/>
        <v xml:space="preserve">          case  PROPH40 T0 RH120-M  (40 gal, JA13)   :   "RheemPROPH40T0RH120M"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3:1045" s="6" customFormat="1" ht="15" customHeight="1" x14ac:dyDescent="0.25">
      <c r="C247" s="158" t="str">
        <f t="shared" si="209"/>
        <v>Rheem</v>
      </c>
      <c r="D247" s="158" t="str">
        <f t="shared" si="210"/>
        <v>PROPH40 T0 RH120-MSO  (40 gal, JA13)</v>
      </c>
      <c r="E247" s="158">
        <f t="shared" si="198"/>
        <v>198177</v>
      </c>
      <c r="F247" s="60">
        <f t="shared" si="214"/>
        <v>40</v>
      </c>
      <c r="G247" s="6" t="str">
        <f t="shared" si="211"/>
        <v>RheemPlugInShared40</v>
      </c>
      <c r="H247" s="62">
        <v>0</v>
      </c>
      <c r="I247" s="60">
        <v>1</v>
      </c>
      <c r="J247" s="61">
        <f t="shared" si="205"/>
        <v>0</v>
      </c>
      <c r="K247" s="61">
        <f t="shared" si="206"/>
        <v>2.8</v>
      </c>
      <c r="L247" s="127">
        <f t="shared" si="212"/>
        <v>1</v>
      </c>
      <c r="M247" s="169" t="str">
        <f t="shared" si="200"/>
        <v>RheemPROPH40T0RH120MSO</v>
      </c>
      <c r="N247" s="97" t="s">
        <v>196</v>
      </c>
      <c r="O247" s="32">
        <v>3</v>
      </c>
      <c r="P247" s="81">
        <f t="shared" si="213"/>
        <v>19</v>
      </c>
      <c r="Q247" s="156" t="s">
        <v>91</v>
      </c>
      <c r="R247" s="68">
        <f t="shared" si="201"/>
        <v>81</v>
      </c>
      <c r="S247" s="68">
        <f t="shared" ref="S247" si="216" xml:space="preserve"> (P247*10000) + (R247*100) + VLOOKUP( Y247, $V$2:$X$56, 2, FALSE )</f>
        <v>198177</v>
      </c>
      <c r="T247" s="65" t="str">
        <f t="shared" si="215"/>
        <v>PROPH40 T0 RH120-MSO  (40 gal, JA13)</v>
      </c>
      <c r="U247" s="168">
        <f t="shared" si="186"/>
        <v>1</v>
      </c>
      <c r="V247" s="155" t="s">
        <v>779</v>
      </c>
      <c r="W247" s="14">
        <v>40</v>
      </c>
      <c r="X247" s="105" t="s">
        <v>759</v>
      </c>
      <c r="Y247" s="86" t="s">
        <v>759</v>
      </c>
      <c r="Z247" s="91" t="str">
        <f t="shared" si="208"/>
        <v>RheemPlugInShared40</v>
      </c>
      <c r="AA247" s="126">
        <v>1</v>
      </c>
      <c r="AB247" s="42"/>
      <c r="AC247" s="51" t="s">
        <v>9</v>
      </c>
      <c r="AD247" s="171">
        <v>2.8</v>
      </c>
      <c r="AE247" s="52">
        <v>44760</v>
      </c>
      <c r="AF247" s="49"/>
      <c r="AG247" s="138" t="str">
        <f t="shared" si="189"/>
        <v>2,     198177,   "PROPH40 T0 RH120-MSO  (40 gal, JA13)"</v>
      </c>
      <c r="AH247" s="140" t="str">
        <f t="shared" si="185"/>
        <v>Rheem</v>
      </c>
      <c r="AI247" s="155" t="s">
        <v>799</v>
      </c>
      <c r="AJ247" s="166">
        <f t="shared" si="187"/>
        <v>1</v>
      </c>
      <c r="AK247" s="138" t="str">
        <f t="shared" si="190"/>
        <v xml:space="preserve">          case  PROPH40 T0 RH120-MSO  (40 gal, JA13)   :   "RheemPROPH40T0RH120MSO"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3:1045" s="6" customFormat="1" ht="15" customHeight="1" x14ac:dyDescent="0.25">
      <c r="C248" s="158" t="str">
        <f t="shared" si="209"/>
        <v>Rheem</v>
      </c>
      <c r="D248" s="158" t="str">
        <f t="shared" si="210"/>
        <v>PROPH50 T0 RH120-M  (50 gal, JA13)</v>
      </c>
      <c r="E248" s="158">
        <f t="shared" si="198"/>
        <v>198278</v>
      </c>
      <c r="F248" s="60">
        <f t="shared" si="214"/>
        <v>50</v>
      </c>
      <c r="G248" s="6" t="str">
        <f t="shared" si="211"/>
        <v>RheemPlugInShared50</v>
      </c>
      <c r="H248" s="62">
        <v>0</v>
      </c>
      <c r="I248" s="60">
        <v>1</v>
      </c>
      <c r="J248" s="61">
        <f t="shared" ref="J248:J253" si="217">IF(H248&gt;0,AB248,0)</f>
        <v>0</v>
      </c>
      <c r="K248" s="61">
        <f t="shared" ref="K248:K253" si="218">IF(I248&gt;0,AD248,0)</f>
        <v>3</v>
      </c>
      <c r="L248" s="127">
        <f t="shared" si="212"/>
        <v>1</v>
      </c>
      <c r="M248" s="169" t="str">
        <f t="shared" si="200"/>
        <v>RheemPROPH50T0RH120M</v>
      </c>
      <c r="N248" s="97" t="s">
        <v>196</v>
      </c>
      <c r="O248" s="32">
        <v>3</v>
      </c>
      <c r="P248" s="81">
        <f t="shared" si="213"/>
        <v>19</v>
      </c>
      <c r="Q248" s="156" t="s">
        <v>91</v>
      </c>
      <c r="R248" s="68">
        <f t="shared" si="201"/>
        <v>82</v>
      </c>
      <c r="S248" s="68">
        <f t="shared" ref="S248:S279" si="219" xml:space="preserve"> (P248*10000) + (R248*100) + VLOOKUP( Y248, $V$2:$X$56, 2, FALSE )</f>
        <v>198278</v>
      </c>
      <c r="T248" s="65" t="str">
        <f t="shared" si="215"/>
        <v>PROPH50 T0 RH120-M  (50 gal, JA13)</v>
      </c>
      <c r="U248" s="168">
        <f t="shared" si="186"/>
        <v>1</v>
      </c>
      <c r="V248" s="155" t="s">
        <v>780</v>
      </c>
      <c r="W248" s="14">
        <v>50</v>
      </c>
      <c r="X248" s="105" t="s">
        <v>760</v>
      </c>
      <c r="Y248" s="86" t="s">
        <v>760</v>
      </c>
      <c r="Z248" s="91" t="str">
        <f t="shared" si="208"/>
        <v>RheemPlugInShared50</v>
      </c>
      <c r="AA248" s="126">
        <v>1</v>
      </c>
      <c r="AB248" s="42"/>
      <c r="AC248" s="51" t="s">
        <v>9</v>
      </c>
      <c r="AD248" s="171">
        <v>3</v>
      </c>
      <c r="AE248" s="52">
        <v>44760</v>
      </c>
      <c r="AF248" s="49"/>
      <c r="AG248" s="138" t="str">
        <f t="shared" si="189"/>
        <v>2,     198278,   "PROPH50 T0 RH120-M  (50 gal, JA13)"</v>
      </c>
      <c r="AH248" s="140" t="str">
        <f t="shared" si="185"/>
        <v>Rheem</v>
      </c>
      <c r="AI248" s="157" t="s">
        <v>800</v>
      </c>
      <c r="AJ248" s="166">
        <f t="shared" si="187"/>
        <v>1</v>
      </c>
      <c r="AK248" s="138" t="str">
        <f t="shared" si="190"/>
        <v xml:space="preserve">          case  PROPH50 T0 RH120-M  (50 gal, JA13)   :   "RheemPROPH50T0RH120M"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3:1045" s="6" customFormat="1" ht="15" customHeight="1" x14ac:dyDescent="0.25">
      <c r="C249" s="158" t="str">
        <f t="shared" si="209"/>
        <v>Rheem</v>
      </c>
      <c r="D249" s="158" t="str">
        <f t="shared" si="210"/>
        <v>PROPH50 T0 RH120-MSO  (50 gal, JA13)</v>
      </c>
      <c r="E249" s="158">
        <f t="shared" si="198"/>
        <v>198378</v>
      </c>
      <c r="F249" s="60">
        <f t="shared" si="214"/>
        <v>50</v>
      </c>
      <c r="G249" s="6" t="str">
        <f t="shared" si="211"/>
        <v>RheemPlugInShared50</v>
      </c>
      <c r="H249" s="62">
        <v>0</v>
      </c>
      <c r="I249" s="60">
        <v>1</v>
      </c>
      <c r="J249" s="61">
        <f t="shared" si="217"/>
        <v>0</v>
      </c>
      <c r="K249" s="61">
        <f t="shared" si="218"/>
        <v>3</v>
      </c>
      <c r="L249" s="127">
        <f t="shared" si="212"/>
        <v>1</v>
      </c>
      <c r="M249" s="169" t="str">
        <f t="shared" si="200"/>
        <v>RheemPROPH50T0RH120MSO</v>
      </c>
      <c r="N249" s="97" t="s">
        <v>196</v>
      </c>
      <c r="O249" s="32">
        <v>3</v>
      </c>
      <c r="P249" s="81">
        <f t="shared" si="213"/>
        <v>19</v>
      </c>
      <c r="Q249" s="156" t="s">
        <v>91</v>
      </c>
      <c r="R249" s="68">
        <f t="shared" si="201"/>
        <v>83</v>
      </c>
      <c r="S249" s="68">
        <f t="shared" si="219"/>
        <v>198378</v>
      </c>
      <c r="T249" s="65" t="str">
        <f t="shared" si="215"/>
        <v>PROPH50 T0 RH120-MSO  (50 gal, JA13)</v>
      </c>
      <c r="U249" s="168">
        <f t="shared" si="186"/>
        <v>1</v>
      </c>
      <c r="V249" s="155" t="s">
        <v>781</v>
      </c>
      <c r="W249" s="14">
        <v>50</v>
      </c>
      <c r="X249" s="105" t="s">
        <v>760</v>
      </c>
      <c r="Y249" s="86" t="s">
        <v>760</v>
      </c>
      <c r="Z249" s="91" t="str">
        <f t="shared" si="208"/>
        <v>RheemPlugInShared50</v>
      </c>
      <c r="AA249" s="126">
        <v>1</v>
      </c>
      <c r="AB249" s="42"/>
      <c r="AC249" s="51" t="s">
        <v>9</v>
      </c>
      <c r="AD249" s="171">
        <v>3</v>
      </c>
      <c r="AE249" s="52">
        <v>44760</v>
      </c>
      <c r="AF249" s="49"/>
      <c r="AG249" s="138" t="str">
        <f t="shared" si="189"/>
        <v>2,     198378,   "PROPH50 T0 RH120-MSO  (50 gal, JA13)"</v>
      </c>
      <c r="AH249" s="140" t="str">
        <f t="shared" si="185"/>
        <v>Rheem</v>
      </c>
      <c r="AI249" s="157" t="s">
        <v>801</v>
      </c>
      <c r="AJ249" s="166">
        <f t="shared" si="187"/>
        <v>1</v>
      </c>
      <c r="AK249" s="138" t="str">
        <f t="shared" si="190"/>
        <v xml:space="preserve">          case  PROPH50 T0 RH120-MSO  (50 gal, JA13)   :   "RheemPROPH50T0RH120MSO"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3:1045" s="6" customFormat="1" ht="15" customHeight="1" x14ac:dyDescent="0.25">
      <c r="C250" s="158" t="str">
        <f t="shared" si="209"/>
        <v>Rheem</v>
      </c>
      <c r="D250" s="158" t="str">
        <f t="shared" si="210"/>
        <v>PROPH65 T0 RH120-M  (65 gal, JA13)</v>
      </c>
      <c r="E250" s="158">
        <f t="shared" si="198"/>
        <v>198479</v>
      </c>
      <c r="F250" s="60">
        <f t="shared" si="214"/>
        <v>65</v>
      </c>
      <c r="G250" s="6" t="str">
        <f t="shared" si="211"/>
        <v>RheemPlugInShared65</v>
      </c>
      <c r="H250" s="62">
        <v>0</v>
      </c>
      <c r="I250" s="60">
        <v>1</v>
      </c>
      <c r="J250" s="61">
        <f t="shared" si="217"/>
        <v>0</v>
      </c>
      <c r="K250" s="61">
        <f t="shared" si="218"/>
        <v>3.3</v>
      </c>
      <c r="L250" s="127">
        <f t="shared" si="212"/>
        <v>1</v>
      </c>
      <c r="M250" s="169" t="str">
        <f t="shared" si="200"/>
        <v>RheemPROPH65T0RH120M</v>
      </c>
      <c r="N250" s="97" t="s">
        <v>196</v>
      </c>
      <c r="O250" s="32">
        <v>3</v>
      </c>
      <c r="P250" s="81">
        <f t="shared" si="213"/>
        <v>19</v>
      </c>
      <c r="Q250" s="156" t="s">
        <v>91</v>
      </c>
      <c r="R250" s="68">
        <f t="shared" si="201"/>
        <v>84</v>
      </c>
      <c r="S250" s="68">
        <f t="shared" si="219"/>
        <v>198479</v>
      </c>
      <c r="T250" s="65" t="str">
        <f t="shared" si="215"/>
        <v>PROPH65 T0 RH120-M  (65 gal, JA13)</v>
      </c>
      <c r="U250" s="168">
        <f t="shared" si="186"/>
        <v>1</v>
      </c>
      <c r="V250" s="155" t="s">
        <v>782</v>
      </c>
      <c r="W250" s="14">
        <v>65</v>
      </c>
      <c r="X250" s="105" t="s">
        <v>761</v>
      </c>
      <c r="Y250" s="86" t="s">
        <v>761</v>
      </c>
      <c r="Z250" s="91" t="str">
        <f t="shared" si="208"/>
        <v>RheemPlugInShared65</v>
      </c>
      <c r="AA250" s="126">
        <v>1</v>
      </c>
      <c r="AB250" s="42"/>
      <c r="AC250" s="51">
        <v>3</v>
      </c>
      <c r="AD250" s="171">
        <v>3.3</v>
      </c>
      <c r="AE250" s="52">
        <v>44760</v>
      </c>
      <c r="AF250" s="49"/>
      <c r="AG250" s="138" t="str">
        <f t="shared" si="189"/>
        <v>2,     198479,   "PROPH65 T0 RH120-M  (65 gal, JA13)"</v>
      </c>
      <c r="AH250" s="140" t="str">
        <f t="shared" si="185"/>
        <v>Rheem</v>
      </c>
      <c r="AI250" s="157" t="s">
        <v>802</v>
      </c>
      <c r="AJ250" s="166">
        <f t="shared" si="187"/>
        <v>1</v>
      </c>
      <c r="AK250" s="138" t="str">
        <f t="shared" si="190"/>
        <v xml:space="preserve">          case  PROPH65 T0 RH120-M  (65 gal, JA13)   :   "RheemPROPH65T0RH120M"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3:1045" s="6" customFormat="1" ht="15" customHeight="1" x14ac:dyDescent="0.25">
      <c r="C251" s="158" t="str">
        <f t="shared" si="209"/>
        <v>Rheem</v>
      </c>
      <c r="D251" s="158" t="str">
        <f t="shared" si="210"/>
        <v>PROPH65 T0 RH120-MSO  (65 gal, JA13)</v>
      </c>
      <c r="E251" s="158">
        <f t="shared" si="198"/>
        <v>198579</v>
      </c>
      <c r="F251" s="60">
        <f t="shared" si="214"/>
        <v>65</v>
      </c>
      <c r="G251" s="6" t="str">
        <f t="shared" si="211"/>
        <v>RheemPlugInShared65</v>
      </c>
      <c r="H251" s="62">
        <v>0</v>
      </c>
      <c r="I251" s="60">
        <v>1</v>
      </c>
      <c r="J251" s="61">
        <f t="shared" si="217"/>
        <v>0</v>
      </c>
      <c r="K251" s="61">
        <f t="shared" si="218"/>
        <v>3.3</v>
      </c>
      <c r="L251" s="127">
        <f t="shared" si="212"/>
        <v>1</v>
      </c>
      <c r="M251" s="169" t="str">
        <f t="shared" si="200"/>
        <v>RheemPROPH65T0RH120MSO</v>
      </c>
      <c r="N251" s="97" t="s">
        <v>196</v>
      </c>
      <c r="O251" s="32">
        <v>3</v>
      </c>
      <c r="P251" s="81">
        <f t="shared" si="213"/>
        <v>19</v>
      </c>
      <c r="Q251" s="156" t="s">
        <v>91</v>
      </c>
      <c r="R251" s="68">
        <f t="shared" si="201"/>
        <v>85</v>
      </c>
      <c r="S251" s="68">
        <f t="shared" si="219"/>
        <v>198579</v>
      </c>
      <c r="T251" s="65" t="str">
        <f t="shared" si="215"/>
        <v>PROPH65 T0 RH120-MSO  (65 gal, JA13)</v>
      </c>
      <c r="U251" s="168">
        <f t="shared" ref="U251:U314" si="220">COUNTIF(T$59:T$411, T251)</f>
        <v>1</v>
      </c>
      <c r="V251" s="155" t="s">
        <v>783</v>
      </c>
      <c r="W251" s="14">
        <v>65</v>
      </c>
      <c r="X251" s="105" t="s">
        <v>761</v>
      </c>
      <c r="Y251" s="86" t="s">
        <v>761</v>
      </c>
      <c r="Z251" s="91" t="str">
        <f t="shared" si="208"/>
        <v>RheemPlugInShared65</v>
      </c>
      <c r="AA251" s="126">
        <v>1</v>
      </c>
      <c r="AB251" s="42"/>
      <c r="AC251" s="51">
        <v>3</v>
      </c>
      <c r="AD251" s="171">
        <v>3.3</v>
      </c>
      <c r="AE251" s="52">
        <v>44760</v>
      </c>
      <c r="AF251" s="49"/>
      <c r="AG251" s="138" t="str">
        <f t="shared" si="189"/>
        <v>2,     198579,   "PROPH65 T0 RH120-MSO  (65 gal, JA13)"</v>
      </c>
      <c r="AH251" s="140" t="str">
        <f t="shared" si="185"/>
        <v>Rheem</v>
      </c>
      <c r="AI251" s="157" t="s">
        <v>803</v>
      </c>
      <c r="AJ251" s="166">
        <f t="shared" ref="AJ251:AJ314" si="221">COUNTIF(AI$59:AI$411, AI251)</f>
        <v>1</v>
      </c>
      <c r="AK251" s="138" t="str">
        <f t="shared" si="190"/>
        <v xml:space="preserve">          case  PROPH65 T0 RH120-MSO  (65 gal, JA13)   :   "RheemPROPH65T0RH120MSO"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3:1045" s="6" customFormat="1" ht="15" customHeight="1" x14ac:dyDescent="0.25">
      <c r="C252" s="158" t="str">
        <f t="shared" si="209"/>
        <v>Rheem</v>
      </c>
      <c r="D252" s="158" t="str">
        <f t="shared" si="210"/>
        <v>PROPH80 T0 RH120-M  (80 gal, JA13)</v>
      </c>
      <c r="E252" s="158">
        <f t="shared" si="198"/>
        <v>198680</v>
      </c>
      <c r="F252" s="60">
        <f t="shared" si="214"/>
        <v>80</v>
      </c>
      <c r="G252" s="6" t="str">
        <f t="shared" si="211"/>
        <v>RheemPlugInShared80</v>
      </c>
      <c r="H252" s="62">
        <v>0</v>
      </c>
      <c r="I252" s="60">
        <v>1</v>
      </c>
      <c r="J252" s="61">
        <f t="shared" si="217"/>
        <v>0</v>
      </c>
      <c r="K252" s="61">
        <f t="shared" si="218"/>
        <v>3.5</v>
      </c>
      <c r="L252" s="127">
        <f t="shared" si="212"/>
        <v>1</v>
      </c>
      <c r="M252" s="169" t="str">
        <f t="shared" si="200"/>
        <v>RheemPROPH80T0RH120M</v>
      </c>
      <c r="N252" s="97" t="s">
        <v>196</v>
      </c>
      <c r="O252" s="32">
        <v>3</v>
      </c>
      <c r="P252" s="81">
        <f t="shared" si="213"/>
        <v>19</v>
      </c>
      <c r="Q252" s="156" t="s">
        <v>91</v>
      </c>
      <c r="R252" s="68">
        <f t="shared" si="201"/>
        <v>86</v>
      </c>
      <c r="S252" s="68">
        <f t="shared" si="219"/>
        <v>198680</v>
      </c>
      <c r="T252" s="65" t="str">
        <f t="shared" si="215"/>
        <v>PROPH80 T0 RH120-M  (80 gal, JA13)</v>
      </c>
      <c r="U252" s="168">
        <f t="shared" si="220"/>
        <v>1</v>
      </c>
      <c r="V252" s="155" t="s">
        <v>784</v>
      </c>
      <c r="W252" s="14">
        <v>80</v>
      </c>
      <c r="X252" s="105" t="s">
        <v>762</v>
      </c>
      <c r="Y252" s="86" t="s">
        <v>762</v>
      </c>
      <c r="Z252" s="91" t="str">
        <f t="shared" si="208"/>
        <v>RheemPlugInShared80</v>
      </c>
      <c r="AA252" s="126">
        <v>1</v>
      </c>
      <c r="AB252" s="42"/>
      <c r="AC252" s="51" t="s">
        <v>15</v>
      </c>
      <c r="AD252" s="171">
        <v>3.5</v>
      </c>
      <c r="AE252" s="52">
        <v>44760</v>
      </c>
      <c r="AF252" s="49"/>
      <c r="AG252" s="138" t="str">
        <f t="shared" si="189"/>
        <v>2,     198680,   "PROPH80 T0 RH120-M  (80 gal, JA13)"</v>
      </c>
      <c r="AH252" s="140" t="str">
        <f t="shared" si="185"/>
        <v>Rheem</v>
      </c>
      <c r="AI252" s="157" t="s">
        <v>804</v>
      </c>
      <c r="AJ252" s="166">
        <f t="shared" si="221"/>
        <v>1</v>
      </c>
      <c r="AK252" s="138" t="str">
        <f t="shared" si="190"/>
        <v xml:space="preserve">          case  PROPH80 T0 RH120-M  (80 gal, JA13)   :   "RheemPROPH80T0RH120M"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3:1045" s="6" customFormat="1" ht="15" customHeight="1" x14ac:dyDescent="0.25">
      <c r="C253" s="158" t="str">
        <f t="shared" si="209"/>
        <v>Rheem</v>
      </c>
      <c r="D253" s="158" t="str">
        <f t="shared" si="210"/>
        <v>PROPH80 T0 RH120-MSO  (80 gal, JA13)</v>
      </c>
      <c r="E253" s="158">
        <f t="shared" si="198"/>
        <v>198780</v>
      </c>
      <c r="F253" s="60">
        <f t="shared" si="214"/>
        <v>80</v>
      </c>
      <c r="G253" s="6" t="str">
        <f t="shared" si="211"/>
        <v>RheemPlugInShared80</v>
      </c>
      <c r="H253" s="62">
        <v>0</v>
      </c>
      <c r="I253" s="60">
        <v>1</v>
      </c>
      <c r="J253" s="61">
        <f t="shared" si="217"/>
        <v>0</v>
      </c>
      <c r="K253" s="61">
        <f t="shared" si="218"/>
        <v>3.5</v>
      </c>
      <c r="L253" s="127">
        <f t="shared" si="212"/>
        <v>1</v>
      </c>
      <c r="M253" s="169" t="str">
        <f t="shared" si="200"/>
        <v>RheemPROPH80T0RH120MSO</v>
      </c>
      <c r="N253" s="97" t="s">
        <v>196</v>
      </c>
      <c r="O253" s="32">
        <v>3</v>
      </c>
      <c r="P253" s="81">
        <f t="shared" si="213"/>
        <v>19</v>
      </c>
      <c r="Q253" s="156" t="s">
        <v>91</v>
      </c>
      <c r="R253" s="68">
        <f t="shared" si="201"/>
        <v>87</v>
      </c>
      <c r="S253" s="68">
        <f t="shared" si="219"/>
        <v>198780</v>
      </c>
      <c r="T253" s="65" t="str">
        <f t="shared" si="215"/>
        <v>PROPH80 T0 RH120-MSO  (80 gal, JA13)</v>
      </c>
      <c r="U253" s="168">
        <f t="shared" si="220"/>
        <v>1</v>
      </c>
      <c r="V253" s="155" t="s">
        <v>785</v>
      </c>
      <c r="W253" s="14">
        <v>80</v>
      </c>
      <c r="X253" s="105" t="s">
        <v>762</v>
      </c>
      <c r="Y253" s="86" t="s">
        <v>762</v>
      </c>
      <c r="Z253" s="91" t="str">
        <f t="shared" si="208"/>
        <v>RheemPlugInShared80</v>
      </c>
      <c r="AA253" s="126">
        <v>1</v>
      </c>
      <c r="AB253" s="42"/>
      <c r="AC253" s="51" t="s">
        <v>15</v>
      </c>
      <c r="AD253" s="171">
        <v>3.5</v>
      </c>
      <c r="AE253" s="52">
        <v>44760</v>
      </c>
      <c r="AF253" s="49"/>
      <c r="AG253" s="138" t="str">
        <f t="shared" si="189"/>
        <v>2,     198780,   "PROPH80 T0 RH120-MSO  (80 gal, JA13)"</v>
      </c>
      <c r="AH253" s="140" t="str">
        <f t="shared" si="185"/>
        <v>Rheem</v>
      </c>
      <c r="AI253" s="157" t="s">
        <v>805</v>
      </c>
      <c r="AJ253" s="166">
        <f t="shared" si="221"/>
        <v>1</v>
      </c>
      <c r="AK253" s="138" t="str">
        <f t="shared" si="190"/>
        <v xml:space="preserve">          case  PROPH80 T0 RH120-MSO  (80 gal, JA13)   :   "RheemPROPH80T0RH120MSO"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3:1045" s="6" customFormat="1" ht="15" customHeight="1" x14ac:dyDescent="0.25">
      <c r="C254" s="131" t="str">
        <f t="shared" si="196"/>
        <v>Rheem Canada</v>
      </c>
      <c r="D254" s="131" t="str">
        <f t="shared" si="197"/>
        <v>CPROPH40 T2 RH375-15  (40 gal)</v>
      </c>
      <c r="E254" s="131">
        <f t="shared" si="198"/>
        <v>280159</v>
      </c>
      <c r="F254" s="60">
        <f t="shared" si="202"/>
        <v>40</v>
      </c>
      <c r="G254" s="6" t="str">
        <f t="shared" si="199"/>
        <v>Rheem2020Prem40</v>
      </c>
      <c r="H254" s="62">
        <v>0</v>
      </c>
      <c r="I254" s="60">
        <v>1</v>
      </c>
      <c r="J254" s="61">
        <f t="shared" si="205"/>
        <v>0</v>
      </c>
      <c r="K254" s="61">
        <f t="shared" si="206"/>
        <v>3.1</v>
      </c>
      <c r="L254" s="127">
        <f t="shared" ref="L254:L291" si="222">AA254</f>
        <v>0</v>
      </c>
      <c r="M254" s="169" t="str">
        <f t="shared" si="200"/>
        <v>RheemCanCPROPH40T2RH37515</v>
      </c>
      <c r="N254" s="97" t="s">
        <v>196</v>
      </c>
      <c r="O254" s="32">
        <v>4</v>
      </c>
      <c r="P254" s="81">
        <f t="shared" si="175"/>
        <v>28</v>
      </c>
      <c r="Q254" s="12" t="s">
        <v>365</v>
      </c>
      <c r="R254" s="67">
        <v>1</v>
      </c>
      <c r="S254" s="68">
        <f t="shared" si="219"/>
        <v>280159</v>
      </c>
      <c r="T254" s="65" t="str">
        <f t="shared" si="203"/>
        <v>CPROPH40 T2 RH375-15  (40 gal)</v>
      </c>
      <c r="U254" s="168">
        <f t="shared" si="220"/>
        <v>1</v>
      </c>
      <c r="V254" s="10" t="s">
        <v>408</v>
      </c>
      <c r="W254" s="11">
        <v>40</v>
      </c>
      <c r="X254" s="30"/>
      <c r="Y254" s="86" t="s">
        <v>291</v>
      </c>
      <c r="Z254" s="91" t="str">
        <f t="shared" si="208"/>
        <v>Rheem2020Prem40</v>
      </c>
      <c r="AA254" s="126">
        <v>0</v>
      </c>
      <c r="AB254" s="40"/>
      <c r="AC254" s="47">
        <v>2</v>
      </c>
      <c r="AD254" s="160">
        <v>3.1</v>
      </c>
      <c r="AE254" s="48">
        <v>44127</v>
      </c>
      <c r="AF254" s="49"/>
      <c r="AG254" s="138" t="str">
        <f t="shared" si="189"/>
        <v>2,     280159,   "CPROPH40 T2 RH375-15  (40 gal)"</v>
      </c>
      <c r="AH254" s="139" t="s">
        <v>447</v>
      </c>
      <c r="AI254" s="142" t="s">
        <v>596</v>
      </c>
      <c r="AJ254" s="166">
        <f t="shared" si="221"/>
        <v>1</v>
      </c>
      <c r="AK254" s="138" t="str">
        <f t="shared" si="190"/>
        <v xml:space="preserve">          case  CPROPH40 T2 RH375-15  (40 gal)   :   "RheemCanCPROPH40T2RH37515"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3:1045" s="6" customFormat="1" ht="15" customHeight="1" x14ac:dyDescent="0.25">
      <c r="C255" s="131" t="str">
        <f t="shared" si="196"/>
        <v>Rheem Canada</v>
      </c>
      <c r="D255" s="131" t="str">
        <f t="shared" si="197"/>
        <v>CPROPH50 T2 RH375-15  (50 gal)</v>
      </c>
      <c r="E255" s="131">
        <f t="shared" si="198"/>
        <v>280260</v>
      </c>
      <c r="F255" s="60">
        <f t="shared" si="202"/>
        <v>50</v>
      </c>
      <c r="G255" s="6" t="str">
        <f t="shared" si="199"/>
        <v>Rheem2020Prem50</v>
      </c>
      <c r="H255" s="62">
        <v>0</v>
      </c>
      <c r="I255" s="60">
        <v>1</v>
      </c>
      <c r="J255" s="61">
        <f t="shared" si="205"/>
        <v>0</v>
      </c>
      <c r="K255" s="61">
        <f t="shared" si="206"/>
        <v>3.2</v>
      </c>
      <c r="L255" s="127">
        <f t="shared" si="222"/>
        <v>0</v>
      </c>
      <c r="M255" s="169" t="str">
        <f t="shared" si="200"/>
        <v>RheemCanCPROPH50T2RH37515</v>
      </c>
      <c r="N255" s="97" t="s">
        <v>196</v>
      </c>
      <c r="O255" s="32">
        <v>4</v>
      </c>
      <c r="P255" s="81">
        <f t="shared" si="175"/>
        <v>28</v>
      </c>
      <c r="Q255" s="12" t="s">
        <v>365</v>
      </c>
      <c r="R255" s="68">
        <f t="shared" ref="R255:R278" si="223">R254+1</f>
        <v>2</v>
      </c>
      <c r="S255" s="68">
        <f t="shared" si="219"/>
        <v>280260</v>
      </c>
      <c r="T255" s="65" t="str">
        <f t="shared" si="203"/>
        <v>CPROPH50 T2 RH375-15  (50 gal)</v>
      </c>
      <c r="U255" s="168">
        <f t="shared" si="220"/>
        <v>1</v>
      </c>
      <c r="V255" s="10" t="s">
        <v>385</v>
      </c>
      <c r="W255" s="11">
        <v>50</v>
      </c>
      <c r="X255" s="30"/>
      <c r="Y255" s="86" t="s">
        <v>292</v>
      </c>
      <c r="Z255" s="91" t="str">
        <f t="shared" si="208"/>
        <v>Rheem2020Prem50</v>
      </c>
      <c r="AA255" s="126">
        <v>0</v>
      </c>
      <c r="AB255" s="40"/>
      <c r="AC255" s="47" t="s">
        <v>9</v>
      </c>
      <c r="AD255" s="160">
        <v>3.2</v>
      </c>
      <c r="AE255" s="48">
        <v>44127</v>
      </c>
      <c r="AF255" s="49"/>
      <c r="AG255" s="138" t="str">
        <f t="shared" si="189"/>
        <v>2,     280260,   "CPROPH50 T2 RH375-15  (50 gal)"</v>
      </c>
      <c r="AH255" s="140" t="str">
        <f t="shared" si="185"/>
        <v>RheemCan</v>
      </c>
      <c r="AI255" s="142" t="s">
        <v>597</v>
      </c>
      <c r="AJ255" s="166">
        <f t="shared" si="221"/>
        <v>1</v>
      </c>
      <c r="AK255" s="138" t="str">
        <f t="shared" si="190"/>
        <v xml:space="preserve">          case  CPROPH50 T2 RH375-15  (50 gal)   :   "RheemCanCPROPH50T2RH37515"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3:1045" s="6" customFormat="1" ht="15" customHeight="1" x14ac:dyDescent="0.25">
      <c r="C256" s="131" t="str">
        <f t="shared" si="196"/>
        <v>Rheem Canada</v>
      </c>
      <c r="D256" s="131" t="str">
        <f t="shared" si="197"/>
        <v>CPROPH65 T2 RH375-15  (65 gal)</v>
      </c>
      <c r="E256" s="131">
        <f t="shared" si="198"/>
        <v>280361</v>
      </c>
      <c r="F256" s="60">
        <f t="shared" si="202"/>
        <v>65</v>
      </c>
      <c r="G256" s="6" t="str">
        <f t="shared" si="199"/>
        <v>Rheem2020Prem65</v>
      </c>
      <c r="H256" s="62">
        <v>0</v>
      </c>
      <c r="I256" s="60">
        <v>1</v>
      </c>
      <c r="J256" s="61">
        <f t="shared" si="205"/>
        <v>0</v>
      </c>
      <c r="K256" s="61">
        <f t="shared" si="206"/>
        <v>3.2</v>
      </c>
      <c r="L256" s="127">
        <f t="shared" si="222"/>
        <v>0</v>
      </c>
      <c r="M256" s="169" t="str">
        <f t="shared" si="200"/>
        <v>RheemCanCPROPH65T2RH37515</v>
      </c>
      <c r="N256" s="97" t="s">
        <v>196</v>
      </c>
      <c r="O256" s="32">
        <v>4</v>
      </c>
      <c r="P256" s="81">
        <f t="shared" si="175"/>
        <v>28</v>
      </c>
      <c r="Q256" s="12" t="s">
        <v>365</v>
      </c>
      <c r="R256" s="68">
        <f t="shared" si="223"/>
        <v>3</v>
      </c>
      <c r="S256" s="68">
        <f t="shared" si="219"/>
        <v>280361</v>
      </c>
      <c r="T256" s="65" t="str">
        <f t="shared" si="203"/>
        <v>CPROPH65 T2 RH375-15  (65 gal)</v>
      </c>
      <c r="U256" s="168">
        <f t="shared" si="220"/>
        <v>1</v>
      </c>
      <c r="V256" s="10" t="s">
        <v>386</v>
      </c>
      <c r="W256" s="11">
        <v>65</v>
      </c>
      <c r="X256" s="30"/>
      <c r="Y256" s="86" t="s">
        <v>293</v>
      </c>
      <c r="Z256" s="91" t="str">
        <f t="shared" si="208"/>
        <v>Rheem2020Prem65</v>
      </c>
      <c r="AA256" s="126">
        <v>0</v>
      </c>
      <c r="AB256" s="40"/>
      <c r="AC256" s="47" t="s">
        <v>9</v>
      </c>
      <c r="AD256" s="160">
        <v>3.2</v>
      </c>
      <c r="AE256" s="48">
        <v>44127</v>
      </c>
      <c r="AF256" s="49"/>
      <c r="AG256" s="138" t="str">
        <f t="shared" si="189"/>
        <v>2,     280361,   "CPROPH65 T2 RH375-15  (65 gal)"</v>
      </c>
      <c r="AH256" s="140" t="str">
        <f t="shared" si="185"/>
        <v>RheemCan</v>
      </c>
      <c r="AI256" s="142" t="s">
        <v>598</v>
      </c>
      <c r="AJ256" s="166">
        <f t="shared" si="221"/>
        <v>1</v>
      </c>
      <c r="AK256" s="138" t="str">
        <f t="shared" si="190"/>
        <v xml:space="preserve">          case  CPROPH65 T2 RH375-15  (65 gal)   :   "RheemCanCPROPH65T2RH37515"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3:54" s="6" customFormat="1" ht="15" customHeight="1" x14ac:dyDescent="0.25">
      <c r="C257" s="131" t="str">
        <f t="shared" si="196"/>
        <v>Rheem Canada</v>
      </c>
      <c r="D257" s="131" t="str">
        <f t="shared" si="197"/>
        <v>CPROPH80 T2 RH375-15  (80 gal)</v>
      </c>
      <c r="E257" s="131">
        <f t="shared" si="198"/>
        <v>280462</v>
      </c>
      <c r="F257" s="60">
        <f t="shared" si="202"/>
        <v>80</v>
      </c>
      <c r="G257" s="6" t="str">
        <f t="shared" si="199"/>
        <v>Rheem2020Prem80</v>
      </c>
      <c r="H257" s="62">
        <v>0</v>
      </c>
      <c r="I257" s="60">
        <v>1</v>
      </c>
      <c r="J257" s="61">
        <f t="shared" si="205"/>
        <v>0</v>
      </c>
      <c r="K257" s="61">
        <f t="shared" si="206"/>
        <v>3.2</v>
      </c>
      <c r="L257" s="127">
        <f t="shared" si="222"/>
        <v>0</v>
      </c>
      <c r="M257" s="169" t="str">
        <f t="shared" si="200"/>
        <v>RheemCanCPROPH80T2RH37515</v>
      </c>
      <c r="N257" s="97" t="s">
        <v>196</v>
      </c>
      <c r="O257" s="32">
        <v>4</v>
      </c>
      <c r="P257" s="81">
        <f t="shared" si="175"/>
        <v>28</v>
      </c>
      <c r="Q257" s="12" t="s">
        <v>365</v>
      </c>
      <c r="R257" s="68">
        <f t="shared" si="223"/>
        <v>4</v>
      </c>
      <c r="S257" s="68">
        <f t="shared" si="219"/>
        <v>280462</v>
      </c>
      <c r="T257" s="65" t="str">
        <f t="shared" si="203"/>
        <v>CPROPH80 T2 RH375-15  (80 gal)</v>
      </c>
      <c r="U257" s="168">
        <f t="shared" si="220"/>
        <v>1</v>
      </c>
      <c r="V257" s="10" t="s">
        <v>387</v>
      </c>
      <c r="W257" s="11">
        <v>80</v>
      </c>
      <c r="X257" s="30"/>
      <c r="Y257" s="86" t="s">
        <v>294</v>
      </c>
      <c r="Z257" s="91" t="str">
        <f t="shared" si="208"/>
        <v>Rheem2020Prem80</v>
      </c>
      <c r="AA257" s="126">
        <v>0</v>
      </c>
      <c r="AB257" s="40"/>
      <c r="AC257" s="47">
        <v>4</v>
      </c>
      <c r="AD257" s="160">
        <v>3.2</v>
      </c>
      <c r="AE257" s="48">
        <v>44127</v>
      </c>
      <c r="AF257" s="49"/>
      <c r="AG257" s="138" t="str">
        <f t="shared" si="189"/>
        <v>2,     280462,   "CPROPH80 T2 RH375-15  (80 gal)"</v>
      </c>
      <c r="AH257" s="140" t="str">
        <f t="shared" si="185"/>
        <v>RheemCan</v>
      </c>
      <c r="AI257" s="142" t="s">
        <v>599</v>
      </c>
      <c r="AJ257" s="166">
        <f t="shared" si="221"/>
        <v>1</v>
      </c>
      <c r="AK257" s="138" t="str">
        <f t="shared" si="190"/>
        <v xml:space="preserve">          case  CPROPH80 T2 RH375-15  (80 gal)   :   "RheemCanCPROPH80T2RH37515"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3:54" s="6" customFormat="1" ht="15" customHeight="1" x14ac:dyDescent="0.25">
      <c r="C258" s="131" t="str">
        <f t="shared" si="196"/>
        <v>Rheem Canada</v>
      </c>
      <c r="D258" s="131" t="str">
        <f t="shared" si="197"/>
        <v>CPROPH40 T2 RH375-30  (40 gal)</v>
      </c>
      <c r="E258" s="131">
        <f t="shared" si="198"/>
        <v>280559</v>
      </c>
      <c r="F258" s="60">
        <f t="shared" si="202"/>
        <v>40</v>
      </c>
      <c r="G258" s="6" t="str">
        <f t="shared" si="199"/>
        <v>Rheem2020Prem40</v>
      </c>
      <c r="H258" s="62">
        <v>0</v>
      </c>
      <c r="I258" s="60">
        <v>1</v>
      </c>
      <c r="J258" s="61">
        <f t="shared" si="205"/>
        <v>0</v>
      </c>
      <c r="K258" s="61">
        <f t="shared" si="206"/>
        <v>3.1</v>
      </c>
      <c r="L258" s="127">
        <f t="shared" si="222"/>
        <v>0</v>
      </c>
      <c r="M258" s="169" t="str">
        <f t="shared" si="200"/>
        <v>RheemCanCPROPH40T2RH37530</v>
      </c>
      <c r="N258" s="97" t="s">
        <v>196</v>
      </c>
      <c r="O258" s="32">
        <v>4</v>
      </c>
      <c r="P258" s="81">
        <f t="shared" si="175"/>
        <v>28</v>
      </c>
      <c r="Q258" s="12" t="s">
        <v>365</v>
      </c>
      <c r="R258" s="68">
        <f t="shared" si="223"/>
        <v>5</v>
      </c>
      <c r="S258" s="68">
        <f t="shared" si="219"/>
        <v>280559</v>
      </c>
      <c r="T258" s="65" t="str">
        <f t="shared" si="203"/>
        <v>CPROPH40 T2 RH375-30  (40 gal)</v>
      </c>
      <c r="U258" s="168">
        <f t="shared" si="220"/>
        <v>1</v>
      </c>
      <c r="V258" s="10" t="s">
        <v>388</v>
      </c>
      <c r="W258" s="11">
        <v>40</v>
      </c>
      <c r="X258" s="30"/>
      <c r="Y258" s="86" t="s">
        <v>291</v>
      </c>
      <c r="Z258" s="91" t="str">
        <f t="shared" si="208"/>
        <v>Rheem2020Prem40</v>
      </c>
      <c r="AA258" s="126">
        <v>0</v>
      </c>
      <c r="AB258" s="40"/>
      <c r="AC258" s="47">
        <v>2</v>
      </c>
      <c r="AD258" s="160">
        <v>3.1</v>
      </c>
      <c r="AE258" s="48">
        <v>44127</v>
      </c>
      <c r="AF258" s="49"/>
      <c r="AG258" s="138" t="str">
        <f t="shared" ref="AG258:AG321" si="224">"2,     "&amp;E258&amp;",   """&amp;T258&amp;""""</f>
        <v>2,     280559,   "CPROPH40 T2 RH375-30  (40 gal)"</v>
      </c>
      <c r="AH258" s="140" t="str">
        <f t="shared" si="185"/>
        <v>RheemCan</v>
      </c>
      <c r="AI258" s="142" t="s">
        <v>600</v>
      </c>
      <c r="AJ258" s="166">
        <f t="shared" si="221"/>
        <v>1</v>
      </c>
      <c r="AK258" s="138" t="str">
        <f t="shared" si="190"/>
        <v xml:space="preserve">          case  CPROPH40 T2 RH375-30  (40 gal)   :   "RheemCanCPROPH40T2RH37530"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3:54" s="6" customFormat="1" ht="15" customHeight="1" x14ac:dyDescent="0.25">
      <c r="C259" s="131" t="str">
        <f t="shared" si="196"/>
        <v>Rheem Canada</v>
      </c>
      <c r="D259" s="131" t="str">
        <f t="shared" si="197"/>
        <v>CPROPH50 T2 RH375-30  (50 gal)</v>
      </c>
      <c r="E259" s="131">
        <f t="shared" si="198"/>
        <v>280660</v>
      </c>
      <c r="F259" s="60">
        <f t="shared" si="202"/>
        <v>50</v>
      </c>
      <c r="G259" s="6" t="str">
        <f t="shared" si="199"/>
        <v>Rheem2020Prem50</v>
      </c>
      <c r="H259" s="62">
        <v>0</v>
      </c>
      <c r="I259" s="60">
        <v>1</v>
      </c>
      <c r="J259" s="61">
        <f t="shared" si="205"/>
        <v>0</v>
      </c>
      <c r="K259" s="61">
        <f t="shared" si="206"/>
        <v>3.2</v>
      </c>
      <c r="L259" s="127">
        <f t="shared" si="222"/>
        <v>0</v>
      </c>
      <c r="M259" s="169" t="str">
        <f t="shared" si="200"/>
        <v>RheemCanCPROPH50T2RH37530</v>
      </c>
      <c r="N259" s="97" t="s">
        <v>196</v>
      </c>
      <c r="O259" s="32">
        <v>4</v>
      </c>
      <c r="P259" s="81">
        <f t="shared" si="175"/>
        <v>28</v>
      </c>
      <c r="Q259" s="12" t="s">
        <v>365</v>
      </c>
      <c r="R259" s="68">
        <f t="shared" si="223"/>
        <v>6</v>
      </c>
      <c r="S259" s="68">
        <f t="shared" si="219"/>
        <v>280660</v>
      </c>
      <c r="T259" s="65" t="str">
        <f t="shared" si="203"/>
        <v>CPROPH50 T2 RH375-30  (50 gal)</v>
      </c>
      <c r="U259" s="168">
        <f t="shared" si="220"/>
        <v>1</v>
      </c>
      <c r="V259" s="10" t="s">
        <v>389</v>
      </c>
      <c r="W259" s="11">
        <v>50</v>
      </c>
      <c r="X259" s="30"/>
      <c r="Y259" s="86" t="s">
        <v>292</v>
      </c>
      <c r="Z259" s="91" t="str">
        <f t="shared" si="208"/>
        <v>Rheem2020Prem50</v>
      </c>
      <c r="AA259" s="126">
        <v>0</v>
      </c>
      <c r="AB259" s="40"/>
      <c r="AC259" s="47" t="s">
        <v>9</v>
      </c>
      <c r="AD259" s="160">
        <v>3.2</v>
      </c>
      <c r="AE259" s="48">
        <v>44127</v>
      </c>
      <c r="AF259" s="49"/>
      <c r="AG259" s="138" t="str">
        <f t="shared" si="224"/>
        <v>2,     280660,   "CPROPH50 T2 RH375-30  (50 gal)"</v>
      </c>
      <c r="AH259" s="140" t="str">
        <f t="shared" ref="AH259:AH332" si="225">AH258</f>
        <v>RheemCan</v>
      </c>
      <c r="AI259" s="142" t="s">
        <v>601</v>
      </c>
      <c r="AJ259" s="166">
        <f t="shared" si="221"/>
        <v>1</v>
      </c>
      <c r="AK259" s="138" t="str">
        <f t="shared" si="190"/>
        <v xml:space="preserve">          case  CPROPH50 T2 RH375-30  (50 gal)   :   "RheemCanCPROPH50T2RH37530"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3:54" s="6" customFormat="1" ht="15" customHeight="1" x14ac:dyDescent="0.25">
      <c r="C260" s="131" t="str">
        <f t="shared" si="196"/>
        <v>Rheem Canada</v>
      </c>
      <c r="D260" s="131" t="str">
        <f t="shared" si="197"/>
        <v>CPROPH65 T2 RH375-30  (65 gal)</v>
      </c>
      <c r="E260" s="131">
        <f t="shared" si="198"/>
        <v>280761</v>
      </c>
      <c r="F260" s="60">
        <f t="shared" si="202"/>
        <v>65</v>
      </c>
      <c r="G260" s="6" t="str">
        <f t="shared" si="199"/>
        <v>Rheem2020Prem65</v>
      </c>
      <c r="H260" s="62">
        <v>0</v>
      </c>
      <c r="I260" s="60">
        <v>1</v>
      </c>
      <c r="J260" s="61">
        <f t="shared" si="205"/>
        <v>0</v>
      </c>
      <c r="K260" s="61">
        <f t="shared" si="206"/>
        <v>3.2</v>
      </c>
      <c r="L260" s="127">
        <f t="shared" si="222"/>
        <v>0</v>
      </c>
      <c r="M260" s="169" t="str">
        <f t="shared" si="200"/>
        <v>RheemCanCPROPH65T2RH37530</v>
      </c>
      <c r="N260" s="97" t="s">
        <v>196</v>
      </c>
      <c r="O260" s="32">
        <v>4</v>
      </c>
      <c r="P260" s="81">
        <f t="shared" si="175"/>
        <v>28</v>
      </c>
      <c r="Q260" s="12" t="s">
        <v>365</v>
      </c>
      <c r="R260" s="68">
        <f t="shared" si="223"/>
        <v>7</v>
      </c>
      <c r="S260" s="68">
        <f t="shared" si="219"/>
        <v>280761</v>
      </c>
      <c r="T260" s="65" t="str">
        <f t="shared" si="203"/>
        <v>CPROPH65 T2 RH375-30  (65 gal)</v>
      </c>
      <c r="U260" s="168">
        <f t="shared" si="220"/>
        <v>1</v>
      </c>
      <c r="V260" s="10" t="s">
        <v>390</v>
      </c>
      <c r="W260" s="11">
        <v>65</v>
      </c>
      <c r="X260" s="30"/>
      <c r="Y260" s="86" t="s">
        <v>293</v>
      </c>
      <c r="Z260" s="91" t="str">
        <f t="shared" si="208"/>
        <v>Rheem2020Prem65</v>
      </c>
      <c r="AA260" s="126">
        <v>0</v>
      </c>
      <c r="AB260" s="40"/>
      <c r="AC260" s="47" t="s">
        <v>9</v>
      </c>
      <c r="AD260" s="160">
        <v>3.2</v>
      </c>
      <c r="AE260" s="48">
        <v>44127</v>
      </c>
      <c r="AF260" s="49"/>
      <c r="AG260" s="138" t="str">
        <f t="shared" si="224"/>
        <v>2,     280761,   "CPROPH65 T2 RH375-30  (65 gal)"</v>
      </c>
      <c r="AH260" s="140" t="str">
        <f t="shared" si="225"/>
        <v>RheemCan</v>
      </c>
      <c r="AI260" s="142" t="s">
        <v>602</v>
      </c>
      <c r="AJ260" s="166">
        <f t="shared" si="221"/>
        <v>1</v>
      </c>
      <c r="AK260" s="138" t="str">
        <f t="shared" si="190"/>
        <v xml:space="preserve">          case  CPROPH65 T2 RH375-30  (65 gal)   :   "RheemCanCPROPH65T2RH37530"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3:54" s="6" customFormat="1" ht="15" customHeight="1" x14ac:dyDescent="0.25">
      <c r="C261" s="131" t="str">
        <f t="shared" si="196"/>
        <v>Rheem Canada</v>
      </c>
      <c r="D261" s="131" t="str">
        <f t="shared" si="197"/>
        <v>CPROPH80 T2 RH375-30  (80 gal)</v>
      </c>
      <c r="E261" s="131">
        <f t="shared" si="198"/>
        <v>280862</v>
      </c>
      <c r="F261" s="60">
        <f t="shared" si="202"/>
        <v>80</v>
      </c>
      <c r="G261" s="6" t="str">
        <f t="shared" si="199"/>
        <v>Rheem2020Prem80</v>
      </c>
      <c r="H261" s="62">
        <v>0</v>
      </c>
      <c r="I261" s="60">
        <v>1</v>
      </c>
      <c r="J261" s="61">
        <f t="shared" si="205"/>
        <v>0</v>
      </c>
      <c r="K261" s="61">
        <f t="shared" si="206"/>
        <v>3.2</v>
      </c>
      <c r="L261" s="127">
        <f t="shared" si="222"/>
        <v>0</v>
      </c>
      <c r="M261" s="169" t="str">
        <f t="shared" si="200"/>
        <v>RheemCanCPROPH80T2RH37530</v>
      </c>
      <c r="N261" s="97" t="s">
        <v>196</v>
      </c>
      <c r="O261" s="32">
        <v>4</v>
      </c>
      <c r="P261" s="81">
        <f t="shared" si="175"/>
        <v>28</v>
      </c>
      <c r="Q261" s="12" t="s">
        <v>365</v>
      </c>
      <c r="R261" s="68">
        <f t="shared" si="223"/>
        <v>8</v>
      </c>
      <c r="S261" s="68">
        <f t="shared" si="219"/>
        <v>280862</v>
      </c>
      <c r="T261" s="65" t="str">
        <f t="shared" si="203"/>
        <v>CPROPH80 T2 RH375-30  (80 gal)</v>
      </c>
      <c r="U261" s="168">
        <f t="shared" si="220"/>
        <v>1</v>
      </c>
      <c r="V261" s="10" t="s">
        <v>391</v>
      </c>
      <c r="W261" s="11">
        <v>80</v>
      </c>
      <c r="X261" s="30"/>
      <c r="Y261" s="86" t="s">
        <v>294</v>
      </c>
      <c r="Z261" s="91" t="str">
        <f t="shared" si="208"/>
        <v>Rheem2020Prem80</v>
      </c>
      <c r="AA261" s="126">
        <v>0</v>
      </c>
      <c r="AB261" s="40"/>
      <c r="AC261" s="47">
        <v>4</v>
      </c>
      <c r="AD261" s="160">
        <v>3.2</v>
      </c>
      <c r="AE261" s="48">
        <v>44127</v>
      </c>
      <c r="AF261" s="49"/>
      <c r="AG261" s="138" t="str">
        <f t="shared" si="224"/>
        <v>2,     280862,   "CPROPH80 T2 RH375-30  (80 gal)"</v>
      </c>
      <c r="AH261" s="140" t="str">
        <f t="shared" si="225"/>
        <v>RheemCan</v>
      </c>
      <c r="AI261" s="142" t="s">
        <v>603</v>
      </c>
      <c r="AJ261" s="166">
        <f t="shared" si="221"/>
        <v>1</v>
      </c>
      <c r="AK261" s="138" t="str">
        <f t="shared" ref="AK261:AK324" si="226">"          case  "&amp;D261&amp;"   :   """&amp;AI261&amp;""""</f>
        <v xml:space="preserve">          case  CPROPH80 T2 RH375-30  (80 gal)   :   "RheemCanCPROPH80T2RH37530"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3:54" s="6" customFormat="1" ht="15" customHeight="1" x14ac:dyDescent="0.25">
      <c r="C262" s="131" t="str">
        <f t="shared" si="196"/>
        <v>Rheem Canada</v>
      </c>
      <c r="D262" s="131" t="str">
        <f t="shared" si="197"/>
        <v>CPROPH40 T2 RH375-SO  (40 gal)</v>
      </c>
      <c r="E262" s="131">
        <f t="shared" si="198"/>
        <v>280959</v>
      </c>
      <c r="F262" s="60">
        <f t="shared" si="202"/>
        <v>40</v>
      </c>
      <c r="G262" s="6" t="str">
        <f t="shared" si="199"/>
        <v>Rheem2020Prem40</v>
      </c>
      <c r="H262" s="62">
        <v>0</v>
      </c>
      <c r="I262" s="60">
        <v>1</v>
      </c>
      <c r="J262" s="61">
        <f t="shared" si="205"/>
        <v>0</v>
      </c>
      <c r="K262" s="61">
        <f t="shared" si="206"/>
        <v>3.1</v>
      </c>
      <c r="L262" s="127">
        <f t="shared" si="222"/>
        <v>0</v>
      </c>
      <c r="M262" s="169" t="str">
        <f t="shared" si="200"/>
        <v>RheemCanCPROPH40T2RH375SO</v>
      </c>
      <c r="N262" s="97" t="s">
        <v>196</v>
      </c>
      <c r="O262" s="32">
        <v>4</v>
      </c>
      <c r="P262" s="81">
        <f t="shared" si="175"/>
        <v>28</v>
      </c>
      <c r="Q262" s="12" t="s">
        <v>365</v>
      </c>
      <c r="R262" s="68">
        <f t="shared" si="223"/>
        <v>9</v>
      </c>
      <c r="S262" s="68">
        <f t="shared" si="219"/>
        <v>280959</v>
      </c>
      <c r="T262" s="65" t="str">
        <f t="shared" si="203"/>
        <v>CPROPH40 T2 RH375-SO  (40 gal)</v>
      </c>
      <c r="U262" s="168">
        <f t="shared" si="220"/>
        <v>1</v>
      </c>
      <c r="V262" s="10" t="s">
        <v>392</v>
      </c>
      <c r="W262" s="11">
        <v>40</v>
      </c>
      <c r="X262" s="30"/>
      <c r="Y262" s="86" t="s">
        <v>291</v>
      </c>
      <c r="Z262" s="91" t="str">
        <f t="shared" si="208"/>
        <v>Rheem2020Prem40</v>
      </c>
      <c r="AA262" s="126">
        <v>0</v>
      </c>
      <c r="AB262" s="40"/>
      <c r="AC262" s="47">
        <v>2</v>
      </c>
      <c r="AD262" s="160">
        <v>3.1</v>
      </c>
      <c r="AE262" s="48">
        <v>44127</v>
      </c>
      <c r="AF262" s="49"/>
      <c r="AG262" s="138" t="str">
        <f t="shared" si="224"/>
        <v>2,     280959,   "CPROPH40 T2 RH375-SO  (40 gal)"</v>
      </c>
      <c r="AH262" s="140" t="str">
        <f t="shared" si="225"/>
        <v>RheemCan</v>
      </c>
      <c r="AI262" s="142" t="s">
        <v>604</v>
      </c>
      <c r="AJ262" s="166">
        <f t="shared" si="221"/>
        <v>1</v>
      </c>
      <c r="AK262" s="138" t="str">
        <f t="shared" si="226"/>
        <v xml:space="preserve">          case  CPROPH40 T2 RH375-SO  (40 gal)   :   "RheemCanCPROPH40T2RH375SO"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3:54" s="6" customFormat="1" ht="15" customHeight="1" x14ac:dyDescent="0.25">
      <c r="C263" s="131" t="str">
        <f t="shared" si="196"/>
        <v>Rheem Canada</v>
      </c>
      <c r="D263" s="131" t="str">
        <f t="shared" si="197"/>
        <v>CPROPH50 T2 RH375-SO  (50 gal)</v>
      </c>
      <c r="E263" s="131">
        <f t="shared" si="198"/>
        <v>281060</v>
      </c>
      <c r="F263" s="60">
        <f t="shared" si="202"/>
        <v>50</v>
      </c>
      <c r="G263" s="6" t="str">
        <f t="shared" si="199"/>
        <v>Rheem2020Prem50</v>
      </c>
      <c r="H263" s="62">
        <v>0</v>
      </c>
      <c r="I263" s="60">
        <v>1</v>
      </c>
      <c r="J263" s="61">
        <f t="shared" si="205"/>
        <v>0</v>
      </c>
      <c r="K263" s="61">
        <f t="shared" si="206"/>
        <v>3.2</v>
      </c>
      <c r="L263" s="127">
        <f t="shared" si="222"/>
        <v>0</v>
      </c>
      <c r="M263" s="169" t="str">
        <f t="shared" si="200"/>
        <v>RheemCanCPROPH50T2RH375SO</v>
      </c>
      <c r="N263" s="97" t="s">
        <v>196</v>
      </c>
      <c r="O263" s="32">
        <v>4</v>
      </c>
      <c r="P263" s="81">
        <f t="shared" si="175"/>
        <v>28</v>
      </c>
      <c r="Q263" s="12" t="s">
        <v>365</v>
      </c>
      <c r="R263" s="68">
        <f t="shared" si="223"/>
        <v>10</v>
      </c>
      <c r="S263" s="68">
        <f t="shared" si="219"/>
        <v>281060</v>
      </c>
      <c r="T263" s="65" t="str">
        <f t="shared" si="203"/>
        <v>CPROPH50 T2 RH375-SO  (50 gal)</v>
      </c>
      <c r="U263" s="168">
        <f t="shared" si="220"/>
        <v>1</v>
      </c>
      <c r="V263" s="10" t="s">
        <v>393</v>
      </c>
      <c r="W263" s="11">
        <v>50</v>
      </c>
      <c r="X263" s="30"/>
      <c r="Y263" s="86" t="s">
        <v>292</v>
      </c>
      <c r="Z263" s="91" t="str">
        <f t="shared" si="208"/>
        <v>Rheem2020Prem50</v>
      </c>
      <c r="AA263" s="126">
        <v>0</v>
      </c>
      <c r="AB263" s="40"/>
      <c r="AC263" s="47" t="s">
        <v>9</v>
      </c>
      <c r="AD263" s="160">
        <v>3.2</v>
      </c>
      <c r="AE263" s="48">
        <v>44127</v>
      </c>
      <c r="AF263" s="49"/>
      <c r="AG263" s="138" t="str">
        <f t="shared" si="224"/>
        <v>2,     281060,   "CPROPH50 T2 RH375-SO  (50 gal)"</v>
      </c>
      <c r="AH263" s="140" t="str">
        <f t="shared" si="225"/>
        <v>RheemCan</v>
      </c>
      <c r="AI263" s="142" t="s">
        <v>617</v>
      </c>
      <c r="AJ263" s="166">
        <f t="shared" si="221"/>
        <v>1</v>
      </c>
      <c r="AK263" s="138" t="str">
        <f t="shared" si="226"/>
        <v xml:space="preserve">          case  CPROPH50 T2 RH375-SO  (50 gal)   :   "RheemCanCPROPH50T2RH375SO"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3:54" s="6" customFormat="1" ht="15" customHeight="1" x14ac:dyDescent="0.25">
      <c r="C264" s="131" t="str">
        <f t="shared" si="196"/>
        <v>Rheem Canada</v>
      </c>
      <c r="D264" s="131" t="str">
        <f t="shared" si="197"/>
        <v>CPROPH65 T2 RH375-SO  (65 gal)</v>
      </c>
      <c r="E264" s="131">
        <f t="shared" si="198"/>
        <v>281161</v>
      </c>
      <c r="F264" s="60">
        <f t="shared" si="202"/>
        <v>65</v>
      </c>
      <c r="G264" s="6" t="str">
        <f t="shared" si="199"/>
        <v>Rheem2020Prem65</v>
      </c>
      <c r="H264" s="62">
        <v>0</v>
      </c>
      <c r="I264" s="60">
        <v>1</v>
      </c>
      <c r="J264" s="61">
        <f t="shared" si="205"/>
        <v>0</v>
      </c>
      <c r="K264" s="61">
        <f t="shared" si="206"/>
        <v>3.2</v>
      </c>
      <c r="L264" s="127">
        <f t="shared" si="222"/>
        <v>0</v>
      </c>
      <c r="M264" s="169" t="str">
        <f t="shared" si="200"/>
        <v>RheemCanCPROPH65T2RH375SO</v>
      </c>
      <c r="N264" s="97" t="s">
        <v>196</v>
      </c>
      <c r="O264" s="32">
        <v>4</v>
      </c>
      <c r="P264" s="81">
        <f t="shared" si="175"/>
        <v>28</v>
      </c>
      <c r="Q264" s="12" t="s">
        <v>365</v>
      </c>
      <c r="R264" s="68">
        <f t="shared" si="223"/>
        <v>11</v>
      </c>
      <c r="S264" s="68">
        <f t="shared" si="219"/>
        <v>281161</v>
      </c>
      <c r="T264" s="65" t="str">
        <f t="shared" si="203"/>
        <v>CPROPH65 T2 RH375-SO  (65 gal)</v>
      </c>
      <c r="U264" s="168">
        <f t="shared" si="220"/>
        <v>1</v>
      </c>
      <c r="V264" s="10" t="s">
        <v>394</v>
      </c>
      <c r="W264" s="11">
        <v>65</v>
      </c>
      <c r="X264" s="30"/>
      <c r="Y264" s="86" t="s">
        <v>293</v>
      </c>
      <c r="Z264" s="91" t="str">
        <f t="shared" si="208"/>
        <v>Rheem2020Prem65</v>
      </c>
      <c r="AA264" s="126">
        <v>0</v>
      </c>
      <c r="AB264" s="40"/>
      <c r="AC264" s="47" t="s">
        <v>9</v>
      </c>
      <c r="AD264" s="160">
        <v>3.2</v>
      </c>
      <c r="AE264" s="48">
        <v>44127</v>
      </c>
      <c r="AF264" s="49"/>
      <c r="AG264" s="138" t="str">
        <f t="shared" si="224"/>
        <v>2,     281161,   "CPROPH65 T2 RH375-SO  (65 gal)"</v>
      </c>
      <c r="AH264" s="140" t="str">
        <f t="shared" si="225"/>
        <v>RheemCan</v>
      </c>
      <c r="AI264" s="142" t="s">
        <v>618</v>
      </c>
      <c r="AJ264" s="166">
        <f t="shared" si="221"/>
        <v>1</v>
      </c>
      <c r="AK264" s="138" t="str">
        <f t="shared" si="226"/>
        <v xml:space="preserve">          case  CPROPH65 T2 RH375-SO  (65 gal)   :   "RheemCanCPROPH65T2RH375SO"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3:54" s="6" customFormat="1" ht="15" customHeight="1" x14ac:dyDescent="0.25">
      <c r="C265" s="131" t="str">
        <f t="shared" si="196"/>
        <v>Rheem Canada</v>
      </c>
      <c r="D265" s="131" t="str">
        <f t="shared" si="197"/>
        <v>CPROPH80 T2 RH375-SO  (80 gal)</v>
      </c>
      <c r="E265" s="131">
        <f t="shared" si="198"/>
        <v>281262</v>
      </c>
      <c r="F265" s="60">
        <f t="shared" si="202"/>
        <v>80</v>
      </c>
      <c r="G265" s="6" t="str">
        <f t="shared" si="199"/>
        <v>Rheem2020Prem80</v>
      </c>
      <c r="H265" s="62">
        <v>0</v>
      </c>
      <c r="I265" s="60">
        <v>1</v>
      </c>
      <c r="J265" s="61">
        <f t="shared" si="205"/>
        <v>0</v>
      </c>
      <c r="K265" s="61">
        <f t="shared" si="206"/>
        <v>3.2</v>
      </c>
      <c r="L265" s="127">
        <f t="shared" si="222"/>
        <v>0</v>
      </c>
      <c r="M265" s="169" t="str">
        <f t="shared" si="200"/>
        <v>RheemCanCPROPH80T2RH375SO</v>
      </c>
      <c r="N265" s="97" t="s">
        <v>196</v>
      </c>
      <c r="O265" s="32">
        <v>4</v>
      </c>
      <c r="P265" s="81">
        <f t="shared" si="175"/>
        <v>28</v>
      </c>
      <c r="Q265" s="12" t="s">
        <v>365</v>
      </c>
      <c r="R265" s="68">
        <f t="shared" si="223"/>
        <v>12</v>
      </c>
      <c r="S265" s="68">
        <f t="shared" si="219"/>
        <v>281262</v>
      </c>
      <c r="T265" s="65" t="str">
        <f t="shared" si="203"/>
        <v>CPROPH80 T2 RH375-SO  (80 gal)</v>
      </c>
      <c r="U265" s="168">
        <f t="shared" si="220"/>
        <v>1</v>
      </c>
      <c r="V265" s="10" t="s">
        <v>395</v>
      </c>
      <c r="W265" s="11">
        <v>80</v>
      </c>
      <c r="X265" s="30"/>
      <c r="Y265" s="86" t="s">
        <v>294</v>
      </c>
      <c r="Z265" s="91" t="str">
        <f t="shared" si="208"/>
        <v>Rheem2020Prem80</v>
      </c>
      <c r="AA265" s="126">
        <v>0</v>
      </c>
      <c r="AB265" s="40"/>
      <c r="AC265" s="47">
        <v>4</v>
      </c>
      <c r="AD265" s="160">
        <v>3.2</v>
      </c>
      <c r="AE265" s="48">
        <v>44127</v>
      </c>
      <c r="AF265" s="49"/>
      <c r="AG265" s="138" t="str">
        <f t="shared" si="224"/>
        <v>2,     281262,   "CPROPH80 T2 RH375-SO  (80 gal)"</v>
      </c>
      <c r="AH265" s="140" t="str">
        <f t="shared" si="225"/>
        <v>RheemCan</v>
      </c>
      <c r="AI265" s="142" t="s">
        <v>619</v>
      </c>
      <c r="AJ265" s="166">
        <f t="shared" si="221"/>
        <v>1</v>
      </c>
      <c r="AK265" s="138" t="str">
        <f t="shared" si="226"/>
        <v xml:space="preserve">          case  CPROPH80 T2 RH375-SO  (80 gal)   :   "RheemCanCPROPH80T2RH375SO"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3:54" s="6" customFormat="1" ht="15" customHeight="1" x14ac:dyDescent="0.25">
      <c r="C266" s="131" t="str">
        <f t="shared" si="196"/>
        <v>Rheem Canada</v>
      </c>
      <c r="D266" s="131" t="str">
        <f t="shared" si="197"/>
        <v>CXE40T10H22UO  (40 gal)</v>
      </c>
      <c r="E266" s="131">
        <f t="shared" si="198"/>
        <v>281359</v>
      </c>
      <c r="F266" s="60">
        <f t="shared" si="202"/>
        <v>40</v>
      </c>
      <c r="G266" s="6" t="str">
        <f t="shared" si="199"/>
        <v>Rheem2020Prem40</v>
      </c>
      <c r="H266" s="62">
        <v>0</v>
      </c>
      <c r="I266" s="60">
        <v>1</v>
      </c>
      <c r="J266" s="61">
        <f t="shared" si="205"/>
        <v>0</v>
      </c>
      <c r="K266" s="61">
        <f t="shared" si="206"/>
        <v>3.1</v>
      </c>
      <c r="L266" s="127">
        <f t="shared" si="222"/>
        <v>0</v>
      </c>
      <c r="M266" s="169" t="str">
        <f t="shared" si="200"/>
        <v>RheemCanCXE40T10H22UO</v>
      </c>
      <c r="N266" s="97" t="s">
        <v>196</v>
      </c>
      <c r="O266" s="32">
        <v>4</v>
      </c>
      <c r="P266" s="81">
        <f t="shared" si="175"/>
        <v>28</v>
      </c>
      <c r="Q266" s="12" t="s">
        <v>365</v>
      </c>
      <c r="R266" s="68">
        <f t="shared" si="223"/>
        <v>13</v>
      </c>
      <c r="S266" s="68">
        <f t="shared" si="219"/>
        <v>281359</v>
      </c>
      <c r="T266" s="65" t="str">
        <f t="shared" si="203"/>
        <v>CXE40T10H22UO  (40 gal)</v>
      </c>
      <c r="U266" s="168">
        <f t="shared" si="220"/>
        <v>1</v>
      </c>
      <c r="V266" s="10" t="s">
        <v>366</v>
      </c>
      <c r="W266" s="11">
        <v>40</v>
      </c>
      <c r="X266" s="30"/>
      <c r="Y266" s="86" t="s">
        <v>291</v>
      </c>
      <c r="Z266" s="91" t="str">
        <f t="shared" si="208"/>
        <v>Rheem2020Prem40</v>
      </c>
      <c r="AA266" s="126">
        <v>0</v>
      </c>
      <c r="AB266" s="40"/>
      <c r="AC266" s="47">
        <v>2</v>
      </c>
      <c r="AD266" s="160">
        <v>3.1</v>
      </c>
      <c r="AE266" s="48">
        <v>44127</v>
      </c>
      <c r="AF266" s="49"/>
      <c r="AG266" s="138" t="str">
        <f t="shared" si="224"/>
        <v>2,     281359,   "CXE40T10H22UO  (40 gal)"</v>
      </c>
      <c r="AH266" s="140" t="str">
        <f t="shared" si="225"/>
        <v>RheemCan</v>
      </c>
      <c r="AI266" s="142" t="s">
        <v>605</v>
      </c>
      <c r="AJ266" s="166">
        <f t="shared" si="221"/>
        <v>1</v>
      </c>
      <c r="AK266" s="138" t="str">
        <f t="shared" si="226"/>
        <v xml:space="preserve">          case  CXE40T10H22UO  (40 gal)   :   "RheemCanCXE40T10H22UO"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3:54" s="6" customFormat="1" ht="15" customHeight="1" x14ac:dyDescent="0.25">
      <c r="C267" s="131" t="str">
        <f t="shared" si="196"/>
        <v>Rheem Canada</v>
      </c>
      <c r="D267" s="131" t="str">
        <f t="shared" si="197"/>
        <v>CXE50T10H22UO  (50 gal)</v>
      </c>
      <c r="E267" s="131">
        <f t="shared" ref="E267:E330" si="227">S267</f>
        <v>281460</v>
      </c>
      <c r="F267" s="60">
        <f t="shared" si="202"/>
        <v>50</v>
      </c>
      <c r="G267" s="6" t="str">
        <f t="shared" si="199"/>
        <v>Rheem2020Prem50</v>
      </c>
      <c r="H267" s="62">
        <v>0</v>
      </c>
      <c r="I267" s="60">
        <v>1</v>
      </c>
      <c r="J267" s="61">
        <f t="shared" si="205"/>
        <v>0</v>
      </c>
      <c r="K267" s="61">
        <f t="shared" si="206"/>
        <v>3.2</v>
      </c>
      <c r="L267" s="127">
        <f t="shared" si="222"/>
        <v>0</v>
      </c>
      <c r="M267" s="169" t="str">
        <f t="shared" ref="M267:M330" si="228">AI267</f>
        <v>RheemCanCXE50T10H22UO</v>
      </c>
      <c r="N267" s="97" t="s">
        <v>196</v>
      </c>
      <c r="O267" s="32">
        <v>4</v>
      </c>
      <c r="P267" s="81">
        <f t="shared" si="175"/>
        <v>28</v>
      </c>
      <c r="Q267" s="12" t="s">
        <v>365</v>
      </c>
      <c r="R267" s="68">
        <f t="shared" si="223"/>
        <v>14</v>
      </c>
      <c r="S267" s="68">
        <f t="shared" si="219"/>
        <v>281460</v>
      </c>
      <c r="T267" s="65" t="str">
        <f t="shared" si="203"/>
        <v>CXE50T10H22UO  (50 gal)</v>
      </c>
      <c r="U267" s="168">
        <f t="shared" si="220"/>
        <v>1</v>
      </c>
      <c r="V267" s="10" t="s">
        <v>396</v>
      </c>
      <c r="W267" s="11">
        <v>50</v>
      </c>
      <c r="X267" s="30"/>
      <c r="Y267" s="86" t="s">
        <v>292</v>
      </c>
      <c r="Z267" s="91" t="str">
        <f t="shared" si="208"/>
        <v>Rheem2020Prem50</v>
      </c>
      <c r="AA267" s="126">
        <v>0</v>
      </c>
      <c r="AB267" s="40"/>
      <c r="AC267" s="47" t="s">
        <v>9</v>
      </c>
      <c r="AD267" s="160">
        <v>3.2</v>
      </c>
      <c r="AE267" s="48">
        <v>44127</v>
      </c>
      <c r="AF267" s="49"/>
      <c r="AG267" s="138" t="str">
        <f t="shared" si="224"/>
        <v>2,     281460,   "CXE50T10H22UO  (50 gal)"</v>
      </c>
      <c r="AH267" s="140" t="str">
        <f t="shared" si="225"/>
        <v>RheemCan</v>
      </c>
      <c r="AI267" s="142" t="s">
        <v>606</v>
      </c>
      <c r="AJ267" s="166">
        <f t="shared" si="221"/>
        <v>1</v>
      </c>
      <c r="AK267" s="138" t="str">
        <f t="shared" si="226"/>
        <v xml:space="preserve">          case  CXE50T10H22UO  (50 gal)   :   "RheemCanCXE50T10H22UO"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3:54" s="6" customFormat="1" ht="15" customHeight="1" x14ac:dyDescent="0.25">
      <c r="C268" s="131" t="str">
        <f t="shared" si="196"/>
        <v>Rheem Canada</v>
      </c>
      <c r="D268" s="131" t="str">
        <f t="shared" si="197"/>
        <v>CXE65T10H22UO  (65 gal)</v>
      </c>
      <c r="E268" s="131">
        <f t="shared" si="227"/>
        <v>281561</v>
      </c>
      <c r="F268" s="60">
        <f t="shared" si="202"/>
        <v>65</v>
      </c>
      <c r="G268" s="6" t="str">
        <f t="shared" si="199"/>
        <v>Rheem2020Prem65</v>
      </c>
      <c r="H268" s="62">
        <v>0</v>
      </c>
      <c r="I268" s="60">
        <v>1</v>
      </c>
      <c r="J268" s="61">
        <f t="shared" si="205"/>
        <v>0</v>
      </c>
      <c r="K268" s="61">
        <f t="shared" si="206"/>
        <v>3.2</v>
      </c>
      <c r="L268" s="127">
        <f t="shared" si="222"/>
        <v>0</v>
      </c>
      <c r="M268" s="169" t="str">
        <f t="shared" si="228"/>
        <v>RheemCanCXE65T10H22UO</v>
      </c>
      <c r="N268" s="97" t="s">
        <v>196</v>
      </c>
      <c r="O268" s="32">
        <v>4</v>
      </c>
      <c r="P268" s="81">
        <f t="shared" si="175"/>
        <v>28</v>
      </c>
      <c r="Q268" s="12" t="s">
        <v>365</v>
      </c>
      <c r="R268" s="68">
        <f t="shared" si="223"/>
        <v>15</v>
      </c>
      <c r="S268" s="68">
        <f t="shared" si="219"/>
        <v>281561</v>
      </c>
      <c r="T268" s="65" t="str">
        <f t="shared" si="203"/>
        <v>CXE65T10H22UO  (65 gal)</v>
      </c>
      <c r="U268" s="168">
        <f t="shared" si="220"/>
        <v>1</v>
      </c>
      <c r="V268" s="10" t="s">
        <v>397</v>
      </c>
      <c r="W268" s="11">
        <v>65</v>
      </c>
      <c r="X268" s="30"/>
      <c r="Y268" s="86" t="s">
        <v>293</v>
      </c>
      <c r="Z268" s="91" t="str">
        <f t="shared" si="208"/>
        <v>Rheem2020Prem65</v>
      </c>
      <c r="AA268" s="126">
        <v>0</v>
      </c>
      <c r="AB268" s="40"/>
      <c r="AC268" s="47" t="s">
        <v>9</v>
      </c>
      <c r="AD268" s="160">
        <v>3.2</v>
      </c>
      <c r="AE268" s="48">
        <v>44127</v>
      </c>
      <c r="AF268" s="49"/>
      <c r="AG268" s="138" t="str">
        <f t="shared" si="224"/>
        <v>2,     281561,   "CXE65T10H22UO  (65 gal)"</v>
      </c>
      <c r="AH268" s="140" t="str">
        <f t="shared" si="225"/>
        <v>RheemCan</v>
      </c>
      <c r="AI268" s="142" t="s">
        <v>607</v>
      </c>
      <c r="AJ268" s="166">
        <f t="shared" si="221"/>
        <v>1</v>
      </c>
      <c r="AK268" s="138" t="str">
        <f t="shared" si="226"/>
        <v xml:space="preserve">          case  CXE65T10H22UO  (65 gal)   :   "RheemCanCXE65T10H22UO"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3:54" s="6" customFormat="1" ht="15" customHeight="1" x14ac:dyDescent="0.25">
      <c r="C269" s="131" t="str">
        <f t="shared" si="196"/>
        <v>Rheem Canada</v>
      </c>
      <c r="D269" s="131" t="str">
        <f t="shared" si="197"/>
        <v>CXE80T10H22UO  (80 gal)</v>
      </c>
      <c r="E269" s="131">
        <f t="shared" si="227"/>
        <v>281662</v>
      </c>
      <c r="F269" s="60">
        <f t="shared" si="202"/>
        <v>80</v>
      </c>
      <c r="G269" s="6" t="str">
        <f t="shared" si="199"/>
        <v>Rheem2020Prem80</v>
      </c>
      <c r="H269" s="62">
        <v>0</v>
      </c>
      <c r="I269" s="60">
        <v>1</v>
      </c>
      <c r="J269" s="61">
        <f t="shared" si="205"/>
        <v>0</v>
      </c>
      <c r="K269" s="61">
        <f t="shared" si="206"/>
        <v>3.2</v>
      </c>
      <c r="L269" s="127">
        <f t="shared" si="222"/>
        <v>0</v>
      </c>
      <c r="M269" s="169" t="str">
        <f t="shared" si="228"/>
        <v>RheemCanCXE80T10H22UO</v>
      </c>
      <c r="N269" s="97" t="s">
        <v>196</v>
      </c>
      <c r="O269" s="32">
        <v>4</v>
      </c>
      <c r="P269" s="81">
        <f t="shared" si="175"/>
        <v>28</v>
      </c>
      <c r="Q269" s="12" t="s">
        <v>365</v>
      </c>
      <c r="R269" s="68">
        <f t="shared" si="223"/>
        <v>16</v>
      </c>
      <c r="S269" s="68">
        <f t="shared" si="219"/>
        <v>281662</v>
      </c>
      <c r="T269" s="65" t="str">
        <f t="shared" si="203"/>
        <v>CXE80T10H22UO  (80 gal)</v>
      </c>
      <c r="U269" s="168">
        <f t="shared" si="220"/>
        <v>1</v>
      </c>
      <c r="V269" s="10" t="s">
        <v>398</v>
      </c>
      <c r="W269" s="11">
        <v>80</v>
      </c>
      <c r="X269" s="30"/>
      <c r="Y269" s="86" t="s">
        <v>294</v>
      </c>
      <c r="Z269" s="91" t="str">
        <f t="shared" si="208"/>
        <v>Rheem2020Prem80</v>
      </c>
      <c r="AA269" s="126">
        <v>0</v>
      </c>
      <c r="AB269" s="40"/>
      <c r="AC269" s="47">
        <v>4</v>
      </c>
      <c r="AD269" s="160">
        <v>3.2</v>
      </c>
      <c r="AE269" s="48">
        <v>44127</v>
      </c>
      <c r="AF269" s="49"/>
      <c r="AG269" s="138" t="str">
        <f t="shared" si="224"/>
        <v>2,     281662,   "CXE80T10H22UO  (80 gal)"</v>
      </c>
      <c r="AH269" s="140" t="str">
        <f t="shared" si="225"/>
        <v>RheemCan</v>
      </c>
      <c r="AI269" s="142" t="s">
        <v>608</v>
      </c>
      <c r="AJ269" s="166">
        <f t="shared" si="221"/>
        <v>1</v>
      </c>
      <c r="AK269" s="138" t="str">
        <f t="shared" si="226"/>
        <v xml:space="preserve">          case  CXE80T10H22UO  (80 gal)   :   "RheemCanCXE80T10H22UO"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3:54" s="6" customFormat="1" ht="15" customHeight="1" x14ac:dyDescent="0.25">
      <c r="C270" s="131" t="str">
        <f t="shared" si="196"/>
        <v>Rheem Canada</v>
      </c>
      <c r="D270" s="131" t="str">
        <f t="shared" si="197"/>
        <v>CXE40T10H45UO  (40 gal)</v>
      </c>
      <c r="E270" s="131">
        <f t="shared" si="227"/>
        <v>281759</v>
      </c>
      <c r="F270" s="60">
        <f t="shared" si="202"/>
        <v>40</v>
      </c>
      <c r="G270" s="6" t="str">
        <f t="shared" si="199"/>
        <v>Rheem2020Prem40</v>
      </c>
      <c r="H270" s="62">
        <v>0</v>
      </c>
      <c r="I270" s="60">
        <v>1</v>
      </c>
      <c r="J270" s="61">
        <f t="shared" si="205"/>
        <v>0</v>
      </c>
      <c r="K270" s="61">
        <f t="shared" si="206"/>
        <v>3.1</v>
      </c>
      <c r="L270" s="127">
        <f t="shared" si="222"/>
        <v>0</v>
      </c>
      <c r="M270" s="169" t="str">
        <f t="shared" si="228"/>
        <v>RheemCanCXE40T10H45UO</v>
      </c>
      <c r="N270" s="97" t="s">
        <v>196</v>
      </c>
      <c r="O270" s="32">
        <v>4</v>
      </c>
      <c r="P270" s="81">
        <f t="shared" si="175"/>
        <v>28</v>
      </c>
      <c r="Q270" s="12" t="s">
        <v>365</v>
      </c>
      <c r="R270" s="68">
        <f t="shared" si="223"/>
        <v>17</v>
      </c>
      <c r="S270" s="68">
        <f t="shared" si="219"/>
        <v>281759</v>
      </c>
      <c r="T270" s="65" t="str">
        <f t="shared" si="203"/>
        <v>CXE40T10H45UO  (40 gal)</v>
      </c>
      <c r="U270" s="168">
        <f t="shared" si="220"/>
        <v>1</v>
      </c>
      <c r="V270" s="10" t="s">
        <v>399</v>
      </c>
      <c r="W270" s="11">
        <v>40</v>
      </c>
      <c r="X270" s="30"/>
      <c r="Y270" s="86" t="s">
        <v>291</v>
      </c>
      <c r="Z270" s="91" t="str">
        <f t="shared" si="208"/>
        <v>Rheem2020Prem40</v>
      </c>
      <c r="AA270" s="126">
        <v>0</v>
      </c>
      <c r="AB270" s="40"/>
      <c r="AC270" s="47">
        <v>2</v>
      </c>
      <c r="AD270" s="160">
        <v>3.1</v>
      </c>
      <c r="AE270" s="48">
        <v>44127</v>
      </c>
      <c r="AF270" s="49"/>
      <c r="AG270" s="138" t="str">
        <f t="shared" si="224"/>
        <v>2,     281759,   "CXE40T10H45UO  (40 gal)"</v>
      </c>
      <c r="AH270" s="140" t="str">
        <f t="shared" si="225"/>
        <v>RheemCan</v>
      </c>
      <c r="AI270" s="142" t="s">
        <v>609</v>
      </c>
      <c r="AJ270" s="166">
        <f t="shared" si="221"/>
        <v>1</v>
      </c>
      <c r="AK270" s="138" t="str">
        <f t="shared" si="226"/>
        <v xml:space="preserve">          case  CXE40T10H45UO  (40 gal)   :   "RheemCanCXE40T10H45UO"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3:54" s="6" customFormat="1" ht="15" customHeight="1" x14ac:dyDescent="0.25">
      <c r="C271" s="131" t="str">
        <f t="shared" si="196"/>
        <v>Rheem Canada</v>
      </c>
      <c r="D271" s="131" t="str">
        <f t="shared" si="197"/>
        <v>CXE50T10H45UO  (50 gal)</v>
      </c>
      <c r="E271" s="131">
        <f t="shared" si="227"/>
        <v>281860</v>
      </c>
      <c r="F271" s="60">
        <f t="shared" si="202"/>
        <v>50</v>
      </c>
      <c r="G271" s="6" t="str">
        <f t="shared" si="199"/>
        <v>Rheem2020Prem50</v>
      </c>
      <c r="H271" s="62">
        <v>0</v>
      </c>
      <c r="I271" s="60">
        <v>1</v>
      </c>
      <c r="J271" s="61">
        <f t="shared" si="205"/>
        <v>0</v>
      </c>
      <c r="K271" s="61">
        <f t="shared" si="206"/>
        <v>3.2</v>
      </c>
      <c r="L271" s="127">
        <f t="shared" si="222"/>
        <v>0</v>
      </c>
      <c r="M271" s="169" t="str">
        <f t="shared" si="228"/>
        <v>RheemCanCXE50T10H45UO</v>
      </c>
      <c r="N271" s="97" t="s">
        <v>196</v>
      </c>
      <c r="O271" s="32">
        <v>4</v>
      </c>
      <c r="P271" s="81">
        <f t="shared" si="175"/>
        <v>28</v>
      </c>
      <c r="Q271" s="12" t="s">
        <v>365</v>
      </c>
      <c r="R271" s="68">
        <f t="shared" si="223"/>
        <v>18</v>
      </c>
      <c r="S271" s="68">
        <f t="shared" si="219"/>
        <v>281860</v>
      </c>
      <c r="T271" s="65" t="str">
        <f t="shared" si="203"/>
        <v>CXE50T10H45UO  (50 gal)</v>
      </c>
      <c r="U271" s="168">
        <f t="shared" si="220"/>
        <v>1</v>
      </c>
      <c r="V271" s="10" t="s">
        <v>400</v>
      </c>
      <c r="W271" s="11">
        <v>50</v>
      </c>
      <c r="X271" s="30"/>
      <c r="Y271" s="86" t="s">
        <v>292</v>
      </c>
      <c r="Z271" s="91" t="str">
        <f t="shared" si="208"/>
        <v>Rheem2020Prem50</v>
      </c>
      <c r="AA271" s="126">
        <v>0</v>
      </c>
      <c r="AB271" s="40"/>
      <c r="AC271" s="47" t="s">
        <v>9</v>
      </c>
      <c r="AD271" s="160">
        <v>3.2</v>
      </c>
      <c r="AE271" s="48">
        <v>44127</v>
      </c>
      <c r="AF271" s="49"/>
      <c r="AG271" s="138" t="str">
        <f t="shared" si="224"/>
        <v>2,     281860,   "CXE50T10H45UO  (50 gal)"</v>
      </c>
      <c r="AH271" s="140" t="str">
        <f t="shared" si="225"/>
        <v>RheemCan</v>
      </c>
      <c r="AI271" s="142" t="s">
        <v>610</v>
      </c>
      <c r="AJ271" s="166">
        <f t="shared" si="221"/>
        <v>1</v>
      </c>
      <c r="AK271" s="138" t="str">
        <f t="shared" si="226"/>
        <v xml:space="preserve">          case  CXE50T10H45UO  (50 gal)   :   "RheemCanCXE50T10H45UO"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3:54" s="6" customFormat="1" ht="15" customHeight="1" x14ac:dyDescent="0.25">
      <c r="C272" s="131" t="str">
        <f t="shared" si="196"/>
        <v>Rheem Canada</v>
      </c>
      <c r="D272" s="131" t="str">
        <f t="shared" si="197"/>
        <v>CXE65T10H45UO  (65 gal)</v>
      </c>
      <c r="E272" s="131">
        <f t="shared" si="227"/>
        <v>281961</v>
      </c>
      <c r="F272" s="60">
        <f t="shared" si="202"/>
        <v>65</v>
      </c>
      <c r="G272" s="6" t="str">
        <f t="shared" si="199"/>
        <v>Rheem2020Prem65</v>
      </c>
      <c r="H272" s="62">
        <v>0</v>
      </c>
      <c r="I272" s="60">
        <v>1</v>
      </c>
      <c r="J272" s="61">
        <f t="shared" si="205"/>
        <v>0</v>
      </c>
      <c r="K272" s="61">
        <f t="shared" si="206"/>
        <v>3.2</v>
      </c>
      <c r="L272" s="127">
        <f t="shared" si="222"/>
        <v>0</v>
      </c>
      <c r="M272" s="169" t="str">
        <f t="shared" si="228"/>
        <v>RheemCanCXE65T10H45UO</v>
      </c>
      <c r="N272" s="97" t="s">
        <v>196</v>
      </c>
      <c r="O272" s="32">
        <v>4</v>
      </c>
      <c r="P272" s="81">
        <f t="shared" si="175"/>
        <v>28</v>
      </c>
      <c r="Q272" s="12" t="s">
        <v>365</v>
      </c>
      <c r="R272" s="68">
        <f t="shared" si="223"/>
        <v>19</v>
      </c>
      <c r="S272" s="68">
        <f t="shared" si="219"/>
        <v>281961</v>
      </c>
      <c r="T272" s="65" t="str">
        <f t="shared" si="203"/>
        <v>CXE65T10H45UO  (65 gal)</v>
      </c>
      <c r="U272" s="168">
        <f t="shared" si="220"/>
        <v>1</v>
      </c>
      <c r="V272" s="10" t="s">
        <v>401</v>
      </c>
      <c r="W272" s="11">
        <v>65</v>
      </c>
      <c r="X272" s="30"/>
      <c r="Y272" s="86" t="s">
        <v>293</v>
      </c>
      <c r="Z272" s="91" t="str">
        <f t="shared" si="208"/>
        <v>Rheem2020Prem65</v>
      </c>
      <c r="AA272" s="126">
        <v>0</v>
      </c>
      <c r="AB272" s="40"/>
      <c r="AC272" s="47" t="s">
        <v>9</v>
      </c>
      <c r="AD272" s="160">
        <v>3.2</v>
      </c>
      <c r="AE272" s="48">
        <v>44127</v>
      </c>
      <c r="AF272" s="49"/>
      <c r="AG272" s="138" t="str">
        <f t="shared" si="224"/>
        <v>2,     281961,   "CXE65T10H45UO  (65 gal)"</v>
      </c>
      <c r="AH272" s="140" t="str">
        <f t="shared" si="225"/>
        <v>RheemCan</v>
      </c>
      <c r="AI272" s="142" t="s">
        <v>611</v>
      </c>
      <c r="AJ272" s="166">
        <f t="shared" si="221"/>
        <v>1</v>
      </c>
      <c r="AK272" s="138" t="str">
        <f t="shared" si="226"/>
        <v xml:space="preserve">          case  CXE65T10H45UO  (65 gal)   :   "RheemCanCXE65T10H45UO"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3:54" s="6" customFormat="1" ht="15" customHeight="1" x14ac:dyDescent="0.25">
      <c r="C273" s="131" t="str">
        <f t="shared" si="196"/>
        <v>Rheem Canada</v>
      </c>
      <c r="D273" s="131" t="str">
        <f t="shared" si="197"/>
        <v>CXE80T10H45UO  (80 gal)</v>
      </c>
      <c r="E273" s="131">
        <f t="shared" si="227"/>
        <v>282062</v>
      </c>
      <c r="F273" s="60">
        <f t="shared" si="202"/>
        <v>80</v>
      </c>
      <c r="G273" s="6" t="str">
        <f t="shared" si="199"/>
        <v>Rheem2020Prem80</v>
      </c>
      <c r="H273" s="62">
        <v>0</v>
      </c>
      <c r="I273" s="60">
        <v>1</v>
      </c>
      <c r="J273" s="61">
        <f t="shared" si="205"/>
        <v>0</v>
      </c>
      <c r="K273" s="61">
        <f t="shared" si="206"/>
        <v>3.2</v>
      </c>
      <c r="L273" s="127">
        <f t="shared" si="222"/>
        <v>0</v>
      </c>
      <c r="M273" s="169" t="str">
        <f t="shared" si="228"/>
        <v>RheemCanCXE80T10H45UO</v>
      </c>
      <c r="N273" s="97" t="s">
        <v>196</v>
      </c>
      <c r="O273" s="32">
        <v>4</v>
      </c>
      <c r="P273" s="81">
        <f t="shared" si="175"/>
        <v>28</v>
      </c>
      <c r="Q273" s="12" t="s">
        <v>365</v>
      </c>
      <c r="R273" s="68">
        <f t="shared" si="223"/>
        <v>20</v>
      </c>
      <c r="S273" s="68">
        <f t="shared" si="219"/>
        <v>282062</v>
      </c>
      <c r="T273" s="65" t="str">
        <f t="shared" si="203"/>
        <v>CXE80T10H45UO  (80 gal)</v>
      </c>
      <c r="U273" s="168">
        <f t="shared" si="220"/>
        <v>1</v>
      </c>
      <c r="V273" s="10" t="s">
        <v>402</v>
      </c>
      <c r="W273" s="11">
        <v>80</v>
      </c>
      <c r="X273" s="30"/>
      <c r="Y273" s="86" t="s">
        <v>294</v>
      </c>
      <c r="Z273" s="91" t="str">
        <f t="shared" si="208"/>
        <v>Rheem2020Prem80</v>
      </c>
      <c r="AA273" s="126">
        <v>0</v>
      </c>
      <c r="AB273" s="40"/>
      <c r="AC273" s="47">
        <v>4</v>
      </c>
      <c r="AD273" s="160">
        <v>3.2</v>
      </c>
      <c r="AE273" s="48">
        <v>44127</v>
      </c>
      <c r="AF273" s="49"/>
      <c r="AG273" s="138" t="str">
        <f t="shared" si="224"/>
        <v>2,     282062,   "CXE80T10H45UO  (80 gal)"</v>
      </c>
      <c r="AH273" s="140" t="str">
        <f t="shared" si="225"/>
        <v>RheemCan</v>
      </c>
      <c r="AI273" s="142" t="s">
        <v>612</v>
      </c>
      <c r="AJ273" s="166">
        <f t="shared" si="221"/>
        <v>1</v>
      </c>
      <c r="AK273" s="138" t="str">
        <f t="shared" si="226"/>
        <v xml:space="preserve">          case  CXE80T10H45UO  (80 gal)   :   "RheemCanCXE80T10H45UO"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3:54" s="6" customFormat="1" ht="15" customHeight="1" x14ac:dyDescent="0.25">
      <c r="C274" s="131" t="str">
        <f t="shared" si="196"/>
        <v>Rheem Canada</v>
      </c>
      <c r="D274" s="131" t="str">
        <f t="shared" si="197"/>
        <v>CXE40T10HS45UO  (40 gal)</v>
      </c>
      <c r="E274" s="131">
        <f t="shared" si="227"/>
        <v>282159</v>
      </c>
      <c r="F274" s="60">
        <f t="shared" si="202"/>
        <v>40</v>
      </c>
      <c r="G274" s="6" t="str">
        <f t="shared" si="199"/>
        <v>Rheem2020Prem40</v>
      </c>
      <c r="H274" s="62">
        <v>0</v>
      </c>
      <c r="I274" s="60">
        <v>1</v>
      </c>
      <c r="J274" s="61">
        <f t="shared" si="205"/>
        <v>0</v>
      </c>
      <c r="K274" s="61">
        <f t="shared" si="206"/>
        <v>3.1</v>
      </c>
      <c r="L274" s="127">
        <f t="shared" si="222"/>
        <v>0</v>
      </c>
      <c r="M274" s="169" t="str">
        <f t="shared" si="228"/>
        <v>RheemCanCXE40T10HS45UO</v>
      </c>
      <c r="N274" s="97" t="s">
        <v>196</v>
      </c>
      <c r="O274" s="32">
        <v>4</v>
      </c>
      <c r="P274" s="81">
        <f t="shared" si="175"/>
        <v>28</v>
      </c>
      <c r="Q274" s="12" t="s">
        <v>365</v>
      </c>
      <c r="R274" s="68">
        <f t="shared" si="223"/>
        <v>21</v>
      </c>
      <c r="S274" s="68">
        <f t="shared" si="219"/>
        <v>282159</v>
      </c>
      <c r="T274" s="65" t="str">
        <f t="shared" si="203"/>
        <v>CXE40T10HS45UO  (40 gal)</v>
      </c>
      <c r="U274" s="168">
        <f t="shared" si="220"/>
        <v>1</v>
      </c>
      <c r="V274" s="10" t="s">
        <v>367</v>
      </c>
      <c r="W274" s="11">
        <v>40</v>
      </c>
      <c r="X274" s="30"/>
      <c r="Y274" s="86" t="s">
        <v>291</v>
      </c>
      <c r="Z274" s="91" t="str">
        <f t="shared" si="208"/>
        <v>Rheem2020Prem40</v>
      </c>
      <c r="AA274" s="126">
        <v>0</v>
      </c>
      <c r="AB274" s="40"/>
      <c r="AC274" s="47">
        <v>2</v>
      </c>
      <c r="AD274" s="160">
        <v>3.1</v>
      </c>
      <c r="AE274" s="48">
        <v>44127</v>
      </c>
      <c r="AF274" s="49"/>
      <c r="AG274" s="138" t="str">
        <f t="shared" si="224"/>
        <v>2,     282159,   "CXE40T10HS45UO  (40 gal)"</v>
      </c>
      <c r="AH274" s="140" t="str">
        <f t="shared" si="225"/>
        <v>RheemCan</v>
      </c>
      <c r="AI274" s="142" t="s">
        <v>613</v>
      </c>
      <c r="AJ274" s="166">
        <f t="shared" si="221"/>
        <v>1</v>
      </c>
      <c r="AK274" s="138" t="str">
        <f t="shared" si="226"/>
        <v xml:space="preserve">          case  CXE40T10HS45UO  (40 gal)   :   "RheemCanCXE40T10HS45UO"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3:54" s="6" customFormat="1" ht="15" customHeight="1" x14ac:dyDescent="0.25">
      <c r="C275" s="131" t="str">
        <f t="shared" si="196"/>
        <v>Rheem Canada</v>
      </c>
      <c r="D275" s="131" t="str">
        <f t="shared" si="197"/>
        <v>CXE50T10HS45UO  (50 gal)</v>
      </c>
      <c r="E275" s="131">
        <f t="shared" si="227"/>
        <v>282260</v>
      </c>
      <c r="F275" s="60">
        <f t="shared" si="202"/>
        <v>50</v>
      </c>
      <c r="G275" s="6" t="str">
        <f t="shared" si="199"/>
        <v>Rheem2020Prem50</v>
      </c>
      <c r="H275" s="62">
        <v>0</v>
      </c>
      <c r="I275" s="60">
        <v>1</v>
      </c>
      <c r="J275" s="61">
        <f t="shared" si="205"/>
        <v>0</v>
      </c>
      <c r="K275" s="61">
        <f t="shared" si="206"/>
        <v>3.2</v>
      </c>
      <c r="L275" s="127">
        <f t="shared" si="222"/>
        <v>0</v>
      </c>
      <c r="M275" s="169" t="str">
        <f t="shared" si="228"/>
        <v>RheemCanCXE50T10HS45UO</v>
      </c>
      <c r="N275" s="97" t="s">
        <v>196</v>
      </c>
      <c r="O275" s="32">
        <v>4</v>
      </c>
      <c r="P275" s="81">
        <f t="shared" si="175"/>
        <v>28</v>
      </c>
      <c r="Q275" s="12" t="s">
        <v>365</v>
      </c>
      <c r="R275" s="68">
        <f t="shared" si="223"/>
        <v>22</v>
      </c>
      <c r="S275" s="68">
        <f t="shared" si="219"/>
        <v>282260</v>
      </c>
      <c r="T275" s="65" t="str">
        <f t="shared" si="203"/>
        <v>CXE50T10HS45UO  (50 gal)</v>
      </c>
      <c r="U275" s="168">
        <f t="shared" si="220"/>
        <v>1</v>
      </c>
      <c r="V275" s="10" t="s">
        <v>403</v>
      </c>
      <c r="W275" s="11">
        <v>50</v>
      </c>
      <c r="X275" s="30"/>
      <c r="Y275" s="86" t="s">
        <v>292</v>
      </c>
      <c r="Z275" s="91" t="str">
        <f t="shared" si="208"/>
        <v>Rheem2020Prem50</v>
      </c>
      <c r="AA275" s="126">
        <v>0</v>
      </c>
      <c r="AB275" s="40"/>
      <c r="AC275" s="47" t="s">
        <v>9</v>
      </c>
      <c r="AD275" s="160">
        <v>3.2</v>
      </c>
      <c r="AE275" s="48">
        <v>44127</v>
      </c>
      <c r="AF275" s="49"/>
      <c r="AG275" s="138" t="str">
        <f t="shared" si="224"/>
        <v>2,     282260,   "CXE50T10HS45UO  (50 gal)"</v>
      </c>
      <c r="AH275" s="140" t="str">
        <f t="shared" si="225"/>
        <v>RheemCan</v>
      </c>
      <c r="AI275" s="142" t="s">
        <v>614</v>
      </c>
      <c r="AJ275" s="166">
        <f t="shared" si="221"/>
        <v>1</v>
      </c>
      <c r="AK275" s="138" t="str">
        <f t="shared" si="226"/>
        <v xml:space="preserve">          case  CXE50T10HS45UO  (50 gal)   :   "RheemCanCXE50T10HS45UO"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3:54" s="6" customFormat="1" ht="15" customHeight="1" x14ac:dyDescent="0.25">
      <c r="C276" s="131" t="str">
        <f t="shared" si="196"/>
        <v>Rheem Canada</v>
      </c>
      <c r="D276" s="131" t="str">
        <f t="shared" si="197"/>
        <v>CXE65T10HS45UO  (65 gal)</v>
      </c>
      <c r="E276" s="131">
        <f t="shared" si="227"/>
        <v>282361</v>
      </c>
      <c r="F276" s="60">
        <f t="shared" si="202"/>
        <v>65</v>
      </c>
      <c r="G276" s="6" t="str">
        <f t="shared" si="199"/>
        <v>Rheem2020Prem65</v>
      </c>
      <c r="H276" s="62">
        <v>0</v>
      </c>
      <c r="I276" s="60">
        <v>1</v>
      </c>
      <c r="J276" s="61">
        <f t="shared" si="205"/>
        <v>0</v>
      </c>
      <c r="K276" s="61">
        <f t="shared" si="206"/>
        <v>3.2</v>
      </c>
      <c r="L276" s="127">
        <f t="shared" si="222"/>
        <v>0</v>
      </c>
      <c r="M276" s="169" t="str">
        <f t="shared" si="228"/>
        <v>RheemCanCXE65T10HS45UO</v>
      </c>
      <c r="N276" s="97" t="s">
        <v>196</v>
      </c>
      <c r="O276" s="32">
        <v>4</v>
      </c>
      <c r="P276" s="81">
        <f t="shared" si="175"/>
        <v>28</v>
      </c>
      <c r="Q276" s="12" t="s">
        <v>365</v>
      </c>
      <c r="R276" s="68">
        <f t="shared" si="223"/>
        <v>23</v>
      </c>
      <c r="S276" s="68">
        <f t="shared" si="219"/>
        <v>282361</v>
      </c>
      <c r="T276" s="65" t="str">
        <f t="shared" si="203"/>
        <v>CXE65T10HS45UO  (65 gal)</v>
      </c>
      <c r="U276" s="168">
        <f t="shared" si="220"/>
        <v>1</v>
      </c>
      <c r="V276" s="10" t="s">
        <v>404</v>
      </c>
      <c r="W276" s="11">
        <v>65</v>
      </c>
      <c r="X276" s="30"/>
      <c r="Y276" s="86" t="s">
        <v>293</v>
      </c>
      <c r="Z276" s="91" t="str">
        <f t="shared" si="208"/>
        <v>Rheem2020Prem65</v>
      </c>
      <c r="AA276" s="126">
        <v>0</v>
      </c>
      <c r="AB276" s="40"/>
      <c r="AC276" s="47" t="s">
        <v>9</v>
      </c>
      <c r="AD276" s="160">
        <v>3.2</v>
      </c>
      <c r="AE276" s="48">
        <v>44127</v>
      </c>
      <c r="AF276" s="49"/>
      <c r="AG276" s="138" t="str">
        <f t="shared" si="224"/>
        <v>2,     282361,   "CXE65T10HS45UO  (65 gal)"</v>
      </c>
      <c r="AH276" s="140" t="str">
        <f t="shared" si="225"/>
        <v>RheemCan</v>
      </c>
      <c r="AI276" s="142" t="s">
        <v>615</v>
      </c>
      <c r="AJ276" s="166">
        <f t="shared" si="221"/>
        <v>1</v>
      </c>
      <c r="AK276" s="138" t="str">
        <f t="shared" si="226"/>
        <v xml:space="preserve">          case  CXE65T10HS45UO  (65 gal)   :   "RheemCanCXE65T10HS45UO"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3:54" s="6" customFormat="1" ht="15" customHeight="1" x14ac:dyDescent="0.25">
      <c r="C277" s="131" t="str">
        <f t="shared" si="196"/>
        <v>Rheem Canada</v>
      </c>
      <c r="D277" s="131" t="str">
        <f t="shared" si="197"/>
        <v>CXE80T10HS45UO  (80 gal)</v>
      </c>
      <c r="E277" s="131">
        <f t="shared" si="227"/>
        <v>282462</v>
      </c>
      <c r="F277" s="60">
        <f t="shared" si="202"/>
        <v>80</v>
      </c>
      <c r="G277" s="6" t="str">
        <f t="shared" si="199"/>
        <v>Rheem2020Prem80</v>
      </c>
      <c r="H277" s="62">
        <v>0</v>
      </c>
      <c r="I277" s="60">
        <v>1</v>
      </c>
      <c r="J277" s="61">
        <f t="shared" si="205"/>
        <v>0</v>
      </c>
      <c r="K277" s="61">
        <f t="shared" si="206"/>
        <v>3.2</v>
      </c>
      <c r="L277" s="127">
        <f t="shared" si="222"/>
        <v>0</v>
      </c>
      <c r="M277" s="169" t="str">
        <f t="shared" si="228"/>
        <v>RheemCanCXE80T10HS45UO</v>
      </c>
      <c r="N277" s="97" t="s">
        <v>196</v>
      </c>
      <c r="O277" s="32">
        <v>4</v>
      </c>
      <c r="P277" s="81">
        <f t="shared" si="175"/>
        <v>28</v>
      </c>
      <c r="Q277" s="12" t="s">
        <v>365</v>
      </c>
      <c r="R277" s="68">
        <f t="shared" si="223"/>
        <v>24</v>
      </c>
      <c r="S277" s="68">
        <f t="shared" si="219"/>
        <v>282462</v>
      </c>
      <c r="T277" s="65" t="str">
        <f t="shared" si="203"/>
        <v>CXE80T10HS45UO  (80 gal)</v>
      </c>
      <c r="U277" s="168">
        <f t="shared" si="220"/>
        <v>1</v>
      </c>
      <c r="V277" s="10" t="s">
        <v>405</v>
      </c>
      <c r="W277" s="11">
        <v>80</v>
      </c>
      <c r="X277" s="30"/>
      <c r="Y277" s="86" t="s">
        <v>294</v>
      </c>
      <c r="Z277" s="91" t="str">
        <f t="shared" si="208"/>
        <v>Rheem2020Prem80</v>
      </c>
      <c r="AA277" s="126">
        <v>0</v>
      </c>
      <c r="AB277" s="40"/>
      <c r="AC277" s="47">
        <v>4</v>
      </c>
      <c r="AD277" s="160">
        <v>3.2</v>
      </c>
      <c r="AE277" s="48">
        <v>44127</v>
      </c>
      <c r="AF277" s="49"/>
      <c r="AG277" s="138" t="str">
        <f t="shared" si="224"/>
        <v>2,     282462,   "CXE80T10HS45UO  (80 gal)"</v>
      </c>
      <c r="AH277" s="140" t="str">
        <f t="shared" si="225"/>
        <v>RheemCan</v>
      </c>
      <c r="AI277" s="142" t="s">
        <v>616</v>
      </c>
      <c r="AJ277" s="166">
        <f t="shared" si="221"/>
        <v>1</v>
      </c>
      <c r="AK277" s="138" t="str">
        <f t="shared" si="226"/>
        <v xml:space="preserve">          case  CXE80T10HS45UO  (80 gal)   :   "RheemCanCXE80T10HS45UO"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3:54" s="6" customFormat="1" ht="15" customHeight="1" x14ac:dyDescent="0.25">
      <c r="C278" s="131" t="str">
        <f t="shared" si="196"/>
        <v>Rheem Canada</v>
      </c>
      <c r="D278" s="131" t="str">
        <f t="shared" si="197"/>
        <v>CPRO H40 T2 RH310BM  (40 gal)</v>
      </c>
      <c r="E278" s="131">
        <f t="shared" si="227"/>
        <v>282563</v>
      </c>
      <c r="F278" s="60">
        <f t="shared" si="202"/>
        <v>40</v>
      </c>
      <c r="G278" s="6" t="str">
        <f t="shared" si="199"/>
        <v>Rheem2020Build40</v>
      </c>
      <c r="H278" s="62">
        <v>0</v>
      </c>
      <c r="I278" s="60">
        <v>1</v>
      </c>
      <c r="J278" s="61">
        <f t="shared" si="205"/>
        <v>0</v>
      </c>
      <c r="K278" s="61">
        <f t="shared" si="206"/>
        <v>2.9</v>
      </c>
      <c r="L278" s="127">
        <f t="shared" si="222"/>
        <v>0</v>
      </c>
      <c r="M278" s="169" t="str">
        <f t="shared" si="228"/>
        <v>RheemCanCPROH40T2RH310BM</v>
      </c>
      <c r="N278" s="97" t="s">
        <v>196</v>
      </c>
      <c r="O278" s="32">
        <v>3</v>
      </c>
      <c r="P278" s="81">
        <f t="shared" si="175"/>
        <v>28</v>
      </c>
      <c r="Q278" s="12" t="s">
        <v>365</v>
      </c>
      <c r="R278" s="68">
        <f t="shared" si="223"/>
        <v>25</v>
      </c>
      <c r="S278" s="68">
        <f t="shared" si="219"/>
        <v>282563</v>
      </c>
      <c r="T278" s="65" t="str">
        <f t="shared" si="203"/>
        <v>CPRO H40 T2 RH310BM  (40 gal)</v>
      </c>
      <c r="U278" s="168">
        <f t="shared" si="220"/>
        <v>1</v>
      </c>
      <c r="V278" s="10" t="s">
        <v>406</v>
      </c>
      <c r="W278" s="11">
        <v>40</v>
      </c>
      <c r="X278" s="30"/>
      <c r="Y278" s="86" t="s">
        <v>295</v>
      </c>
      <c r="Z278" s="91" t="str">
        <f t="shared" si="208"/>
        <v>Rheem2020Build40</v>
      </c>
      <c r="AA278" s="126">
        <v>0</v>
      </c>
      <c r="AB278" s="40"/>
      <c r="AC278" s="47">
        <v>2</v>
      </c>
      <c r="AD278" s="160">
        <v>2.9</v>
      </c>
      <c r="AE278" s="48">
        <v>44127</v>
      </c>
      <c r="AF278" s="49"/>
      <c r="AG278" s="138" t="str">
        <f t="shared" si="224"/>
        <v>2,     282563,   "CPRO H40 T2 RH310BM  (40 gal)"</v>
      </c>
      <c r="AH278" s="140" t="str">
        <f t="shared" si="225"/>
        <v>RheemCan</v>
      </c>
      <c r="AI278" s="142" t="s">
        <v>620</v>
      </c>
      <c r="AJ278" s="166">
        <f t="shared" si="221"/>
        <v>1</v>
      </c>
      <c r="AK278" s="138" t="str">
        <f t="shared" si="226"/>
        <v xml:space="preserve">          case  CPRO H40 T2 RH310BM  (40 gal)   :   "RheemCanCPROH40T2RH310BM"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3:54" s="6" customFormat="1" ht="15" customHeight="1" x14ac:dyDescent="0.25">
      <c r="C279" s="131" t="str">
        <f t="shared" si="196"/>
        <v>Rheem Canada</v>
      </c>
      <c r="D279" s="131" t="str">
        <f t="shared" si="197"/>
        <v>CPRO H50 T2 RH310BM  (50 gal)</v>
      </c>
      <c r="E279" s="131">
        <f t="shared" si="227"/>
        <v>282664</v>
      </c>
      <c r="F279" s="60">
        <f t="shared" si="202"/>
        <v>50</v>
      </c>
      <c r="G279" s="6" t="str">
        <f t="shared" si="199"/>
        <v>Rheem2020Build50</v>
      </c>
      <c r="H279" s="62">
        <v>0</v>
      </c>
      <c r="I279" s="60">
        <v>1</v>
      </c>
      <c r="J279" s="61">
        <f t="shared" si="205"/>
        <v>0</v>
      </c>
      <c r="K279" s="61">
        <f t="shared" si="206"/>
        <v>2.9</v>
      </c>
      <c r="L279" s="127">
        <f t="shared" si="222"/>
        <v>0</v>
      </c>
      <c r="M279" s="169" t="str">
        <f t="shared" si="228"/>
        <v>RheemCanCPROH50T2RH310BM</v>
      </c>
      <c r="N279" s="97" t="s">
        <v>196</v>
      </c>
      <c r="O279" s="32">
        <v>3</v>
      </c>
      <c r="P279" s="81">
        <f t="shared" si="175"/>
        <v>28</v>
      </c>
      <c r="Q279" s="12" t="s">
        <v>365</v>
      </c>
      <c r="R279" s="68">
        <f t="shared" ref="R279:R281" si="229">R278+1</f>
        <v>26</v>
      </c>
      <c r="S279" s="68">
        <f t="shared" si="219"/>
        <v>282664</v>
      </c>
      <c r="T279" s="65" t="str">
        <f t="shared" si="203"/>
        <v>CPRO H50 T2 RH310BM  (50 gal)</v>
      </c>
      <c r="U279" s="168">
        <f t="shared" si="220"/>
        <v>1</v>
      </c>
      <c r="V279" s="10" t="s">
        <v>378</v>
      </c>
      <c r="W279" s="11">
        <v>50</v>
      </c>
      <c r="X279" s="30"/>
      <c r="Y279" s="86" t="s">
        <v>296</v>
      </c>
      <c r="Z279" s="91" t="str">
        <f t="shared" si="208"/>
        <v>Rheem2020Build50</v>
      </c>
      <c r="AA279" s="126">
        <v>0</v>
      </c>
      <c r="AB279" s="40"/>
      <c r="AC279" s="47" t="s">
        <v>9</v>
      </c>
      <c r="AD279" s="160">
        <v>2.9</v>
      </c>
      <c r="AE279" s="48">
        <v>44127</v>
      </c>
      <c r="AF279" s="49"/>
      <c r="AG279" s="138" t="str">
        <f t="shared" si="224"/>
        <v>2,     282664,   "CPRO H50 T2 RH310BM  (50 gal)"</v>
      </c>
      <c r="AH279" s="140" t="str">
        <f t="shared" si="225"/>
        <v>RheemCan</v>
      </c>
      <c r="AI279" s="142" t="s">
        <v>621</v>
      </c>
      <c r="AJ279" s="166">
        <f t="shared" si="221"/>
        <v>1</v>
      </c>
      <c r="AK279" s="138" t="str">
        <f t="shared" si="226"/>
        <v xml:space="preserve">          case  CPRO H50 T2 RH310BM  (50 gal)   :   "RheemCanCPROH50T2RH310BM"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3:54" s="6" customFormat="1" ht="15" customHeight="1" x14ac:dyDescent="0.25">
      <c r="C280" s="131" t="str">
        <f t="shared" si="196"/>
        <v>Rheem Canada</v>
      </c>
      <c r="D280" s="131" t="str">
        <f t="shared" si="197"/>
        <v>CPRO H65 T2 RH310BM  (65 gal)</v>
      </c>
      <c r="E280" s="131">
        <f t="shared" si="227"/>
        <v>282765</v>
      </c>
      <c r="F280" s="60">
        <f t="shared" si="202"/>
        <v>65</v>
      </c>
      <c r="G280" s="6" t="str">
        <f t="shared" si="199"/>
        <v>Rheem2020Build65</v>
      </c>
      <c r="H280" s="62">
        <v>0</v>
      </c>
      <c r="I280" s="60">
        <v>1</v>
      </c>
      <c r="J280" s="61">
        <f t="shared" si="205"/>
        <v>0</v>
      </c>
      <c r="K280" s="61">
        <f t="shared" si="206"/>
        <v>2.9</v>
      </c>
      <c r="L280" s="127">
        <f t="shared" si="222"/>
        <v>0</v>
      </c>
      <c r="M280" s="169" t="str">
        <f t="shared" si="228"/>
        <v>RheemCanCPROH65T2RH310BM</v>
      </c>
      <c r="N280" s="97" t="s">
        <v>196</v>
      </c>
      <c r="O280" s="32">
        <v>3</v>
      </c>
      <c r="P280" s="81">
        <f t="shared" si="175"/>
        <v>28</v>
      </c>
      <c r="Q280" s="12" t="s">
        <v>365</v>
      </c>
      <c r="R280" s="68">
        <f t="shared" si="229"/>
        <v>27</v>
      </c>
      <c r="S280" s="68">
        <f t="shared" ref="S280:S311" si="230" xml:space="preserve"> (P280*10000) + (R280*100) + VLOOKUP( Y280, $V$2:$X$56, 2, FALSE )</f>
        <v>282765</v>
      </c>
      <c r="T280" s="65" t="str">
        <f t="shared" si="203"/>
        <v>CPRO H65 T2 RH310BM  (65 gal)</v>
      </c>
      <c r="U280" s="168">
        <f t="shared" si="220"/>
        <v>1</v>
      </c>
      <c r="V280" s="10" t="s">
        <v>379</v>
      </c>
      <c r="W280" s="11">
        <v>65</v>
      </c>
      <c r="X280" s="30"/>
      <c r="Y280" s="86" t="s">
        <v>297</v>
      </c>
      <c r="Z280" s="91" t="str">
        <f t="shared" si="208"/>
        <v>Rheem2020Build65</v>
      </c>
      <c r="AA280" s="126">
        <v>0</v>
      </c>
      <c r="AB280" s="40"/>
      <c r="AC280" s="47" t="s">
        <v>9</v>
      </c>
      <c r="AD280" s="160">
        <v>2.9</v>
      </c>
      <c r="AE280" s="48">
        <v>44127</v>
      </c>
      <c r="AF280" s="49"/>
      <c r="AG280" s="138" t="str">
        <f t="shared" si="224"/>
        <v>2,     282765,   "CPRO H65 T2 RH310BM  (65 gal)"</v>
      </c>
      <c r="AH280" s="140" t="str">
        <f t="shared" si="225"/>
        <v>RheemCan</v>
      </c>
      <c r="AI280" s="142" t="s">
        <v>622</v>
      </c>
      <c r="AJ280" s="166">
        <f t="shared" si="221"/>
        <v>1</v>
      </c>
      <c r="AK280" s="138" t="str">
        <f t="shared" si="226"/>
        <v xml:space="preserve">          case  CPRO H65 T2 RH310BM  (65 gal)   :   "RheemCanCPROH65T2RH310BM"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3:54" s="6" customFormat="1" ht="15" customHeight="1" x14ac:dyDescent="0.25">
      <c r="C281" s="131" t="str">
        <f t="shared" si="196"/>
        <v>Rheem Canada</v>
      </c>
      <c r="D281" s="131" t="str">
        <f t="shared" si="197"/>
        <v>CPRO H80 T2 RH310BM  (80 gal)</v>
      </c>
      <c r="E281" s="131">
        <f t="shared" si="227"/>
        <v>282866</v>
      </c>
      <c r="F281" s="60">
        <f t="shared" si="202"/>
        <v>80</v>
      </c>
      <c r="G281" s="6" t="str">
        <f t="shared" si="199"/>
        <v>Rheem2020Build80</v>
      </c>
      <c r="H281" s="62">
        <v>0</v>
      </c>
      <c r="I281" s="60">
        <v>1</v>
      </c>
      <c r="J281" s="61">
        <f t="shared" si="205"/>
        <v>0</v>
      </c>
      <c r="K281" s="61">
        <f t="shared" si="206"/>
        <v>2.9</v>
      </c>
      <c r="L281" s="127">
        <f t="shared" si="222"/>
        <v>0</v>
      </c>
      <c r="M281" s="169" t="str">
        <f t="shared" si="228"/>
        <v>RheemCanCPROH80T2RH310BM</v>
      </c>
      <c r="N281" s="97" t="s">
        <v>196</v>
      </c>
      <c r="O281" s="32">
        <v>3</v>
      </c>
      <c r="P281" s="81">
        <f t="shared" si="175"/>
        <v>28</v>
      </c>
      <c r="Q281" s="12" t="s">
        <v>365</v>
      </c>
      <c r="R281" s="68">
        <f t="shared" si="229"/>
        <v>28</v>
      </c>
      <c r="S281" s="68">
        <f t="shared" si="230"/>
        <v>282866</v>
      </c>
      <c r="T281" s="65" t="str">
        <f t="shared" si="203"/>
        <v>CPRO H80 T2 RH310BM  (80 gal)</v>
      </c>
      <c r="U281" s="168">
        <f t="shared" si="220"/>
        <v>1</v>
      </c>
      <c r="V281" s="10" t="s">
        <v>407</v>
      </c>
      <c r="W281" s="11">
        <v>80</v>
      </c>
      <c r="X281" s="30"/>
      <c r="Y281" s="86" t="s">
        <v>298</v>
      </c>
      <c r="Z281" s="91" t="str">
        <f t="shared" si="208"/>
        <v>Rheem2020Build80</v>
      </c>
      <c r="AA281" s="126">
        <v>0</v>
      </c>
      <c r="AB281" s="40"/>
      <c r="AC281" s="47" t="s">
        <v>15</v>
      </c>
      <c r="AD281" s="160">
        <v>2.9</v>
      </c>
      <c r="AE281" s="48">
        <v>44127</v>
      </c>
      <c r="AF281" s="49"/>
      <c r="AG281" s="138" t="str">
        <f t="shared" si="224"/>
        <v>2,     282866,   "CPRO H80 T2 RH310BM  (80 gal)"</v>
      </c>
      <c r="AH281" s="140" t="str">
        <f t="shared" si="225"/>
        <v>RheemCan</v>
      </c>
      <c r="AI281" s="142" t="s">
        <v>623</v>
      </c>
      <c r="AJ281" s="166">
        <f t="shared" si="221"/>
        <v>1</v>
      </c>
      <c r="AK281" s="138" t="str">
        <f t="shared" si="226"/>
        <v xml:space="preserve">          case  CPRO H80 T2 RH310BM  (80 gal)   :   "RheemCanCPROH80T2RH310BM"</v>
      </c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3:54" s="6" customFormat="1" ht="15" customHeight="1" x14ac:dyDescent="0.25">
      <c r="C282" s="158" t="str">
        <f t="shared" ref="C282:C291" si="231">Q282</f>
        <v>Richmond</v>
      </c>
      <c r="D282" s="158" t="str">
        <f t="shared" ref="D282:D291" si="232">T282</f>
        <v>10E40-HP120  (40 gal)</v>
      </c>
      <c r="E282" s="158">
        <f t="shared" si="227"/>
        <v>202281</v>
      </c>
      <c r="F282" s="60">
        <f t="shared" ref="F282:F291" si="233">W282</f>
        <v>40</v>
      </c>
      <c r="G282" s="6" t="str">
        <f t="shared" ref="G282:G291" si="234">Z282</f>
        <v>RheemPlugInDedicated40</v>
      </c>
      <c r="H282" s="62">
        <v>0</v>
      </c>
      <c r="I282" s="60">
        <v>1</v>
      </c>
      <c r="J282" s="61">
        <f t="shared" ref="J282:J291" si="235">IF(H282&gt;0,AB282,0)</f>
        <v>0</v>
      </c>
      <c r="K282" s="61">
        <f t="shared" ref="K282:K291" si="236">IF(I282&gt;0,AD282,0)</f>
        <v>3</v>
      </c>
      <c r="L282" s="127">
        <f t="shared" si="222"/>
        <v>0</v>
      </c>
      <c r="M282" s="169" t="str">
        <f t="shared" si="228"/>
        <v>Richmond10E40HP120</v>
      </c>
      <c r="N282" s="97" t="s">
        <v>196</v>
      </c>
      <c r="O282" s="32">
        <v>2</v>
      </c>
      <c r="P282" s="81">
        <f t="shared" ref="P282:P291" si="237">VLOOKUP( Q282, $Q$2:$R$21, 2, FALSE )</f>
        <v>20</v>
      </c>
      <c r="Q282" s="12" t="s">
        <v>98</v>
      </c>
      <c r="R282" s="67">
        <v>22</v>
      </c>
      <c r="S282" s="68">
        <f t="shared" si="230"/>
        <v>202281</v>
      </c>
      <c r="T282" s="65" t="str">
        <f t="shared" ref="T282:T291" si="238">V282 &amp; "  (" &amp; W282 &amp; " gal" &amp; IF(AA282&gt;0, ", JA13)", ")")</f>
        <v>10E40-HP120  (40 gal)</v>
      </c>
      <c r="U282" s="168">
        <f t="shared" si="220"/>
        <v>1</v>
      </c>
      <c r="V282" s="155" t="s">
        <v>806</v>
      </c>
      <c r="W282" s="14">
        <v>40</v>
      </c>
      <c r="X282" s="105"/>
      <c r="Y282" s="86" t="s">
        <v>763</v>
      </c>
      <c r="Z282" s="91" t="str">
        <f t="shared" si="208"/>
        <v>RheemPlugInDedicated40</v>
      </c>
      <c r="AA282" s="128">
        <v>0</v>
      </c>
      <c r="AB282" s="42"/>
      <c r="AC282" s="51" t="s">
        <v>9</v>
      </c>
      <c r="AD282" s="171">
        <v>3</v>
      </c>
      <c r="AE282" s="52">
        <v>44760</v>
      </c>
      <c r="AF282" s="49"/>
      <c r="AG282" s="138" t="str">
        <f t="shared" si="224"/>
        <v>2,     202281,   "10E40-HP120  (40 gal)"</v>
      </c>
      <c r="AH282" s="139" t="str">
        <f>Q282</f>
        <v>Richmond</v>
      </c>
      <c r="AI282" s="155" t="s">
        <v>816</v>
      </c>
      <c r="AJ282" s="166">
        <f t="shared" si="221"/>
        <v>1</v>
      </c>
      <c r="AK282" s="138" t="str">
        <f t="shared" si="226"/>
        <v xml:space="preserve">          case  10E40-HP120  (40 gal)   :   "Richmond10E40HP120"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3:54" s="6" customFormat="1" ht="15" customHeight="1" x14ac:dyDescent="0.25">
      <c r="C283" s="158" t="str">
        <f t="shared" si="231"/>
        <v>Richmond</v>
      </c>
      <c r="D283" s="158" t="str">
        <f t="shared" si="232"/>
        <v>10E50-HP120  (50 gal)</v>
      </c>
      <c r="E283" s="158">
        <f t="shared" si="227"/>
        <v>202382</v>
      </c>
      <c r="F283" s="60">
        <f t="shared" si="233"/>
        <v>50</v>
      </c>
      <c r="G283" s="6" t="str">
        <f t="shared" si="234"/>
        <v>RheemPlugInDedicated50</v>
      </c>
      <c r="H283" s="62">
        <v>0</v>
      </c>
      <c r="I283" s="60">
        <v>1</v>
      </c>
      <c r="J283" s="61">
        <f t="shared" si="235"/>
        <v>0</v>
      </c>
      <c r="K283" s="61">
        <f t="shared" si="236"/>
        <v>3</v>
      </c>
      <c r="L283" s="127">
        <f t="shared" si="222"/>
        <v>0</v>
      </c>
      <c r="M283" s="169" t="str">
        <f t="shared" si="228"/>
        <v>Richmond10E50HP120</v>
      </c>
      <c r="N283" s="97" t="s">
        <v>196</v>
      </c>
      <c r="O283" s="32">
        <v>2</v>
      </c>
      <c r="P283" s="81">
        <f t="shared" si="237"/>
        <v>20</v>
      </c>
      <c r="Q283" s="12" t="s">
        <v>98</v>
      </c>
      <c r="R283" s="68">
        <f t="shared" ref="R283:R291" si="239">R282+1</f>
        <v>23</v>
      </c>
      <c r="S283" s="68">
        <f t="shared" si="230"/>
        <v>202382</v>
      </c>
      <c r="T283" s="65" t="str">
        <f t="shared" si="238"/>
        <v>10E50-HP120  (50 gal)</v>
      </c>
      <c r="U283" s="168">
        <f t="shared" si="220"/>
        <v>1</v>
      </c>
      <c r="V283" s="155" t="s">
        <v>807</v>
      </c>
      <c r="W283" s="14">
        <v>50</v>
      </c>
      <c r="X283" s="105"/>
      <c r="Y283" s="86" t="s">
        <v>764</v>
      </c>
      <c r="Z283" s="91" t="str">
        <f t="shared" si="208"/>
        <v>RheemPlugInDedicated50</v>
      </c>
      <c r="AA283" s="128">
        <v>0</v>
      </c>
      <c r="AB283" s="42"/>
      <c r="AC283" s="51" t="s">
        <v>9</v>
      </c>
      <c r="AD283" s="171">
        <v>3</v>
      </c>
      <c r="AE283" s="52">
        <v>44760</v>
      </c>
      <c r="AF283" s="49"/>
      <c r="AG283" s="138" t="str">
        <f t="shared" si="224"/>
        <v>2,     202382,   "10E50-HP120  (50 gal)"</v>
      </c>
      <c r="AH283" s="140" t="str">
        <f t="shared" si="225"/>
        <v>Richmond</v>
      </c>
      <c r="AI283" s="155" t="s">
        <v>817</v>
      </c>
      <c r="AJ283" s="166">
        <f t="shared" si="221"/>
        <v>1</v>
      </c>
      <c r="AK283" s="138" t="str">
        <f t="shared" si="226"/>
        <v xml:space="preserve">          case  10E50-HP120  (50 gal)   :   "Richmond10E50HP120"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3:54" s="6" customFormat="1" ht="15" customHeight="1" x14ac:dyDescent="0.25">
      <c r="C284" s="158" t="str">
        <f t="shared" si="231"/>
        <v>Richmond</v>
      </c>
      <c r="D284" s="158" t="str">
        <f t="shared" si="232"/>
        <v>10E40-HP120M  (40 gal, JA13)</v>
      </c>
      <c r="E284" s="158">
        <f t="shared" si="227"/>
        <v>202477</v>
      </c>
      <c r="F284" s="60">
        <f t="shared" si="233"/>
        <v>40</v>
      </c>
      <c r="G284" s="6" t="str">
        <f t="shared" si="234"/>
        <v>RheemPlugInShared40</v>
      </c>
      <c r="H284" s="62">
        <v>0</v>
      </c>
      <c r="I284" s="60">
        <v>1</v>
      </c>
      <c r="J284" s="61">
        <f t="shared" si="235"/>
        <v>0</v>
      </c>
      <c r="K284" s="61">
        <f t="shared" si="236"/>
        <v>2.8</v>
      </c>
      <c r="L284" s="127">
        <f t="shared" si="222"/>
        <v>1</v>
      </c>
      <c r="M284" s="169" t="str">
        <f t="shared" si="228"/>
        <v>Richmond10E40HP120M</v>
      </c>
      <c r="N284" s="97" t="s">
        <v>196</v>
      </c>
      <c r="O284" s="32">
        <v>3</v>
      </c>
      <c r="P284" s="81">
        <f t="shared" si="237"/>
        <v>20</v>
      </c>
      <c r="Q284" s="12" t="s">
        <v>98</v>
      </c>
      <c r="R284" s="68">
        <f t="shared" si="239"/>
        <v>24</v>
      </c>
      <c r="S284" s="68">
        <f t="shared" si="230"/>
        <v>202477</v>
      </c>
      <c r="T284" s="65" t="str">
        <f t="shared" si="238"/>
        <v>10E40-HP120M  (40 gal, JA13)</v>
      </c>
      <c r="U284" s="168">
        <f t="shared" si="220"/>
        <v>1</v>
      </c>
      <c r="V284" s="155" t="s">
        <v>808</v>
      </c>
      <c r="W284" s="14">
        <v>40</v>
      </c>
      <c r="X284" s="105"/>
      <c r="Y284" s="86" t="s">
        <v>759</v>
      </c>
      <c r="Z284" s="91" t="str">
        <f t="shared" si="208"/>
        <v>RheemPlugInShared40</v>
      </c>
      <c r="AA284" s="128">
        <v>1</v>
      </c>
      <c r="AB284" s="42"/>
      <c r="AC284" s="51" t="s">
        <v>9</v>
      </c>
      <c r="AD284" s="171">
        <v>2.8</v>
      </c>
      <c r="AE284" s="52">
        <v>44760</v>
      </c>
      <c r="AF284" s="49"/>
      <c r="AG284" s="138" t="str">
        <f t="shared" si="224"/>
        <v>2,     202477,   "10E40-HP120M  (40 gal, JA13)"</v>
      </c>
      <c r="AH284" s="140" t="str">
        <f t="shared" si="225"/>
        <v>Richmond</v>
      </c>
      <c r="AI284" s="155" t="s">
        <v>818</v>
      </c>
      <c r="AJ284" s="166">
        <f t="shared" si="221"/>
        <v>1</v>
      </c>
      <c r="AK284" s="138" t="str">
        <f t="shared" si="226"/>
        <v xml:space="preserve">          case  10E40-HP120M  (40 gal, JA13)   :   "Richmond10E40HP120M"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3:54" s="6" customFormat="1" ht="15" customHeight="1" x14ac:dyDescent="0.25">
      <c r="C285" s="158" t="str">
        <f t="shared" si="231"/>
        <v>Richmond</v>
      </c>
      <c r="D285" s="158" t="str">
        <f t="shared" si="232"/>
        <v>10E40-HP120MS  (40 gal, JA13)</v>
      </c>
      <c r="E285" s="158">
        <f t="shared" si="227"/>
        <v>202577</v>
      </c>
      <c r="F285" s="60">
        <f t="shared" si="233"/>
        <v>40</v>
      </c>
      <c r="G285" s="6" t="str">
        <f t="shared" si="234"/>
        <v>RheemPlugInShared40</v>
      </c>
      <c r="H285" s="62">
        <v>0</v>
      </c>
      <c r="I285" s="60">
        <v>1</v>
      </c>
      <c r="J285" s="61">
        <f t="shared" si="235"/>
        <v>0</v>
      </c>
      <c r="K285" s="61">
        <f t="shared" si="236"/>
        <v>2.8</v>
      </c>
      <c r="L285" s="127">
        <f t="shared" si="222"/>
        <v>1</v>
      </c>
      <c r="M285" s="169" t="str">
        <f t="shared" si="228"/>
        <v>Richmond10E40HP120MS</v>
      </c>
      <c r="N285" s="97" t="s">
        <v>196</v>
      </c>
      <c r="O285" s="32">
        <v>3</v>
      </c>
      <c r="P285" s="81">
        <f t="shared" si="237"/>
        <v>20</v>
      </c>
      <c r="Q285" s="12" t="s">
        <v>98</v>
      </c>
      <c r="R285" s="68">
        <f t="shared" si="239"/>
        <v>25</v>
      </c>
      <c r="S285" s="68">
        <f t="shared" si="230"/>
        <v>202577</v>
      </c>
      <c r="T285" s="65" t="str">
        <f t="shared" si="238"/>
        <v>10E40-HP120MS  (40 gal, JA13)</v>
      </c>
      <c r="U285" s="168">
        <f t="shared" si="220"/>
        <v>1</v>
      </c>
      <c r="V285" s="155" t="s">
        <v>809</v>
      </c>
      <c r="W285" s="14">
        <v>40</v>
      </c>
      <c r="X285" s="105"/>
      <c r="Y285" s="86" t="s">
        <v>759</v>
      </c>
      <c r="Z285" s="91" t="str">
        <f t="shared" si="208"/>
        <v>RheemPlugInShared40</v>
      </c>
      <c r="AA285" s="128">
        <v>1</v>
      </c>
      <c r="AB285" s="42"/>
      <c r="AC285" s="51" t="s">
        <v>9</v>
      </c>
      <c r="AD285" s="171">
        <v>2.8</v>
      </c>
      <c r="AE285" s="52">
        <v>44760</v>
      </c>
      <c r="AF285" s="49"/>
      <c r="AG285" s="138" t="str">
        <f t="shared" si="224"/>
        <v>2,     202577,   "10E40-HP120MS  (40 gal, JA13)"</v>
      </c>
      <c r="AH285" s="140" t="str">
        <f t="shared" si="225"/>
        <v>Richmond</v>
      </c>
      <c r="AI285" s="155" t="s">
        <v>819</v>
      </c>
      <c r="AJ285" s="166">
        <f t="shared" si="221"/>
        <v>1</v>
      </c>
      <c r="AK285" s="138" t="str">
        <f t="shared" si="226"/>
        <v xml:space="preserve">          case  10E40-HP120MS  (40 gal, JA13)   :   "Richmond10E40HP120MS"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3:54" s="6" customFormat="1" ht="15" customHeight="1" x14ac:dyDescent="0.25">
      <c r="C286" s="158" t="str">
        <f t="shared" si="231"/>
        <v>Richmond</v>
      </c>
      <c r="D286" s="158" t="str">
        <f t="shared" si="232"/>
        <v>10E50-HP120M  (50 gal, JA13)</v>
      </c>
      <c r="E286" s="158">
        <f t="shared" si="227"/>
        <v>202678</v>
      </c>
      <c r="F286" s="60">
        <f t="shared" si="233"/>
        <v>50</v>
      </c>
      <c r="G286" s="6" t="str">
        <f t="shared" si="234"/>
        <v>RheemPlugInShared50</v>
      </c>
      <c r="H286" s="62">
        <v>0</v>
      </c>
      <c r="I286" s="60">
        <v>1</v>
      </c>
      <c r="J286" s="61">
        <f t="shared" si="235"/>
        <v>0</v>
      </c>
      <c r="K286" s="61">
        <f t="shared" si="236"/>
        <v>3</v>
      </c>
      <c r="L286" s="127">
        <f t="shared" si="222"/>
        <v>1</v>
      </c>
      <c r="M286" s="169" t="str">
        <f t="shared" si="228"/>
        <v>Richmond10E50HP120M</v>
      </c>
      <c r="N286" s="97" t="s">
        <v>196</v>
      </c>
      <c r="O286" s="32">
        <v>3</v>
      </c>
      <c r="P286" s="81">
        <f t="shared" si="237"/>
        <v>20</v>
      </c>
      <c r="Q286" s="12" t="s">
        <v>98</v>
      </c>
      <c r="R286" s="68">
        <f t="shared" si="239"/>
        <v>26</v>
      </c>
      <c r="S286" s="68">
        <f t="shared" si="230"/>
        <v>202678</v>
      </c>
      <c r="T286" s="65" t="str">
        <f t="shared" si="238"/>
        <v>10E50-HP120M  (50 gal, JA13)</v>
      </c>
      <c r="U286" s="168">
        <f t="shared" si="220"/>
        <v>1</v>
      </c>
      <c r="V286" s="155" t="s">
        <v>810</v>
      </c>
      <c r="W286" s="14">
        <v>50</v>
      </c>
      <c r="X286" s="105"/>
      <c r="Y286" s="86" t="s">
        <v>760</v>
      </c>
      <c r="Z286" s="91" t="str">
        <f t="shared" si="208"/>
        <v>RheemPlugInShared50</v>
      </c>
      <c r="AA286" s="128">
        <v>1</v>
      </c>
      <c r="AB286" s="42"/>
      <c r="AC286" s="51" t="s">
        <v>9</v>
      </c>
      <c r="AD286" s="171">
        <v>3</v>
      </c>
      <c r="AE286" s="52">
        <v>44760</v>
      </c>
      <c r="AF286" s="49"/>
      <c r="AG286" s="138" t="str">
        <f t="shared" si="224"/>
        <v>2,     202678,   "10E50-HP120M  (50 gal, JA13)"</v>
      </c>
      <c r="AH286" s="140" t="str">
        <f t="shared" si="225"/>
        <v>Richmond</v>
      </c>
      <c r="AI286" s="155" t="s">
        <v>820</v>
      </c>
      <c r="AJ286" s="166">
        <f t="shared" si="221"/>
        <v>1</v>
      </c>
      <c r="AK286" s="138" t="str">
        <f t="shared" si="226"/>
        <v xml:space="preserve">          case  10E50-HP120M  (50 gal, JA13)   :   "Richmond10E50HP120M"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3:54" s="6" customFormat="1" ht="15" customHeight="1" x14ac:dyDescent="0.25">
      <c r="C287" s="158" t="str">
        <f t="shared" si="231"/>
        <v>Richmond</v>
      </c>
      <c r="D287" s="158" t="str">
        <f t="shared" si="232"/>
        <v>10E50-HP120MS  (50 gal, JA13)</v>
      </c>
      <c r="E287" s="158">
        <f t="shared" si="227"/>
        <v>202778</v>
      </c>
      <c r="F287" s="60">
        <f t="shared" si="233"/>
        <v>50</v>
      </c>
      <c r="G287" s="6" t="str">
        <f t="shared" si="234"/>
        <v>RheemPlugInShared50</v>
      </c>
      <c r="H287" s="62">
        <v>0</v>
      </c>
      <c r="I287" s="60">
        <v>1</v>
      </c>
      <c r="J287" s="61">
        <f t="shared" si="235"/>
        <v>0</v>
      </c>
      <c r="K287" s="61">
        <f t="shared" si="236"/>
        <v>3</v>
      </c>
      <c r="L287" s="127">
        <f t="shared" si="222"/>
        <v>1</v>
      </c>
      <c r="M287" s="169" t="str">
        <f t="shared" si="228"/>
        <v>Richmond10E50HP120MS</v>
      </c>
      <c r="N287" s="97" t="s">
        <v>196</v>
      </c>
      <c r="O287" s="32">
        <v>3</v>
      </c>
      <c r="P287" s="81">
        <f t="shared" si="237"/>
        <v>20</v>
      </c>
      <c r="Q287" s="12" t="s">
        <v>98</v>
      </c>
      <c r="R287" s="68">
        <f t="shared" si="239"/>
        <v>27</v>
      </c>
      <c r="S287" s="68">
        <f t="shared" si="230"/>
        <v>202778</v>
      </c>
      <c r="T287" s="65" t="str">
        <f t="shared" si="238"/>
        <v>10E50-HP120MS  (50 gal, JA13)</v>
      </c>
      <c r="U287" s="168">
        <f t="shared" si="220"/>
        <v>1</v>
      </c>
      <c r="V287" s="155" t="s">
        <v>811</v>
      </c>
      <c r="W287" s="14">
        <v>50</v>
      </c>
      <c r="X287" s="105"/>
      <c r="Y287" s="86" t="s">
        <v>760</v>
      </c>
      <c r="Z287" s="91" t="str">
        <f t="shared" si="208"/>
        <v>RheemPlugInShared50</v>
      </c>
      <c r="AA287" s="128">
        <v>1</v>
      </c>
      <c r="AB287" s="42"/>
      <c r="AC287" s="51" t="s">
        <v>9</v>
      </c>
      <c r="AD287" s="171">
        <v>3</v>
      </c>
      <c r="AE287" s="52">
        <v>44760</v>
      </c>
      <c r="AF287" s="49"/>
      <c r="AG287" s="138" t="str">
        <f t="shared" si="224"/>
        <v>2,     202778,   "10E50-HP120MS  (50 gal, JA13)"</v>
      </c>
      <c r="AH287" s="140" t="str">
        <f t="shared" si="225"/>
        <v>Richmond</v>
      </c>
      <c r="AI287" s="155" t="s">
        <v>821</v>
      </c>
      <c r="AJ287" s="166">
        <f t="shared" si="221"/>
        <v>1</v>
      </c>
      <c r="AK287" s="138" t="str">
        <f t="shared" si="226"/>
        <v xml:space="preserve">          case  10E50-HP120MS  (50 gal, JA13)   :   "Richmond10E50HP120MS"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3:54" s="6" customFormat="1" ht="15" customHeight="1" x14ac:dyDescent="0.25">
      <c r="C288" s="158" t="str">
        <f t="shared" si="231"/>
        <v>Richmond</v>
      </c>
      <c r="D288" s="158" t="str">
        <f t="shared" si="232"/>
        <v>10E65-HP120M  (65 gal, JA13)</v>
      </c>
      <c r="E288" s="158">
        <f t="shared" si="227"/>
        <v>202879</v>
      </c>
      <c r="F288" s="60">
        <f t="shared" si="233"/>
        <v>65</v>
      </c>
      <c r="G288" s="6" t="str">
        <f t="shared" si="234"/>
        <v>RheemPlugInShared65</v>
      </c>
      <c r="H288" s="62">
        <v>0</v>
      </c>
      <c r="I288" s="60">
        <v>1</v>
      </c>
      <c r="J288" s="61">
        <f t="shared" si="235"/>
        <v>0</v>
      </c>
      <c r="K288" s="61">
        <f t="shared" si="236"/>
        <v>3.3</v>
      </c>
      <c r="L288" s="127">
        <f t="shared" si="222"/>
        <v>1</v>
      </c>
      <c r="M288" s="169" t="str">
        <f t="shared" si="228"/>
        <v>Richmond10E65HP120M</v>
      </c>
      <c r="N288" s="97" t="s">
        <v>196</v>
      </c>
      <c r="O288" s="32">
        <v>3</v>
      </c>
      <c r="P288" s="81">
        <f t="shared" si="237"/>
        <v>20</v>
      </c>
      <c r="Q288" s="12" t="s">
        <v>98</v>
      </c>
      <c r="R288" s="68">
        <f t="shared" si="239"/>
        <v>28</v>
      </c>
      <c r="S288" s="68">
        <f t="shared" si="230"/>
        <v>202879</v>
      </c>
      <c r="T288" s="65" t="str">
        <f t="shared" si="238"/>
        <v>10E65-HP120M  (65 gal, JA13)</v>
      </c>
      <c r="U288" s="168">
        <f t="shared" si="220"/>
        <v>1</v>
      </c>
      <c r="V288" s="155" t="s">
        <v>812</v>
      </c>
      <c r="W288" s="14">
        <v>65</v>
      </c>
      <c r="X288" s="105"/>
      <c r="Y288" s="86" t="s">
        <v>761</v>
      </c>
      <c r="Z288" s="91" t="str">
        <f t="shared" si="208"/>
        <v>RheemPlugInShared65</v>
      </c>
      <c r="AA288" s="128">
        <v>1</v>
      </c>
      <c r="AB288" s="42"/>
      <c r="AC288" s="51">
        <v>3</v>
      </c>
      <c r="AD288" s="171">
        <v>3.3</v>
      </c>
      <c r="AE288" s="52">
        <v>44760</v>
      </c>
      <c r="AF288" s="49"/>
      <c r="AG288" s="138" t="str">
        <f t="shared" si="224"/>
        <v>2,     202879,   "10E65-HP120M  (65 gal, JA13)"</v>
      </c>
      <c r="AH288" s="140" t="str">
        <f t="shared" si="225"/>
        <v>Richmond</v>
      </c>
      <c r="AI288" s="155" t="s">
        <v>822</v>
      </c>
      <c r="AJ288" s="166">
        <f t="shared" si="221"/>
        <v>1</v>
      </c>
      <c r="AK288" s="138" t="str">
        <f t="shared" si="226"/>
        <v xml:space="preserve">          case  10E65-HP120M  (65 gal, JA13)   :   "Richmond10E65HP120M"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3:1045" s="6" customFormat="1" ht="15" customHeight="1" x14ac:dyDescent="0.25">
      <c r="C289" s="158" t="str">
        <f t="shared" si="231"/>
        <v>Richmond</v>
      </c>
      <c r="D289" s="158" t="str">
        <f t="shared" si="232"/>
        <v>10E65-HP120MS  (65 gal, JA13)</v>
      </c>
      <c r="E289" s="158">
        <f t="shared" si="227"/>
        <v>202979</v>
      </c>
      <c r="F289" s="60">
        <f t="shared" si="233"/>
        <v>65</v>
      </c>
      <c r="G289" s="6" t="str">
        <f t="shared" si="234"/>
        <v>RheemPlugInShared65</v>
      </c>
      <c r="H289" s="62">
        <v>0</v>
      </c>
      <c r="I289" s="60">
        <v>1</v>
      </c>
      <c r="J289" s="61">
        <f t="shared" si="235"/>
        <v>0</v>
      </c>
      <c r="K289" s="61">
        <f t="shared" si="236"/>
        <v>3.3</v>
      </c>
      <c r="L289" s="127">
        <f t="shared" si="222"/>
        <v>1</v>
      </c>
      <c r="M289" s="169" t="str">
        <f t="shared" si="228"/>
        <v>Richmond10E65HP120MS</v>
      </c>
      <c r="N289" s="97" t="s">
        <v>196</v>
      </c>
      <c r="O289" s="32">
        <v>3</v>
      </c>
      <c r="P289" s="81">
        <f t="shared" si="237"/>
        <v>20</v>
      </c>
      <c r="Q289" s="12" t="s">
        <v>98</v>
      </c>
      <c r="R289" s="68">
        <f t="shared" si="239"/>
        <v>29</v>
      </c>
      <c r="S289" s="68">
        <f t="shared" si="230"/>
        <v>202979</v>
      </c>
      <c r="T289" s="65" t="str">
        <f t="shared" si="238"/>
        <v>10E65-HP120MS  (65 gal, JA13)</v>
      </c>
      <c r="U289" s="168">
        <f t="shared" si="220"/>
        <v>1</v>
      </c>
      <c r="V289" s="155" t="s">
        <v>813</v>
      </c>
      <c r="W289" s="14">
        <v>65</v>
      </c>
      <c r="X289" s="105"/>
      <c r="Y289" s="86" t="s">
        <v>761</v>
      </c>
      <c r="Z289" s="91" t="str">
        <f t="shared" si="208"/>
        <v>RheemPlugInShared65</v>
      </c>
      <c r="AA289" s="128">
        <v>1</v>
      </c>
      <c r="AB289" s="42"/>
      <c r="AC289" s="51">
        <v>3</v>
      </c>
      <c r="AD289" s="171">
        <v>3.3</v>
      </c>
      <c r="AE289" s="52">
        <v>44760</v>
      </c>
      <c r="AF289" s="49"/>
      <c r="AG289" s="138" t="str">
        <f t="shared" si="224"/>
        <v>2,     202979,   "10E65-HP120MS  (65 gal, JA13)"</v>
      </c>
      <c r="AH289" s="140" t="str">
        <f t="shared" si="225"/>
        <v>Richmond</v>
      </c>
      <c r="AI289" s="155" t="s">
        <v>823</v>
      </c>
      <c r="AJ289" s="166">
        <f t="shared" si="221"/>
        <v>1</v>
      </c>
      <c r="AK289" s="138" t="str">
        <f t="shared" si="226"/>
        <v xml:space="preserve">          case  10E65-HP120MS  (65 gal, JA13)   :   "Richmond10E65HP120MS"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3:1045" s="6" customFormat="1" ht="15" customHeight="1" x14ac:dyDescent="0.25">
      <c r="C290" s="158" t="str">
        <f t="shared" si="231"/>
        <v>Richmond</v>
      </c>
      <c r="D290" s="158" t="str">
        <f t="shared" si="232"/>
        <v>10E80-HP120M  (80 gal, JA13)</v>
      </c>
      <c r="E290" s="158">
        <f t="shared" si="227"/>
        <v>203080</v>
      </c>
      <c r="F290" s="60">
        <f t="shared" si="233"/>
        <v>80</v>
      </c>
      <c r="G290" s="6" t="str">
        <f t="shared" si="234"/>
        <v>RheemPlugInShared80</v>
      </c>
      <c r="H290" s="62">
        <v>0</v>
      </c>
      <c r="I290" s="60">
        <v>1</v>
      </c>
      <c r="J290" s="61">
        <f t="shared" si="235"/>
        <v>0</v>
      </c>
      <c r="K290" s="61">
        <f t="shared" si="236"/>
        <v>3.5</v>
      </c>
      <c r="L290" s="127">
        <f t="shared" si="222"/>
        <v>1</v>
      </c>
      <c r="M290" s="169" t="str">
        <f t="shared" si="228"/>
        <v>Richmond10E80HP120M</v>
      </c>
      <c r="N290" s="97" t="s">
        <v>196</v>
      </c>
      <c r="O290" s="32">
        <v>3</v>
      </c>
      <c r="P290" s="81">
        <f t="shared" si="237"/>
        <v>20</v>
      </c>
      <c r="Q290" s="12" t="s">
        <v>98</v>
      </c>
      <c r="R290" s="68">
        <f t="shared" si="239"/>
        <v>30</v>
      </c>
      <c r="S290" s="68">
        <f t="shared" si="230"/>
        <v>203080</v>
      </c>
      <c r="T290" s="65" t="str">
        <f t="shared" si="238"/>
        <v>10E80-HP120M  (80 gal, JA13)</v>
      </c>
      <c r="U290" s="168">
        <f t="shared" si="220"/>
        <v>1</v>
      </c>
      <c r="V290" s="155" t="s">
        <v>814</v>
      </c>
      <c r="W290" s="14">
        <v>80</v>
      </c>
      <c r="X290" s="105"/>
      <c r="Y290" s="86" t="s">
        <v>762</v>
      </c>
      <c r="Z290" s="91" t="str">
        <f t="shared" ref="Z290:Z353" si="240">VLOOKUP( Y290, $V$2:$X$56, 3, FALSE )</f>
        <v>RheemPlugInShared80</v>
      </c>
      <c r="AA290" s="128">
        <v>1</v>
      </c>
      <c r="AB290" s="42"/>
      <c r="AC290" s="51" t="s">
        <v>15</v>
      </c>
      <c r="AD290" s="171">
        <v>3.5</v>
      </c>
      <c r="AE290" s="52">
        <v>44760</v>
      </c>
      <c r="AF290" s="49"/>
      <c r="AG290" s="138" t="str">
        <f t="shared" si="224"/>
        <v>2,     203080,   "10E80-HP120M  (80 gal, JA13)"</v>
      </c>
      <c r="AH290" s="140" t="str">
        <f t="shared" si="225"/>
        <v>Richmond</v>
      </c>
      <c r="AI290" s="155" t="s">
        <v>824</v>
      </c>
      <c r="AJ290" s="166">
        <f t="shared" si="221"/>
        <v>1</v>
      </c>
      <c r="AK290" s="138" t="str">
        <f t="shared" si="226"/>
        <v xml:space="preserve">          case  10E80-HP120M  (80 gal, JA13)   :   "Richmond10E80HP120M"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3:1045" s="6" customFormat="1" ht="15" customHeight="1" x14ac:dyDescent="0.25">
      <c r="C291" s="158" t="str">
        <f t="shared" si="231"/>
        <v>Richmond</v>
      </c>
      <c r="D291" s="158" t="str">
        <f t="shared" si="232"/>
        <v>10E80-HP120MS  (80 gal, JA13)</v>
      </c>
      <c r="E291" s="158">
        <f t="shared" si="227"/>
        <v>203180</v>
      </c>
      <c r="F291" s="60">
        <f t="shared" si="233"/>
        <v>80</v>
      </c>
      <c r="G291" s="6" t="str">
        <f t="shared" si="234"/>
        <v>RheemPlugInShared80</v>
      </c>
      <c r="H291" s="62">
        <v>0</v>
      </c>
      <c r="I291" s="60">
        <v>1</v>
      </c>
      <c r="J291" s="61">
        <f t="shared" si="235"/>
        <v>0</v>
      </c>
      <c r="K291" s="61">
        <f t="shared" si="236"/>
        <v>3.5</v>
      </c>
      <c r="L291" s="127">
        <f t="shared" si="222"/>
        <v>1</v>
      </c>
      <c r="M291" s="169" t="str">
        <f t="shared" si="228"/>
        <v>Richmond10E80HP120MS</v>
      </c>
      <c r="N291" s="97" t="s">
        <v>196</v>
      </c>
      <c r="O291" s="32">
        <v>3</v>
      </c>
      <c r="P291" s="81">
        <f t="shared" si="237"/>
        <v>20</v>
      </c>
      <c r="Q291" s="12" t="s">
        <v>98</v>
      </c>
      <c r="R291" s="68">
        <f t="shared" si="239"/>
        <v>31</v>
      </c>
      <c r="S291" s="68">
        <f t="shared" si="230"/>
        <v>203180</v>
      </c>
      <c r="T291" s="65" t="str">
        <f t="shared" si="238"/>
        <v>10E80-HP120MS  (80 gal, JA13)</v>
      </c>
      <c r="U291" s="168">
        <f t="shared" si="220"/>
        <v>1</v>
      </c>
      <c r="V291" s="155" t="s">
        <v>815</v>
      </c>
      <c r="W291" s="14">
        <v>80</v>
      </c>
      <c r="X291" s="105"/>
      <c r="Y291" s="86" t="s">
        <v>762</v>
      </c>
      <c r="Z291" s="91" t="str">
        <f t="shared" si="240"/>
        <v>RheemPlugInShared80</v>
      </c>
      <c r="AA291" s="128">
        <v>1</v>
      </c>
      <c r="AB291" s="42"/>
      <c r="AC291" s="51" t="s">
        <v>15</v>
      </c>
      <c r="AD291" s="171">
        <v>3.5</v>
      </c>
      <c r="AE291" s="52">
        <v>44760</v>
      </c>
      <c r="AF291" s="49"/>
      <c r="AG291" s="138" t="str">
        <f t="shared" si="224"/>
        <v>2,     203180,   "10E80-HP120MS  (80 gal, JA13)"</v>
      </c>
      <c r="AH291" s="140" t="str">
        <f t="shared" si="225"/>
        <v>Richmond</v>
      </c>
      <c r="AI291" s="155" t="s">
        <v>825</v>
      </c>
      <c r="AJ291" s="166">
        <f t="shared" si="221"/>
        <v>1</v>
      </c>
      <c r="AK291" s="138" t="str">
        <f t="shared" si="226"/>
        <v xml:space="preserve">          case  10E80-HP120MS  (80 gal, JA13)   :   "Richmond10E80HP120MS"</v>
      </c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3:1045" s="6" customFormat="1" ht="15" customHeight="1" x14ac:dyDescent="0.25">
      <c r="C292" s="115" t="str">
        <f t="shared" si="196"/>
        <v>Richmond</v>
      </c>
      <c r="D292" s="115" t="str">
        <f t="shared" si="197"/>
        <v>10E40-HP515  (40 gal, JA13)</v>
      </c>
      <c r="E292" s="115">
        <f t="shared" si="227"/>
        <v>201059</v>
      </c>
      <c r="F292" s="60">
        <f t="shared" si="202"/>
        <v>40</v>
      </c>
      <c r="G292" s="6" t="str">
        <f t="shared" si="199"/>
        <v>Rheem2020Prem40</v>
      </c>
      <c r="H292" s="62">
        <v>0</v>
      </c>
      <c r="I292" s="60">
        <v>1</v>
      </c>
      <c r="J292" s="61">
        <f t="shared" si="205"/>
        <v>0</v>
      </c>
      <c r="K292" s="61">
        <f t="shared" si="206"/>
        <v>3.1</v>
      </c>
      <c r="L292" s="127">
        <f t="shared" si="174"/>
        <v>1</v>
      </c>
      <c r="M292" s="169" t="str">
        <f t="shared" si="228"/>
        <v>Richmond10E40HP515</v>
      </c>
      <c r="N292" s="97" t="s">
        <v>196</v>
      </c>
      <c r="O292" s="32">
        <v>4</v>
      </c>
      <c r="P292" s="81">
        <f t="shared" si="175"/>
        <v>20</v>
      </c>
      <c r="Q292" s="12" t="s">
        <v>98</v>
      </c>
      <c r="R292" s="67">
        <v>10</v>
      </c>
      <c r="S292" s="68">
        <f t="shared" si="230"/>
        <v>201059</v>
      </c>
      <c r="T292" s="65" t="str">
        <f t="shared" si="203"/>
        <v>10E40-HP515  (40 gal, JA13)</v>
      </c>
      <c r="U292" s="168">
        <f t="shared" si="220"/>
        <v>1</v>
      </c>
      <c r="V292" t="s">
        <v>309</v>
      </c>
      <c r="W292" s="14">
        <v>40</v>
      </c>
      <c r="X292" s="105"/>
      <c r="Y292" s="86" t="s">
        <v>291</v>
      </c>
      <c r="Z292" s="91" t="str">
        <f t="shared" si="240"/>
        <v>Rheem2020Prem40</v>
      </c>
      <c r="AA292" s="128">
        <v>1</v>
      </c>
      <c r="AB292" s="42"/>
      <c r="AC292" s="51">
        <v>2</v>
      </c>
      <c r="AD292" s="171">
        <v>3.1</v>
      </c>
      <c r="AE292" s="52">
        <v>43944</v>
      </c>
      <c r="AF292" s="49"/>
      <c r="AG292" s="138" t="str">
        <f t="shared" si="224"/>
        <v>2,     201059,   "10E40-HP515  (40 gal, JA13)"</v>
      </c>
      <c r="AH292" s="139" t="str">
        <f>Q292</f>
        <v>Richmond</v>
      </c>
      <c r="AI292" s="141" t="s">
        <v>624</v>
      </c>
      <c r="AJ292" s="166">
        <f t="shared" si="221"/>
        <v>1</v>
      </c>
      <c r="AK292" s="138" t="str">
        <f t="shared" si="226"/>
        <v xml:space="preserve">          case  10E40-HP515  (40 gal, JA13)   :   "Richmond10E40HP515"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3:1045" s="6" customFormat="1" ht="15" customHeight="1" x14ac:dyDescent="0.25">
      <c r="C293" s="115" t="str">
        <f t="shared" si="196"/>
        <v>Richmond</v>
      </c>
      <c r="D293" s="115" t="str">
        <f t="shared" si="197"/>
        <v>10E50-HP515  (50 gal, JA13)</v>
      </c>
      <c r="E293" s="115">
        <f t="shared" si="227"/>
        <v>201160</v>
      </c>
      <c r="F293" s="60">
        <f t="shared" si="202"/>
        <v>50</v>
      </c>
      <c r="G293" s="6" t="str">
        <f t="shared" si="199"/>
        <v>Rheem2020Prem50</v>
      </c>
      <c r="H293" s="62">
        <v>0</v>
      </c>
      <c r="I293" s="60">
        <v>1</v>
      </c>
      <c r="J293" s="61">
        <f t="shared" si="205"/>
        <v>0</v>
      </c>
      <c r="K293" s="61">
        <f t="shared" si="206"/>
        <v>3.2</v>
      </c>
      <c r="L293" s="127">
        <f t="shared" si="174"/>
        <v>1</v>
      </c>
      <c r="M293" s="169" t="str">
        <f t="shared" si="228"/>
        <v>Richmond10E50HP515</v>
      </c>
      <c r="N293" s="97" t="s">
        <v>196</v>
      </c>
      <c r="O293" s="32">
        <v>4</v>
      </c>
      <c r="P293" s="81">
        <f t="shared" si="175"/>
        <v>20</v>
      </c>
      <c r="Q293" s="12" t="s">
        <v>98</v>
      </c>
      <c r="R293" s="68">
        <f t="shared" ref="R293:R303" si="241">R292+1</f>
        <v>11</v>
      </c>
      <c r="S293" s="68">
        <f t="shared" si="230"/>
        <v>201160</v>
      </c>
      <c r="T293" s="65" t="str">
        <f t="shared" si="203"/>
        <v>10E50-HP515  (50 gal, JA13)</v>
      </c>
      <c r="U293" s="168">
        <f t="shared" si="220"/>
        <v>1</v>
      </c>
      <c r="V293" t="s">
        <v>310</v>
      </c>
      <c r="W293" s="14">
        <v>50</v>
      </c>
      <c r="X293" s="105"/>
      <c r="Y293" s="86" t="s">
        <v>292</v>
      </c>
      <c r="Z293" s="91" t="str">
        <f t="shared" si="240"/>
        <v>Rheem2020Prem50</v>
      </c>
      <c r="AA293" s="128">
        <v>1</v>
      </c>
      <c r="AB293" s="42"/>
      <c r="AC293" s="51" t="s">
        <v>9</v>
      </c>
      <c r="AD293" s="171">
        <v>3.2</v>
      </c>
      <c r="AE293" s="52">
        <v>43944</v>
      </c>
      <c r="AF293" s="49"/>
      <c r="AG293" s="138" t="str">
        <f t="shared" si="224"/>
        <v>2,     201160,   "10E50-HP515  (50 gal, JA13)"</v>
      </c>
      <c r="AH293" s="140" t="str">
        <f t="shared" si="225"/>
        <v>Richmond</v>
      </c>
      <c r="AI293" s="141" t="s">
        <v>629</v>
      </c>
      <c r="AJ293" s="166">
        <f t="shared" si="221"/>
        <v>1</v>
      </c>
      <c r="AK293" s="138" t="str">
        <f t="shared" si="226"/>
        <v xml:space="preserve">          case  10E50-HP515  (50 gal, JA13)   :   "Richmond10E50HP515"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3:1045" s="6" customFormat="1" ht="15" customHeight="1" x14ac:dyDescent="0.25">
      <c r="C294" s="115" t="str">
        <f t="shared" si="196"/>
        <v>Richmond</v>
      </c>
      <c r="D294" s="115" t="str">
        <f t="shared" si="197"/>
        <v>10E65-HP515  (65 gal, JA13)</v>
      </c>
      <c r="E294" s="115">
        <f t="shared" si="227"/>
        <v>201261</v>
      </c>
      <c r="F294" s="60">
        <f t="shared" ref="F294:F303" si="242">W294</f>
        <v>65</v>
      </c>
      <c r="G294" s="6" t="str">
        <f t="shared" si="199"/>
        <v>Rheem2020Prem65</v>
      </c>
      <c r="H294" s="62">
        <v>0</v>
      </c>
      <c r="I294" s="60">
        <v>1</v>
      </c>
      <c r="J294" s="61">
        <f t="shared" ref="J294:J303" si="243">IF(H294&gt;0,AB294,0)</f>
        <v>0</v>
      </c>
      <c r="K294" s="61">
        <f t="shared" ref="K294:K303" si="244">IF(I294&gt;0,AD294,0)</f>
        <v>3.2</v>
      </c>
      <c r="L294" s="127">
        <f t="shared" si="174"/>
        <v>1</v>
      </c>
      <c r="M294" s="169" t="str">
        <f t="shared" si="228"/>
        <v>Richmond10E65HP515</v>
      </c>
      <c r="N294" s="97" t="s">
        <v>196</v>
      </c>
      <c r="O294" s="32">
        <v>4</v>
      </c>
      <c r="P294" s="81">
        <f t="shared" si="175"/>
        <v>20</v>
      </c>
      <c r="Q294" s="12" t="s">
        <v>98</v>
      </c>
      <c r="R294" s="68">
        <f t="shared" si="241"/>
        <v>12</v>
      </c>
      <c r="S294" s="68">
        <f t="shared" si="230"/>
        <v>201261</v>
      </c>
      <c r="T294" s="65" t="str">
        <f t="shared" si="203"/>
        <v>10E65-HP515  (65 gal, JA13)</v>
      </c>
      <c r="U294" s="168">
        <f t="shared" si="220"/>
        <v>1</v>
      </c>
      <c r="V294" t="s">
        <v>311</v>
      </c>
      <c r="W294" s="14">
        <v>65</v>
      </c>
      <c r="X294" s="105"/>
      <c r="Y294" s="86" t="s">
        <v>293</v>
      </c>
      <c r="Z294" s="91" t="str">
        <f t="shared" si="240"/>
        <v>Rheem2020Prem65</v>
      </c>
      <c r="AA294" s="128">
        <v>1</v>
      </c>
      <c r="AB294" s="42"/>
      <c r="AC294" s="51" t="s">
        <v>9</v>
      </c>
      <c r="AD294" s="171">
        <v>3.2</v>
      </c>
      <c r="AE294" s="52">
        <v>43944</v>
      </c>
      <c r="AF294" s="49"/>
      <c r="AG294" s="138" t="str">
        <f t="shared" si="224"/>
        <v>2,     201261,   "10E65-HP515  (65 gal, JA13)"</v>
      </c>
      <c r="AH294" s="140" t="str">
        <f t="shared" si="225"/>
        <v>Richmond</v>
      </c>
      <c r="AI294" s="141" t="s">
        <v>634</v>
      </c>
      <c r="AJ294" s="166">
        <f t="shared" si="221"/>
        <v>1</v>
      </c>
      <c r="AK294" s="138" t="str">
        <f t="shared" si="226"/>
        <v xml:space="preserve">          case  10E65-HP515  (65 gal, JA13)   :   "Richmond10E65HP515"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3:1045" s="6" customFormat="1" ht="15" customHeight="1" x14ac:dyDescent="0.25">
      <c r="C295" s="115" t="str">
        <f t="shared" si="196"/>
        <v>Richmond</v>
      </c>
      <c r="D295" s="115" t="str">
        <f t="shared" si="197"/>
        <v>10E80-HP515  (80 gal, JA13)</v>
      </c>
      <c r="E295" s="115">
        <f t="shared" si="227"/>
        <v>201362</v>
      </c>
      <c r="F295" s="60">
        <f t="shared" si="242"/>
        <v>80</v>
      </c>
      <c r="G295" s="6" t="str">
        <f t="shared" si="199"/>
        <v>Rheem2020Prem80</v>
      </c>
      <c r="H295" s="62">
        <v>0</v>
      </c>
      <c r="I295" s="60">
        <v>1</v>
      </c>
      <c r="J295" s="61">
        <f t="shared" si="243"/>
        <v>0</v>
      </c>
      <c r="K295" s="61">
        <f t="shared" si="244"/>
        <v>3.2</v>
      </c>
      <c r="L295" s="127">
        <f t="shared" si="174"/>
        <v>1</v>
      </c>
      <c r="M295" s="169" t="str">
        <f t="shared" si="228"/>
        <v>Richmond10E80HP515</v>
      </c>
      <c r="N295" s="97" t="s">
        <v>196</v>
      </c>
      <c r="O295" s="32">
        <v>4</v>
      </c>
      <c r="P295" s="81">
        <f t="shared" si="175"/>
        <v>20</v>
      </c>
      <c r="Q295" s="12" t="s">
        <v>98</v>
      </c>
      <c r="R295" s="68">
        <f t="shared" si="241"/>
        <v>13</v>
      </c>
      <c r="S295" s="68">
        <f t="shared" si="230"/>
        <v>201362</v>
      </c>
      <c r="T295" s="65" t="str">
        <f t="shared" si="203"/>
        <v>10E80-HP515  (80 gal, JA13)</v>
      </c>
      <c r="U295" s="168">
        <f t="shared" si="220"/>
        <v>1</v>
      </c>
      <c r="V295" t="s">
        <v>312</v>
      </c>
      <c r="W295" s="14">
        <v>80</v>
      </c>
      <c r="X295" s="105"/>
      <c r="Y295" s="86" t="s">
        <v>294</v>
      </c>
      <c r="Z295" s="91" t="str">
        <f t="shared" si="240"/>
        <v>Rheem2020Prem80</v>
      </c>
      <c r="AA295" s="128">
        <v>1</v>
      </c>
      <c r="AB295" s="42"/>
      <c r="AC295" s="51">
        <v>4</v>
      </c>
      <c r="AD295" s="171">
        <v>3.2</v>
      </c>
      <c r="AE295" s="52">
        <v>43944</v>
      </c>
      <c r="AF295" s="49"/>
      <c r="AG295" s="138" t="str">
        <f t="shared" si="224"/>
        <v>2,     201362,   "10E80-HP515  (80 gal, JA13)"</v>
      </c>
      <c r="AH295" s="140" t="str">
        <f t="shared" si="225"/>
        <v>Richmond</v>
      </c>
      <c r="AI295" s="141" t="s">
        <v>639</v>
      </c>
      <c r="AJ295" s="166">
        <f t="shared" si="221"/>
        <v>1</v>
      </c>
      <c r="AK295" s="138" t="str">
        <f t="shared" si="226"/>
        <v xml:space="preserve">          case  10E80-HP515  (80 gal, JA13)   :   "Richmond10E80HP515"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3:1045" s="6" customFormat="1" ht="15" customHeight="1" x14ac:dyDescent="0.25">
      <c r="C296" s="115" t="str">
        <f t="shared" si="196"/>
        <v>Richmond</v>
      </c>
      <c r="D296" s="115" t="str">
        <f t="shared" si="197"/>
        <v>10E40-HP530  (40 gal, JA13)</v>
      </c>
      <c r="E296" s="115">
        <f t="shared" si="227"/>
        <v>201459</v>
      </c>
      <c r="F296" s="60">
        <f t="shared" si="242"/>
        <v>40</v>
      </c>
      <c r="G296" s="6" t="str">
        <f t="shared" si="199"/>
        <v>Rheem2020Prem40</v>
      </c>
      <c r="H296" s="62">
        <v>0</v>
      </c>
      <c r="I296" s="60">
        <v>1</v>
      </c>
      <c r="J296" s="61">
        <f t="shared" si="243"/>
        <v>0</v>
      </c>
      <c r="K296" s="61">
        <f t="shared" si="244"/>
        <v>3.1</v>
      </c>
      <c r="L296" s="127">
        <f t="shared" ref="L296:L383" si="245">AA296</f>
        <v>1</v>
      </c>
      <c r="M296" s="169" t="str">
        <f t="shared" si="228"/>
        <v>Richmond10E40HP530</v>
      </c>
      <c r="N296" s="97" t="s">
        <v>196</v>
      </c>
      <c r="O296" s="32">
        <v>4</v>
      </c>
      <c r="P296" s="81">
        <f t="shared" ref="P296:P383" si="246">VLOOKUP( Q296, $Q$2:$R$21, 2, FALSE )</f>
        <v>20</v>
      </c>
      <c r="Q296" s="12" t="s">
        <v>98</v>
      </c>
      <c r="R296" s="68">
        <f t="shared" si="241"/>
        <v>14</v>
      </c>
      <c r="S296" s="68">
        <f t="shared" si="230"/>
        <v>201459</v>
      </c>
      <c r="T296" s="65" t="str">
        <f t="shared" si="203"/>
        <v>10E40-HP530  (40 gal, JA13)</v>
      </c>
      <c r="U296" s="168">
        <f t="shared" si="220"/>
        <v>1</v>
      </c>
      <c r="V296" t="s">
        <v>313</v>
      </c>
      <c r="W296" s="14">
        <v>40</v>
      </c>
      <c r="X296" s="105"/>
      <c r="Y296" s="86" t="s">
        <v>291</v>
      </c>
      <c r="Z296" s="91" t="str">
        <f t="shared" si="240"/>
        <v>Rheem2020Prem40</v>
      </c>
      <c r="AA296" s="128">
        <v>1</v>
      </c>
      <c r="AB296" s="42"/>
      <c r="AC296" s="51">
        <v>2</v>
      </c>
      <c r="AD296" s="171">
        <v>3.1</v>
      </c>
      <c r="AE296" s="52">
        <v>43944</v>
      </c>
      <c r="AF296" s="49"/>
      <c r="AG296" s="138" t="str">
        <f t="shared" si="224"/>
        <v>2,     201459,   "10E40-HP530  (40 gal, JA13)"</v>
      </c>
      <c r="AH296" s="140" t="str">
        <f t="shared" si="225"/>
        <v>Richmond</v>
      </c>
      <c r="AI296" s="141" t="s">
        <v>625</v>
      </c>
      <c r="AJ296" s="166">
        <f t="shared" si="221"/>
        <v>1</v>
      </c>
      <c r="AK296" s="138" t="str">
        <f t="shared" si="226"/>
        <v xml:space="preserve">          case  10E40-HP530  (40 gal, JA13)   :   "Richmond10E40HP530"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3:1045" s="6" customFormat="1" ht="15" customHeight="1" x14ac:dyDescent="0.25">
      <c r="C297" s="115" t="str">
        <f t="shared" ref="C297:C373" si="247">Q297</f>
        <v>Richmond</v>
      </c>
      <c r="D297" s="115" t="str">
        <f t="shared" ref="D297:D373" si="248">T297</f>
        <v>10E50-HP530  (50 gal, JA13)</v>
      </c>
      <c r="E297" s="115">
        <f t="shared" si="227"/>
        <v>201560</v>
      </c>
      <c r="F297" s="60">
        <f t="shared" si="242"/>
        <v>50</v>
      </c>
      <c r="G297" s="6" t="str">
        <f t="shared" ref="G297:G373" si="249">Z297</f>
        <v>Rheem2020Prem50</v>
      </c>
      <c r="H297" s="62">
        <v>0</v>
      </c>
      <c r="I297" s="60">
        <v>1</v>
      </c>
      <c r="J297" s="61">
        <f t="shared" si="243"/>
        <v>0</v>
      </c>
      <c r="K297" s="61">
        <f t="shared" si="244"/>
        <v>3.2</v>
      </c>
      <c r="L297" s="127">
        <f t="shared" si="245"/>
        <v>1</v>
      </c>
      <c r="M297" s="169" t="str">
        <f t="shared" si="228"/>
        <v>Richmond10E50HP530</v>
      </c>
      <c r="N297" s="97" t="s">
        <v>196</v>
      </c>
      <c r="O297" s="32">
        <v>4</v>
      </c>
      <c r="P297" s="81">
        <f t="shared" si="246"/>
        <v>20</v>
      </c>
      <c r="Q297" s="12" t="s">
        <v>98</v>
      </c>
      <c r="R297" s="68">
        <f t="shared" si="241"/>
        <v>15</v>
      </c>
      <c r="S297" s="68">
        <f t="shared" si="230"/>
        <v>201560</v>
      </c>
      <c r="T297" s="65" t="str">
        <f t="shared" si="203"/>
        <v>10E50-HP530  (50 gal, JA13)</v>
      </c>
      <c r="U297" s="168">
        <f t="shared" si="220"/>
        <v>1</v>
      </c>
      <c r="V297" t="s">
        <v>314</v>
      </c>
      <c r="W297" s="14">
        <v>50</v>
      </c>
      <c r="X297" s="105"/>
      <c r="Y297" s="86" t="s">
        <v>292</v>
      </c>
      <c r="Z297" s="91" t="str">
        <f t="shared" si="240"/>
        <v>Rheem2020Prem50</v>
      </c>
      <c r="AA297" s="128">
        <v>1</v>
      </c>
      <c r="AB297" s="42"/>
      <c r="AC297" s="51" t="s">
        <v>9</v>
      </c>
      <c r="AD297" s="171">
        <v>3.2</v>
      </c>
      <c r="AE297" s="52">
        <v>43944</v>
      </c>
      <c r="AF297" s="49"/>
      <c r="AG297" s="138" t="str">
        <f t="shared" si="224"/>
        <v>2,     201560,   "10E50-HP530  (50 gal, JA13)"</v>
      </c>
      <c r="AH297" s="140" t="str">
        <f t="shared" si="225"/>
        <v>Richmond</v>
      </c>
      <c r="AI297" s="141" t="s">
        <v>630</v>
      </c>
      <c r="AJ297" s="166">
        <f t="shared" si="221"/>
        <v>1</v>
      </c>
      <c r="AK297" s="138" t="str">
        <f t="shared" si="226"/>
        <v xml:space="preserve">          case  10E50-HP530  (50 gal, JA13)   :   "Richmond10E50HP530"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3:1045" s="6" customFormat="1" ht="15" customHeight="1" x14ac:dyDescent="0.25">
      <c r="C298" s="115" t="str">
        <f t="shared" si="247"/>
        <v>Richmond</v>
      </c>
      <c r="D298" s="115" t="str">
        <f t="shared" si="248"/>
        <v>10E65-HP530  (65 gal, JA13)</v>
      </c>
      <c r="E298" s="115">
        <f t="shared" si="227"/>
        <v>201661</v>
      </c>
      <c r="F298" s="60">
        <f t="shared" si="242"/>
        <v>65</v>
      </c>
      <c r="G298" s="6" t="str">
        <f t="shared" si="249"/>
        <v>Rheem2020Prem65</v>
      </c>
      <c r="H298" s="62">
        <v>0</v>
      </c>
      <c r="I298" s="60">
        <v>1</v>
      </c>
      <c r="J298" s="61">
        <f t="shared" si="243"/>
        <v>0</v>
      </c>
      <c r="K298" s="61">
        <f t="shared" si="244"/>
        <v>3.2</v>
      </c>
      <c r="L298" s="127">
        <f t="shared" si="245"/>
        <v>1</v>
      </c>
      <c r="M298" s="169" t="str">
        <f t="shared" si="228"/>
        <v>Richmond10E65HP530</v>
      </c>
      <c r="N298" s="97" t="s">
        <v>196</v>
      </c>
      <c r="O298" s="32">
        <v>4</v>
      </c>
      <c r="P298" s="81">
        <f t="shared" si="246"/>
        <v>20</v>
      </c>
      <c r="Q298" s="12" t="s">
        <v>98</v>
      </c>
      <c r="R298" s="68">
        <f t="shared" si="241"/>
        <v>16</v>
      </c>
      <c r="S298" s="68">
        <f t="shared" si="230"/>
        <v>201661</v>
      </c>
      <c r="T298" s="65" t="str">
        <f t="shared" si="203"/>
        <v>10E65-HP530  (65 gal, JA13)</v>
      </c>
      <c r="U298" s="168">
        <f t="shared" si="220"/>
        <v>1</v>
      </c>
      <c r="V298" t="s">
        <v>315</v>
      </c>
      <c r="W298" s="14">
        <v>65</v>
      </c>
      <c r="X298" s="105"/>
      <c r="Y298" s="86" t="s">
        <v>293</v>
      </c>
      <c r="Z298" s="91" t="str">
        <f t="shared" si="240"/>
        <v>Rheem2020Prem65</v>
      </c>
      <c r="AA298" s="128">
        <v>1</v>
      </c>
      <c r="AB298" s="42"/>
      <c r="AC298" s="51" t="s">
        <v>9</v>
      </c>
      <c r="AD298" s="171">
        <v>3.2</v>
      </c>
      <c r="AE298" s="52">
        <v>43944</v>
      </c>
      <c r="AF298" s="49"/>
      <c r="AG298" s="138" t="str">
        <f t="shared" si="224"/>
        <v>2,     201661,   "10E65-HP530  (65 gal, JA13)"</v>
      </c>
      <c r="AH298" s="140" t="str">
        <f t="shared" si="225"/>
        <v>Richmond</v>
      </c>
      <c r="AI298" s="141" t="s">
        <v>635</v>
      </c>
      <c r="AJ298" s="166">
        <f t="shared" si="221"/>
        <v>1</v>
      </c>
      <c r="AK298" s="138" t="str">
        <f t="shared" si="226"/>
        <v xml:space="preserve">          case  10E65-HP530  (65 gal, JA13)   :   "Richmond10E65HP530"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3:1045" s="6" customFormat="1" ht="15" customHeight="1" x14ac:dyDescent="0.25">
      <c r="C299" s="115" t="str">
        <f t="shared" si="247"/>
        <v>Richmond</v>
      </c>
      <c r="D299" s="115" t="str">
        <f t="shared" si="248"/>
        <v>10E80-HP530  (80 gal, JA13)</v>
      </c>
      <c r="E299" s="115">
        <f t="shared" si="227"/>
        <v>201762</v>
      </c>
      <c r="F299" s="60">
        <f t="shared" si="242"/>
        <v>80</v>
      </c>
      <c r="G299" s="6" t="str">
        <f t="shared" si="249"/>
        <v>Rheem2020Prem80</v>
      </c>
      <c r="H299" s="62">
        <v>0</v>
      </c>
      <c r="I299" s="60">
        <v>1</v>
      </c>
      <c r="J299" s="61">
        <f t="shared" si="243"/>
        <v>0</v>
      </c>
      <c r="K299" s="61">
        <f t="shared" si="244"/>
        <v>3.2</v>
      </c>
      <c r="L299" s="127">
        <f t="shared" si="245"/>
        <v>1</v>
      </c>
      <c r="M299" s="169" t="str">
        <f t="shared" si="228"/>
        <v>Richmond10E80HP530</v>
      </c>
      <c r="N299" s="97" t="s">
        <v>196</v>
      </c>
      <c r="O299" s="32">
        <v>4</v>
      </c>
      <c r="P299" s="81">
        <f t="shared" si="246"/>
        <v>20</v>
      </c>
      <c r="Q299" s="12" t="s">
        <v>98</v>
      </c>
      <c r="R299" s="68">
        <f t="shared" si="241"/>
        <v>17</v>
      </c>
      <c r="S299" s="68">
        <f t="shared" si="230"/>
        <v>201762</v>
      </c>
      <c r="T299" s="65" t="str">
        <f t="shared" si="203"/>
        <v>10E80-HP530  (80 gal, JA13)</v>
      </c>
      <c r="U299" s="168">
        <f t="shared" si="220"/>
        <v>1</v>
      </c>
      <c r="V299" t="s">
        <v>316</v>
      </c>
      <c r="W299" s="14">
        <v>80</v>
      </c>
      <c r="X299" s="105"/>
      <c r="Y299" s="86" t="s">
        <v>294</v>
      </c>
      <c r="Z299" s="91" t="str">
        <f t="shared" si="240"/>
        <v>Rheem2020Prem80</v>
      </c>
      <c r="AA299" s="128">
        <v>1</v>
      </c>
      <c r="AB299" s="42"/>
      <c r="AC299" s="51">
        <v>4</v>
      </c>
      <c r="AD299" s="171">
        <v>3.2</v>
      </c>
      <c r="AE299" s="52">
        <v>43944</v>
      </c>
      <c r="AF299" s="49"/>
      <c r="AG299" s="138" t="str">
        <f t="shared" si="224"/>
        <v>2,     201762,   "10E80-HP530  (80 gal, JA13)"</v>
      </c>
      <c r="AH299" s="140" t="str">
        <f t="shared" si="225"/>
        <v>Richmond</v>
      </c>
      <c r="AI299" s="141" t="s">
        <v>640</v>
      </c>
      <c r="AJ299" s="166">
        <f t="shared" si="221"/>
        <v>1</v>
      </c>
      <c r="AK299" s="138" t="str">
        <f t="shared" si="226"/>
        <v xml:space="preserve">          case  10E80-HP530  (80 gal, JA13)   :   "Richmond10E80HP530"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3:1045" s="6" customFormat="1" ht="15" customHeight="1" x14ac:dyDescent="0.25">
      <c r="C300" s="115" t="str">
        <f t="shared" si="247"/>
        <v>Richmond</v>
      </c>
      <c r="D300" s="115" t="str">
        <f t="shared" si="248"/>
        <v>10E40-HP5S30  (40 gal, JA13)</v>
      </c>
      <c r="E300" s="115">
        <f t="shared" si="227"/>
        <v>201859</v>
      </c>
      <c r="F300" s="60">
        <f t="shared" si="242"/>
        <v>40</v>
      </c>
      <c r="G300" s="6" t="str">
        <f t="shared" si="249"/>
        <v>Rheem2020Prem40</v>
      </c>
      <c r="H300" s="62">
        <v>0</v>
      </c>
      <c r="I300" s="60">
        <v>1</v>
      </c>
      <c r="J300" s="61">
        <f t="shared" si="243"/>
        <v>0</v>
      </c>
      <c r="K300" s="61">
        <f t="shared" si="244"/>
        <v>3.1</v>
      </c>
      <c r="L300" s="127">
        <f t="shared" si="245"/>
        <v>1</v>
      </c>
      <c r="M300" s="169" t="str">
        <f t="shared" si="228"/>
        <v>Richmond10E40HP5S30</v>
      </c>
      <c r="N300" s="97" t="s">
        <v>196</v>
      </c>
      <c r="O300" s="32">
        <v>4</v>
      </c>
      <c r="P300" s="81">
        <f t="shared" si="246"/>
        <v>20</v>
      </c>
      <c r="Q300" s="12" t="s">
        <v>98</v>
      </c>
      <c r="R300" s="68">
        <f t="shared" si="241"/>
        <v>18</v>
      </c>
      <c r="S300" s="68">
        <f t="shared" si="230"/>
        <v>201859</v>
      </c>
      <c r="T300" s="65" t="str">
        <f t="shared" si="203"/>
        <v>10E40-HP5S30  (40 gal, JA13)</v>
      </c>
      <c r="U300" s="168">
        <f t="shared" si="220"/>
        <v>1</v>
      </c>
      <c r="V300" t="s">
        <v>317</v>
      </c>
      <c r="W300" s="14">
        <v>40</v>
      </c>
      <c r="X300" s="105"/>
      <c r="Y300" s="86" t="s">
        <v>291</v>
      </c>
      <c r="Z300" s="91" t="str">
        <f t="shared" si="240"/>
        <v>Rheem2020Prem40</v>
      </c>
      <c r="AA300" s="128">
        <v>1</v>
      </c>
      <c r="AB300" s="42"/>
      <c r="AC300" s="51">
        <v>2</v>
      </c>
      <c r="AD300" s="171">
        <v>3.1</v>
      </c>
      <c r="AE300" s="52">
        <v>43944</v>
      </c>
      <c r="AF300" s="49"/>
      <c r="AG300" s="138" t="str">
        <f t="shared" si="224"/>
        <v>2,     201859,   "10E40-HP5S30  (40 gal, JA13)"</v>
      </c>
      <c r="AH300" s="140" t="str">
        <f t="shared" si="225"/>
        <v>Richmond</v>
      </c>
      <c r="AI300" s="141" t="s">
        <v>626</v>
      </c>
      <c r="AJ300" s="166">
        <f t="shared" si="221"/>
        <v>1</v>
      </c>
      <c r="AK300" s="138" t="str">
        <f t="shared" si="226"/>
        <v xml:space="preserve">          case  10E40-HP5S30  (40 gal, JA13)   :   "Richmond10E40HP5S30"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3:1045" s="6" customFormat="1" ht="15" customHeight="1" x14ac:dyDescent="0.25">
      <c r="C301" s="115" t="str">
        <f t="shared" si="247"/>
        <v>Richmond</v>
      </c>
      <c r="D301" s="115" t="str">
        <f t="shared" si="248"/>
        <v>10E50-HP5S30  (50 gal, JA13)</v>
      </c>
      <c r="E301" s="115">
        <f t="shared" si="227"/>
        <v>201960</v>
      </c>
      <c r="F301" s="60">
        <f t="shared" si="242"/>
        <v>50</v>
      </c>
      <c r="G301" s="6" t="str">
        <f t="shared" si="249"/>
        <v>Rheem2020Prem50</v>
      </c>
      <c r="H301" s="62">
        <v>0</v>
      </c>
      <c r="I301" s="60">
        <v>1</v>
      </c>
      <c r="J301" s="61">
        <f t="shared" si="243"/>
        <v>0</v>
      </c>
      <c r="K301" s="61">
        <f t="shared" si="244"/>
        <v>3.2</v>
      </c>
      <c r="L301" s="127">
        <f t="shared" si="245"/>
        <v>1</v>
      </c>
      <c r="M301" s="169" t="str">
        <f t="shared" si="228"/>
        <v>Richmond10E50HP5S30</v>
      </c>
      <c r="N301" s="97" t="s">
        <v>196</v>
      </c>
      <c r="O301" s="32">
        <v>4</v>
      </c>
      <c r="P301" s="81">
        <f t="shared" si="246"/>
        <v>20</v>
      </c>
      <c r="Q301" s="12" t="s">
        <v>98</v>
      </c>
      <c r="R301" s="68">
        <f t="shared" si="241"/>
        <v>19</v>
      </c>
      <c r="S301" s="68">
        <f t="shared" si="230"/>
        <v>201960</v>
      </c>
      <c r="T301" s="65" t="str">
        <f t="shared" si="203"/>
        <v>10E50-HP5S30  (50 gal, JA13)</v>
      </c>
      <c r="U301" s="168">
        <f t="shared" si="220"/>
        <v>1</v>
      </c>
      <c r="V301" t="s">
        <v>318</v>
      </c>
      <c r="W301" s="14">
        <v>50</v>
      </c>
      <c r="X301" s="105"/>
      <c r="Y301" s="86" t="s">
        <v>292</v>
      </c>
      <c r="Z301" s="91" t="str">
        <f t="shared" si="240"/>
        <v>Rheem2020Prem50</v>
      </c>
      <c r="AA301" s="128">
        <v>1</v>
      </c>
      <c r="AB301" s="42"/>
      <c r="AC301" s="51" t="s">
        <v>9</v>
      </c>
      <c r="AD301" s="171">
        <v>3.2</v>
      </c>
      <c r="AE301" s="52">
        <v>43944</v>
      </c>
      <c r="AF301" s="49"/>
      <c r="AG301" s="138" t="str">
        <f t="shared" si="224"/>
        <v>2,     201960,   "10E50-HP5S30  (50 gal, JA13)"</v>
      </c>
      <c r="AH301" s="140" t="str">
        <f t="shared" si="225"/>
        <v>Richmond</v>
      </c>
      <c r="AI301" s="141" t="s">
        <v>631</v>
      </c>
      <c r="AJ301" s="166">
        <f t="shared" si="221"/>
        <v>1</v>
      </c>
      <c r="AK301" s="138" t="str">
        <f t="shared" si="226"/>
        <v xml:space="preserve">          case  10E50-HP5S30  (50 gal, JA13)   :   "Richmond10E50HP5S30"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3:1045" s="6" customFormat="1" ht="15" customHeight="1" x14ac:dyDescent="0.25">
      <c r="C302" s="115" t="str">
        <f t="shared" si="247"/>
        <v>Richmond</v>
      </c>
      <c r="D302" s="115" t="str">
        <f t="shared" si="248"/>
        <v>10E65-HP5S30  (65 gal, JA13)</v>
      </c>
      <c r="E302" s="115">
        <f t="shared" si="227"/>
        <v>202061</v>
      </c>
      <c r="F302" s="60">
        <f t="shared" si="242"/>
        <v>65</v>
      </c>
      <c r="G302" s="6" t="str">
        <f t="shared" si="249"/>
        <v>Rheem2020Prem65</v>
      </c>
      <c r="H302" s="62">
        <v>0</v>
      </c>
      <c r="I302" s="60">
        <v>1</v>
      </c>
      <c r="J302" s="61">
        <f t="shared" si="243"/>
        <v>0</v>
      </c>
      <c r="K302" s="61">
        <f t="shared" si="244"/>
        <v>3.2</v>
      </c>
      <c r="L302" s="127">
        <f t="shared" si="245"/>
        <v>1</v>
      </c>
      <c r="M302" s="169" t="str">
        <f t="shared" si="228"/>
        <v>Richmond10E65HP5S30</v>
      </c>
      <c r="N302" s="97" t="s">
        <v>196</v>
      </c>
      <c r="O302" s="32">
        <v>4</v>
      </c>
      <c r="P302" s="81">
        <f t="shared" si="246"/>
        <v>20</v>
      </c>
      <c r="Q302" s="12" t="s">
        <v>98</v>
      </c>
      <c r="R302" s="68">
        <f t="shared" si="241"/>
        <v>20</v>
      </c>
      <c r="S302" s="68">
        <f t="shared" si="230"/>
        <v>202061</v>
      </c>
      <c r="T302" s="65" t="str">
        <f t="shared" si="203"/>
        <v>10E65-HP5S30  (65 gal, JA13)</v>
      </c>
      <c r="U302" s="168">
        <f t="shared" si="220"/>
        <v>1</v>
      </c>
      <c r="V302" t="s">
        <v>319</v>
      </c>
      <c r="W302" s="14">
        <v>65</v>
      </c>
      <c r="X302" s="105"/>
      <c r="Y302" s="86" t="s">
        <v>293</v>
      </c>
      <c r="Z302" s="91" t="str">
        <f t="shared" si="240"/>
        <v>Rheem2020Prem65</v>
      </c>
      <c r="AA302" s="128">
        <v>1</v>
      </c>
      <c r="AB302" s="42"/>
      <c r="AC302" s="51" t="s">
        <v>9</v>
      </c>
      <c r="AD302" s="171">
        <v>3.2</v>
      </c>
      <c r="AE302" s="52">
        <v>43944</v>
      </c>
      <c r="AF302" s="49"/>
      <c r="AG302" s="138" t="str">
        <f t="shared" si="224"/>
        <v>2,     202061,   "10E65-HP5S30  (65 gal, JA13)"</v>
      </c>
      <c r="AH302" s="140" t="str">
        <f t="shared" si="225"/>
        <v>Richmond</v>
      </c>
      <c r="AI302" s="141" t="s">
        <v>636</v>
      </c>
      <c r="AJ302" s="166">
        <f t="shared" si="221"/>
        <v>1</v>
      </c>
      <c r="AK302" s="138" t="str">
        <f t="shared" si="226"/>
        <v xml:space="preserve">          case  10E65-HP5S30  (65 gal, JA13)   :   "Richmond10E65HP5S30"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3:1045" s="6" customFormat="1" ht="15" customHeight="1" x14ac:dyDescent="0.25">
      <c r="C303" s="115" t="str">
        <f t="shared" si="247"/>
        <v>Richmond</v>
      </c>
      <c r="D303" s="115" t="str">
        <f t="shared" si="248"/>
        <v>10E80-HP5S30  (80 gal, JA13)</v>
      </c>
      <c r="E303" s="115">
        <f t="shared" si="227"/>
        <v>202162</v>
      </c>
      <c r="F303" s="60">
        <f t="shared" si="242"/>
        <v>80</v>
      </c>
      <c r="G303" s="6" t="str">
        <f t="shared" si="249"/>
        <v>Rheem2020Prem80</v>
      </c>
      <c r="H303" s="62">
        <v>0</v>
      </c>
      <c r="I303" s="60">
        <v>1</v>
      </c>
      <c r="J303" s="61">
        <f t="shared" si="243"/>
        <v>0</v>
      </c>
      <c r="K303" s="61">
        <f t="shared" si="244"/>
        <v>3.2</v>
      </c>
      <c r="L303" s="127">
        <f t="shared" si="245"/>
        <v>1</v>
      </c>
      <c r="M303" s="169" t="str">
        <f t="shared" si="228"/>
        <v>Richmond10E80HP5S30</v>
      </c>
      <c r="N303" s="97" t="s">
        <v>196</v>
      </c>
      <c r="O303" s="32">
        <v>4</v>
      </c>
      <c r="P303" s="81">
        <f t="shared" si="246"/>
        <v>20</v>
      </c>
      <c r="Q303" s="12" t="s">
        <v>98</v>
      </c>
      <c r="R303" s="68">
        <f t="shared" si="241"/>
        <v>21</v>
      </c>
      <c r="S303" s="68">
        <f t="shared" si="230"/>
        <v>202162</v>
      </c>
      <c r="T303" s="65" t="str">
        <f t="shared" ref="T303:T379" si="250">V303 &amp; "  (" &amp; W303 &amp; " gal" &amp; IF(AA303&gt;0, ", JA13)", ")")</f>
        <v>10E80-HP5S30  (80 gal, JA13)</v>
      </c>
      <c r="U303" s="168">
        <f t="shared" si="220"/>
        <v>1</v>
      </c>
      <c r="V303" t="s">
        <v>320</v>
      </c>
      <c r="W303" s="14">
        <v>80</v>
      </c>
      <c r="X303" s="105"/>
      <c r="Y303" s="86" t="s">
        <v>294</v>
      </c>
      <c r="Z303" s="91" t="str">
        <f t="shared" si="240"/>
        <v>Rheem2020Prem80</v>
      </c>
      <c r="AA303" s="128">
        <v>1</v>
      </c>
      <c r="AB303" s="42"/>
      <c r="AC303" s="51">
        <v>4</v>
      </c>
      <c r="AD303" s="171">
        <v>3.2</v>
      </c>
      <c r="AE303" s="52">
        <v>43944</v>
      </c>
      <c r="AF303" s="49"/>
      <c r="AG303" s="138" t="str">
        <f t="shared" si="224"/>
        <v>2,     202162,   "10E80-HP5S30  (80 gal, JA13)"</v>
      </c>
      <c r="AH303" s="140" t="str">
        <f t="shared" si="225"/>
        <v>Richmond</v>
      </c>
      <c r="AI303" s="141" t="s">
        <v>641</v>
      </c>
      <c r="AJ303" s="166">
        <f t="shared" si="221"/>
        <v>1</v>
      </c>
      <c r="AK303" s="138" t="str">
        <f t="shared" si="226"/>
        <v xml:space="preserve">          case  10E80-HP5S30  (80 gal, JA13)   :   "Richmond10E80HP5S30"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3:1045" s="6" customFormat="1" ht="15" customHeight="1" x14ac:dyDescent="0.25">
      <c r="C304" s="6" t="str">
        <f t="shared" si="247"/>
        <v>Richmond</v>
      </c>
      <c r="D304" s="6" t="str">
        <f t="shared" si="248"/>
        <v>10E50-HP4D  (50 gal)</v>
      </c>
      <c r="E304" s="6">
        <f t="shared" si="227"/>
        <v>200139</v>
      </c>
      <c r="F304" s="60">
        <f t="shared" si="202"/>
        <v>50</v>
      </c>
      <c r="G304" s="6" t="str">
        <f t="shared" si="249"/>
        <v>RheemHBDR4550</v>
      </c>
      <c r="H304" s="62">
        <v>0</v>
      </c>
      <c r="I304" s="60">
        <v>1</v>
      </c>
      <c r="J304" s="61">
        <f t="shared" si="205"/>
        <v>0</v>
      </c>
      <c r="K304" s="61">
        <f t="shared" si="206"/>
        <v>3.2</v>
      </c>
      <c r="L304" s="127">
        <f t="shared" si="245"/>
        <v>0</v>
      </c>
      <c r="M304" s="169" t="str">
        <f t="shared" si="228"/>
        <v>Richmond10E50HP4D</v>
      </c>
      <c r="N304" s="97" t="s">
        <v>196</v>
      </c>
      <c r="O304" s="32">
        <v>3</v>
      </c>
      <c r="P304" s="81">
        <f t="shared" si="246"/>
        <v>20</v>
      </c>
      <c r="Q304" s="12" t="s">
        <v>98</v>
      </c>
      <c r="R304" s="67">
        <v>1</v>
      </c>
      <c r="S304" s="68">
        <f t="shared" si="230"/>
        <v>200139</v>
      </c>
      <c r="T304" s="65" t="str">
        <f t="shared" si="250"/>
        <v>10E50-HP4D  (50 gal)</v>
      </c>
      <c r="U304" s="168">
        <f t="shared" si="220"/>
        <v>1</v>
      </c>
      <c r="V304" s="13" t="s">
        <v>135</v>
      </c>
      <c r="W304" s="14">
        <v>50</v>
      </c>
      <c r="X304" s="105" t="s">
        <v>273</v>
      </c>
      <c r="Y304" s="86" t="s">
        <v>273</v>
      </c>
      <c r="Z304" s="91" t="str">
        <f t="shared" si="240"/>
        <v>RheemHBDR4550</v>
      </c>
      <c r="AA304" s="126">
        <v>0</v>
      </c>
      <c r="AB304" s="42" t="str">
        <f>[1]ESTAR_to_AWHS!K61</f>
        <v>--</v>
      </c>
      <c r="AC304" s="51" t="str">
        <f>[1]ESTAR_to_AWHS!I61</f>
        <v>2-3</v>
      </c>
      <c r="AD304" s="171">
        <f>[1]ESTAR_to_AWHS!L61</f>
        <v>3.2</v>
      </c>
      <c r="AE304" s="52">
        <f>[1]ESTAR_to_AWHS!J61</f>
        <v>42667</v>
      </c>
      <c r="AF304" s="49" t="s">
        <v>91</v>
      </c>
      <c r="AG304" s="138" t="str">
        <f t="shared" si="224"/>
        <v>2,     200139,   "10E50-HP4D  (50 gal)"</v>
      </c>
      <c r="AH304" s="140" t="str">
        <f t="shared" si="225"/>
        <v>Richmond</v>
      </c>
      <c r="AI304" s="141" t="s">
        <v>627</v>
      </c>
      <c r="AJ304" s="166">
        <f t="shared" si="221"/>
        <v>1</v>
      </c>
      <c r="AK304" s="138" t="str">
        <f t="shared" si="226"/>
        <v xml:space="preserve">          case  10E50-HP4D  (50 gal)   :   "Richmond10E50HP4D"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  <c r="AML304"/>
      <c r="AMM304"/>
      <c r="AMN304"/>
      <c r="AMO304"/>
      <c r="AMP304"/>
      <c r="AMQ304"/>
      <c r="AMR304"/>
      <c r="AMS304"/>
      <c r="AMT304"/>
      <c r="AMU304"/>
      <c r="AMV304"/>
      <c r="AMW304"/>
      <c r="AMX304"/>
      <c r="AMY304"/>
      <c r="AMZ304"/>
      <c r="ANA304"/>
      <c r="ANB304"/>
      <c r="ANC304"/>
      <c r="AND304"/>
      <c r="ANE304"/>
    </row>
    <row r="305" spans="3:1045" s="6" customFormat="1" ht="15" customHeight="1" x14ac:dyDescent="0.25">
      <c r="C305" s="6" t="str">
        <f t="shared" si="247"/>
        <v>Richmond</v>
      </c>
      <c r="D305" s="6" t="str">
        <f t="shared" si="248"/>
        <v>10E65-HP4D  (65 gal)</v>
      </c>
      <c r="E305" s="6">
        <f t="shared" si="227"/>
        <v>200240</v>
      </c>
      <c r="F305" s="60">
        <f t="shared" si="202"/>
        <v>65</v>
      </c>
      <c r="G305" s="6" t="str">
        <f t="shared" si="249"/>
        <v>RheemHBDR4565</v>
      </c>
      <c r="H305" s="62">
        <v>0</v>
      </c>
      <c r="I305" s="60">
        <v>1</v>
      </c>
      <c r="J305" s="61">
        <f t="shared" si="205"/>
        <v>0</v>
      </c>
      <c r="K305" s="61">
        <f t="shared" si="206"/>
        <v>3.4</v>
      </c>
      <c r="L305" s="127">
        <f t="shared" si="245"/>
        <v>0</v>
      </c>
      <c r="M305" s="169" t="str">
        <f t="shared" si="228"/>
        <v>Richmond10E65HP4D</v>
      </c>
      <c r="N305" s="97" t="s">
        <v>196</v>
      </c>
      <c r="O305" s="32">
        <v>3</v>
      </c>
      <c r="P305" s="81">
        <f t="shared" si="246"/>
        <v>20</v>
      </c>
      <c r="Q305" s="12" t="s">
        <v>98</v>
      </c>
      <c r="R305" s="68">
        <f t="shared" ref="R305:R312" si="251">R304+1</f>
        <v>2</v>
      </c>
      <c r="S305" s="68">
        <f t="shared" si="230"/>
        <v>200240</v>
      </c>
      <c r="T305" s="65" t="str">
        <f t="shared" si="250"/>
        <v>10E65-HP4D  (65 gal)</v>
      </c>
      <c r="U305" s="168">
        <f t="shared" si="220"/>
        <v>1</v>
      </c>
      <c r="V305" s="13" t="s">
        <v>136</v>
      </c>
      <c r="W305" s="14">
        <v>65</v>
      </c>
      <c r="X305" s="105" t="s">
        <v>274</v>
      </c>
      <c r="Y305" s="86" t="s">
        <v>274</v>
      </c>
      <c r="Z305" s="91" t="str">
        <f t="shared" si="240"/>
        <v>RheemHBDR4565</v>
      </c>
      <c r="AA305" s="126">
        <v>0</v>
      </c>
      <c r="AB305" s="42" t="str">
        <f>[1]ESTAR_to_AWHS!K62</f>
        <v>--</v>
      </c>
      <c r="AC305" s="51" t="str">
        <f>[1]ESTAR_to_AWHS!I62</f>
        <v>2-3</v>
      </c>
      <c r="AD305" s="171">
        <f>[1]ESTAR_to_AWHS!L62</f>
        <v>3.4</v>
      </c>
      <c r="AE305" s="52">
        <f>[1]ESTAR_to_AWHS!J62</f>
        <v>42667</v>
      </c>
      <c r="AF305" s="49" t="s">
        <v>91</v>
      </c>
      <c r="AG305" s="138" t="str">
        <f t="shared" si="224"/>
        <v>2,     200240,   "10E65-HP4D  (65 gal)"</v>
      </c>
      <c r="AH305" s="140" t="str">
        <f t="shared" si="225"/>
        <v>Richmond</v>
      </c>
      <c r="AI305" s="141" t="s">
        <v>632</v>
      </c>
      <c r="AJ305" s="166">
        <f t="shared" si="221"/>
        <v>1</v>
      </c>
      <c r="AK305" s="138" t="str">
        <f t="shared" si="226"/>
        <v xml:space="preserve">          case  10E65-HP4D  (65 gal)   :   "Richmond10E65HP4D"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</row>
    <row r="306" spans="3:1045" s="6" customFormat="1" ht="15" customHeight="1" x14ac:dyDescent="0.25">
      <c r="C306" s="6" t="str">
        <f t="shared" si="247"/>
        <v>Richmond</v>
      </c>
      <c r="D306" s="6" t="str">
        <f t="shared" si="248"/>
        <v>10E80-HP4D  (80 gal)</v>
      </c>
      <c r="E306" s="6">
        <f t="shared" si="227"/>
        <v>200341</v>
      </c>
      <c r="F306" s="60">
        <f t="shared" si="202"/>
        <v>80</v>
      </c>
      <c r="G306" s="6" t="str">
        <f t="shared" si="249"/>
        <v>RheemHBDR4580</v>
      </c>
      <c r="H306" s="62">
        <v>0</v>
      </c>
      <c r="I306" s="60">
        <v>1</v>
      </c>
      <c r="J306" s="61">
        <f t="shared" si="205"/>
        <v>0</v>
      </c>
      <c r="K306" s="61">
        <f t="shared" si="206"/>
        <v>3.4</v>
      </c>
      <c r="L306" s="127">
        <f t="shared" si="245"/>
        <v>0</v>
      </c>
      <c r="M306" s="169" t="str">
        <f t="shared" si="228"/>
        <v>Richmond10E80HP4D</v>
      </c>
      <c r="N306" s="97" t="s">
        <v>196</v>
      </c>
      <c r="O306" s="32">
        <v>3</v>
      </c>
      <c r="P306" s="81">
        <f t="shared" si="246"/>
        <v>20</v>
      </c>
      <c r="Q306" s="12" t="s">
        <v>98</v>
      </c>
      <c r="R306" s="68">
        <f t="shared" si="251"/>
        <v>3</v>
      </c>
      <c r="S306" s="68">
        <f t="shared" si="230"/>
        <v>200341</v>
      </c>
      <c r="T306" s="65" t="str">
        <f t="shared" si="250"/>
        <v>10E80-HP4D  (80 gal)</v>
      </c>
      <c r="U306" s="168">
        <f t="shared" si="220"/>
        <v>1</v>
      </c>
      <c r="V306" s="13" t="s">
        <v>137</v>
      </c>
      <c r="W306" s="14">
        <v>80</v>
      </c>
      <c r="X306" s="105" t="s">
        <v>275</v>
      </c>
      <c r="Y306" s="86" t="s">
        <v>275</v>
      </c>
      <c r="Z306" s="91" t="str">
        <f t="shared" si="240"/>
        <v>RheemHBDR4580</v>
      </c>
      <c r="AA306" s="126">
        <v>0</v>
      </c>
      <c r="AB306" s="42" t="str">
        <f>[1]ESTAR_to_AWHS!K63</f>
        <v>--</v>
      </c>
      <c r="AC306" s="51">
        <f>[1]ESTAR_to_AWHS!I63</f>
        <v>4</v>
      </c>
      <c r="AD306" s="171">
        <f>[1]ESTAR_to_AWHS!L63</f>
        <v>3.4</v>
      </c>
      <c r="AE306" s="52">
        <f>[1]ESTAR_to_AWHS!J63</f>
        <v>42667</v>
      </c>
      <c r="AF306" s="49" t="s">
        <v>91</v>
      </c>
      <c r="AG306" s="138" t="str">
        <f t="shared" si="224"/>
        <v>2,     200341,   "10E80-HP4D  (80 gal)"</v>
      </c>
      <c r="AH306" s="140" t="str">
        <f t="shared" si="225"/>
        <v>Richmond</v>
      </c>
      <c r="AI306" s="141" t="s">
        <v>637</v>
      </c>
      <c r="AJ306" s="166">
        <f t="shared" si="221"/>
        <v>1</v>
      </c>
      <c r="AK306" s="138" t="str">
        <f t="shared" si="226"/>
        <v xml:space="preserve">          case  10E80-HP4D  (80 gal)   :   "Richmond10E80HP4D"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  <c r="AMM306"/>
      <c r="AMN306"/>
      <c r="AMO306"/>
      <c r="AMP306"/>
      <c r="AMQ306"/>
      <c r="AMR306"/>
      <c r="AMS306"/>
      <c r="AMT306"/>
      <c r="AMU306"/>
      <c r="AMV306"/>
      <c r="AMW306"/>
      <c r="AMX306"/>
      <c r="AMY306"/>
      <c r="AMZ306"/>
      <c r="ANA306"/>
      <c r="ANB306"/>
      <c r="ANC306"/>
      <c r="AND306"/>
      <c r="ANE306"/>
    </row>
    <row r="307" spans="3:1045" s="6" customFormat="1" ht="15" customHeight="1" x14ac:dyDescent="0.25">
      <c r="C307" s="6" t="str">
        <f t="shared" si="247"/>
        <v>Richmond</v>
      </c>
      <c r="D307" s="6" t="str">
        <f t="shared" si="248"/>
        <v>12E50-HP  (50 gal)</v>
      </c>
      <c r="E307" s="6">
        <f t="shared" si="227"/>
        <v>200421</v>
      </c>
      <c r="F307" s="60">
        <f t="shared" si="202"/>
        <v>50</v>
      </c>
      <c r="G307" s="6" t="str">
        <f t="shared" si="249"/>
        <v>RheemHB50</v>
      </c>
      <c r="H307" s="60">
        <v>1</v>
      </c>
      <c r="I307" s="62">
        <v>0</v>
      </c>
      <c r="J307" s="61">
        <f t="shared" si="205"/>
        <v>1.94</v>
      </c>
      <c r="K307" s="61">
        <f t="shared" si="206"/>
        <v>0</v>
      </c>
      <c r="L307" s="127">
        <f t="shared" si="245"/>
        <v>0</v>
      </c>
      <c r="M307" s="169" t="str">
        <f t="shared" si="228"/>
        <v>Richmond12E50HP</v>
      </c>
      <c r="N307" s="97" t="s">
        <v>196</v>
      </c>
      <c r="O307" s="32">
        <v>1</v>
      </c>
      <c r="P307" s="81">
        <f t="shared" si="246"/>
        <v>20</v>
      </c>
      <c r="Q307" s="12" t="s">
        <v>98</v>
      </c>
      <c r="R307" s="68">
        <f t="shared" si="251"/>
        <v>4</v>
      </c>
      <c r="S307" s="68">
        <f t="shared" si="230"/>
        <v>200421</v>
      </c>
      <c r="T307" s="65" t="str">
        <f t="shared" si="250"/>
        <v>12E50-HP  (50 gal)</v>
      </c>
      <c r="U307" s="168">
        <f t="shared" si="220"/>
        <v>1</v>
      </c>
      <c r="V307" s="13" t="s">
        <v>149</v>
      </c>
      <c r="W307" s="14">
        <v>50</v>
      </c>
      <c r="X307" s="30" t="s">
        <v>94</v>
      </c>
      <c r="Y307" s="86" t="s">
        <v>94</v>
      </c>
      <c r="Z307" s="91" t="str">
        <f t="shared" si="240"/>
        <v>RheemHB50</v>
      </c>
      <c r="AA307" s="126">
        <v>0</v>
      </c>
      <c r="AB307" s="42">
        <f>[1]ESTAR_to_AWHS!K148</f>
        <v>1.94</v>
      </c>
      <c r="AC307" s="51" t="str">
        <f>[1]ESTAR_to_AWHS!I148</f>
        <v>1-2</v>
      </c>
      <c r="AD307" s="171" t="str">
        <f>[1]ESTAR_to_AWHS!L148</f>
        <v>--</v>
      </c>
      <c r="AE307" s="52">
        <f>[1]ESTAR_to_AWHS!J148</f>
        <v>42505</v>
      </c>
      <c r="AF307" s="49" t="s">
        <v>91</v>
      </c>
      <c r="AG307" s="138" t="str">
        <f t="shared" si="224"/>
        <v>2,     200421,   "12E50-HP  (50 gal)"</v>
      </c>
      <c r="AH307" s="140" t="str">
        <f t="shared" si="225"/>
        <v>Richmond</v>
      </c>
      <c r="AI307" s="141" t="s">
        <v>642</v>
      </c>
      <c r="AJ307" s="166">
        <f t="shared" si="221"/>
        <v>1</v>
      </c>
      <c r="AK307" s="138" t="str">
        <f t="shared" si="226"/>
        <v xml:space="preserve">          case  12E50-HP  (50 gal)   :   "Richmond12E50HP"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3:1045" s="6" customFormat="1" ht="15" customHeight="1" x14ac:dyDescent="0.25">
      <c r="C308" s="6" t="str">
        <f t="shared" si="247"/>
        <v>Richmond</v>
      </c>
      <c r="D308" s="6" t="str">
        <f t="shared" si="248"/>
        <v>12E80-HP  (80 gal)</v>
      </c>
      <c r="E308" s="6">
        <f t="shared" si="227"/>
        <v>200534</v>
      </c>
      <c r="F308" s="60">
        <f t="shared" si="202"/>
        <v>80</v>
      </c>
      <c r="G308" s="6" t="str">
        <f t="shared" si="249"/>
        <v>AOSmithSHPT80</v>
      </c>
      <c r="H308" s="60">
        <v>1</v>
      </c>
      <c r="I308" s="62">
        <v>0</v>
      </c>
      <c r="J308" s="61">
        <f t="shared" si="205"/>
        <v>2.2799999999999998</v>
      </c>
      <c r="K308" s="61">
        <f t="shared" si="206"/>
        <v>0</v>
      </c>
      <c r="L308" s="127">
        <f t="shared" si="245"/>
        <v>0</v>
      </c>
      <c r="M308" s="169" t="str">
        <f t="shared" si="228"/>
        <v>Richmond12E80HP</v>
      </c>
      <c r="N308" s="97" t="s">
        <v>196</v>
      </c>
      <c r="O308" s="32">
        <v>1</v>
      </c>
      <c r="P308" s="81">
        <f t="shared" si="246"/>
        <v>20</v>
      </c>
      <c r="Q308" s="12" t="s">
        <v>98</v>
      </c>
      <c r="R308" s="68">
        <f t="shared" si="251"/>
        <v>5</v>
      </c>
      <c r="S308" s="68">
        <f t="shared" si="230"/>
        <v>200534</v>
      </c>
      <c r="T308" s="65" t="str">
        <f t="shared" si="250"/>
        <v>12E80-HP  (80 gal)</v>
      </c>
      <c r="U308" s="168">
        <f t="shared" si="220"/>
        <v>1</v>
      </c>
      <c r="V308" s="13" t="s">
        <v>150</v>
      </c>
      <c r="W308" s="14">
        <v>80</v>
      </c>
      <c r="X308" s="106" t="s">
        <v>165</v>
      </c>
      <c r="Y308" s="86" t="s">
        <v>165</v>
      </c>
      <c r="Z308" s="91" t="str">
        <f t="shared" si="240"/>
        <v>AOSmithSHPT80</v>
      </c>
      <c r="AA308" s="126">
        <v>0</v>
      </c>
      <c r="AB308" s="42">
        <f>[1]ESTAR_to_AWHS!K149</f>
        <v>2.2799999999999998</v>
      </c>
      <c r="AC308" s="51">
        <f>[1]ESTAR_to_AWHS!I149</f>
        <v>3</v>
      </c>
      <c r="AD308" s="171" t="str">
        <f>[1]ESTAR_to_AWHS!L149</f>
        <v>--</v>
      </c>
      <c r="AE308" s="52">
        <f>[1]ESTAR_to_AWHS!J149</f>
        <v>42505</v>
      </c>
      <c r="AF308" s="49" t="s">
        <v>91</v>
      </c>
      <c r="AG308" s="138" t="str">
        <f t="shared" si="224"/>
        <v>2,     200534,   "12E80-HP  (80 gal)"</v>
      </c>
      <c r="AH308" s="140" t="str">
        <f t="shared" si="225"/>
        <v>Richmond</v>
      </c>
      <c r="AI308" s="141" t="s">
        <v>643</v>
      </c>
      <c r="AJ308" s="166">
        <f t="shared" si="221"/>
        <v>1</v>
      </c>
      <c r="AK308" s="138" t="str">
        <f t="shared" si="226"/>
        <v xml:space="preserve">          case  12E80-HP  (80 gal)   :   "Richmond12E80HP"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3:1045" s="6" customFormat="1" ht="15" customHeight="1" x14ac:dyDescent="0.25">
      <c r="C309" s="6" t="str">
        <f t="shared" si="247"/>
        <v>Richmond</v>
      </c>
      <c r="D309" s="6" t="str">
        <f t="shared" si="248"/>
        <v>HB50RM  (50 gal)</v>
      </c>
      <c r="E309" s="6">
        <f t="shared" si="227"/>
        <v>200621</v>
      </c>
      <c r="F309" s="60">
        <f t="shared" si="202"/>
        <v>50</v>
      </c>
      <c r="G309" s="6" t="str">
        <f t="shared" si="249"/>
        <v>RheemHB50</v>
      </c>
      <c r="H309" s="60">
        <v>1</v>
      </c>
      <c r="I309" s="62">
        <v>0</v>
      </c>
      <c r="J309" s="61">
        <f t="shared" si="205"/>
        <v>2.2799999999999998</v>
      </c>
      <c r="K309" s="61">
        <f t="shared" si="206"/>
        <v>0</v>
      </c>
      <c r="L309" s="127">
        <f t="shared" si="245"/>
        <v>0</v>
      </c>
      <c r="M309" s="169" t="str">
        <f t="shared" si="228"/>
        <v>RichmondHB50RM</v>
      </c>
      <c r="N309" s="97" t="s">
        <v>196</v>
      </c>
      <c r="O309" s="32">
        <v>1</v>
      </c>
      <c r="P309" s="81">
        <f t="shared" si="246"/>
        <v>20</v>
      </c>
      <c r="Q309" s="12" t="s">
        <v>98</v>
      </c>
      <c r="R309" s="68">
        <f t="shared" si="251"/>
        <v>6</v>
      </c>
      <c r="S309" s="68">
        <f t="shared" si="230"/>
        <v>200621</v>
      </c>
      <c r="T309" s="65" t="str">
        <f t="shared" si="250"/>
        <v>HB50RM  (50 gal)</v>
      </c>
      <c r="U309" s="168">
        <f t="shared" si="220"/>
        <v>1</v>
      </c>
      <c r="V309" s="13" t="s">
        <v>151</v>
      </c>
      <c r="W309" s="14">
        <v>50</v>
      </c>
      <c r="X309" s="30" t="s">
        <v>94</v>
      </c>
      <c r="Y309" s="86" t="s">
        <v>94</v>
      </c>
      <c r="Z309" s="91" t="str">
        <f t="shared" si="240"/>
        <v>RheemHB50</v>
      </c>
      <c r="AA309" s="126">
        <v>0</v>
      </c>
      <c r="AB309" s="42">
        <f>[1]ESTAR_to_AWHS!K150</f>
        <v>2.2799999999999998</v>
      </c>
      <c r="AC309" s="51">
        <f>[1]ESTAR_to_AWHS!I150</f>
        <v>3</v>
      </c>
      <c r="AD309" s="171" t="str">
        <f>[1]ESTAR_to_AWHS!L150</f>
        <v>--</v>
      </c>
      <c r="AE309" s="52">
        <f>[1]ESTAR_to_AWHS!J150</f>
        <v>42402</v>
      </c>
      <c r="AF309" s="49" t="s">
        <v>91</v>
      </c>
      <c r="AG309" s="138" t="str">
        <f t="shared" si="224"/>
        <v>2,     200621,   "HB50RM  (50 gal)"</v>
      </c>
      <c r="AH309" s="140" t="str">
        <f t="shared" si="225"/>
        <v>Richmond</v>
      </c>
      <c r="AI309" s="141" t="s">
        <v>644</v>
      </c>
      <c r="AJ309" s="166">
        <f t="shared" si="221"/>
        <v>1</v>
      </c>
      <c r="AK309" s="138" t="str">
        <f t="shared" si="226"/>
        <v xml:space="preserve">          case  HB50RM  (50 gal)   :   "RichmondHB50RM"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3:1045" s="6" customFormat="1" ht="15" customHeight="1" x14ac:dyDescent="0.25">
      <c r="C310" s="6" t="str">
        <f t="shared" si="247"/>
        <v>Richmond</v>
      </c>
      <c r="D310" s="6" t="str">
        <f t="shared" si="248"/>
        <v>10E50-HP4D15  (50 gal)</v>
      </c>
      <c r="E310" s="6">
        <f t="shared" si="227"/>
        <v>200742</v>
      </c>
      <c r="F310" s="60">
        <f t="shared" si="202"/>
        <v>50</v>
      </c>
      <c r="G310" s="6" t="str">
        <f t="shared" si="249"/>
        <v>RheemHBDR2250</v>
      </c>
      <c r="H310" s="62">
        <v>0</v>
      </c>
      <c r="I310" s="60">
        <v>1</v>
      </c>
      <c r="J310" s="61">
        <f t="shared" si="205"/>
        <v>0</v>
      </c>
      <c r="K310" s="61" t="str">
        <f t="shared" si="206"/>
        <v>3.2</v>
      </c>
      <c r="L310" s="127">
        <f t="shared" si="245"/>
        <v>0</v>
      </c>
      <c r="M310" s="169" t="str">
        <f t="shared" si="228"/>
        <v>Richmond10E50HP4D15</v>
      </c>
      <c r="N310" s="97" t="s">
        <v>196</v>
      </c>
      <c r="O310" s="32">
        <v>3</v>
      </c>
      <c r="P310" s="81">
        <f t="shared" si="246"/>
        <v>20</v>
      </c>
      <c r="Q310" s="12" t="s">
        <v>98</v>
      </c>
      <c r="R310" s="68">
        <f t="shared" si="251"/>
        <v>7</v>
      </c>
      <c r="S310" s="68">
        <f t="shared" si="230"/>
        <v>200742</v>
      </c>
      <c r="T310" s="65" t="str">
        <f t="shared" si="250"/>
        <v>10E50-HP4D15  (50 gal)</v>
      </c>
      <c r="U310" s="168">
        <f t="shared" si="220"/>
        <v>1</v>
      </c>
      <c r="V310" s="13" t="s">
        <v>267</v>
      </c>
      <c r="W310" s="14">
        <v>50</v>
      </c>
      <c r="X310" s="105" t="s">
        <v>228</v>
      </c>
      <c r="Y310" s="86" t="s">
        <v>228</v>
      </c>
      <c r="Z310" s="91" t="str">
        <f t="shared" si="240"/>
        <v>RheemHBDR2250</v>
      </c>
      <c r="AA310" s="126">
        <v>0</v>
      </c>
      <c r="AB310" s="42"/>
      <c r="AC310" s="51" t="s">
        <v>9</v>
      </c>
      <c r="AD310" s="171" t="s">
        <v>263</v>
      </c>
      <c r="AE310" s="52"/>
      <c r="AF310" s="49"/>
      <c r="AG310" s="138" t="str">
        <f t="shared" si="224"/>
        <v>2,     200742,   "10E50-HP4D15  (50 gal)"</v>
      </c>
      <c r="AH310" s="140" t="str">
        <f t="shared" si="225"/>
        <v>Richmond</v>
      </c>
      <c r="AI310" s="141" t="s">
        <v>628</v>
      </c>
      <c r="AJ310" s="166">
        <f t="shared" si="221"/>
        <v>1</v>
      </c>
      <c r="AK310" s="138" t="str">
        <f t="shared" si="226"/>
        <v xml:space="preserve">          case  10E50-HP4D15  (50 gal)   :   "Richmond10E50HP4D15"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3:1045" s="6" customFormat="1" ht="15" customHeight="1" x14ac:dyDescent="0.25">
      <c r="C311" s="6" t="str">
        <f t="shared" si="247"/>
        <v>Richmond</v>
      </c>
      <c r="D311" s="6" t="str">
        <f t="shared" si="248"/>
        <v>10E65-HP4D15  (65 gal)</v>
      </c>
      <c r="E311" s="6">
        <f t="shared" si="227"/>
        <v>200843</v>
      </c>
      <c r="F311" s="60">
        <f t="shared" si="202"/>
        <v>65</v>
      </c>
      <c r="G311" s="6" t="str">
        <f t="shared" si="249"/>
        <v>RheemHBDR2265</v>
      </c>
      <c r="H311" s="62">
        <v>0</v>
      </c>
      <c r="I311" s="60">
        <v>1</v>
      </c>
      <c r="J311" s="61">
        <f t="shared" si="205"/>
        <v>0</v>
      </c>
      <c r="K311" s="61" t="str">
        <f t="shared" si="206"/>
        <v>3.4</v>
      </c>
      <c r="L311" s="127">
        <f t="shared" si="245"/>
        <v>0</v>
      </c>
      <c r="M311" s="169" t="str">
        <f t="shared" si="228"/>
        <v>Richmond10E65HP4D15</v>
      </c>
      <c r="N311" s="97" t="s">
        <v>196</v>
      </c>
      <c r="O311" s="32">
        <v>3</v>
      </c>
      <c r="P311" s="81">
        <f t="shared" si="246"/>
        <v>20</v>
      </c>
      <c r="Q311" s="12" t="s">
        <v>98</v>
      </c>
      <c r="R311" s="68">
        <f t="shared" si="251"/>
        <v>8</v>
      </c>
      <c r="S311" s="68">
        <f t="shared" si="230"/>
        <v>200843</v>
      </c>
      <c r="T311" s="65" t="str">
        <f t="shared" si="250"/>
        <v>10E65-HP4D15  (65 gal)</v>
      </c>
      <c r="U311" s="168">
        <f t="shared" si="220"/>
        <v>1</v>
      </c>
      <c r="V311" s="13" t="s">
        <v>256</v>
      </c>
      <c r="W311" s="14">
        <v>65</v>
      </c>
      <c r="X311" s="105" t="s">
        <v>229</v>
      </c>
      <c r="Y311" s="86" t="s">
        <v>229</v>
      </c>
      <c r="Z311" s="91" t="str">
        <f t="shared" si="240"/>
        <v>RheemHBDR2265</v>
      </c>
      <c r="AA311" s="126">
        <v>0</v>
      </c>
      <c r="AB311" s="42"/>
      <c r="AC311" s="51" t="s">
        <v>9</v>
      </c>
      <c r="AD311" s="171" t="s">
        <v>264</v>
      </c>
      <c r="AE311" s="52"/>
      <c r="AF311" s="49"/>
      <c r="AG311" s="138" t="str">
        <f t="shared" si="224"/>
        <v>2,     200843,   "10E65-HP4D15  (65 gal)"</v>
      </c>
      <c r="AH311" s="140" t="str">
        <f t="shared" si="225"/>
        <v>Richmond</v>
      </c>
      <c r="AI311" s="141" t="s">
        <v>633</v>
      </c>
      <c r="AJ311" s="166">
        <f t="shared" si="221"/>
        <v>1</v>
      </c>
      <c r="AK311" s="138" t="str">
        <f t="shared" si="226"/>
        <v xml:space="preserve">          case  10E65-HP4D15  (65 gal)   :   "Richmond10E65HP4D15"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3:1045" s="6" customFormat="1" ht="15" customHeight="1" x14ac:dyDescent="0.25">
      <c r="C312" s="6" t="str">
        <f t="shared" si="247"/>
        <v>Richmond</v>
      </c>
      <c r="D312" s="6" t="str">
        <f t="shared" si="248"/>
        <v>10E80-HP4D15  (80 gal)</v>
      </c>
      <c r="E312" s="6">
        <f t="shared" si="227"/>
        <v>200944</v>
      </c>
      <c r="F312" s="60">
        <f t="shared" si="202"/>
        <v>80</v>
      </c>
      <c r="G312" s="6" t="str">
        <f t="shared" si="249"/>
        <v>RheemHBDR2280</v>
      </c>
      <c r="H312" s="62">
        <v>0</v>
      </c>
      <c r="I312" s="60">
        <v>1</v>
      </c>
      <c r="J312" s="61">
        <f t="shared" si="205"/>
        <v>0</v>
      </c>
      <c r="K312" s="61" t="str">
        <f t="shared" si="206"/>
        <v>3.4</v>
      </c>
      <c r="L312" s="127">
        <f t="shared" si="245"/>
        <v>0</v>
      </c>
      <c r="M312" s="169" t="str">
        <f t="shared" si="228"/>
        <v>Richmond10E80HP4D15</v>
      </c>
      <c r="N312" s="97" t="s">
        <v>196</v>
      </c>
      <c r="O312" s="32">
        <v>3</v>
      </c>
      <c r="P312" s="81">
        <f t="shared" si="246"/>
        <v>20</v>
      </c>
      <c r="Q312" s="12" t="s">
        <v>98</v>
      </c>
      <c r="R312" s="68">
        <f t="shared" si="251"/>
        <v>9</v>
      </c>
      <c r="S312" s="68">
        <f t="shared" ref="S312:S343" si="252" xml:space="preserve"> (P312*10000) + (R312*100) + VLOOKUP( Y312, $V$2:$X$56, 2, FALSE )</f>
        <v>200944</v>
      </c>
      <c r="T312" s="65" t="str">
        <f t="shared" si="250"/>
        <v>10E80-HP4D15  (80 gal)</v>
      </c>
      <c r="U312" s="168">
        <f t="shared" si="220"/>
        <v>1</v>
      </c>
      <c r="V312" s="13" t="s">
        <v>257</v>
      </c>
      <c r="W312" s="14">
        <v>80</v>
      </c>
      <c r="X312" s="105" t="s">
        <v>230</v>
      </c>
      <c r="Y312" s="86" t="s">
        <v>230</v>
      </c>
      <c r="Z312" s="91" t="str">
        <f t="shared" si="240"/>
        <v>RheemHBDR2280</v>
      </c>
      <c r="AA312" s="126">
        <v>0</v>
      </c>
      <c r="AB312" s="42"/>
      <c r="AC312" s="51" t="s">
        <v>265</v>
      </c>
      <c r="AD312" s="171" t="s">
        <v>264</v>
      </c>
      <c r="AE312" s="52"/>
      <c r="AF312" s="49"/>
      <c r="AG312" s="138" t="str">
        <f t="shared" si="224"/>
        <v>2,     200944,   "10E80-HP4D15  (80 gal)"</v>
      </c>
      <c r="AH312" s="140" t="str">
        <f t="shared" si="225"/>
        <v>Richmond</v>
      </c>
      <c r="AI312" s="141" t="s">
        <v>638</v>
      </c>
      <c r="AJ312" s="166">
        <f t="shared" si="221"/>
        <v>1</v>
      </c>
      <c r="AK312" s="138" t="str">
        <f t="shared" si="226"/>
        <v xml:space="preserve">          case  10E80-HP4D15  (80 gal)   :   "Richmond10E80HP4D15"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3:1045" s="6" customFormat="1" ht="15" customHeight="1" x14ac:dyDescent="0.25">
      <c r="C313" s="131" t="str">
        <f t="shared" si="247"/>
        <v>Ruud</v>
      </c>
      <c r="D313" s="131" t="str">
        <f t="shared" si="248"/>
        <v>HPLD40-1RU  (40 gal)</v>
      </c>
      <c r="E313" s="131">
        <f t="shared" si="227"/>
        <v>213359</v>
      </c>
      <c r="F313" s="60">
        <f t="shared" si="202"/>
        <v>40</v>
      </c>
      <c r="G313" s="6" t="str">
        <f t="shared" si="249"/>
        <v>Rheem2020Prem40</v>
      </c>
      <c r="H313" s="62">
        <v>0</v>
      </c>
      <c r="I313" s="60">
        <v>1</v>
      </c>
      <c r="J313" s="61">
        <f t="shared" si="205"/>
        <v>0</v>
      </c>
      <c r="K313" s="61">
        <f t="shared" si="206"/>
        <v>3.1</v>
      </c>
      <c r="L313" s="127">
        <f t="shared" ref="L313:L316" si="253">AA313</f>
        <v>0</v>
      </c>
      <c r="M313" s="169" t="str">
        <f t="shared" si="228"/>
        <v>RuudHPLD401RU</v>
      </c>
      <c r="N313" s="97" t="s">
        <v>196</v>
      </c>
      <c r="O313" s="32">
        <v>4</v>
      </c>
      <c r="P313" s="81">
        <f t="shared" si="246"/>
        <v>21</v>
      </c>
      <c r="Q313" s="12" t="s">
        <v>99</v>
      </c>
      <c r="R313" s="67">
        <v>33</v>
      </c>
      <c r="S313" s="68">
        <f t="shared" si="252"/>
        <v>213359</v>
      </c>
      <c r="T313" s="65" t="str">
        <f t="shared" si="250"/>
        <v>HPLD40-1RU  (40 gal)</v>
      </c>
      <c r="U313" s="168">
        <f t="shared" si="220"/>
        <v>1</v>
      </c>
      <c r="V313" s="13" t="s">
        <v>431</v>
      </c>
      <c r="W313" s="14">
        <v>40</v>
      </c>
      <c r="X313" s="105"/>
      <c r="Y313" s="86" t="s">
        <v>291</v>
      </c>
      <c r="Z313" s="91" t="str">
        <f t="shared" si="240"/>
        <v>Rheem2020Prem40</v>
      </c>
      <c r="AA313" s="126">
        <v>0</v>
      </c>
      <c r="AB313" s="116"/>
      <c r="AC313" s="117">
        <v>2</v>
      </c>
      <c r="AD313" s="172">
        <v>3.1</v>
      </c>
      <c r="AE313" s="118">
        <v>44127</v>
      </c>
      <c r="AF313" s="119"/>
      <c r="AG313" s="138" t="str">
        <f t="shared" si="224"/>
        <v>2,     213359,   "HPLD40-1RU  (40 gal)"</v>
      </c>
      <c r="AH313" s="139" t="str">
        <f>Q313</f>
        <v>Ruud</v>
      </c>
      <c r="AI313" s="142" t="s">
        <v>645</v>
      </c>
      <c r="AJ313" s="166">
        <f t="shared" si="221"/>
        <v>1</v>
      </c>
      <c r="AK313" s="138" t="str">
        <f t="shared" si="226"/>
        <v xml:space="preserve">          case  HPLD40-1RU  (40 gal)   :   "RuudHPLD401RU"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3:1045" s="6" customFormat="1" ht="15" customHeight="1" x14ac:dyDescent="0.25">
      <c r="C314" s="131" t="str">
        <f t="shared" si="247"/>
        <v>Ruud</v>
      </c>
      <c r="D314" s="131" t="str">
        <f t="shared" si="248"/>
        <v>HPLD50-1RU  (50 gal)</v>
      </c>
      <c r="E314" s="131">
        <f t="shared" si="227"/>
        <v>213460</v>
      </c>
      <c r="F314" s="60">
        <f t="shared" si="202"/>
        <v>50</v>
      </c>
      <c r="G314" s="6" t="str">
        <f t="shared" si="249"/>
        <v>Rheem2020Prem50</v>
      </c>
      <c r="H314" s="62">
        <v>0</v>
      </c>
      <c r="I314" s="60">
        <v>1</v>
      </c>
      <c r="J314" s="61">
        <f t="shared" si="205"/>
        <v>0</v>
      </c>
      <c r="K314" s="61">
        <f t="shared" si="206"/>
        <v>3.2</v>
      </c>
      <c r="L314" s="127">
        <f t="shared" si="253"/>
        <v>0</v>
      </c>
      <c r="M314" s="169" t="str">
        <f t="shared" si="228"/>
        <v>RuudHPLD501RU</v>
      </c>
      <c r="N314" s="97" t="s">
        <v>196</v>
      </c>
      <c r="O314" s="32">
        <v>4</v>
      </c>
      <c r="P314" s="81">
        <f t="shared" si="246"/>
        <v>21</v>
      </c>
      <c r="Q314" s="12" t="s">
        <v>99</v>
      </c>
      <c r="R314" s="68">
        <f t="shared" ref="R314:R316" si="254">R313+1</f>
        <v>34</v>
      </c>
      <c r="S314" s="68">
        <f t="shared" si="252"/>
        <v>213460</v>
      </c>
      <c r="T314" s="65" t="str">
        <f t="shared" si="250"/>
        <v>HPLD50-1RU  (50 gal)</v>
      </c>
      <c r="U314" s="168">
        <f t="shared" si="220"/>
        <v>1</v>
      </c>
      <c r="V314" s="13" t="s">
        <v>432</v>
      </c>
      <c r="W314" s="14">
        <v>50</v>
      </c>
      <c r="X314" s="105"/>
      <c r="Y314" s="86" t="s">
        <v>292</v>
      </c>
      <c r="Z314" s="91" t="str">
        <f t="shared" si="240"/>
        <v>Rheem2020Prem50</v>
      </c>
      <c r="AA314" s="126">
        <v>0</v>
      </c>
      <c r="AB314" s="42"/>
      <c r="AC314" s="51" t="s">
        <v>9</v>
      </c>
      <c r="AD314" s="171">
        <v>3.2</v>
      </c>
      <c r="AE314" s="52">
        <v>44127</v>
      </c>
      <c r="AF314" s="49"/>
      <c r="AG314" s="138" t="str">
        <f t="shared" si="224"/>
        <v>2,     213460,   "HPLD50-1RU  (50 gal)"</v>
      </c>
      <c r="AH314" s="140" t="str">
        <f t="shared" si="225"/>
        <v>Ruud</v>
      </c>
      <c r="AI314" s="142" t="s">
        <v>646</v>
      </c>
      <c r="AJ314" s="166">
        <f t="shared" si="221"/>
        <v>1</v>
      </c>
      <c r="AK314" s="138" t="str">
        <f t="shared" si="226"/>
        <v xml:space="preserve">          case  HPLD50-1RU  (50 gal)   :   "RuudHPLD501RU"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3:1045" s="6" customFormat="1" ht="15" customHeight="1" x14ac:dyDescent="0.25">
      <c r="C315" s="131" t="str">
        <f t="shared" si="247"/>
        <v>Ruud</v>
      </c>
      <c r="D315" s="131" t="str">
        <f t="shared" si="248"/>
        <v>HPLD65-1RU  (65 gal)</v>
      </c>
      <c r="E315" s="131">
        <f t="shared" si="227"/>
        <v>213561</v>
      </c>
      <c r="F315" s="60">
        <f t="shared" si="202"/>
        <v>65</v>
      </c>
      <c r="G315" s="6" t="str">
        <f t="shared" si="249"/>
        <v>Rheem2020Prem65</v>
      </c>
      <c r="H315" s="62">
        <v>0</v>
      </c>
      <c r="I315" s="60">
        <v>1</v>
      </c>
      <c r="J315" s="61">
        <f t="shared" si="205"/>
        <v>0</v>
      </c>
      <c r="K315" s="61">
        <f t="shared" si="206"/>
        <v>3.2</v>
      </c>
      <c r="L315" s="127">
        <f t="shared" si="253"/>
        <v>0</v>
      </c>
      <c r="M315" s="169" t="str">
        <f t="shared" si="228"/>
        <v>RuudHPLD651RU</v>
      </c>
      <c r="N315" s="97" t="s">
        <v>196</v>
      </c>
      <c r="O315" s="32">
        <v>4</v>
      </c>
      <c r="P315" s="81">
        <f t="shared" si="246"/>
        <v>21</v>
      </c>
      <c r="Q315" s="12" t="s">
        <v>99</v>
      </c>
      <c r="R315" s="68">
        <f t="shared" si="254"/>
        <v>35</v>
      </c>
      <c r="S315" s="68">
        <f t="shared" si="252"/>
        <v>213561</v>
      </c>
      <c r="T315" s="65" t="str">
        <f t="shared" si="250"/>
        <v>HPLD65-1RU  (65 gal)</v>
      </c>
      <c r="U315" s="168">
        <f t="shared" ref="U315:U378" si="255">COUNTIF(T$59:T$411, T315)</f>
        <v>1</v>
      </c>
      <c r="V315" s="13" t="s">
        <v>433</v>
      </c>
      <c r="W315" s="14">
        <v>65</v>
      </c>
      <c r="X315" s="105"/>
      <c r="Y315" s="86" t="s">
        <v>293</v>
      </c>
      <c r="Z315" s="91" t="str">
        <f t="shared" si="240"/>
        <v>Rheem2020Prem65</v>
      </c>
      <c r="AA315" s="126">
        <v>0</v>
      </c>
      <c r="AB315" s="42"/>
      <c r="AC315" s="51" t="s">
        <v>9</v>
      </c>
      <c r="AD315" s="171">
        <v>3.2</v>
      </c>
      <c r="AE315" s="52">
        <v>44127</v>
      </c>
      <c r="AF315" s="49"/>
      <c r="AG315" s="138" t="str">
        <f t="shared" si="224"/>
        <v>2,     213561,   "HPLD65-1RU  (65 gal)"</v>
      </c>
      <c r="AH315" s="140" t="str">
        <f t="shared" si="225"/>
        <v>Ruud</v>
      </c>
      <c r="AI315" s="142" t="s">
        <v>647</v>
      </c>
      <c r="AJ315" s="166">
        <f t="shared" ref="AJ315:AJ378" si="256">COUNTIF(AI$59:AI$411, AI315)</f>
        <v>1</v>
      </c>
      <c r="AK315" s="138" t="str">
        <f t="shared" si="226"/>
        <v xml:space="preserve">          case  HPLD65-1RU  (65 gal)   :   "RuudHPLD651RU"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3:1045" s="6" customFormat="1" ht="15" customHeight="1" x14ac:dyDescent="0.25">
      <c r="C316" s="131" t="str">
        <f t="shared" si="247"/>
        <v>Ruud</v>
      </c>
      <c r="D316" s="131" t="str">
        <f t="shared" si="248"/>
        <v>HPLD80-1RU  (80 gal)</v>
      </c>
      <c r="E316" s="131">
        <f t="shared" si="227"/>
        <v>213662</v>
      </c>
      <c r="F316" s="60">
        <f t="shared" si="202"/>
        <v>80</v>
      </c>
      <c r="G316" s="6" t="str">
        <f t="shared" si="249"/>
        <v>Rheem2020Prem80</v>
      </c>
      <c r="H316" s="62">
        <v>0</v>
      </c>
      <c r="I316" s="60">
        <v>1</v>
      </c>
      <c r="J316" s="61">
        <f t="shared" si="205"/>
        <v>0</v>
      </c>
      <c r="K316" s="61">
        <f t="shared" si="206"/>
        <v>3.2</v>
      </c>
      <c r="L316" s="127">
        <f t="shared" si="253"/>
        <v>0</v>
      </c>
      <c r="M316" s="169" t="str">
        <f t="shared" si="228"/>
        <v>RuudHPLD801RU</v>
      </c>
      <c r="N316" s="97" t="s">
        <v>196</v>
      </c>
      <c r="O316" s="32">
        <v>4</v>
      </c>
      <c r="P316" s="81">
        <f t="shared" si="246"/>
        <v>21</v>
      </c>
      <c r="Q316" s="12" t="s">
        <v>99</v>
      </c>
      <c r="R316" s="68">
        <f t="shared" si="254"/>
        <v>36</v>
      </c>
      <c r="S316" s="68">
        <f t="shared" si="252"/>
        <v>213662</v>
      </c>
      <c r="T316" s="65" t="str">
        <f t="shared" si="250"/>
        <v>HPLD80-1RU  (80 gal)</v>
      </c>
      <c r="U316" s="168">
        <f t="shared" si="255"/>
        <v>1</v>
      </c>
      <c r="V316" s="13" t="s">
        <v>434</v>
      </c>
      <c r="W316" s="14">
        <v>80</v>
      </c>
      <c r="X316" s="105"/>
      <c r="Y316" s="86" t="s">
        <v>294</v>
      </c>
      <c r="Z316" s="91" t="str">
        <f t="shared" si="240"/>
        <v>Rheem2020Prem80</v>
      </c>
      <c r="AA316" s="126">
        <v>0</v>
      </c>
      <c r="AB316" s="42"/>
      <c r="AC316" s="51">
        <v>4</v>
      </c>
      <c r="AD316" s="171">
        <v>3.2</v>
      </c>
      <c r="AE316" s="52">
        <v>44127</v>
      </c>
      <c r="AF316" s="49"/>
      <c r="AG316" s="138" t="str">
        <f t="shared" si="224"/>
        <v>2,     213662,   "HPLD80-1RU  (80 gal)"</v>
      </c>
      <c r="AH316" s="140" t="str">
        <f t="shared" si="225"/>
        <v>Ruud</v>
      </c>
      <c r="AI316" s="142" t="s">
        <v>648</v>
      </c>
      <c r="AJ316" s="166">
        <f t="shared" si="256"/>
        <v>1</v>
      </c>
      <c r="AK316" s="138" t="str">
        <f t="shared" si="226"/>
        <v xml:space="preserve">          case  HPLD80-1RU  (80 gal)   :   "RuudHPLD801RU"</v>
      </c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3:1045" s="6" customFormat="1" ht="15" customHeight="1" x14ac:dyDescent="0.25">
      <c r="C317" s="115" t="str">
        <f t="shared" si="247"/>
        <v>Ruud</v>
      </c>
      <c r="D317" s="115" t="str">
        <f t="shared" si="248"/>
        <v>PROUH40 T2 RU375-15  (40 gal, JA13)</v>
      </c>
      <c r="E317" s="115">
        <f t="shared" si="227"/>
        <v>211359</v>
      </c>
      <c r="F317" s="60">
        <f t="shared" ref="F317:F318" si="257">W317</f>
        <v>40</v>
      </c>
      <c r="G317" s="6" t="str">
        <f t="shared" si="249"/>
        <v>Rheem2020Prem40</v>
      </c>
      <c r="H317" s="62">
        <v>0</v>
      </c>
      <c r="I317" s="60">
        <v>1</v>
      </c>
      <c r="J317" s="61">
        <f t="shared" ref="J317:J318" si="258">IF(H317&gt;0,AB317,0)</f>
        <v>0</v>
      </c>
      <c r="K317" s="61">
        <f t="shared" ref="K317:K318" si="259">IF(I317&gt;0,AD317,0)</f>
        <v>3.1</v>
      </c>
      <c r="L317" s="127">
        <f t="shared" si="245"/>
        <v>1</v>
      </c>
      <c r="M317" s="169" t="str">
        <f t="shared" si="228"/>
        <v>RuudPROUH40T2RU37515</v>
      </c>
      <c r="N317" s="97" t="s">
        <v>196</v>
      </c>
      <c r="O317" s="32">
        <v>4</v>
      </c>
      <c r="P317" s="81">
        <f t="shared" si="246"/>
        <v>21</v>
      </c>
      <c r="Q317" s="12" t="s">
        <v>99</v>
      </c>
      <c r="R317" s="67">
        <v>13</v>
      </c>
      <c r="S317" s="68">
        <f t="shared" si="252"/>
        <v>211359</v>
      </c>
      <c r="T317" s="65" t="str">
        <f t="shared" si="250"/>
        <v>PROUH40 T2 RU375-15  (40 gal, JA13)</v>
      </c>
      <c r="U317" s="168">
        <f t="shared" si="255"/>
        <v>1</v>
      </c>
      <c r="V317" s="13" t="s">
        <v>321</v>
      </c>
      <c r="W317" s="14">
        <v>40</v>
      </c>
      <c r="X317" s="105"/>
      <c r="Y317" s="86" t="s">
        <v>291</v>
      </c>
      <c r="Z317" s="91" t="str">
        <f t="shared" si="240"/>
        <v>Rheem2020Prem40</v>
      </c>
      <c r="AA317" s="128">
        <v>1</v>
      </c>
      <c r="AB317" s="116"/>
      <c r="AC317" s="117">
        <v>2</v>
      </c>
      <c r="AD317" s="172">
        <v>3.1</v>
      </c>
      <c r="AE317" s="118">
        <v>43944</v>
      </c>
      <c r="AF317" s="119"/>
      <c r="AG317" s="138" t="str">
        <f t="shared" si="224"/>
        <v>2,     211359,   "PROUH40 T2 RU375-15  (40 gal, JA13)"</v>
      </c>
      <c r="AH317" s="140" t="str">
        <f t="shared" si="225"/>
        <v>Ruud</v>
      </c>
      <c r="AI317" t="s">
        <v>658</v>
      </c>
      <c r="AJ317" s="166">
        <f t="shared" si="256"/>
        <v>1</v>
      </c>
      <c r="AK317" s="138" t="str">
        <f t="shared" si="226"/>
        <v xml:space="preserve">          case  PROUH40 T2 RU375-15  (40 gal, JA13)   :   "RuudPROUH40T2RU37515"</v>
      </c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3:1045" s="6" customFormat="1" ht="15" customHeight="1" x14ac:dyDescent="0.25">
      <c r="C318" s="115" t="str">
        <f t="shared" si="247"/>
        <v>Ruud</v>
      </c>
      <c r="D318" s="115" t="str">
        <f t="shared" si="248"/>
        <v>PROUH50 T2 RU375-15  (50 gal, JA13)</v>
      </c>
      <c r="E318" s="115">
        <f t="shared" si="227"/>
        <v>211460</v>
      </c>
      <c r="F318" s="60">
        <f t="shared" si="257"/>
        <v>50</v>
      </c>
      <c r="G318" s="6" t="str">
        <f t="shared" si="249"/>
        <v>Rheem2020Prem50</v>
      </c>
      <c r="H318" s="62">
        <v>0</v>
      </c>
      <c r="I318" s="60">
        <v>1</v>
      </c>
      <c r="J318" s="61">
        <f t="shared" si="258"/>
        <v>0</v>
      </c>
      <c r="K318" s="61">
        <f t="shared" si="259"/>
        <v>3.2</v>
      </c>
      <c r="L318" s="127">
        <f t="shared" si="245"/>
        <v>1</v>
      </c>
      <c r="M318" s="169" t="str">
        <f t="shared" si="228"/>
        <v>RuudPROUH50T2RU37515</v>
      </c>
      <c r="N318" s="97" t="s">
        <v>196</v>
      </c>
      <c r="O318" s="32">
        <v>4</v>
      </c>
      <c r="P318" s="81">
        <f t="shared" si="246"/>
        <v>21</v>
      </c>
      <c r="Q318" s="12" t="s">
        <v>99</v>
      </c>
      <c r="R318" s="68">
        <f t="shared" ref="R318:R346" si="260">R317+1</f>
        <v>14</v>
      </c>
      <c r="S318" s="68">
        <f t="shared" si="252"/>
        <v>211460</v>
      </c>
      <c r="T318" s="65" t="str">
        <f t="shared" si="250"/>
        <v>PROUH50 T2 RU375-15  (50 gal, JA13)</v>
      </c>
      <c r="U318" s="168">
        <f t="shared" si="255"/>
        <v>1</v>
      </c>
      <c r="V318" s="13" t="s">
        <v>322</v>
      </c>
      <c r="W318" s="14">
        <v>50</v>
      </c>
      <c r="X318" s="105"/>
      <c r="Y318" s="86" t="s">
        <v>292</v>
      </c>
      <c r="Z318" s="91" t="str">
        <f t="shared" si="240"/>
        <v>Rheem2020Prem50</v>
      </c>
      <c r="AA318" s="128">
        <v>1</v>
      </c>
      <c r="AB318" s="42"/>
      <c r="AC318" s="51" t="s">
        <v>9</v>
      </c>
      <c r="AD318" s="171">
        <v>3.2</v>
      </c>
      <c r="AE318" s="52">
        <v>43944</v>
      </c>
      <c r="AF318" s="49"/>
      <c r="AG318" s="138" t="str">
        <f t="shared" si="224"/>
        <v>2,     211460,   "PROUH50 T2 RU375-15  (50 gal, JA13)"</v>
      </c>
      <c r="AH318" s="140" t="str">
        <f t="shared" si="225"/>
        <v>Ruud</v>
      </c>
      <c r="AI318" t="s">
        <v>665</v>
      </c>
      <c r="AJ318" s="166">
        <f t="shared" si="256"/>
        <v>1</v>
      </c>
      <c r="AK318" s="138" t="str">
        <f t="shared" si="226"/>
        <v xml:space="preserve">          case  PROUH50 T2 RU375-15  (50 gal, JA13)   :   "RuudPROUH50T2RU37515"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3:1045" s="6" customFormat="1" ht="15" customHeight="1" x14ac:dyDescent="0.25">
      <c r="C319" s="115" t="str">
        <f t="shared" si="247"/>
        <v>Ruud</v>
      </c>
      <c r="D319" s="115" t="str">
        <f t="shared" si="248"/>
        <v>PROUH65 T2 RU375-15  (65 gal, JA13)</v>
      </c>
      <c r="E319" s="115">
        <f t="shared" si="227"/>
        <v>211561</v>
      </c>
      <c r="F319" s="60">
        <f t="shared" ref="F319:F332" si="261">W319</f>
        <v>65</v>
      </c>
      <c r="G319" s="6" t="str">
        <f t="shared" si="249"/>
        <v>Rheem2020Prem65</v>
      </c>
      <c r="H319" s="62">
        <v>0</v>
      </c>
      <c r="I319" s="60">
        <v>1</v>
      </c>
      <c r="J319" s="61">
        <f t="shared" ref="J319:J332" si="262">IF(H319&gt;0,AB319,0)</f>
        <v>0</v>
      </c>
      <c r="K319" s="61">
        <f t="shared" ref="K319:K332" si="263">IF(I319&gt;0,AD319,0)</f>
        <v>3.2</v>
      </c>
      <c r="L319" s="127">
        <f t="shared" si="245"/>
        <v>1</v>
      </c>
      <c r="M319" s="169" t="str">
        <f t="shared" si="228"/>
        <v>RuudPROUH65T2RU37515</v>
      </c>
      <c r="N319" s="97" t="s">
        <v>196</v>
      </c>
      <c r="O319" s="32">
        <v>4</v>
      </c>
      <c r="P319" s="81">
        <f t="shared" si="246"/>
        <v>21</v>
      </c>
      <c r="Q319" s="12" t="s">
        <v>99</v>
      </c>
      <c r="R319" s="68">
        <f t="shared" si="260"/>
        <v>15</v>
      </c>
      <c r="S319" s="68">
        <f t="shared" si="252"/>
        <v>211561</v>
      </c>
      <c r="T319" s="65" t="str">
        <f t="shared" si="250"/>
        <v>PROUH65 T2 RU375-15  (65 gal, JA13)</v>
      </c>
      <c r="U319" s="168">
        <f t="shared" si="255"/>
        <v>1</v>
      </c>
      <c r="V319" s="13" t="s">
        <v>323</v>
      </c>
      <c r="W319" s="14">
        <v>65</v>
      </c>
      <c r="X319" s="105"/>
      <c r="Y319" s="86" t="s">
        <v>293</v>
      </c>
      <c r="Z319" s="91" t="str">
        <f t="shared" si="240"/>
        <v>Rheem2020Prem65</v>
      </c>
      <c r="AA319" s="128">
        <v>1</v>
      </c>
      <c r="AB319" s="42"/>
      <c r="AC319" s="51" t="s">
        <v>9</v>
      </c>
      <c r="AD319" s="171">
        <v>3.2</v>
      </c>
      <c r="AE319" s="52">
        <v>43944</v>
      </c>
      <c r="AF319" s="49"/>
      <c r="AG319" s="138" t="str">
        <f t="shared" si="224"/>
        <v>2,     211561,   "PROUH65 T2 RU375-15  (65 gal, JA13)"</v>
      </c>
      <c r="AH319" s="140" t="str">
        <f t="shared" si="225"/>
        <v>Ruud</v>
      </c>
      <c r="AI319" s="6" t="s">
        <v>671</v>
      </c>
      <c r="AJ319" s="166">
        <f t="shared" si="256"/>
        <v>1</v>
      </c>
      <c r="AK319" s="138" t="str">
        <f t="shared" si="226"/>
        <v xml:space="preserve">          case  PROUH65 T2 RU375-15  (65 gal, JA13)   :   "RuudPROUH65T2RU37515"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3:1045" s="6" customFormat="1" ht="15" customHeight="1" x14ac:dyDescent="0.25">
      <c r="C320" s="115" t="str">
        <f t="shared" si="247"/>
        <v>Ruud</v>
      </c>
      <c r="D320" s="115" t="str">
        <f t="shared" si="248"/>
        <v>PROUH80 T2 RU375-15  (80 gal, JA13)</v>
      </c>
      <c r="E320" s="115">
        <f t="shared" si="227"/>
        <v>211662</v>
      </c>
      <c r="F320" s="60">
        <f t="shared" si="261"/>
        <v>80</v>
      </c>
      <c r="G320" s="6" t="str">
        <f t="shared" si="249"/>
        <v>Rheem2020Prem80</v>
      </c>
      <c r="H320" s="62">
        <v>0</v>
      </c>
      <c r="I320" s="60">
        <v>1</v>
      </c>
      <c r="J320" s="61">
        <f t="shared" si="262"/>
        <v>0</v>
      </c>
      <c r="K320" s="61">
        <f t="shared" si="263"/>
        <v>3.2</v>
      </c>
      <c r="L320" s="127">
        <f t="shared" si="245"/>
        <v>1</v>
      </c>
      <c r="M320" s="169" t="str">
        <f t="shared" si="228"/>
        <v>RuudPROUH80T2RU37515</v>
      </c>
      <c r="N320" s="97" t="s">
        <v>196</v>
      </c>
      <c r="O320" s="32">
        <v>4</v>
      </c>
      <c r="P320" s="81">
        <f t="shared" si="246"/>
        <v>21</v>
      </c>
      <c r="Q320" s="12" t="s">
        <v>99</v>
      </c>
      <c r="R320" s="68">
        <f t="shared" si="260"/>
        <v>16</v>
      </c>
      <c r="S320" s="68">
        <f t="shared" si="252"/>
        <v>211662</v>
      </c>
      <c r="T320" s="65" t="str">
        <f t="shared" si="250"/>
        <v>PROUH80 T2 RU375-15  (80 gal, JA13)</v>
      </c>
      <c r="U320" s="168">
        <f t="shared" si="255"/>
        <v>1</v>
      </c>
      <c r="V320" s="13" t="s">
        <v>324</v>
      </c>
      <c r="W320" s="14">
        <v>80</v>
      </c>
      <c r="X320" s="105"/>
      <c r="Y320" s="86" t="s">
        <v>294</v>
      </c>
      <c r="Z320" s="91" t="str">
        <f t="shared" si="240"/>
        <v>Rheem2020Prem80</v>
      </c>
      <c r="AA320" s="128">
        <v>1</v>
      </c>
      <c r="AB320" s="42"/>
      <c r="AC320" s="51">
        <v>4</v>
      </c>
      <c r="AD320" s="171">
        <v>3.2</v>
      </c>
      <c r="AE320" s="52">
        <v>43944</v>
      </c>
      <c r="AF320" s="49"/>
      <c r="AG320" s="138" t="str">
        <f t="shared" si="224"/>
        <v>2,     211662,   "PROUH80 T2 RU375-15  (80 gal, JA13)"</v>
      </c>
      <c r="AH320" s="140" t="str">
        <f t="shared" si="225"/>
        <v>Ruud</v>
      </c>
      <c r="AI320" t="s">
        <v>678</v>
      </c>
      <c r="AJ320" s="166">
        <f t="shared" si="256"/>
        <v>1</v>
      </c>
      <c r="AK320" s="138" t="str">
        <f t="shared" si="226"/>
        <v xml:space="preserve">          case  PROUH80 T2 RU375-15  (80 gal, JA13)   :   "RuudPROUH80T2RU37515"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3:54" s="6" customFormat="1" ht="15" customHeight="1" x14ac:dyDescent="0.25">
      <c r="C321" s="115" t="str">
        <f t="shared" si="247"/>
        <v>Ruud</v>
      </c>
      <c r="D321" s="115" t="str">
        <f t="shared" si="248"/>
        <v>PROUH40 T2 RU375-30  (40 gal, JA13)</v>
      </c>
      <c r="E321" s="115">
        <f t="shared" si="227"/>
        <v>211759</v>
      </c>
      <c r="F321" s="60">
        <f t="shared" si="261"/>
        <v>40</v>
      </c>
      <c r="G321" s="6" t="str">
        <f t="shared" si="249"/>
        <v>Rheem2020Prem40</v>
      </c>
      <c r="H321" s="62">
        <v>0</v>
      </c>
      <c r="I321" s="60">
        <v>1</v>
      </c>
      <c r="J321" s="61">
        <f t="shared" si="262"/>
        <v>0</v>
      </c>
      <c r="K321" s="61">
        <f t="shared" si="263"/>
        <v>3.1</v>
      </c>
      <c r="L321" s="127">
        <f t="shared" si="245"/>
        <v>1</v>
      </c>
      <c r="M321" s="169" t="str">
        <f t="shared" si="228"/>
        <v>RuudPROUH40T2RU37530</v>
      </c>
      <c r="N321" s="97" t="s">
        <v>196</v>
      </c>
      <c r="O321" s="32">
        <v>4</v>
      </c>
      <c r="P321" s="81">
        <f t="shared" si="246"/>
        <v>21</v>
      </c>
      <c r="Q321" s="12" t="s">
        <v>99</v>
      </c>
      <c r="R321" s="68">
        <f t="shared" si="260"/>
        <v>17</v>
      </c>
      <c r="S321" s="68">
        <f t="shared" si="252"/>
        <v>211759</v>
      </c>
      <c r="T321" s="65" t="str">
        <f t="shared" si="250"/>
        <v>PROUH40 T2 RU375-30  (40 gal, JA13)</v>
      </c>
      <c r="U321" s="168">
        <f t="shared" si="255"/>
        <v>1</v>
      </c>
      <c r="V321" s="13" t="s">
        <v>325</v>
      </c>
      <c r="W321" s="14">
        <v>40</v>
      </c>
      <c r="X321" s="105"/>
      <c r="Y321" s="86" t="s">
        <v>291</v>
      </c>
      <c r="Z321" s="91" t="str">
        <f t="shared" si="240"/>
        <v>Rheem2020Prem40</v>
      </c>
      <c r="AA321" s="128">
        <v>1</v>
      </c>
      <c r="AB321" s="42"/>
      <c r="AC321" s="51">
        <v>2</v>
      </c>
      <c r="AD321" s="171">
        <v>3.1</v>
      </c>
      <c r="AE321" s="52">
        <v>43944</v>
      </c>
      <c r="AF321" s="49"/>
      <c r="AG321" s="138" t="str">
        <f t="shared" si="224"/>
        <v>2,     211759,   "PROUH40 T2 RU375-30  (40 gal, JA13)"</v>
      </c>
      <c r="AH321" s="140" t="str">
        <f t="shared" si="225"/>
        <v>Ruud</v>
      </c>
      <c r="AI321" t="s">
        <v>659</v>
      </c>
      <c r="AJ321" s="166">
        <f t="shared" si="256"/>
        <v>1</v>
      </c>
      <c r="AK321" s="138" t="str">
        <f t="shared" si="226"/>
        <v xml:space="preserve">          case  PROUH40 T2 RU375-30  (40 gal, JA13)   :   "RuudPROUH40T2RU37530"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3:54" s="6" customFormat="1" ht="15" customHeight="1" x14ac:dyDescent="0.25">
      <c r="C322" s="115" t="str">
        <f t="shared" si="247"/>
        <v>Ruud</v>
      </c>
      <c r="D322" s="115" t="str">
        <f t="shared" si="248"/>
        <v>PROUH50 T2 RU375-30  (50 gal, JA13)</v>
      </c>
      <c r="E322" s="115">
        <f t="shared" si="227"/>
        <v>211860</v>
      </c>
      <c r="F322" s="60">
        <f t="shared" si="261"/>
        <v>50</v>
      </c>
      <c r="G322" s="6" t="str">
        <f t="shared" si="249"/>
        <v>Rheem2020Prem50</v>
      </c>
      <c r="H322" s="62">
        <v>0</v>
      </c>
      <c r="I322" s="60">
        <v>1</v>
      </c>
      <c r="J322" s="61">
        <f t="shared" si="262"/>
        <v>0</v>
      </c>
      <c r="K322" s="61">
        <f t="shared" si="263"/>
        <v>3.2</v>
      </c>
      <c r="L322" s="127">
        <f t="shared" si="245"/>
        <v>1</v>
      </c>
      <c r="M322" s="169" t="str">
        <f t="shared" si="228"/>
        <v>RuudPROUH50T2RU37530</v>
      </c>
      <c r="N322" s="97" t="s">
        <v>196</v>
      </c>
      <c r="O322" s="32">
        <v>4</v>
      </c>
      <c r="P322" s="81">
        <f t="shared" si="246"/>
        <v>21</v>
      </c>
      <c r="Q322" s="12" t="s">
        <v>99</v>
      </c>
      <c r="R322" s="68">
        <f t="shared" si="260"/>
        <v>18</v>
      </c>
      <c r="S322" s="68">
        <f t="shared" si="252"/>
        <v>211860</v>
      </c>
      <c r="T322" s="65" t="str">
        <f t="shared" si="250"/>
        <v>PROUH50 T2 RU375-30  (50 gal, JA13)</v>
      </c>
      <c r="U322" s="168">
        <f t="shared" si="255"/>
        <v>1</v>
      </c>
      <c r="V322" s="13" t="s">
        <v>326</v>
      </c>
      <c r="W322" s="14">
        <v>50</v>
      </c>
      <c r="X322" s="105"/>
      <c r="Y322" s="86" t="s">
        <v>292</v>
      </c>
      <c r="Z322" s="91" t="str">
        <f t="shared" si="240"/>
        <v>Rheem2020Prem50</v>
      </c>
      <c r="AA322" s="128">
        <v>1</v>
      </c>
      <c r="AB322" s="42"/>
      <c r="AC322" s="51" t="s">
        <v>9</v>
      </c>
      <c r="AD322" s="171">
        <v>3.2</v>
      </c>
      <c r="AE322" s="52">
        <v>43944</v>
      </c>
      <c r="AF322" s="49"/>
      <c r="AG322" s="138" t="str">
        <f t="shared" ref="AG322:AG388" si="264">"2,     "&amp;E322&amp;",   """&amp;T322&amp;""""</f>
        <v>2,     211860,   "PROUH50 T2 RU375-30  (50 gal, JA13)"</v>
      </c>
      <c r="AH322" s="140" t="str">
        <f t="shared" si="225"/>
        <v>Ruud</v>
      </c>
      <c r="AI322" t="s">
        <v>666</v>
      </c>
      <c r="AJ322" s="166">
        <f t="shared" si="256"/>
        <v>1</v>
      </c>
      <c r="AK322" s="138" t="str">
        <f t="shared" si="226"/>
        <v xml:space="preserve">          case  PROUH50 T2 RU375-30  (50 gal, JA13)   :   "RuudPROUH50T2RU37530"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3:54" s="6" customFormat="1" ht="15" customHeight="1" x14ac:dyDescent="0.25">
      <c r="C323" s="115" t="str">
        <f t="shared" si="247"/>
        <v>Ruud</v>
      </c>
      <c r="D323" s="115" t="str">
        <f t="shared" si="248"/>
        <v>PROUH65 T2 RU375-30  (65 gal, JA13)</v>
      </c>
      <c r="E323" s="115">
        <f t="shared" si="227"/>
        <v>211961</v>
      </c>
      <c r="F323" s="60">
        <f t="shared" si="261"/>
        <v>65</v>
      </c>
      <c r="G323" s="6" t="str">
        <f t="shared" si="249"/>
        <v>Rheem2020Prem65</v>
      </c>
      <c r="H323" s="62">
        <v>0</v>
      </c>
      <c r="I323" s="60">
        <v>1</v>
      </c>
      <c r="J323" s="61">
        <f t="shared" si="262"/>
        <v>0</v>
      </c>
      <c r="K323" s="61">
        <f t="shared" si="263"/>
        <v>3.2</v>
      </c>
      <c r="L323" s="127">
        <f t="shared" si="245"/>
        <v>1</v>
      </c>
      <c r="M323" s="169" t="str">
        <f t="shared" si="228"/>
        <v>RuudPROUH65T2RU37530</v>
      </c>
      <c r="N323" s="97" t="s">
        <v>196</v>
      </c>
      <c r="O323" s="32">
        <v>4</v>
      </c>
      <c r="P323" s="81">
        <f t="shared" si="246"/>
        <v>21</v>
      </c>
      <c r="Q323" s="12" t="s">
        <v>99</v>
      </c>
      <c r="R323" s="68">
        <f t="shared" si="260"/>
        <v>19</v>
      </c>
      <c r="S323" s="68">
        <f t="shared" si="252"/>
        <v>211961</v>
      </c>
      <c r="T323" s="65" t="str">
        <f t="shared" si="250"/>
        <v>PROUH65 T2 RU375-30  (65 gal, JA13)</v>
      </c>
      <c r="U323" s="168">
        <f t="shared" si="255"/>
        <v>1</v>
      </c>
      <c r="V323" s="13" t="s">
        <v>327</v>
      </c>
      <c r="W323" s="14">
        <v>65</v>
      </c>
      <c r="X323" s="105"/>
      <c r="Y323" s="86" t="s">
        <v>293</v>
      </c>
      <c r="Z323" s="91" t="str">
        <f t="shared" si="240"/>
        <v>Rheem2020Prem65</v>
      </c>
      <c r="AA323" s="128">
        <v>1</v>
      </c>
      <c r="AB323" s="42"/>
      <c r="AC323" s="51" t="s">
        <v>9</v>
      </c>
      <c r="AD323" s="171">
        <v>3.2</v>
      </c>
      <c r="AE323" s="52">
        <v>43944</v>
      </c>
      <c r="AF323" s="49"/>
      <c r="AG323" s="138" t="str">
        <f t="shared" si="264"/>
        <v>2,     211961,   "PROUH65 T2 RU375-30  (65 gal, JA13)"</v>
      </c>
      <c r="AH323" s="140" t="str">
        <f t="shared" si="225"/>
        <v>Ruud</v>
      </c>
      <c r="AI323" s="6" t="s">
        <v>672</v>
      </c>
      <c r="AJ323" s="166">
        <f t="shared" si="256"/>
        <v>1</v>
      </c>
      <c r="AK323" s="138" t="str">
        <f t="shared" si="226"/>
        <v xml:space="preserve">          case  PROUH65 T2 RU375-30  (65 gal, JA13)   :   "RuudPROUH65T2RU37530"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3:54" s="6" customFormat="1" ht="15" customHeight="1" x14ac:dyDescent="0.25">
      <c r="C324" s="115" t="str">
        <f t="shared" si="247"/>
        <v>Ruud</v>
      </c>
      <c r="D324" s="115" t="str">
        <f t="shared" si="248"/>
        <v>PROUH80 T2 RU375-30  (80 gal, JA13)</v>
      </c>
      <c r="E324" s="115">
        <f t="shared" si="227"/>
        <v>212062</v>
      </c>
      <c r="F324" s="60">
        <f t="shared" si="261"/>
        <v>80</v>
      </c>
      <c r="G324" s="6" t="str">
        <f t="shared" si="249"/>
        <v>Rheem2020Prem80</v>
      </c>
      <c r="H324" s="62">
        <v>0</v>
      </c>
      <c r="I324" s="60">
        <v>1</v>
      </c>
      <c r="J324" s="61">
        <f t="shared" si="262"/>
        <v>0</v>
      </c>
      <c r="K324" s="61">
        <f t="shared" si="263"/>
        <v>3.2</v>
      </c>
      <c r="L324" s="127">
        <f t="shared" si="245"/>
        <v>1</v>
      </c>
      <c r="M324" s="169" t="str">
        <f t="shared" si="228"/>
        <v>RuudPROUH80T2RU37530</v>
      </c>
      <c r="N324" s="97" t="s">
        <v>196</v>
      </c>
      <c r="O324" s="32">
        <v>4</v>
      </c>
      <c r="P324" s="81">
        <f t="shared" si="246"/>
        <v>21</v>
      </c>
      <c r="Q324" s="12" t="s">
        <v>99</v>
      </c>
      <c r="R324" s="68">
        <f t="shared" si="260"/>
        <v>20</v>
      </c>
      <c r="S324" s="68">
        <f t="shared" si="252"/>
        <v>212062</v>
      </c>
      <c r="T324" s="65" t="str">
        <f t="shared" si="250"/>
        <v>PROUH80 T2 RU375-30  (80 gal, JA13)</v>
      </c>
      <c r="U324" s="168">
        <f t="shared" si="255"/>
        <v>1</v>
      </c>
      <c r="V324" s="13" t="s">
        <v>328</v>
      </c>
      <c r="W324" s="14">
        <v>80</v>
      </c>
      <c r="X324" s="105"/>
      <c r="Y324" s="86" t="s">
        <v>294</v>
      </c>
      <c r="Z324" s="91" t="str">
        <f t="shared" si="240"/>
        <v>Rheem2020Prem80</v>
      </c>
      <c r="AA324" s="128">
        <v>1</v>
      </c>
      <c r="AB324" s="42"/>
      <c r="AC324" s="51">
        <v>4</v>
      </c>
      <c r="AD324" s="171">
        <v>3.2</v>
      </c>
      <c r="AE324" s="52">
        <v>43944</v>
      </c>
      <c r="AF324" s="49"/>
      <c r="AG324" s="138" t="str">
        <f t="shared" si="264"/>
        <v>2,     212062,   "PROUH80 T2 RU375-30  (80 gal, JA13)"</v>
      </c>
      <c r="AH324" s="140" t="str">
        <f t="shared" si="225"/>
        <v>Ruud</v>
      </c>
      <c r="AI324" t="s">
        <v>679</v>
      </c>
      <c r="AJ324" s="166">
        <f t="shared" si="256"/>
        <v>1</v>
      </c>
      <c r="AK324" s="138" t="str">
        <f t="shared" si="226"/>
        <v xml:space="preserve">          case  PROUH80 T2 RU375-30  (80 gal, JA13)   :   "RuudPROUH80T2RU37530"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3:54" s="6" customFormat="1" ht="15" customHeight="1" x14ac:dyDescent="0.25">
      <c r="C325" s="115" t="str">
        <f t="shared" si="247"/>
        <v>Ruud</v>
      </c>
      <c r="D325" s="115" t="str">
        <f t="shared" si="248"/>
        <v>PROUH40 T2 RU375-SO  (40 gal, JA13)</v>
      </c>
      <c r="E325" s="115">
        <f t="shared" si="227"/>
        <v>212159</v>
      </c>
      <c r="F325" s="60">
        <f t="shared" si="261"/>
        <v>40</v>
      </c>
      <c r="G325" s="6" t="str">
        <f t="shared" si="249"/>
        <v>Rheem2020Prem40</v>
      </c>
      <c r="H325" s="62">
        <v>0</v>
      </c>
      <c r="I325" s="60">
        <v>1</v>
      </c>
      <c r="J325" s="61">
        <f t="shared" si="262"/>
        <v>0</v>
      </c>
      <c r="K325" s="61">
        <f t="shared" si="263"/>
        <v>3.1</v>
      </c>
      <c r="L325" s="127">
        <f t="shared" si="245"/>
        <v>1</v>
      </c>
      <c r="M325" s="169" t="str">
        <f t="shared" si="228"/>
        <v>RuudPROUH40T2RU375SO</v>
      </c>
      <c r="N325" s="97" t="s">
        <v>196</v>
      </c>
      <c r="O325" s="32">
        <v>4</v>
      </c>
      <c r="P325" s="81">
        <f t="shared" si="246"/>
        <v>21</v>
      </c>
      <c r="Q325" s="12" t="s">
        <v>99</v>
      </c>
      <c r="R325" s="68">
        <f t="shared" si="260"/>
        <v>21</v>
      </c>
      <c r="S325" s="68">
        <f t="shared" si="252"/>
        <v>212159</v>
      </c>
      <c r="T325" s="65" t="str">
        <f t="shared" si="250"/>
        <v>PROUH40 T2 RU375-SO  (40 gal, JA13)</v>
      </c>
      <c r="U325" s="168">
        <f t="shared" si="255"/>
        <v>1</v>
      </c>
      <c r="V325" s="13" t="s">
        <v>329</v>
      </c>
      <c r="W325" s="14">
        <v>40</v>
      </c>
      <c r="X325" s="105"/>
      <c r="Y325" s="86" t="s">
        <v>291</v>
      </c>
      <c r="Z325" s="91" t="str">
        <f t="shared" si="240"/>
        <v>Rheem2020Prem40</v>
      </c>
      <c r="AA325" s="128">
        <v>1</v>
      </c>
      <c r="AB325" s="42"/>
      <c r="AC325" s="51">
        <v>2</v>
      </c>
      <c r="AD325" s="171">
        <v>3.1</v>
      </c>
      <c r="AE325" s="52">
        <v>43944</v>
      </c>
      <c r="AF325" s="49"/>
      <c r="AG325" s="138" t="str">
        <f t="shared" si="264"/>
        <v>2,     212159,   "PROUH40 T2 RU375-SO  (40 gal, JA13)"</v>
      </c>
      <c r="AH325" s="140" t="str">
        <f t="shared" si="225"/>
        <v>Ruud</v>
      </c>
      <c r="AI325" t="s">
        <v>660</v>
      </c>
      <c r="AJ325" s="166">
        <f t="shared" si="256"/>
        <v>1</v>
      </c>
      <c r="AK325" s="138" t="str">
        <f t="shared" ref="AK325:AK391" si="265">"          case  "&amp;D325&amp;"   :   """&amp;AI325&amp;""""</f>
        <v xml:space="preserve">          case  PROUH40 T2 RU375-SO  (40 gal, JA13)   :   "RuudPROUH40T2RU375SO"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3:54" s="6" customFormat="1" ht="15" customHeight="1" x14ac:dyDescent="0.25">
      <c r="C326" s="115" t="str">
        <f t="shared" si="247"/>
        <v>Ruud</v>
      </c>
      <c r="D326" s="115" t="str">
        <f t="shared" si="248"/>
        <v>PROUH50 T2 RU375-SO  (50 gal, JA13)</v>
      </c>
      <c r="E326" s="115">
        <f t="shared" si="227"/>
        <v>212260</v>
      </c>
      <c r="F326" s="60">
        <f t="shared" si="261"/>
        <v>50</v>
      </c>
      <c r="G326" s="6" t="str">
        <f t="shared" si="249"/>
        <v>Rheem2020Prem50</v>
      </c>
      <c r="H326" s="62">
        <v>0</v>
      </c>
      <c r="I326" s="60">
        <v>1</v>
      </c>
      <c r="J326" s="61">
        <f t="shared" si="262"/>
        <v>0</v>
      </c>
      <c r="K326" s="61">
        <f t="shared" si="263"/>
        <v>3.2</v>
      </c>
      <c r="L326" s="127">
        <f t="shared" si="245"/>
        <v>1</v>
      </c>
      <c r="M326" s="169" t="str">
        <f t="shared" si="228"/>
        <v>RuudPROUH50T2RU375SO</v>
      </c>
      <c r="N326" s="97" t="s">
        <v>196</v>
      </c>
      <c r="O326" s="32">
        <v>4</v>
      </c>
      <c r="P326" s="81">
        <f t="shared" si="246"/>
        <v>21</v>
      </c>
      <c r="Q326" s="12" t="s">
        <v>99</v>
      </c>
      <c r="R326" s="68">
        <f t="shared" si="260"/>
        <v>22</v>
      </c>
      <c r="S326" s="68">
        <f t="shared" si="252"/>
        <v>212260</v>
      </c>
      <c r="T326" s="65" t="str">
        <f t="shared" si="250"/>
        <v>PROUH50 T2 RU375-SO  (50 gal, JA13)</v>
      </c>
      <c r="U326" s="168">
        <f t="shared" si="255"/>
        <v>1</v>
      </c>
      <c r="V326" s="13" t="s">
        <v>330</v>
      </c>
      <c r="W326" s="14">
        <v>50</v>
      </c>
      <c r="X326" s="105"/>
      <c r="Y326" s="86" t="s">
        <v>292</v>
      </c>
      <c r="Z326" s="91" t="str">
        <f t="shared" si="240"/>
        <v>Rheem2020Prem50</v>
      </c>
      <c r="AA326" s="128">
        <v>1</v>
      </c>
      <c r="AB326" s="42"/>
      <c r="AC326" s="51" t="s">
        <v>9</v>
      </c>
      <c r="AD326" s="171">
        <v>3.2</v>
      </c>
      <c r="AE326" s="52">
        <v>43944</v>
      </c>
      <c r="AF326" s="49"/>
      <c r="AG326" s="138" t="str">
        <f t="shared" si="264"/>
        <v>2,     212260,   "PROUH50 T2 RU375-SO  (50 gal, JA13)"</v>
      </c>
      <c r="AH326" s="140" t="str">
        <f t="shared" si="225"/>
        <v>Ruud</v>
      </c>
      <c r="AI326" t="s">
        <v>667</v>
      </c>
      <c r="AJ326" s="166">
        <f t="shared" si="256"/>
        <v>1</v>
      </c>
      <c r="AK326" s="138" t="str">
        <f t="shared" si="265"/>
        <v xml:space="preserve">          case  PROUH50 T2 RU375-SO  (50 gal, JA13)   :   "RuudPROUH50T2RU375SO"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3:54" s="6" customFormat="1" ht="15" customHeight="1" x14ac:dyDescent="0.25">
      <c r="C327" s="115" t="str">
        <f t="shared" si="247"/>
        <v>Ruud</v>
      </c>
      <c r="D327" s="115" t="str">
        <f t="shared" si="248"/>
        <v>PROUH65 T2 RU375-SO  (65 gal, JA13)</v>
      </c>
      <c r="E327" s="115">
        <f t="shared" si="227"/>
        <v>212361</v>
      </c>
      <c r="F327" s="60">
        <f t="shared" si="261"/>
        <v>65</v>
      </c>
      <c r="G327" s="6" t="str">
        <f t="shared" si="249"/>
        <v>Rheem2020Prem65</v>
      </c>
      <c r="H327" s="62">
        <v>0</v>
      </c>
      <c r="I327" s="60">
        <v>1</v>
      </c>
      <c r="J327" s="61">
        <f t="shared" si="262"/>
        <v>0</v>
      </c>
      <c r="K327" s="61">
        <f t="shared" si="263"/>
        <v>3.2</v>
      </c>
      <c r="L327" s="127">
        <f t="shared" si="245"/>
        <v>1</v>
      </c>
      <c r="M327" s="169" t="str">
        <f t="shared" si="228"/>
        <v>RuudPROUH65T2RU375SO</v>
      </c>
      <c r="N327" s="97" t="s">
        <v>196</v>
      </c>
      <c r="O327" s="32">
        <v>4</v>
      </c>
      <c r="P327" s="81">
        <f t="shared" si="246"/>
        <v>21</v>
      </c>
      <c r="Q327" s="12" t="s">
        <v>99</v>
      </c>
      <c r="R327" s="68">
        <f t="shared" si="260"/>
        <v>23</v>
      </c>
      <c r="S327" s="68">
        <f t="shared" si="252"/>
        <v>212361</v>
      </c>
      <c r="T327" s="65" t="str">
        <f t="shared" si="250"/>
        <v>PROUH65 T2 RU375-SO  (65 gal, JA13)</v>
      </c>
      <c r="U327" s="168">
        <f t="shared" si="255"/>
        <v>1</v>
      </c>
      <c r="V327" s="13" t="s">
        <v>331</v>
      </c>
      <c r="W327" s="14">
        <v>65</v>
      </c>
      <c r="X327" s="105"/>
      <c r="Y327" s="86" t="s">
        <v>293</v>
      </c>
      <c r="Z327" s="91" t="str">
        <f t="shared" si="240"/>
        <v>Rheem2020Prem65</v>
      </c>
      <c r="AA327" s="128">
        <v>1</v>
      </c>
      <c r="AB327" s="42"/>
      <c r="AC327" s="51" t="s">
        <v>9</v>
      </c>
      <c r="AD327" s="171">
        <v>3.2</v>
      </c>
      <c r="AE327" s="52">
        <v>43944</v>
      </c>
      <c r="AF327" s="49"/>
      <c r="AG327" s="138" t="str">
        <f t="shared" si="264"/>
        <v>2,     212361,   "PROUH65 T2 RU375-SO  (65 gal, JA13)"</v>
      </c>
      <c r="AH327" s="140" t="str">
        <f t="shared" si="225"/>
        <v>Ruud</v>
      </c>
      <c r="AI327" s="6" t="s">
        <v>673</v>
      </c>
      <c r="AJ327" s="166">
        <f t="shared" si="256"/>
        <v>1</v>
      </c>
      <c r="AK327" s="138" t="str">
        <f t="shared" si="265"/>
        <v xml:space="preserve">          case  PROUH65 T2 RU375-SO  (65 gal, JA13)   :   "RuudPROUH65T2RU375SO"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3:54" s="6" customFormat="1" ht="15" customHeight="1" x14ac:dyDescent="0.25">
      <c r="C328" s="115" t="str">
        <f t="shared" si="247"/>
        <v>Ruud</v>
      </c>
      <c r="D328" s="115" t="str">
        <f t="shared" si="248"/>
        <v>PROUH80 T2 RU375-SO  (80 gal, JA13)</v>
      </c>
      <c r="E328" s="115">
        <f t="shared" si="227"/>
        <v>212462</v>
      </c>
      <c r="F328" s="60">
        <f t="shared" si="261"/>
        <v>80</v>
      </c>
      <c r="G328" s="6" t="str">
        <f t="shared" si="249"/>
        <v>Rheem2020Prem80</v>
      </c>
      <c r="H328" s="62">
        <v>0</v>
      </c>
      <c r="I328" s="60">
        <v>1</v>
      </c>
      <c r="J328" s="61">
        <f t="shared" si="262"/>
        <v>0</v>
      </c>
      <c r="K328" s="61">
        <f t="shared" si="263"/>
        <v>3.2</v>
      </c>
      <c r="L328" s="127">
        <f t="shared" si="245"/>
        <v>1</v>
      </c>
      <c r="M328" s="169" t="str">
        <f t="shared" si="228"/>
        <v>RuudPROUH80T2RU375SO</v>
      </c>
      <c r="N328" s="97" t="s">
        <v>196</v>
      </c>
      <c r="O328" s="32">
        <v>4</v>
      </c>
      <c r="P328" s="81">
        <f t="shared" si="246"/>
        <v>21</v>
      </c>
      <c r="Q328" s="12" t="s">
        <v>99</v>
      </c>
      <c r="R328" s="68">
        <f t="shared" si="260"/>
        <v>24</v>
      </c>
      <c r="S328" s="68">
        <f t="shared" si="252"/>
        <v>212462</v>
      </c>
      <c r="T328" s="65" t="str">
        <f t="shared" si="250"/>
        <v>PROUH80 T2 RU375-SO  (80 gal, JA13)</v>
      </c>
      <c r="U328" s="168">
        <f t="shared" si="255"/>
        <v>1</v>
      </c>
      <c r="V328" s="13" t="s">
        <v>332</v>
      </c>
      <c r="W328" s="14">
        <v>80</v>
      </c>
      <c r="X328" s="105"/>
      <c r="Y328" s="86" t="s">
        <v>294</v>
      </c>
      <c r="Z328" s="91" t="str">
        <f t="shared" si="240"/>
        <v>Rheem2020Prem80</v>
      </c>
      <c r="AA328" s="128">
        <v>1</v>
      </c>
      <c r="AB328" s="42"/>
      <c r="AC328" s="51">
        <v>4</v>
      </c>
      <c r="AD328" s="171">
        <v>3.2</v>
      </c>
      <c r="AE328" s="52">
        <v>43944</v>
      </c>
      <c r="AF328" s="49"/>
      <c r="AG328" s="138" t="str">
        <f t="shared" si="264"/>
        <v>2,     212462,   "PROUH80 T2 RU375-SO  (80 gal, JA13)"</v>
      </c>
      <c r="AH328" s="140" t="str">
        <f t="shared" si="225"/>
        <v>Ruud</v>
      </c>
      <c r="AI328" t="s">
        <v>680</v>
      </c>
      <c r="AJ328" s="166">
        <f t="shared" si="256"/>
        <v>1</v>
      </c>
      <c r="AK328" s="138" t="str">
        <f t="shared" si="265"/>
        <v xml:space="preserve">          case  PROUH80 T2 RU375-SO  (80 gal, JA13)   :   "RuudPROUH80T2RU375SO"</v>
      </c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3:54" s="6" customFormat="1" ht="15" customHeight="1" x14ac:dyDescent="0.25">
      <c r="C329" s="115" t="str">
        <f t="shared" si="247"/>
        <v>Ruud</v>
      </c>
      <c r="D329" s="115" t="str">
        <f t="shared" si="248"/>
        <v>PRO H40 T2 RU310BM  (40 gal, JA13)</v>
      </c>
      <c r="E329" s="115">
        <f t="shared" si="227"/>
        <v>212563</v>
      </c>
      <c r="F329" s="60">
        <f t="shared" si="261"/>
        <v>40</v>
      </c>
      <c r="G329" s="6" t="str">
        <f t="shared" si="249"/>
        <v>Rheem2020Build40</v>
      </c>
      <c r="H329" s="62">
        <v>0</v>
      </c>
      <c r="I329" s="60">
        <v>1</v>
      </c>
      <c r="J329" s="61">
        <f t="shared" si="262"/>
        <v>0</v>
      </c>
      <c r="K329" s="61">
        <f t="shared" si="263"/>
        <v>2.9</v>
      </c>
      <c r="L329" s="127">
        <f t="shared" si="245"/>
        <v>1</v>
      </c>
      <c r="M329" s="169" t="str">
        <f t="shared" si="228"/>
        <v>RuudPROH40T2RU310BM</v>
      </c>
      <c r="N329" s="97" t="s">
        <v>196</v>
      </c>
      <c r="O329" s="32">
        <v>3</v>
      </c>
      <c r="P329" s="81">
        <f t="shared" si="246"/>
        <v>21</v>
      </c>
      <c r="Q329" s="12" t="s">
        <v>99</v>
      </c>
      <c r="R329" s="68">
        <f t="shared" si="260"/>
        <v>25</v>
      </c>
      <c r="S329" s="68">
        <f t="shared" si="252"/>
        <v>212563</v>
      </c>
      <c r="T329" s="65" t="str">
        <f t="shared" si="250"/>
        <v>PRO H40 T2 RU310BM  (40 gal, JA13)</v>
      </c>
      <c r="U329" s="168">
        <f t="shared" si="255"/>
        <v>1</v>
      </c>
      <c r="V329" s="13" t="s">
        <v>357</v>
      </c>
      <c r="W329" s="14">
        <v>40</v>
      </c>
      <c r="X329" s="105"/>
      <c r="Y329" s="86" t="s">
        <v>295</v>
      </c>
      <c r="Z329" s="91" t="str">
        <f t="shared" si="240"/>
        <v>Rheem2020Build40</v>
      </c>
      <c r="AA329" s="128">
        <v>1</v>
      </c>
      <c r="AB329" s="42"/>
      <c r="AC329" s="51">
        <v>2</v>
      </c>
      <c r="AD329" s="171">
        <v>2.9</v>
      </c>
      <c r="AE329" s="52">
        <v>43944</v>
      </c>
      <c r="AF329" s="49"/>
      <c r="AG329" s="138" t="str">
        <f t="shared" si="264"/>
        <v>2,     212563,   "PRO H40 T2 RU310BM  (40 gal, JA13)"</v>
      </c>
      <c r="AH329" s="140" t="str">
        <f t="shared" si="225"/>
        <v>Ruud</v>
      </c>
      <c r="AI329" t="s">
        <v>654</v>
      </c>
      <c r="AJ329" s="166">
        <f t="shared" si="256"/>
        <v>1</v>
      </c>
      <c r="AK329" s="138" t="str">
        <f t="shared" si="265"/>
        <v xml:space="preserve">          case  PRO H40 T2 RU310BM  (40 gal, JA13)   :   "RuudPROH40T2RU310BM"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3:54" s="6" customFormat="1" ht="15" customHeight="1" x14ac:dyDescent="0.25">
      <c r="C330" s="115" t="str">
        <f t="shared" si="247"/>
        <v>Ruud</v>
      </c>
      <c r="D330" s="115" t="str">
        <f t="shared" si="248"/>
        <v>PRO H50 T2 RU310BM  (50 gal, JA13)</v>
      </c>
      <c r="E330" s="115">
        <f t="shared" si="227"/>
        <v>212664</v>
      </c>
      <c r="F330" s="60">
        <f t="shared" si="261"/>
        <v>50</v>
      </c>
      <c r="G330" s="6" t="str">
        <f t="shared" si="249"/>
        <v>Rheem2020Build50</v>
      </c>
      <c r="H330" s="62">
        <v>0</v>
      </c>
      <c r="I330" s="60">
        <v>1</v>
      </c>
      <c r="J330" s="61">
        <f t="shared" si="262"/>
        <v>0</v>
      </c>
      <c r="K330" s="61">
        <f t="shared" si="263"/>
        <v>2.9</v>
      </c>
      <c r="L330" s="127">
        <f t="shared" si="245"/>
        <v>1</v>
      </c>
      <c r="M330" s="169" t="str">
        <f t="shared" si="228"/>
        <v>RuudPROH50T2RU310BM</v>
      </c>
      <c r="N330" s="97" t="s">
        <v>196</v>
      </c>
      <c r="O330" s="32">
        <v>3</v>
      </c>
      <c r="P330" s="81">
        <f t="shared" si="246"/>
        <v>21</v>
      </c>
      <c r="Q330" s="12" t="s">
        <v>99</v>
      </c>
      <c r="R330" s="68">
        <f t="shared" si="260"/>
        <v>26</v>
      </c>
      <c r="S330" s="68">
        <f t="shared" si="252"/>
        <v>212664</v>
      </c>
      <c r="T330" s="65" t="str">
        <f t="shared" si="250"/>
        <v>PRO H50 T2 RU310BM  (50 gal, JA13)</v>
      </c>
      <c r="U330" s="168">
        <f t="shared" si="255"/>
        <v>1</v>
      </c>
      <c r="V330" s="13" t="s">
        <v>358</v>
      </c>
      <c r="W330" s="14">
        <v>50</v>
      </c>
      <c r="X330" s="105"/>
      <c r="Y330" s="86" t="s">
        <v>296</v>
      </c>
      <c r="Z330" s="91" t="str">
        <f t="shared" si="240"/>
        <v>Rheem2020Build50</v>
      </c>
      <c r="AA330" s="128">
        <v>1</v>
      </c>
      <c r="AB330" s="42"/>
      <c r="AC330" s="51" t="s">
        <v>9</v>
      </c>
      <c r="AD330" s="171">
        <v>2.9</v>
      </c>
      <c r="AE330" s="52">
        <v>43944</v>
      </c>
      <c r="AF330" s="49"/>
      <c r="AG330" s="138" t="str">
        <f t="shared" si="264"/>
        <v>2,     212664,   "PRO H50 T2 RU310BM  (50 gal, JA13)"</v>
      </c>
      <c r="AH330" s="140" t="str">
        <f t="shared" si="225"/>
        <v>Ruud</v>
      </c>
      <c r="AI330" t="s">
        <v>655</v>
      </c>
      <c r="AJ330" s="166">
        <f t="shared" si="256"/>
        <v>1</v>
      </c>
      <c r="AK330" s="138" t="str">
        <f t="shared" si="265"/>
        <v xml:space="preserve">          case  PRO H50 T2 RU310BM  (50 gal, JA13)   :   "RuudPROH50T2RU310BM"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3:54" s="6" customFormat="1" ht="15" customHeight="1" x14ac:dyDescent="0.25">
      <c r="C331" s="115" t="str">
        <f t="shared" si="247"/>
        <v>Ruud</v>
      </c>
      <c r="D331" s="115" t="str">
        <f t="shared" si="248"/>
        <v>PRO H65 T2 RU310BM  (65 gal, JA13)</v>
      </c>
      <c r="E331" s="115">
        <f t="shared" ref="E331:E397" si="266">S331</f>
        <v>212765</v>
      </c>
      <c r="F331" s="60">
        <f t="shared" si="261"/>
        <v>65</v>
      </c>
      <c r="G331" s="6" t="str">
        <f t="shared" si="249"/>
        <v>Rheem2020Build65</v>
      </c>
      <c r="H331" s="62">
        <v>0</v>
      </c>
      <c r="I331" s="60">
        <v>1</v>
      </c>
      <c r="J331" s="61">
        <f t="shared" si="262"/>
        <v>0</v>
      </c>
      <c r="K331" s="61">
        <f t="shared" si="263"/>
        <v>2.9</v>
      </c>
      <c r="L331" s="127">
        <f t="shared" si="245"/>
        <v>1</v>
      </c>
      <c r="M331" s="169" t="str">
        <f t="shared" ref="M331:M397" si="267">AI331</f>
        <v>RuudPROH65T2RU310BM</v>
      </c>
      <c r="N331" s="97" t="s">
        <v>196</v>
      </c>
      <c r="O331" s="32">
        <v>3</v>
      </c>
      <c r="P331" s="81">
        <f t="shared" si="246"/>
        <v>21</v>
      </c>
      <c r="Q331" s="12" t="s">
        <v>99</v>
      </c>
      <c r="R331" s="68">
        <f t="shared" si="260"/>
        <v>27</v>
      </c>
      <c r="S331" s="68">
        <f t="shared" si="252"/>
        <v>212765</v>
      </c>
      <c r="T331" s="65" t="str">
        <f t="shared" si="250"/>
        <v>PRO H65 T2 RU310BM  (65 gal, JA13)</v>
      </c>
      <c r="U331" s="168">
        <f t="shared" si="255"/>
        <v>1</v>
      </c>
      <c r="V331" s="13" t="s">
        <v>359</v>
      </c>
      <c r="W331" s="14">
        <v>65</v>
      </c>
      <c r="X331" s="105"/>
      <c r="Y331" s="86" t="s">
        <v>297</v>
      </c>
      <c r="Z331" s="91" t="str">
        <f t="shared" si="240"/>
        <v>Rheem2020Build65</v>
      </c>
      <c r="AA331" s="128">
        <v>1</v>
      </c>
      <c r="AB331" s="42"/>
      <c r="AC331" s="51" t="s">
        <v>9</v>
      </c>
      <c r="AD331" s="171">
        <v>2.9</v>
      </c>
      <c r="AE331" s="52">
        <v>43944</v>
      </c>
      <c r="AF331" s="49"/>
      <c r="AG331" s="138" t="str">
        <f t="shared" si="264"/>
        <v>2,     212765,   "PRO H65 T2 RU310BM  (65 gal, JA13)"</v>
      </c>
      <c r="AH331" s="140" t="str">
        <f t="shared" si="225"/>
        <v>Ruud</v>
      </c>
      <c r="AI331" t="s">
        <v>656</v>
      </c>
      <c r="AJ331" s="166">
        <f t="shared" si="256"/>
        <v>1</v>
      </c>
      <c r="AK331" s="138" t="str">
        <f t="shared" si="265"/>
        <v xml:space="preserve">          case  PRO H65 T2 RU310BM  (65 gal, JA13)   :   "RuudPROH65T2RU310BM"</v>
      </c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3:54" s="6" customFormat="1" ht="15" customHeight="1" x14ac:dyDescent="0.25">
      <c r="C332" s="115" t="str">
        <f t="shared" si="247"/>
        <v>Ruud</v>
      </c>
      <c r="D332" s="115" t="str">
        <f t="shared" si="248"/>
        <v>PRO H80 T2 RU310BM  (80 gal, JA13)</v>
      </c>
      <c r="E332" s="115">
        <f t="shared" si="266"/>
        <v>212866</v>
      </c>
      <c r="F332" s="60">
        <f t="shared" si="261"/>
        <v>80</v>
      </c>
      <c r="G332" s="6" t="str">
        <f t="shared" si="249"/>
        <v>Rheem2020Build80</v>
      </c>
      <c r="H332" s="62">
        <v>0</v>
      </c>
      <c r="I332" s="60">
        <v>1</v>
      </c>
      <c r="J332" s="61">
        <f t="shared" si="262"/>
        <v>0</v>
      </c>
      <c r="K332" s="61">
        <f t="shared" si="263"/>
        <v>2.9</v>
      </c>
      <c r="L332" s="127">
        <f t="shared" si="245"/>
        <v>1</v>
      </c>
      <c r="M332" s="169" t="str">
        <f t="shared" si="267"/>
        <v>RuudPROH80T2RU310BM</v>
      </c>
      <c r="N332" s="97" t="s">
        <v>196</v>
      </c>
      <c r="O332" s="32">
        <v>3</v>
      </c>
      <c r="P332" s="81">
        <f t="shared" si="246"/>
        <v>21</v>
      </c>
      <c r="Q332" s="12" t="s">
        <v>99</v>
      </c>
      <c r="R332" s="68">
        <f t="shared" si="260"/>
        <v>28</v>
      </c>
      <c r="S332" s="68">
        <f t="shared" si="252"/>
        <v>212866</v>
      </c>
      <c r="T332" s="65" t="str">
        <f t="shared" si="250"/>
        <v>PRO H80 T2 RU310BM  (80 gal, JA13)</v>
      </c>
      <c r="U332" s="168">
        <f t="shared" si="255"/>
        <v>1</v>
      </c>
      <c r="V332" s="13" t="s">
        <v>360</v>
      </c>
      <c r="W332" s="14">
        <v>80</v>
      </c>
      <c r="X332" s="105"/>
      <c r="Y332" s="86" t="s">
        <v>298</v>
      </c>
      <c r="Z332" s="91" t="str">
        <f t="shared" si="240"/>
        <v>Rheem2020Build80</v>
      </c>
      <c r="AA332" s="128">
        <v>1</v>
      </c>
      <c r="AB332" s="42"/>
      <c r="AC332" s="51" t="s">
        <v>15</v>
      </c>
      <c r="AD332" s="171">
        <v>2.9</v>
      </c>
      <c r="AE332" s="52">
        <v>43944</v>
      </c>
      <c r="AF332" s="49"/>
      <c r="AG332" s="138" t="str">
        <f t="shared" si="264"/>
        <v>2,     212866,   "PRO H80 T2 RU310BM  (80 gal, JA13)"</v>
      </c>
      <c r="AH332" s="140" t="str">
        <f t="shared" si="225"/>
        <v>Ruud</v>
      </c>
      <c r="AI332" t="s">
        <v>657</v>
      </c>
      <c r="AJ332" s="166">
        <f t="shared" si="256"/>
        <v>1</v>
      </c>
      <c r="AK332" s="138" t="str">
        <f t="shared" si="265"/>
        <v xml:space="preserve">          case  PRO H80 T2 RU310BM  (80 gal, JA13)   :   "RuudPROH80T2RU310BM"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3:54" s="6" customFormat="1" ht="15" customHeight="1" x14ac:dyDescent="0.25">
      <c r="C333" s="131" t="str">
        <f t="shared" si="247"/>
        <v>Ruud</v>
      </c>
      <c r="D333" s="131" t="str">
        <f t="shared" si="248"/>
        <v>PRO H40 T2 RU310UM  (40 gal)</v>
      </c>
      <c r="E333" s="131">
        <f t="shared" si="266"/>
        <v>212963</v>
      </c>
      <c r="F333" s="60">
        <f t="shared" ref="F333:F346" si="268">W333</f>
        <v>40</v>
      </c>
      <c r="G333" s="6" t="str">
        <f t="shared" si="249"/>
        <v>Rheem2020Build40</v>
      </c>
      <c r="H333" s="62">
        <v>0</v>
      </c>
      <c r="I333" s="60">
        <v>1</v>
      </c>
      <c r="J333" s="61">
        <f t="shared" ref="J333:J346" si="269">IF(H333&gt;0,AB333,0)</f>
        <v>0</v>
      </c>
      <c r="K333" s="61">
        <f t="shared" ref="K333:K346" si="270">IF(I333&gt;0,AD333,0)</f>
        <v>2.9</v>
      </c>
      <c r="L333" s="127">
        <f t="shared" ref="L333:L346" si="271">AA333</f>
        <v>0</v>
      </c>
      <c r="M333" s="169" t="str">
        <f t="shared" si="267"/>
        <v>RuudPROH40T2RU310UM</v>
      </c>
      <c r="N333" s="97" t="s">
        <v>196</v>
      </c>
      <c r="O333" s="32">
        <v>3</v>
      </c>
      <c r="P333" s="81">
        <f t="shared" ref="P333:P346" si="272">VLOOKUP( Q333, $Q$2:$R$21, 2, FALSE )</f>
        <v>21</v>
      </c>
      <c r="Q333" s="12" t="s">
        <v>99</v>
      </c>
      <c r="R333" s="68">
        <f t="shared" si="260"/>
        <v>29</v>
      </c>
      <c r="S333" s="68">
        <f t="shared" si="252"/>
        <v>212963</v>
      </c>
      <c r="T333" s="65" t="str">
        <f t="shared" si="250"/>
        <v>PRO H40 T2 RU310UM  (40 gal)</v>
      </c>
      <c r="U333" s="168">
        <f t="shared" si="255"/>
        <v>1</v>
      </c>
      <c r="V333" s="13" t="s">
        <v>435</v>
      </c>
      <c r="W333" s="14">
        <v>40</v>
      </c>
      <c r="X333" s="105"/>
      <c r="Y333" s="86" t="s">
        <v>295</v>
      </c>
      <c r="Z333" s="91" t="str">
        <f t="shared" si="240"/>
        <v>Rheem2020Build40</v>
      </c>
      <c r="AA333" s="126">
        <v>0</v>
      </c>
      <c r="AB333" s="42"/>
      <c r="AC333" s="51">
        <v>2</v>
      </c>
      <c r="AD333" s="171">
        <v>2.9</v>
      </c>
      <c r="AE333" s="52">
        <v>44158</v>
      </c>
      <c r="AF333" s="49"/>
      <c r="AG333" s="138" t="str">
        <f t="shared" si="264"/>
        <v>2,     212963,   "PRO H40 T2 RU310UM  (40 gal)"</v>
      </c>
      <c r="AH333" s="140" t="str">
        <f t="shared" ref="AH333:AH409" si="273">AH332</f>
        <v>Ruud</v>
      </c>
      <c r="AI333" s="142" t="s">
        <v>649</v>
      </c>
      <c r="AJ333" s="166">
        <f t="shared" si="256"/>
        <v>1</v>
      </c>
      <c r="AK333" s="138" t="str">
        <f t="shared" si="265"/>
        <v xml:space="preserve">          case  PRO H40 T2 RU310UM  (40 gal)   :   "RuudPROH40T2RU310UM"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3:54" s="6" customFormat="1" ht="15" customHeight="1" x14ac:dyDescent="0.25">
      <c r="C334" s="131" t="str">
        <f t="shared" si="247"/>
        <v>Ruud</v>
      </c>
      <c r="D334" s="131" t="str">
        <f t="shared" si="248"/>
        <v>PRO H50 T2 RU310UM  (50 gal)</v>
      </c>
      <c r="E334" s="131">
        <f t="shared" si="266"/>
        <v>213064</v>
      </c>
      <c r="F334" s="60">
        <f t="shared" si="268"/>
        <v>50</v>
      </c>
      <c r="G334" s="6" t="str">
        <f t="shared" si="249"/>
        <v>Rheem2020Build50</v>
      </c>
      <c r="H334" s="62">
        <v>0</v>
      </c>
      <c r="I334" s="60">
        <v>1</v>
      </c>
      <c r="J334" s="61">
        <f t="shared" si="269"/>
        <v>0</v>
      </c>
      <c r="K334" s="61">
        <f t="shared" si="270"/>
        <v>2.9</v>
      </c>
      <c r="L334" s="127">
        <f t="shared" si="271"/>
        <v>0</v>
      </c>
      <c r="M334" s="169" t="str">
        <f t="shared" si="267"/>
        <v>RuudPROH50T2RU310UM</v>
      </c>
      <c r="N334" s="97" t="s">
        <v>196</v>
      </c>
      <c r="O334" s="32">
        <v>3</v>
      </c>
      <c r="P334" s="81">
        <f t="shared" si="272"/>
        <v>21</v>
      </c>
      <c r="Q334" s="12" t="s">
        <v>99</v>
      </c>
      <c r="R334" s="68">
        <f t="shared" si="260"/>
        <v>30</v>
      </c>
      <c r="S334" s="68">
        <f t="shared" si="252"/>
        <v>213064</v>
      </c>
      <c r="T334" s="65" t="str">
        <f t="shared" si="250"/>
        <v>PRO H50 T2 RU310UM  (50 gal)</v>
      </c>
      <c r="U334" s="168">
        <f t="shared" si="255"/>
        <v>1</v>
      </c>
      <c r="V334" s="13" t="s">
        <v>436</v>
      </c>
      <c r="W334" s="14">
        <v>50</v>
      </c>
      <c r="X334" s="105"/>
      <c r="Y334" s="86" t="s">
        <v>296</v>
      </c>
      <c r="Z334" s="91" t="str">
        <f t="shared" si="240"/>
        <v>Rheem2020Build50</v>
      </c>
      <c r="AA334" s="126">
        <v>0</v>
      </c>
      <c r="AB334" s="42"/>
      <c r="AC334" s="51" t="s">
        <v>9</v>
      </c>
      <c r="AD334" s="171">
        <v>2.9</v>
      </c>
      <c r="AE334" s="52">
        <v>44158</v>
      </c>
      <c r="AF334" s="49"/>
      <c r="AG334" s="138" t="str">
        <f t="shared" si="264"/>
        <v>2,     213064,   "PRO H50 T2 RU310UM  (50 gal)"</v>
      </c>
      <c r="AH334" s="140" t="str">
        <f t="shared" si="273"/>
        <v>Ruud</v>
      </c>
      <c r="AI334" s="142" t="s">
        <v>650</v>
      </c>
      <c r="AJ334" s="166">
        <f t="shared" si="256"/>
        <v>1</v>
      </c>
      <c r="AK334" s="138" t="str">
        <f t="shared" si="265"/>
        <v xml:space="preserve">          case  PRO H50 T2 RU310UM  (50 gal)   :   "RuudPROH50T2RU310UM"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3:54" s="6" customFormat="1" ht="15" customHeight="1" x14ac:dyDescent="0.25">
      <c r="C335" s="131" t="str">
        <f t="shared" si="247"/>
        <v>Ruud</v>
      </c>
      <c r="D335" s="131" t="str">
        <f t="shared" si="248"/>
        <v>PRO H65 T2 RU310UM  (65 gal)</v>
      </c>
      <c r="E335" s="131">
        <f t="shared" si="266"/>
        <v>213165</v>
      </c>
      <c r="F335" s="60">
        <f t="shared" si="268"/>
        <v>65</v>
      </c>
      <c r="G335" s="6" t="str">
        <f t="shared" si="249"/>
        <v>Rheem2020Build65</v>
      </c>
      <c r="H335" s="62">
        <v>0</v>
      </c>
      <c r="I335" s="60">
        <v>1</v>
      </c>
      <c r="J335" s="61">
        <f t="shared" si="269"/>
        <v>0</v>
      </c>
      <c r="K335" s="61">
        <f t="shared" si="270"/>
        <v>2.9</v>
      </c>
      <c r="L335" s="127">
        <f t="shared" si="271"/>
        <v>0</v>
      </c>
      <c r="M335" s="169" t="str">
        <f t="shared" si="267"/>
        <v>RuudPROH65T2RU310UM</v>
      </c>
      <c r="N335" s="97" t="s">
        <v>196</v>
      </c>
      <c r="O335" s="32">
        <v>3</v>
      </c>
      <c r="P335" s="81">
        <f t="shared" si="272"/>
        <v>21</v>
      </c>
      <c r="Q335" s="12" t="s">
        <v>99</v>
      </c>
      <c r="R335" s="68">
        <f t="shared" si="260"/>
        <v>31</v>
      </c>
      <c r="S335" s="68">
        <f t="shared" si="252"/>
        <v>213165</v>
      </c>
      <c r="T335" s="65" t="str">
        <f t="shared" si="250"/>
        <v>PRO H65 T2 RU310UM  (65 gal)</v>
      </c>
      <c r="U335" s="168">
        <f t="shared" si="255"/>
        <v>1</v>
      </c>
      <c r="V335" s="13" t="s">
        <v>437</v>
      </c>
      <c r="W335" s="14">
        <v>65</v>
      </c>
      <c r="X335" s="105"/>
      <c r="Y335" s="86" t="s">
        <v>297</v>
      </c>
      <c r="Z335" s="91" t="str">
        <f t="shared" si="240"/>
        <v>Rheem2020Build65</v>
      </c>
      <c r="AA335" s="126">
        <v>0</v>
      </c>
      <c r="AB335" s="42"/>
      <c r="AC335" s="51" t="s">
        <v>9</v>
      </c>
      <c r="AD335" s="171">
        <v>2.9</v>
      </c>
      <c r="AE335" s="52">
        <v>44158</v>
      </c>
      <c r="AF335" s="49"/>
      <c r="AG335" s="138" t="str">
        <f t="shared" si="264"/>
        <v>2,     213165,   "PRO H65 T2 RU310UM  (65 gal)"</v>
      </c>
      <c r="AH335" s="140" t="str">
        <f t="shared" si="273"/>
        <v>Ruud</v>
      </c>
      <c r="AI335" s="142" t="s">
        <v>651</v>
      </c>
      <c r="AJ335" s="166">
        <f t="shared" si="256"/>
        <v>1</v>
      </c>
      <c r="AK335" s="138" t="str">
        <f t="shared" si="265"/>
        <v xml:space="preserve">          case  PRO H65 T2 RU310UM  (65 gal)   :   "RuudPROH65T2RU310UM"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3:54" s="6" customFormat="1" ht="15" customHeight="1" x14ac:dyDescent="0.25">
      <c r="C336" s="131" t="str">
        <f t="shared" si="247"/>
        <v>Ruud</v>
      </c>
      <c r="D336" s="131" t="str">
        <f t="shared" si="248"/>
        <v>PRO H80 T2 RU310UM  (80 gal)</v>
      </c>
      <c r="E336" s="131">
        <f t="shared" si="266"/>
        <v>213266</v>
      </c>
      <c r="F336" s="60">
        <f t="shared" si="268"/>
        <v>80</v>
      </c>
      <c r="G336" s="6" t="str">
        <f t="shared" si="249"/>
        <v>Rheem2020Build80</v>
      </c>
      <c r="H336" s="62">
        <v>0</v>
      </c>
      <c r="I336" s="60">
        <v>1</v>
      </c>
      <c r="J336" s="61">
        <f t="shared" si="269"/>
        <v>0</v>
      </c>
      <c r="K336" s="61">
        <f t="shared" si="270"/>
        <v>2.9</v>
      </c>
      <c r="L336" s="127">
        <f t="shared" si="271"/>
        <v>0</v>
      </c>
      <c r="M336" s="169" t="str">
        <f t="shared" si="267"/>
        <v>RuudPROH80T2RU310UM</v>
      </c>
      <c r="N336" s="97" t="s">
        <v>196</v>
      </c>
      <c r="O336" s="32">
        <v>3</v>
      </c>
      <c r="P336" s="81">
        <f t="shared" si="272"/>
        <v>21</v>
      </c>
      <c r="Q336" s="12" t="s">
        <v>99</v>
      </c>
      <c r="R336" s="68">
        <f t="shared" si="260"/>
        <v>32</v>
      </c>
      <c r="S336" s="68">
        <f t="shared" si="252"/>
        <v>213266</v>
      </c>
      <c r="T336" s="65" t="str">
        <f t="shared" si="250"/>
        <v>PRO H80 T2 RU310UM  (80 gal)</v>
      </c>
      <c r="U336" s="168">
        <f t="shared" si="255"/>
        <v>1</v>
      </c>
      <c r="V336" s="13" t="s">
        <v>438</v>
      </c>
      <c r="W336" s="14">
        <v>80</v>
      </c>
      <c r="X336" s="105"/>
      <c r="Y336" s="86" t="s">
        <v>298</v>
      </c>
      <c r="Z336" s="91" t="str">
        <f t="shared" si="240"/>
        <v>Rheem2020Build80</v>
      </c>
      <c r="AA336" s="126">
        <v>0</v>
      </c>
      <c r="AB336" s="42"/>
      <c r="AC336" s="51" t="s">
        <v>15</v>
      </c>
      <c r="AD336" s="171">
        <v>2.9</v>
      </c>
      <c r="AE336" s="52">
        <v>44158</v>
      </c>
      <c r="AF336" s="49"/>
      <c r="AG336" s="138" t="str">
        <f t="shared" si="264"/>
        <v>2,     213266,   "PRO H80 T2 RU310UM  (80 gal)"</v>
      </c>
      <c r="AH336" s="140" t="str">
        <f t="shared" si="273"/>
        <v>Ruud</v>
      </c>
      <c r="AI336" s="142" t="s">
        <v>652</v>
      </c>
      <c r="AJ336" s="166">
        <f t="shared" si="256"/>
        <v>1</v>
      </c>
      <c r="AK336" s="138" t="str">
        <f t="shared" si="265"/>
        <v xml:space="preserve">          case  PRO H80 T2 RU310UM  (80 gal)   :   "RuudPROH80T2RU310UM"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3:1045" s="6" customFormat="1" ht="15" customHeight="1" x14ac:dyDescent="0.25">
      <c r="C337" s="158" t="str">
        <f t="shared" ref="C337:C346" si="274">Q337</f>
        <v>Ruud</v>
      </c>
      <c r="D337" s="158" t="str">
        <f t="shared" ref="D337:D346" si="275">T337</f>
        <v>PROUH40 T0 RU120  (40 gal)</v>
      </c>
      <c r="E337" s="158">
        <f t="shared" si="266"/>
        <v>213781</v>
      </c>
      <c r="F337" s="60">
        <f t="shared" si="268"/>
        <v>40</v>
      </c>
      <c r="G337" s="6" t="str">
        <f t="shared" ref="G337:G346" si="276">Z337</f>
        <v>RheemPlugInDedicated40</v>
      </c>
      <c r="H337" s="62">
        <v>0</v>
      </c>
      <c r="I337" s="60">
        <v>1</v>
      </c>
      <c r="J337" s="61">
        <f t="shared" si="269"/>
        <v>0</v>
      </c>
      <c r="K337" s="61">
        <f t="shared" si="270"/>
        <v>3</v>
      </c>
      <c r="L337" s="127">
        <f t="shared" si="271"/>
        <v>0</v>
      </c>
      <c r="M337" s="169" t="str">
        <f t="shared" si="267"/>
        <v>RuudPROUH40T0RU120</v>
      </c>
      <c r="N337" s="97" t="s">
        <v>196</v>
      </c>
      <c r="O337" s="32">
        <v>2</v>
      </c>
      <c r="P337" s="81">
        <f t="shared" si="272"/>
        <v>21</v>
      </c>
      <c r="Q337" s="12" t="s">
        <v>99</v>
      </c>
      <c r="R337" s="67">
        <v>37</v>
      </c>
      <c r="S337" s="68">
        <f t="shared" si="252"/>
        <v>213781</v>
      </c>
      <c r="T337" s="65" t="str">
        <f t="shared" ref="T337:T346" si="277">V337 &amp; "  (" &amp; W337 &amp; " gal" &amp; IF(AA337&gt;0, ", JA13)", ")")</f>
        <v>PROUH40 T0 RU120  (40 gal)</v>
      </c>
      <c r="U337" s="168">
        <f t="shared" si="255"/>
        <v>1</v>
      </c>
      <c r="V337" s="159" t="s">
        <v>826</v>
      </c>
      <c r="W337" s="14">
        <v>40</v>
      </c>
      <c r="X337" s="105"/>
      <c r="Y337" s="86" t="s">
        <v>763</v>
      </c>
      <c r="Z337" s="91" t="str">
        <f t="shared" si="240"/>
        <v>RheemPlugInDedicated40</v>
      </c>
      <c r="AA337" s="126">
        <v>0</v>
      </c>
      <c r="AB337" s="116"/>
      <c r="AC337" s="117" t="s">
        <v>9</v>
      </c>
      <c r="AD337" s="172">
        <v>3</v>
      </c>
      <c r="AE337" s="118">
        <v>44760</v>
      </c>
      <c r="AF337" s="119"/>
      <c r="AG337" s="138" t="str">
        <f t="shared" si="264"/>
        <v>2,     213781,   "PROUH40 T0 RU120  (40 gal)"</v>
      </c>
      <c r="AH337" s="140" t="str">
        <f t="shared" si="273"/>
        <v>Ruud</v>
      </c>
      <c r="AI337" s="159" t="s">
        <v>836</v>
      </c>
      <c r="AJ337" s="166">
        <f t="shared" si="256"/>
        <v>1</v>
      </c>
      <c r="AK337" s="138" t="str">
        <f t="shared" si="265"/>
        <v xml:space="preserve">          case  PROUH40 T0 RU120  (40 gal)   :   "RuudPROUH40T0RU120"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3:1045" s="6" customFormat="1" ht="15" customHeight="1" x14ac:dyDescent="0.25">
      <c r="C338" s="158" t="str">
        <f t="shared" si="274"/>
        <v>Ruud</v>
      </c>
      <c r="D338" s="158" t="str">
        <f t="shared" si="275"/>
        <v>PROUH50 T0 RU120  (50 gal)</v>
      </c>
      <c r="E338" s="158">
        <f t="shared" si="266"/>
        <v>213882</v>
      </c>
      <c r="F338" s="60">
        <f t="shared" si="268"/>
        <v>50</v>
      </c>
      <c r="G338" s="6" t="str">
        <f t="shared" si="276"/>
        <v>RheemPlugInDedicated50</v>
      </c>
      <c r="H338" s="62">
        <v>0</v>
      </c>
      <c r="I338" s="60">
        <v>1</v>
      </c>
      <c r="J338" s="61">
        <f t="shared" si="269"/>
        <v>0</v>
      </c>
      <c r="K338" s="61">
        <f t="shared" si="270"/>
        <v>3</v>
      </c>
      <c r="L338" s="127">
        <f t="shared" si="271"/>
        <v>0</v>
      </c>
      <c r="M338" s="169" t="str">
        <f t="shared" si="267"/>
        <v>RuudPROUH50T0RU120</v>
      </c>
      <c r="N338" s="97" t="s">
        <v>196</v>
      </c>
      <c r="O338" s="32">
        <v>2</v>
      </c>
      <c r="P338" s="81">
        <f t="shared" si="272"/>
        <v>21</v>
      </c>
      <c r="Q338" s="12" t="s">
        <v>99</v>
      </c>
      <c r="R338" s="68">
        <f t="shared" si="260"/>
        <v>38</v>
      </c>
      <c r="S338" s="68">
        <f t="shared" si="252"/>
        <v>213882</v>
      </c>
      <c r="T338" s="65" t="str">
        <f t="shared" si="277"/>
        <v>PROUH50 T0 RU120  (50 gal)</v>
      </c>
      <c r="U338" s="168">
        <f t="shared" si="255"/>
        <v>1</v>
      </c>
      <c r="V338" s="159" t="s">
        <v>827</v>
      </c>
      <c r="W338" s="14">
        <v>50</v>
      </c>
      <c r="X338" s="105"/>
      <c r="Y338" s="86" t="s">
        <v>764</v>
      </c>
      <c r="Z338" s="91" t="str">
        <f t="shared" si="240"/>
        <v>RheemPlugInDedicated50</v>
      </c>
      <c r="AA338" s="126">
        <v>0</v>
      </c>
      <c r="AB338" s="42"/>
      <c r="AC338" s="51" t="s">
        <v>9</v>
      </c>
      <c r="AD338" s="171">
        <v>3</v>
      </c>
      <c r="AE338" s="52">
        <v>44760</v>
      </c>
      <c r="AF338" s="49"/>
      <c r="AG338" s="138" t="str">
        <f t="shared" si="264"/>
        <v>2,     213882,   "PROUH50 T0 RU120  (50 gal)"</v>
      </c>
      <c r="AH338" s="140" t="str">
        <f t="shared" si="273"/>
        <v>Ruud</v>
      </c>
      <c r="AI338" s="159" t="s">
        <v>837</v>
      </c>
      <c r="AJ338" s="166">
        <f t="shared" si="256"/>
        <v>1</v>
      </c>
      <c r="AK338" s="138" t="str">
        <f t="shared" si="265"/>
        <v xml:space="preserve">          case  PROUH50 T0 RU120  (50 gal)   :   "RuudPROUH50T0RU120"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3:1045" s="6" customFormat="1" ht="15" customHeight="1" x14ac:dyDescent="0.25">
      <c r="C339" s="158" t="str">
        <f t="shared" si="274"/>
        <v>Ruud</v>
      </c>
      <c r="D339" s="158" t="str">
        <f t="shared" si="275"/>
        <v>PROUH40 T0 RU120-M  (40 gal, JA13)</v>
      </c>
      <c r="E339" s="158">
        <f t="shared" si="266"/>
        <v>213977</v>
      </c>
      <c r="F339" s="60">
        <f t="shared" si="268"/>
        <v>40</v>
      </c>
      <c r="G339" s="6" t="str">
        <f t="shared" si="276"/>
        <v>RheemPlugInShared40</v>
      </c>
      <c r="H339" s="62">
        <v>0</v>
      </c>
      <c r="I339" s="60">
        <v>1</v>
      </c>
      <c r="J339" s="61">
        <f t="shared" si="269"/>
        <v>0</v>
      </c>
      <c r="K339" s="61">
        <f t="shared" si="270"/>
        <v>2.8</v>
      </c>
      <c r="L339" s="127">
        <f t="shared" si="271"/>
        <v>1</v>
      </c>
      <c r="M339" s="169" t="str">
        <f t="shared" si="267"/>
        <v>RuudPROUH40T0RU120M</v>
      </c>
      <c r="N339" s="97" t="s">
        <v>196</v>
      </c>
      <c r="O339" s="32">
        <v>3</v>
      </c>
      <c r="P339" s="81">
        <f t="shared" si="272"/>
        <v>21</v>
      </c>
      <c r="Q339" s="12" t="s">
        <v>99</v>
      </c>
      <c r="R339" s="68">
        <f t="shared" si="260"/>
        <v>39</v>
      </c>
      <c r="S339" s="68">
        <f t="shared" si="252"/>
        <v>213977</v>
      </c>
      <c r="T339" s="65" t="str">
        <f t="shared" si="277"/>
        <v>PROUH40 T0 RU120-M  (40 gal, JA13)</v>
      </c>
      <c r="U339" s="168">
        <f t="shared" si="255"/>
        <v>1</v>
      </c>
      <c r="V339" s="159" t="s">
        <v>828</v>
      </c>
      <c r="W339" s="14">
        <v>40</v>
      </c>
      <c r="X339" s="105"/>
      <c r="Y339" s="86" t="s">
        <v>759</v>
      </c>
      <c r="Z339" s="91" t="str">
        <f t="shared" si="240"/>
        <v>RheemPlugInShared40</v>
      </c>
      <c r="AA339" s="128">
        <v>1</v>
      </c>
      <c r="AB339" s="116"/>
      <c r="AC339" s="117" t="s">
        <v>9</v>
      </c>
      <c r="AD339" s="172">
        <v>2.8</v>
      </c>
      <c r="AE339" s="118">
        <v>44760</v>
      </c>
      <c r="AF339" s="49"/>
      <c r="AG339" s="138" t="str">
        <f t="shared" si="264"/>
        <v>2,     213977,   "PROUH40 T0 RU120-M  (40 gal, JA13)"</v>
      </c>
      <c r="AH339" s="140" t="str">
        <f t="shared" si="273"/>
        <v>Ruud</v>
      </c>
      <c r="AI339" s="155" t="s">
        <v>838</v>
      </c>
      <c r="AJ339" s="166">
        <f t="shared" si="256"/>
        <v>1</v>
      </c>
      <c r="AK339" s="138" t="str">
        <f t="shared" si="265"/>
        <v xml:space="preserve">          case  PROUH40 T0 RU120-M  (40 gal, JA13)   :   "RuudPROUH40T0RU120M"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3:1045" s="6" customFormat="1" ht="15" customHeight="1" x14ac:dyDescent="0.25">
      <c r="C340" s="158" t="str">
        <f t="shared" si="274"/>
        <v>Ruud</v>
      </c>
      <c r="D340" s="158" t="str">
        <f t="shared" si="275"/>
        <v>PROUH40 T0 RU120-MSO  (40 gal, JA13)</v>
      </c>
      <c r="E340" s="158">
        <f t="shared" si="266"/>
        <v>214077</v>
      </c>
      <c r="F340" s="60">
        <f t="shared" si="268"/>
        <v>40</v>
      </c>
      <c r="G340" s="6" t="str">
        <f t="shared" si="276"/>
        <v>RheemPlugInShared40</v>
      </c>
      <c r="H340" s="62">
        <v>0</v>
      </c>
      <c r="I340" s="60">
        <v>1</v>
      </c>
      <c r="J340" s="61">
        <f t="shared" si="269"/>
        <v>0</v>
      </c>
      <c r="K340" s="61">
        <f t="shared" si="270"/>
        <v>2.8</v>
      </c>
      <c r="L340" s="127">
        <f t="shared" si="271"/>
        <v>1</v>
      </c>
      <c r="M340" s="169" t="str">
        <f t="shared" si="267"/>
        <v>RuudPROUH40T0RU120MSO</v>
      </c>
      <c r="N340" s="97" t="s">
        <v>196</v>
      </c>
      <c r="O340" s="32">
        <v>3</v>
      </c>
      <c r="P340" s="81">
        <f t="shared" si="272"/>
        <v>21</v>
      </c>
      <c r="Q340" s="12" t="s">
        <v>99</v>
      </c>
      <c r="R340" s="68">
        <f t="shared" si="260"/>
        <v>40</v>
      </c>
      <c r="S340" s="68">
        <f t="shared" si="252"/>
        <v>214077</v>
      </c>
      <c r="T340" s="65" t="str">
        <f t="shared" si="277"/>
        <v>PROUH40 T0 RU120-MSO  (40 gal, JA13)</v>
      </c>
      <c r="U340" s="168">
        <f t="shared" si="255"/>
        <v>1</v>
      </c>
      <c r="V340" s="159" t="s">
        <v>829</v>
      </c>
      <c r="W340" s="14">
        <v>40</v>
      </c>
      <c r="X340" s="105"/>
      <c r="Y340" s="86" t="s">
        <v>759</v>
      </c>
      <c r="Z340" s="91" t="str">
        <f t="shared" si="240"/>
        <v>RheemPlugInShared40</v>
      </c>
      <c r="AA340" s="128">
        <v>1</v>
      </c>
      <c r="AB340" s="42"/>
      <c r="AC340" s="51" t="s">
        <v>9</v>
      </c>
      <c r="AD340" s="171">
        <v>2.8</v>
      </c>
      <c r="AE340" s="52">
        <v>44760</v>
      </c>
      <c r="AF340" s="49"/>
      <c r="AG340" s="138" t="str">
        <f t="shared" si="264"/>
        <v>2,     214077,   "PROUH40 T0 RU120-MSO  (40 gal, JA13)"</v>
      </c>
      <c r="AH340" s="140" t="str">
        <f t="shared" si="273"/>
        <v>Ruud</v>
      </c>
      <c r="AI340" s="155" t="s">
        <v>839</v>
      </c>
      <c r="AJ340" s="166">
        <f t="shared" si="256"/>
        <v>1</v>
      </c>
      <c r="AK340" s="138" t="str">
        <f t="shared" si="265"/>
        <v xml:space="preserve">          case  PROUH40 T0 RU120-MSO  (40 gal, JA13)   :   "RuudPROUH40T0RU120MSO"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3:1045" s="6" customFormat="1" ht="15" customHeight="1" x14ac:dyDescent="0.25">
      <c r="C341" s="158" t="str">
        <f t="shared" si="274"/>
        <v>Ruud</v>
      </c>
      <c r="D341" s="158" t="str">
        <f t="shared" si="275"/>
        <v>PROUH50 T0 RU120-M  (50 gal, JA13)</v>
      </c>
      <c r="E341" s="158">
        <f t="shared" si="266"/>
        <v>214178</v>
      </c>
      <c r="F341" s="60">
        <f t="shared" si="268"/>
        <v>50</v>
      </c>
      <c r="G341" s="6" t="str">
        <f t="shared" si="276"/>
        <v>RheemPlugInShared50</v>
      </c>
      <c r="H341" s="62">
        <v>0</v>
      </c>
      <c r="I341" s="60">
        <v>1</v>
      </c>
      <c r="J341" s="61">
        <f t="shared" si="269"/>
        <v>0</v>
      </c>
      <c r="K341" s="61">
        <f t="shared" si="270"/>
        <v>3</v>
      </c>
      <c r="L341" s="127">
        <f t="shared" si="271"/>
        <v>1</v>
      </c>
      <c r="M341" s="169" t="str">
        <f t="shared" si="267"/>
        <v>RuudPROUH50T0RU120M</v>
      </c>
      <c r="N341" s="97" t="s">
        <v>196</v>
      </c>
      <c r="O341" s="32">
        <v>3</v>
      </c>
      <c r="P341" s="81">
        <f t="shared" si="272"/>
        <v>21</v>
      </c>
      <c r="Q341" s="12" t="s">
        <v>99</v>
      </c>
      <c r="R341" s="68">
        <f t="shared" si="260"/>
        <v>41</v>
      </c>
      <c r="S341" s="68">
        <f t="shared" si="252"/>
        <v>214178</v>
      </c>
      <c r="T341" s="65" t="str">
        <f t="shared" si="277"/>
        <v>PROUH50 T0 RU120-M  (50 gal, JA13)</v>
      </c>
      <c r="U341" s="168">
        <f t="shared" si="255"/>
        <v>1</v>
      </c>
      <c r="V341" s="159" t="s">
        <v>830</v>
      </c>
      <c r="W341" s="14">
        <v>50</v>
      </c>
      <c r="X341" s="105"/>
      <c r="Y341" s="86" t="s">
        <v>760</v>
      </c>
      <c r="Z341" s="91" t="str">
        <f t="shared" si="240"/>
        <v>RheemPlugInShared50</v>
      </c>
      <c r="AA341" s="128">
        <v>1</v>
      </c>
      <c r="AB341" s="42"/>
      <c r="AC341" s="51" t="s">
        <v>9</v>
      </c>
      <c r="AD341" s="171">
        <v>3</v>
      </c>
      <c r="AE341" s="52">
        <v>44760</v>
      </c>
      <c r="AF341" s="49"/>
      <c r="AG341" s="138" t="str">
        <f t="shared" si="264"/>
        <v>2,     214178,   "PROUH50 T0 RU120-M  (50 gal, JA13)"</v>
      </c>
      <c r="AH341" s="140" t="str">
        <f t="shared" si="273"/>
        <v>Ruud</v>
      </c>
      <c r="AI341" s="158" t="s">
        <v>840</v>
      </c>
      <c r="AJ341" s="166">
        <f t="shared" si="256"/>
        <v>1</v>
      </c>
      <c r="AK341" s="138" t="str">
        <f t="shared" si="265"/>
        <v xml:space="preserve">          case  PROUH50 T0 RU120-M  (50 gal, JA13)   :   "RuudPROUH50T0RU120M"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3:1045" s="6" customFormat="1" ht="15" customHeight="1" x14ac:dyDescent="0.25">
      <c r="C342" s="158" t="str">
        <f t="shared" si="274"/>
        <v>Ruud</v>
      </c>
      <c r="D342" s="158" t="str">
        <f t="shared" si="275"/>
        <v>PROUH50 T0 RU120-MSO  (50 gal, JA13)</v>
      </c>
      <c r="E342" s="158">
        <f t="shared" si="266"/>
        <v>214278</v>
      </c>
      <c r="F342" s="60">
        <f t="shared" si="268"/>
        <v>50</v>
      </c>
      <c r="G342" s="6" t="str">
        <f t="shared" si="276"/>
        <v>RheemPlugInShared50</v>
      </c>
      <c r="H342" s="62">
        <v>0</v>
      </c>
      <c r="I342" s="60">
        <v>1</v>
      </c>
      <c r="J342" s="61">
        <f t="shared" si="269"/>
        <v>0</v>
      </c>
      <c r="K342" s="61">
        <f t="shared" si="270"/>
        <v>3</v>
      </c>
      <c r="L342" s="127">
        <f t="shared" si="271"/>
        <v>1</v>
      </c>
      <c r="M342" s="169" t="str">
        <f t="shared" si="267"/>
        <v>RuudPROUH50T0RU120MSO</v>
      </c>
      <c r="N342" s="97" t="s">
        <v>196</v>
      </c>
      <c r="O342" s="32">
        <v>3</v>
      </c>
      <c r="P342" s="81">
        <f t="shared" si="272"/>
        <v>21</v>
      </c>
      <c r="Q342" s="12" t="s">
        <v>99</v>
      </c>
      <c r="R342" s="68">
        <f t="shared" si="260"/>
        <v>42</v>
      </c>
      <c r="S342" s="68">
        <f t="shared" si="252"/>
        <v>214278</v>
      </c>
      <c r="T342" s="65" t="str">
        <f t="shared" si="277"/>
        <v>PROUH50 T0 RU120-MSO  (50 gal, JA13)</v>
      </c>
      <c r="U342" s="168">
        <f t="shared" si="255"/>
        <v>1</v>
      </c>
      <c r="V342" s="159" t="s">
        <v>831</v>
      </c>
      <c r="W342" s="14">
        <v>50</v>
      </c>
      <c r="X342" s="105"/>
      <c r="Y342" s="86" t="s">
        <v>760</v>
      </c>
      <c r="Z342" s="91" t="str">
        <f t="shared" si="240"/>
        <v>RheemPlugInShared50</v>
      </c>
      <c r="AA342" s="128">
        <v>1</v>
      </c>
      <c r="AB342" s="42"/>
      <c r="AC342" s="51" t="s">
        <v>9</v>
      </c>
      <c r="AD342" s="171">
        <v>3</v>
      </c>
      <c r="AE342" s="52">
        <v>44760</v>
      </c>
      <c r="AF342" s="49"/>
      <c r="AG342" s="138" t="str">
        <f t="shared" si="264"/>
        <v>2,     214278,   "PROUH50 T0 RU120-MSO  (50 gal, JA13)"</v>
      </c>
      <c r="AH342" s="140" t="str">
        <f t="shared" si="273"/>
        <v>Ruud</v>
      </c>
      <c r="AI342" s="155" t="s">
        <v>841</v>
      </c>
      <c r="AJ342" s="166">
        <f t="shared" si="256"/>
        <v>1</v>
      </c>
      <c r="AK342" s="138" t="str">
        <f t="shared" si="265"/>
        <v xml:space="preserve">          case  PROUH50 T0 RU120-MSO  (50 gal, JA13)   :   "RuudPROUH50T0RU120MSO"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3:1045" s="6" customFormat="1" ht="15" customHeight="1" x14ac:dyDescent="0.25">
      <c r="C343" s="158" t="str">
        <f t="shared" si="274"/>
        <v>Ruud</v>
      </c>
      <c r="D343" s="158" t="str">
        <f t="shared" si="275"/>
        <v>PROUH65 T0 RU120-M  (65 gal, JA13)</v>
      </c>
      <c r="E343" s="158">
        <f t="shared" si="266"/>
        <v>214379</v>
      </c>
      <c r="F343" s="60">
        <f t="shared" si="268"/>
        <v>65</v>
      </c>
      <c r="G343" s="6" t="str">
        <f t="shared" si="276"/>
        <v>RheemPlugInShared65</v>
      </c>
      <c r="H343" s="62">
        <v>0</v>
      </c>
      <c r="I343" s="60">
        <v>1</v>
      </c>
      <c r="J343" s="61">
        <f t="shared" si="269"/>
        <v>0</v>
      </c>
      <c r="K343" s="61">
        <f t="shared" si="270"/>
        <v>3.3</v>
      </c>
      <c r="L343" s="127">
        <f t="shared" si="271"/>
        <v>1</v>
      </c>
      <c r="M343" s="169" t="str">
        <f t="shared" si="267"/>
        <v>RuudPROUH65T0RU120M</v>
      </c>
      <c r="N343" s="97" t="s">
        <v>196</v>
      </c>
      <c r="O343" s="32">
        <v>3</v>
      </c>
      <c r="P343" s="81">
        <f t="shared" si="272"/>
        <v>21</v>
      </c>
      <c r="Q343" s="12" t="s">
        <v>99</v>
      </c>
      <c r="R343" s="68">
        <f t="shared" si="260"/>
        <v>43</v>
      </c>
      <c r="S343" s="68">
        <f t="shared" si="252"/>
        <v>214379</v>
      </c>
      <c r="T343" s="65" t="str">
        <f t="shared" si="277"/>
        <v>PROUH65 T0 RU120-M  (65 gal, JA13)</v>
      </c>
      <c r="U343" s="168">
        <f t="shared" si="255"/>
        <v>1</v>
      </c>
      <c r="V343" s="159" t="s">
        <v>832</v>
      </c>
      <c r="W343" s="14">
        <v>65</v>
      </c>
      <c r="X343" s="105"/>
      <c r="Y343" s="86" t="s">
        <v>761</v>
      </c>
      <c r="Z343" s="91" t="str">
        <f t="shared" si="240"/>
        <v>RheemPlugInShared65</v>
      </c>
      <c r="AA343" s="128">
        <v>1</v>
      </c>
      <c r="AB343" s="42"/>
      <c r="AC343" s="51">
        <v>3</v>
      </c>
      <c r="AD343" s="171">
        <v>3.3</v>
      </c>
      <c r="AE343" s="52">
        <v>44760</v>
      </c>
      <c r="AF343" s="49"/>
      <c r="AG343" s="138" t="str">
        <f t="shared" si="264"/>
        <v>2,     214379,   "PROUH65 T0 RU120-M  (65 gal, JA13)"</v>
      </c>
      <c r="AH343" s="140" t="str">
        <f t="shared" si="273"/>
        <v>Ruud</v>
      </c>
      <c r="AI343" s="155" t="s">
        <v>842</v>
      </c>
      <c r="AJ343" s="166">
        <f t="shared" si="256"/>
        <v>1</v>
      </c>
      <c r="AK343" s="138" t="str">
        <f t="shared" si="265"/>
        <v xml:space="preserve">          case  PROUH65 T0 RU120-M  (65 gal, JA13)   :   "RuudPROUH65T0RU120M"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3:1045" s="6" customFormat="1" ht="15" customHeight="1" x14ac:dyDescent="0.25">
      <c r="C344" s="158" t="str">
        <f t="shared" si="274"/>
        <v>Ruud</v>
      </c>
      <c r="D344" s="158" t="str">
        <f t="shared" si="275"/>
        <v>PROUH65 T0 RU120-MSO  (65 gal, JA13)</v>
      </c>
      <c r="E344" s="158">
        <f t="shared" si="266"/>
        <v>214479</v>
      </c>
      <c r="F344" s="60">
        <f t="shared" si="268"/>
        <v>65</v>
      </c>
      <c r="G344" s="6" t="str">
        <f t="shared" si="276"/>
        <v>RheemPlugInShared65</v>
      </c>
      <c r="H344" s="62">
        <v>0</v>
      </c>
      <c r="I344" s="60">
        <v>1</v>
      </c>
      <c r="J344" s="61">
        <f t="shared" si="269"/>
        <v>0</v>
      </c>
      <c r="K344" s="61">
        <f t="shared" si="270"/>
        <v>3.3</v>
      </c>
      <c r="L344" s="127">
        <f t="shared" si="271"/>
        <v>1</v>
      </c>
      <c r="M344" s="169" t="str">
        <f t="shared" si="267"/>
        <v>RuudPROUH65T0RU120MSO</v>
      </c>
      <c r="N344" s="97" t="s">
        <v>196</v>
      </c>
      <c r="O344" s="32">
        <v>3</v>
      </c>
      <c r="P344" s="81">
        <f t="shared" si="272"/>
        <v>21</v>
      </c>
      <c r="Q344" s="12" t="s">
        <v>99</v>
      </c>
      <c r="R344" s="68">
        <f t="shared" si="260"/>
        <v>44</v>
      </c>
      <c r="S344" s="68">
        <f t="shared" ref="S344:S375" si="278" xml:space="preserve"> (P344*10000) + (R344*100) + VLOOKUP( Y344, $V$2:$X$56, 2, FALSE )</f>
        <v>214479</v>
      </c>
      <c r="T344" s="65" t="str">
        <f t="shared" si="277"/>
        <v>PROUH65 T0 RU120-MSO  (65 gal, JA13)</v>
      </c>
      <c r="U344" s="168">
        <f t="shared" si="255"/>
        <v>1</v>
      </c>
      <c r="V344" s="159" t="s">
        <v>833</v>
      </c>
      <c r="W344" s="14">
        <v>65</v>
      </c>
      <c r="X344" s="105"/>
      <c r="Y344" s="86" t="s">
        <v>761</v>
      </c>
      <c r="Z344" s="91" t="str">
        <f t="shared" si="240"/>
        <v>RheemPlugInShared65</v>
      </c>
      <c r="AA344" s="128">
        <v>1</v>
      </c>
      <c r="AB344" s="42"/>
      <c r="AC344" s="51">
        <v>3</v>
      </c>
      <c r="AD344" s="171">
        <v>3.3</v>
      </c>
      <c r="AE344" s="52">
        <v>44760</v>
      </c>
      <c r="AF344" s="49"/>
      <c r="AG344" s="138" t="str">
        <f t="shared" si="264"/>
        <v>2,     214479,   "PROUH65 T0 RU120-MSO  (65 gal, JA13)"</v>
      </c>
      <c r="AH344" s="140" t="str">
        <f t="shared" si="273"/>
        <v>Ruud</v>
      </c>
      <c r="AI344" s="155" t="s">
        <v>843</v>
      </c>
      <c r="AJ344" s="166">
        <f t="shared" si="256"/>
        <v>1</v>
      </c>
      <c r="AK344" s="138" t="str">
        <f t="shared" si="265"/>
        <v xml:space="preserve">          case  PROUH65 T0 RU120-MSO  (65 gal, JA13)   :   "RuudPROUH65T0RU120MSO"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3:1045" s="6" customFormat="1" ht="15" customHeight="1" x14ac:dyDescent="0.25">
      <c r="C345" s="158" t="str">
        <f t="shared" si="274"/>
        <v>Ruud</v>
      </c>
      <c r="D345" s="158" t="str">
        <f t="shared" si="275"/>
        <v>PROUH80 T0 RU120-M  (80 gal, JA13)</v>
      </c>
      <c r="E345" s="158">
        <f t="shared" si="266"/>
        <v>214580</v>
      </c>
      <c r="F345" s="60">
        <f t="shared" si="268"/>
        <v>80</v>
      </c>
      <c r="G345" s="6" t="str">
        <f t="shared" si="276"/>
        <v>RheemPlugInShared80</v>
      </c>
      <c r="H345" s="62">
        <v>0</v>
      </c>
      <c r="I345" s="60">
        <v>1</v>
      </c>
      <c r="J345" s="61">
        <f t="shared" si="269"/>
        <v>0</v>
      </c>
      <c r="K345" s="61">
        <f t="shared" si="270"/>
        <v>3.5</v>
      </c>
      <c r="L345" s="127">
        <f t="shared" si="271"/>
        <v>1</v>
      </c>
      <c r="M345" s="169" t="str">
        <f t="shared" si="267"/>
        <v>RuudPROUH80T0RU120M</v>
      </c>
      <c r="N345" s="97" t="s">
        <v>196</v>
      </c>
      <c r="O345" s="32">
        <v>3</v>
      </c>
      <c r="P345" s="81">
        <f t="shared" si="272"/>
        <v>21</v>
      </c>
      <c r="Q345" s="12" t="s">
        <v>99</v>
      </c>
      <c r="R345" s="68">
        <f t="shared" si="260"/>
        <v>45</v>
      </c>
      <c r="S345" s="68">
        <f t="shared" si="278"/>
        <v>214580</v>
      </c>
      <c r="T345" s="65" t="str">
        <f t="shared" si="277"/>
        <v>PROUH80 T0 RU120-M  (80 gal, JA13)</v>
      </c>
      <c r="U345" s="168">
        <f t="shared" si="255"/>
        <v>1</v>
      </c>
      <c r="V345" s="159" t="s">
        <v>834</v>
      </c>
      <c r="W345" s="14">
        <v>80</v>
      </c>
      <c r="X345" s="105"/>
      <c r="Y345" s="86" t="s">
        <v>762</v>
      </c>
      <c r="Z345" s="91" t="str">
        <f t="shared" si="240"/>
        <v>RheemPlugInShared80</v>
      </c>
      <c r="AA345" s="128">
        <v>1</v>
      </c>
      <c r="AB345" s="42"/>
      <c r="AC345" s="51" t="s">
        <v>15</v>
      </c>
      <c r="AD345" s="171">
        <v>3.5</v>
      </c>
      <c r="AE345" s="52">
        <v>44760</v>
      </c>
      <c r="AF345" s="49"/>
      <c r="AG345" s="138" t="str">
        <f t="shared" si="264"/>
        <v>2,     214580,   "PROUH80 T0 RU120-M  (80 gal, JA13)"</v>
      </c>
      <c r="AH345" s="140" t="str">
        <f t="shared" si="273"/>
        <v>Ruud</v>
      </c>
      <c r="AI345" s="158" t="s">
        <v>844</v>
      </c>
      <c r="AJ345" s="166">
        <f t="shared" si="256"/>
        <v>1</v>
      </c>
      <c r="AK345" s="138" t="str">
        <f t="shared" si="265"/>
        <v xml:space="preserve">          case  PROUH80 T0 RU120-M  (80 gal, JA13)   :   "RuudPROUH80T0RU120M"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3:1045" s="6" customFormat="1" ht="15" customHeight="1" x14ac:dyDescent="0.25">
      <c r="C346" s="158" t="str">
        <f t="shared" si="274"/>
        <v>Ruud</v>
      </c>
      <c r="D346" s="158" t="str">
        <f t="shared" si="275"/>
        <v>PROUH80 T0 RU120-MSO  (80 gal, JA13)</v>
      </c>
      <c r="E346" s="158">
        <f t="shared" si="266"/>
        <v>214680</v>
      </c>
      <c r="F346" s="60">
        <f t="shared" si="268"/>
        <v>80</v>
      </c>
      <c r="G346" s="6" t="str">
        <f t="shared" si="276"/>
        <v>RheemPlugInShared80</v>
      </c>
      <c r="H346" s="62">
        <v>0</v>
      </c>
      <c r="I346" s="60">
        <v>1</v>
      </c>
      <c r="J346" s="61">
        <f t="shared" si="269"/>
        <v>0</v>
      </c>
      <c r="K346" s="61">
        <f t="shared" si="270"/>
        <v>3.5</v>
      </c>
      <c r="L346" s="127">
        <f t="shared" si="271"/>
        <v>1</v>
      </c>
      <c r="M346" s="169" t="str">
        <f t="shared" si="267"/>
        <v>RuudPROUH80T0RU120MSO</v>
      </c>
      <c r="N346" s="97" t="s">
        <v>196</v>
      </c>
      <c r="O346" s="32">
        <v>3</v>
      </c>
      <c r="P346" s="81">
        <f t="shared" si="272"/>
        <v>21</v>
      </c>
      <c r="Q346" s="12" t="s">
        <v>99</v>
      </c>
      <c r="R346" s="68">
        <f t="shared" si="260"/>
        <v>46</v>
      </c>
      <c r="S346" s="68">
        <f t="shared" si="278"/>
        <v>214680</v>
      </c>
      <c r="T346" s="65" t="str">
        <f t="shared" si="277"/>
        <v>PROUH80 T0 RU120-MSO  (80 gal, JA13)</v>
      </c>
      <c r="U346" s="168">
        <f t="shared" si="255"/>
        <v>1</v>
      </c>
      <c r="V346" s="159" t="s">
        <v>835</v>
      </c>
      <c r="W346" s="14">
        <v>80</v>
      </c>
      <c r="X346" s="105"/>
      <c r="Y346" s="86" t="s">
        <v>762</v>
      </c>
      <c r="Z346" s="91" t="str">
        <f t="shared" si="240"/>
        <v>RheemPlugInShared80</v>
      </c>
      <c r="AA346" s="128">
        <v>1</v>
      </c>
      <c r="AB346" s="42"/>
      <c r="AC346" s="51" t="s">
        <v>15</v>
      </c>
      <c r="AD346" s="171">
        <v>3.5</v>
      </c>
      <c r="AE346" s="52">
        <v>44760</v>
      </c>
      <c r="AF346" s="49"/>
      <c r="AG346" s="138" t="str">
        <f t="shared" si="264"/>
        <v>2,     214680,   "PROUH80 T0 RU120-MSO  (80 gal, JA13)"</v>
      </c>
      <c r="AH346" s="140" t="str">
        <f t="shared" si="273"/>
        <v>Ruud</v>
      </c>
      <c r="AI346" s="155" t="s">
        <v>845</v>
      </c>
      <c r="AJ346" s="166">
        <f t="shared" si="256"/>
        <v>1</v>
      </c>
      <c r="AK346" s="138" t="str">
        <f t="shared" si="265"/>
        <v xml:space="preserve">          case  PROUH80 T0 RU120-MSO  (80 gal, JA13)   :   "RuudPROUH80T0RU120MSO"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3:1045" s="6" customFormat="1" ht="15" customHeight="1" x14ac:dyDescent="0.25">
      <c r="C347" s="6" t="str">
        <f t="shared" si="247"/>
        <v>Ruud</v>
      </c>
      <c r="D347" s="6" t="str">
        <f t="shared" si="248"/>
        <v>HB50RU  (50 gal)</v>
      </c>
      <c r="E347" s="6">
        <f t="shared" si="266"/>
        <v>210121</v>
      </c>
      <c r="F347" s="60">
        <f t="shared" si="202"/>
        <v>50</v>
      </c>
      <c r="G347" s="6" t="str">
        <f t="shared" si="249"/>
        <v>RheemHB50</v>
      </c>
      <c r="H347" s="60">
        <v>1</v>
      </c>
      <c r="I347" s="62">
        <v>0</v>
      </c>
      <c r="J347" s="61">
        <f t="shared" si="205"/>
        <v>2.2799999999999998</v>
      </c>
      <c r="K347" s="61">
        <f t="shared" si="206"/>
        <v>0</v>
      </c>
      <c r="L347" s="127">
        <f t="shared" si="245"/>
        <v>0</v>
      </c>
      <c r="M347" s="169" t="str">
        <f t="shared" si="267"/>
        <v>RuudHB50RU</v>
      </c>
      <c r="N347" s="97" t="s">
        <v>196</v>
      </c>
      <c r="O347" s="32">
        <v>1</v>
      </c>
      <c r="P347" s="81">
        <f t="shared" si="246"/>
        <v>21</v>
      </c>
      <c r="Q347" s="12" t="s">
        <v>99</v>
      </c>
      <c r="R347" s="67">
        <v>1</v>
      </c>
      <c r="S347" s="68">
        <f t="shared" si="278"/>
        <v>210121</v>
      </c>
      <c r="T347" s="65" t="str">
        <f t="shared" si="250"/>
        <v>HB50RU  (50 gal)</v>
      </c>
      <c r="U347" s="168">
        <f t="shared" si="255"/>
        <v>1</v>
      </c>
      <c r="V347" s="13" t="s">
        <v>152</v>
      </c>
      <c r="W347" s="14">
        <v>50</v>
      </c>
      <c r="X347" s="30" t="s">
        <v>94</v>
      </c>
      <c r="Y347" s="86" t="s">
        <v>94</v>
      </c>
      <c r="Z347" s="91" t="str">
        <f t="shared" si="240"/>
        <v>RheemHB50</v>
      </c>
      <c r="AA347" s="126">
        <v>0</v>
      </c>
      <c r="AB347" s="42">
        <f>[1]ESTAR_to_AWHS!K151</f>
        <v>2.2799999999999998</v>
      </c>
      <c r="AC347" s="51">
        <f>[1]ESTAR_to_AWHS!I151</f>
        <v>3</v>
      </c>
      <c r="AD347" s="171" t="str">
        <f>[1]ESTAR_to_AWHS!L151</f>
        <v>--</v>
      </c>
      <c r="AE347" s="52">
        <f>[1]ESTAR_to_AWHS!J151</f>
        <v>42505</v>
      </c>
      <c r="AF347" s="49" t="s">
        <v>91</v>
      </c>
      <c r="AG347" s="138" t="str">
        <f t="shared" si="264"/>
        <v>2,     210121,   "HB50RU  (50 gal)"</v>
      </c>
      <c r="AH347" s="140" t="str">
        <f>AH336</f>
        <v>Ruud</v>
      </c>
      <c r="AI347" t="s">
        <v>653</v>
      </c>
      <c r="AJ347" s="166">
        <f t="shared" si="256"/>
        <v>1</v>
      </c>
      <c r="AK347" s="138" t="str">
        <f t="shared" si="265"/>
        <v xml:space="preserve">          case  HB50RU  (50 gal)   :   "RuudHB50RU"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3:1045" s="6" customFormat="1" ht="15" customHeight="1" x14ac:dyDescent="0.25">
      <c r="C348" s="6" t="str">
        <f t="shared" si="247"/>
        <v>Ruud</v>
      </c>
      <c r="D348" s="6" t="str">
        <f t="shared" si="248"/>
        <v>PROUH50 T2 RU245  (50 gal)</v>
      </c>
      <c r="E348" s="6">
        <f t="shared" si="266"/>
        <v>210221</v>
      </c>
      <c r="F348" s="60">
        <f t="shared" si="202"/>
        <v>50</v>
      </c>
      <c r="G348" s="6" t="str">
        <f t="shared" si="249"/>
        <v>RheemHB50</v>
      </c>
      <c r="H348" s="60">
        <v>1</v>
      </c>
      <c r="I348" s="62">
        <v>0</v>
      </c>
      <c r="J348" s="61">
        <f t="shared" si="205"/>
        <v>1.94</v>
      </c>
      <c r="K348" s="61">
        <f t="shared" si="206"/>
        <v>0</v>
      </c>
      <c r="L348" s="127">
        <f t="shared" si="245"/>
        <v>0</v>
      </c>
      <c r="M348" s="169" t="str">
        <f t="shared" si="267"/>
        <v>RuudPROUH50RU245</v>
      </c>
      <c r="N348" s="97" t="s">
        <v>196</v>
      </c>
      <c r="O348" s="32">
        <v>1</v>
      </c>
      <c r="P348" s="81">
        <f t="shared" si="246"/>
        <v>21</v>
      </c>
      <c r="Q348" s="12" t="s">
        <v>99</v>
      </c>
      <c r="R348" s="68">
        <f t="shared" ref="R348:R358" si="279">R347+1</f>
        <v>2</v>
      </c>
      <c r="S348" s="68">
        <f t="shared" si="278"/>
        <v>210221</v>
      </c>
      <c r="T348" s="65" t="str">
        <f t="shared" si="250"/>
        <v>PROUH50 T2 RU245  (50 gal)</v>
      </c>
      <c r="U348" s="168">
        <f t="shared" si="255"/>
        <v>1</v>
      </c>
      <c r="V348" s="13" t="s">
        <v>153</v>
      </c>
      <c r="W348" s="14">
        <v>50</v>
      </c>
      <c r="X348" s="30" t="s">
        <v>94</v>
      </c>
      <c r="Y348" s="86" t="s">
        <v>94</v>
      </c>
      <c r="Z348" s="91" t="str">
        <f t="shared" si="240"/>
        <v>RheemHB50</v>
      </c>
      <c r="AA348" s="126">
        <v>0</v>
      </c>
      <c r="AB348" s="42">
        <f>[1]ESTAR_to_AWHS!K152</f>
        <v>1.94</v>
      </c>
      <c r="AC348" s="51" t="str">
        <f>[1]ESTAR_to_AWHS!I152</f>
        <v>1-2</v>
      </c>
      <c r="AD348" s="171" t="str">
        <f>[1]ESTAR_to_AWHS!L152</f>
        <v>--</v>
      </c>
      <c r="AE348" s="52">
        <f>[1]ESTAR_to_AWHS!J152</f>
        <v>42505</v>
      </c>
      <c r="AF348" s="49" t="s">
        <v>91</v>
      </c>
      <c r="AG348" s="138" t="str">
        <f t="shared" si="264"/>
        <v>2,     210221,   "PROUH50 T2 RU245  (50 gal)"</v>
      </c>
      <c r="AH348" s="140" t="str">
        <f t="shared" si="273"/>
        <v>Ruud</v>
      </c>
      <c r="AI348" s="6" t="s">
        <v>661</v>
      </c>
      <c r="AJ348" s="166">
        <f t="shared" si="256"/>
        <v>1</v>
      </c>
      <c r="AK348" s="138" t="str">
        <f t="shared" si="265"/>
        <v xml:space="preserve">          case  PROUH50 T2 RU245  (50 gal)   :   "RuudPROUH50RU245"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3:1045" s="6" customFormat="1" ht="15" customHeight="1" x14ac:dyDescent="0.25">
      <c r="C349" s="6" t="str">
        <f t="shared" si="247"/>
        <v>Ruud</v>
      </c>
      <c r="D349" s="6" t="str">
        <f t="shared" si="248"/>
        <v>PROUH50 T2 RU350 D  (50 gal)</v>
      </c>
      <c r="E349" s="6">
        <f t="shared" si="266"/>
        <v>210339</v>
      </c>
      <c r="F349" s="60">
        <f t="shared" si="202"/>
        <v>50</v>
      </c>
      <c r="G349" s="6" t="str">
        <f t="shared" si="249"/>
        <v>RheemHBDR4550</v>
      </c>
      <c r="H349" s="62">
        <v>0</v>
      </c>
      <c r="I349" s="60">
        <v>1</v>
      </c>
      <c r="J349" s="61">
        <f t="shared" si="205"/>
        <v>0</v>
      </c>
      <c r="K349" s="61">
        <f t="shared" si="206"/>
        <v>3.2</v>
      </c>
      <c r="L349" s="127">
        <f t="shared" si="245"/>
        <v>0</v>
      </c>
      <c r="M349" s="169" t="str">
        <f t="shared" si="267"/>
        <v>RuudPROUH50RU350D</v>
      </c>
      <c r="N349" s="97" t="s">
        <v>196</v>
      </c>
      <c r="O349" s="32">
        <v>3</v>
      </c>
      <c r="P349" s="81">
        <f t="shared" si="246"/>
        <v>21</v>
      </c>
      <c r="Q349" s="12" t="s">
        <v>99</v>
      </c>
      <c r="R349" s="68">
        <f t="shared" si="279"/>
        <v>3</v>
      </c>
      <c r="S349" s="68">
        <f t="shared" si="278"/>
        <v>210339</v>
      </c>
      <c r="T349" s="65" t="str">
        <f t="shared" si="250"/>
        <v>PROUH50 T2 RU350 D  (50 gal)</v>
      </c>
      <c r="U349" s="168">
        <f t="shared" si="255"/>
        <v>1</v>
      </c>
      <c r="V349" s="13" t="s">
        <v>138</v>
      </c>
      <c r="W349" s="14">
        <v>50</v>
      </c>
      <c r="X349" s="105" t="s">
        <v>273</v>
      </c>
      <c r="Y349" s="86" t="s">
        <v>273</v>
      </c>
      <c r="Z349" s="91" t="str">
        <f t="shared" si="240"/>
        <v>RheemHBDR4550</v>
      </c>
      <c r="AA349" s="126">
        <v>0</v>
      </c>
      <c r="AB349" s="42" t="str">
        <f>[1]ESTAR_to_AWHS!K64</f>
        <v>--</v>
      </c>
      <c r="AC349" s="51" t="str">
        <f>[1]ESTAR_to_AWHS!I64</f>
        <v>2-3</v>
      </c>
      <c r="AD349" s="171">
        <f>[1]ESTAR_to_AWHS!L64</f>
        <v>3.2</v>
      </c>
      <c r="AE349" s="52">
        <f>[1]ESTAR_to_AWHS!J64</f>
        <v>42667</v>
      </c>
      <c r="AF349" s="49" t="s">
        <v>91</v>
      </c>
      <c r="AG349" s="138" t="str">
        <f t="shared" si="264"/>
        <v>2,     210339,   "PROUH50 T2 RU350 D  (50 gal)"</v>
      </c>
      <c r="AH349" s="140" t="str">
        <f t="shared" si="273"/>
        <v>Ruud</v>
      </c>
      <c r="AI349" s="6" t="s">
        <v>662</v>
      </c>
      <c r="AJ349" s="166">
        <f t="shared" si="256"/>
        <v>1</v>
      </c>
      <c r="AK349" s="138" t="str">
        <f t="shared" si="265"/>
        <v xml:space="preserve">          case  PROUH50 T2 RU350 D  (50 gal)   :   "RuudPROUH50RU350D"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  <c r="AMZ349"/>
      <c r="ANA349"/>
      <c r="ANB349"/>
      <c r="ANC349"/>
      <c r="AND349"/>
      <c r="ANE349"/>
    </row>
    <row r="350" spans="3:1045" s="6" customFormat="1" ht="15" customHeight="1" x14ac:dyDescent="0.25">
      <c r="C350" s="6" t="str">
        <f t="shared" si="247"/>
        <v>Ruud</v>
      </c>
      <c r="D350" s="6" t="str">
        <f t="shared" si="248"/>
        <v>PROUH65 T2 RU350 D  (65 gal)</v>
      </c>
      <c r="E350" s="6">
        <f t="shared" si="266"/>
        <v>210440</v>
      </c>
      <c r="F350" s="60">
        <f t="shared" si="202"/>
        <v>65</v>
      </c>
      <c r="G350" s="6" t="str">
        <f t="shared" si="249"/>
        <v>RheemHBDR4565</v>
      </c>
      <c r="H350" s="62">
        <v>0</v>
      </c>
      <c r="I350" s="60">
        <v>1</v>
      </c>
      <c r="J350" s="61">
        <f t="shared" si="205"/>
        <v>0</v>
      </c>
      <c r="K350" s="61">
        <f t="shared" si="206"/>
        <v>3.4</v>
      </c>
      <c r="L350" s="127">
        <f t="shared" si="245"/>
        <v>0</v>
      </c>
      <c r="M350" s="169" t="str">
        <f t="shared" si="267"/>
        <v>RuudPROUH65RU350D</v>
      </c>
      <c r="N350" s="97" t="s">
        <v>196</v>
      </c>
      <c r="O350" s="32">
        <v>3</v>
      </c>
      <c r="P350" s="81">
        <f t="shared" si="246"/>
        <v>21</v>
      </c>
      <c r="Q350" s="12" t="s">
        <v>99</v>
      </c>
      <c r="R350" s="68">
        <f t="shared" si="279"/>
        <v>4</v>
      </c>
      <c r="S350" s="68">
        <f t="shared" si="278"/>
        <v>210440</v>
      </c>
      <c r="T350" s="65" t="str">
        <f t="shared" si="250"/>
        <v>PROUH65 T2 RU350 D  (65 gal)</v>
      </c>
      <c r="U350" s="168">
        <f t="shared" si="255"/>
        <v>1</v>
      </c>
      <c r="V350" s="13" t="s">
        <v>139</v>
      </c>
      <c r="W350" s="14">
        <v>65</v>
      </c>
      <c r="X350" s="105" t="s">
        <v>274</v>
      </c>
      <c r="Y350" s="86" t="s">
        <v>274</v>
      </c>
      <c r="Z350" s="91" t="str">
        <f t="shared" si="240"/>
        <v>RheemHBDR4565</v>
      </c>
      <c r="AA350" s="126">
        <v>0</v>
      </c>
      <c r="AB350" s="42" t="str">
        <f>[1]ESTAR_to_AWHS!K65</f>
        <v>--</v>
      </c>
      <c r="AC350" s="51" t="str">
        <f>[1]ESTAR_to_AWHS!I65</f>
        <v>2-3</v>
      </c>
      <c r="AD350" s="171">
        <f>[1]ESTAR_to_AWHS!L65</f>
        <v>3.4</v>
      </c>
      <c r="AE350" s="52">
        <f>[1]ESTAR_to_AWHS!J65</f>
        <v>42667</v>
      </c>
      <c r="AF350" s="49" t="s">
        <v>91</v>
      </c>
      <c r="AG350" s="138" t="str">
        <f t="shared" si="264"/>
        <v>2,     210440,   "PROUH65 T2 RU350 D  (65 gal)"</v>
      </c>
      <c r="AH350" s="140" t="str">
        <f t="shared" si="273"/>
        <v>Ruud</v>
      </c>
      <c r="AI350" s="6" t="s">
        <v>668</v>
      </c>
      <c r="AJ350" s="166">
        <f t="shared" si="256"/>
        <v>1</v>
      </c>
      <c r="AK350" s="138" t="str">
        <f t="shared" si="265"/>
        <v xml:space="preserve">          case  PROUH65 T2 RU350 D  (65 gal)   :   "RuudPROUH65RU350D"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  <c r="AMM350"/>
      <c r="AMN350"/>
      <c r="AMO350"/>
      <c r="AMP350"/>
      <c r="AMQ350"/>
      <c r="AMR350"/>
      <c r="AMS350"/>
      <c r="AMT350"/>
      <c r="AMU350"/>
      <c r="AMV350"/>
      <c r="AMW350"/>
      <c r="AMX350"/>
      <c r="AMY350"/>
      <c r="AMZ350"/>
      <c r="ANA350"/>
      <c r="ANB350"/>
      <c r="ANC350"/>
      <c r="AND350"/>
      <c r="ANE350"/>
    </row>
    <row r="351" spans="3:1045" s="6" customFormat="1" ht="15" customHeight="1" x14ac:dyDescent="0.25">
      <c r="C351" s="6" t="str">
        <f t="shared" si="247"/>
        <v>Ruud</v>
      </c>
      <c r="D351" s="6" t="str">
        <f t="shared" si="248"/>
        <v>PROUH80 T2 RU245  (80 gal)</v>
      </c>
      <c r="E351" s="6">
        <f t="shared" si="266"/>
        <v>210534</v>
      </c>
      <c r="F351" s="60">
        <f t="shared" si="202"/>
        <v>80</v>
      </c>
      <c r="G351" s="6" t="str">
        <f t="shared" si="249"/>
        <v>AOSmithSHPT80</v>
      </c>
      <c r="H351" s="60">
        <v>1</v>
      </c>
      <c r="I351" s="62">
        <v>0</v>
      </c>
      <c r="J351" s="61">
        <f t="shared" si="205"/>
        <v>2.2799999999999998</v>
      </c>
      <c r="K351" s="61">
        <f t="shared" si="206"/>
        <v>0</v>
      </c>
      <c r="L351" s="127">
        <f t="shared" si="245"/>
        <v>0</v>
      </c>
      <c r="M351" s="169" t="str">
        <f t="shared" si="267"/>
        <v>RuudPROUH80RU245</v>
      </c>
      <c r="N351" s="97" t="s">
        <v>196</v>
      </c>
      <c r="O351" s="32">
        <v>1</v>
      </c>
      <c r="P351" s="81">
        <f t="shared" si="246"/>
        <v>21</v>
      </c>
      <c r="Q351" s="12" t="s">
        <v>99</v>
      </c>
      <c r="R351" s="68">
        <f t="shared" si="279"/>
        <v>5</v>
      </c>
      <c r="S351" s="68">
        <f t="shared" si="278"/>
        <v>210534</v>
      </c>
      <c r="T351" s="65" t="str">
        <f t="shared" si="250"/>
        <v>PROUH80 T2 RU245  (80 gal)</v>
      </c>
      <c r="U351" s="168">
        <f t="shared" si="255"/>
        <v>1</v>
      </c>
      <c r="V351" s="13" t="s">
        <v>154</v>
      </c>
      <c r="W351" s="14">
        <v>80</v>
      </c>
      <c r="X351" s="106" t="s">
        <v>165</v>
      </c>
      <c r="Y351" s="86" t="s">
        <v>165</v>
      </c>
      <c r="Z351" s="91" t="str">
        <f t="shared" si="240"/>
        <v>AOSmithSHPT80</v>
      </c>
      <c r="AA351" s="126">
        <v>0</v>
      </c>
      <c r="AB351" s="42">
        <f>[1]ESTAR_to_AWHS!K153</f>
        <v>2.2799999999999998</v>
      </c>
      <c r="AC351" s="51">
        <f>[1]ESTAR_to_AWHS!I153</f>
        <v>3</v>
      </c>
      <c r="AD351" s="171" t="str">
        <f>[1]ESTAR_to_AWHS!L153</f>
        <v>--</v>
      </c>
      <c r="AE351" s="52">
        <f>[1]ESTAR_to_AWHS!J153</f>
        <v>42505</v>
      </c>
      <c r="AF351" s="49" t="s">
        <v>91</v>
      </c>
      <c r="AG351" s="138" t="str">
        <f t="shared" si="264"/>
        <v>2,     210534,   "PROUH80 T2 RU245  (80 gal)"</v>
      </c>
      <c r="AH351" s="140" t="str">
        <f t="shared" si="273"/>
        <v>Ruud</v>
      </c>
      <c r="AI351" t="s">
        <v>674</v>
      </c>
      <c r="AJ351" s="166">
        <f t="shared" si="256"/>
        <v>1</v>
      </c>
      <c r="AK351" s="138" t="str">
        <f t="shared" si="265"/>
        <v xml:space="preserve">          case  PROUH80 T2 RU245  (80 gal)   :   "RuudPROUH80RU245"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3:1045" s="6" customFormat="1" ht="15" customHeight="1" x14ac:dyDescent="0.25">
      <c r="C352" s="6" t="str">
        <f t="shared" si="247"/>
        <v>Ruud</v>
      </c>
      <c r="D352" s="6" t="str">
        <f t="shared" si="248"/>
        <v>PROUH80 T2 RU350 D  (80 gal)</v>
      </c>
      <c r="E352" s="6">
        <f t="shared" si="266"/>
        <v>210641</v>
      </c>
      <c r="F352" s="60">
        <f t="shared" si="202"/>
        <v>80</v>
      </c>
      <c r="G352" s="6" t="str">
        <f t="shared" si="249"/>
        <v>RheemHBDR4580</v>
      </c>
      <c r="H352" s="62">
        <v>0</v>
      </c>
      <c r="I352" s="60">
        <v>1</v>
      </c>
      <c r="J352" s="61">
        <f t="shared" si="205"/>
        <v>0</v>
      </c>
      <c r="K352" s="61">
        <f t="shared" si="206"/>
        <v>3.4</v>
      </c>
      <c r="L352" s="127">
        <f t="shared" si="245"/>
        <v>0</v>
      </c>
      <c r="M352" s="169" t="str">
        <f t="shared" si="267"/>
        <v>RuudPROUH80RU350D</v>
      </c>
      <c r="N352" s="97" t="s">
        <v>196</v>
      </c>
      <c r="O352" s="32">
        <v>3</v>
      </c>
      <c r="P352" s="81">
        <f t="shared" si="246"/>
        <v>21</v>
      </c>
      <c r="Q352" s="12" t="s">
        <v>99</v>
      </c>
      <c r="R352" s="68">
        <f t="shared" si="279"/>
        <v>6</v>
      </c>
      <c r="S352" s="68">
        <f t="shared" si="278"/>
        <v>210641</v>
      </c>
      <c r="T352" s="65" t="str">
        <f t="shared" si="250"/>
        <v>PROUH80 T2 RU350 D  (80 gal)</v>
      </c>
      <c r="U352" s="168">
        <f t="shared" si="255"/>
        <v>1</v>
      </c>
      <c r="V352" s="13" t="s">
        <v>140</v>
      </c>
      <c r="W352" s="14">
        <v>80</v>
      </c>
      <c r="X352" s="105" t="s">
        <v>275</v>
      </c>
      <c r="Y352" s="86" t="s">
        <v>275</v>
      </c>
      <c r="Z352" s="91" t="str">
        <f t="shared" si="240"/>
        <v>RheemHBDR4580</v>
      </c>
      <c r="AA352" s="126">
        <v>0</v>
      </c>
      <c r="AB352" s="42" t="str">
        <f>[1]ESTAR_to_AWHS!K66</f>
        <v>--</v>
      </c>
      <c r="AC352" s="51">
        <f>[1]ESTAR_to_AWHS!I66</f>
        <v>4</v>
      </c>
      <c r="AD352" s="171">
        <f>[1]ESTAR_to_AWHS!L66</f>
        <v>3.4</v>
      </c>
      <c r="AE352" s="52">
        <f>[1]ESTAR_to_AWHS!J66</f>
        <v>42667</v>
      </c>
      <c r="AF352" s="49" t="s">
        <v>91</v>
      </c>
      <c r="AG352" s="138" t="str">
        <f t="shared" si="264"/>
        <v>2,     210641,   "PROUH80 T2 RU350 D  (80 gal)"</v>
      </c>
      <c r="AH352" s="140" t="str">
        <f t="shared" si="273"/>
        <v>Ruud</v>
      </c>
      <c r="AI352" t="s">
        <v>675</v>
      </c>
      <c r="AJ352" s="166">
        <f t="shared" si="256"/>
        <v>1</v>
      </c>
      <c r="AK352" s="138" t="str">
        <f t="shared" si="265"/>
        <v xml:space="preserve">          case  PROUH80 T2 RU350 D  (80 gal)   :   "RuudPROUH80RU350D"</v>
      </c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  <c r="AMV352"/>
      <c r="AMW352"/>
      <c r="AMX352"/>
      <c r="AMY352"/>
      <c r="AMZ352"/>
      <c r="ANA352"/>
      <c r="ANB352"/>
      <c r="ANC352"/>
      <c r="AND352"/>
      <c r="ANE352"/>
    </row>
    <row r="353" spans="3:1048" s="6" customFormat="1" ht="15" customHeight="1" x14ac:dyDescent="0.25">
      <c r="C353" s="6" t="str">
        <f t="shared" si="247"/>
        <v>Ruud</v>
      </c>
      <c r="D353" s="6" t="str">
        <f t="shared" si="248"/>
        <v>PROUH50 T2 RU350 D15  (50 gal)</v>
      </c>
      <c r="E353" s="6">
        <f t="shared" si="266"/>
        <v>210742</v>
      </c>
      <c r="F353" s="60">
        <f t="shared" si="202"/>
        <v>50</v>
      </c>
      <c r="G353" s="6" t="str">
        <f t="shared" si="249"/>
        <v>RheemHBDR2250</v>
      </c>
      <c r="H353" s="62">
        <v>0</v>
      </c>
      <c r="I353" s="60">
        <v>1</v>
      </c>
      <c r="J353" s="61">
        <f t="shared" si="205"/>
        <v>0</v>
      </c>
      <c r="K353" s="61" t="str">
        <f t="shared" si="206"/>
        <v>3.2</v>
      </c>
      <c r="L353" s="127">
        <f t="shared" si="245"/>
        <v>0</v>
      </c>
      <c r="M353" s="169" t="str">
        <f t="shared" si="267"/>
        <v>RuudPROUH50RU350D15</v>
      </c>
      <c r="N353" s="97" t="s">
        <v>196</v>
      </c>
      <c r="O353" s="32">
        <v>3</v>
      </c>
      <c r="P353" s="81">
        <f t="shared" si="246"/>
        <v>21</v>
      </c>
      <c r="Q353" s="12" t="s">
        <v>99</v>
      </c>
      <c r="R353" s="68">
        <f t="shared" si="279"/>
        <v>7</v>
      </c>
      <c r="S353" s="68">
        <f t="shared" si="278"/>
        <v>210742</v>
      </c>
      <c r="T353" s="65" t="str">
        <f t="shared" si="250"/>
        <v>PROUH50 T2 RU350 D15  (50 gal)</v>
      </c>
      <c r="U353" s="168">
        <f t="shared" si="255"/>
        <v>1</v>
      </c>
      <c r="V353" s="13" t="s">
        <v>268</v>
      </c>
      <c r="W353" s="14">
        <v>50</v>
      </c>
      <c r="X353" s="105" t="s">
        <v>228</v>
      </c>
      <c r="Y353" s="86" t="s">
        <v>228</v>
      </c>
      <c r="Z353" s="91" t="str">
        <f t="shared" si="240"/>
        <v>RheemHBDR2250</v>
      </c>
      <c r="AA353" s="126">
        <v>0</v>
      </c>
      <c r="AB353" s="42"/>
      <c r="AC353" s="51" t="s">
        <v>9</v>
      </c>
      <c r="AD353" s="171" t="s">
        <v>263</v>
      </c>
      <c r="AE353" s="52"/>
      <c r="AF353" s="49"/>
      <c r="AG353" s="138" t="str">
        <f t="shared" si="264"/>
        <v>2,     210742,   "PROUH50 T2 RU350 D15  (50 gal)"</v>
      </c>
      <c r="AH353" s="140" t="str">
        <f t="shared" si="273"/>
        <v>Ruud</v>
      </c>
      <c r="AI353" s="6" t="s">
        <v>663</v>
      </c>
      <c r="AJ353" s="166">
        <f t="shared" si="256"/>
        <v>1</v>
      </c>
      <c r="AK353" s="138" t="str">
        <f t="shared" si="265"/>
        <v xml:space="preserve">          case  PROUH50 T2 RU350 D15  (50 gal)   :   "RuudPROUH50RU350D15"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  <c r="AMZ353"/>
      <c r="ANA353"/>
      <c r="ANB353"/>
      <c r="ANC353"/>
      <c r="AND353"/>
      <c r="ANE353"/>
    </row>
    <row r="354" spans="3:1048" s="6" customFormat="1" ht="15" customHeight="1" x14ac:dyDescent="0.25">
      <c r="C354" s="6" t="str">
        <f t="shared" si="247"/>
        <v>Ruud</v>
      </c>
      <c r="D354" s="6" t="str">
        <f t="shared" si="248"/>
        <v>PROUH50 T2 RU350 DCB  (50 gal)</v>
      </c>
      <c r="E354" s="6">
        <f t="shared" si="266"/>
        <v>210839</v>
      </c>
      <c r="F354" s="60">
        <f t="shared" si="202"/>
        <v>50</v>
      </c>
      <c r="G354" s="6" t="str">
        <f t="shared" si="249"/>
        <v>RheemHBDR4550</v>
      </c>
      <c r="H354" s="62">
        <v>0</v>
      </c>
      <c r="I354" s="60">
        <v>1</v>
      </c>
      <c r="J354" s="61">
        <f t="shared" si="205"/>
        <v>0</v>
      </c>
      <c r="K354" s="61" t="str">
        <f t="shared" si="206"/>
        <v>3.2</v>
      </c>
      <c r="L354" s="127">
        <f t="shared" si="245"/>
        <v>0</v>
      </c>
      <c r="M354" s="169" t="str">
        <f t="shared" si="267"/>
        <v>RuudPROUH50RU350DCB</v>
      </c>
      <c r="N354" s="97" t="s">
        <v>196</v>
      </c>
      <c r="O354" s="32">
        <v>3</v>
      </c>
      <c r="P354" s="81">
        <f t="shared" si="246"/>
        <v>21</v>
      </c>
      <c r="Q354" s="12" t="s">
        <v>99</v>
      </c>
      <c r="R354" s="68">
        <f t="shared" si="279"/>
        <v>8</v>
      </c>
      <c r="S354" s="68">
        <f t="shared" si="278"/>
        <v>210839</v>
      </c>
      <c r="T354" s="65" t="str">
        <f t="shared" si="250"/>
        <v>PROUH50 T2 RU350 DCB  (50 gal)</v>
      </c>
      <c r="U354" s="168">
        <f t="shared" si="255"/>
        <v>1</v>
      </c>
      <c r="V354" s="13" t="s">
        <v>258</v>
      </c>
      <c r="W354" s="14">
        <v>50</v>
      </c>
      <c r="X354" s="105" t="s">
        <v>273</v>
      </c>
      <c r="Y354" s="86" t="s">
        <v>273</v>
      </c>
      <c r="Z354" s="91" t="str">
        <f t="shared" ref="Z354:Z375" si="280">VLOOKUP( Y354, $V$2:$X$56, 3, FALSE )</f>
        <v>RheemHBDR4550</v>
      </c>
      <c r="AA354" s="126">
        <v>0</v>
      </c>
      <c r="AB354" s="42"/>
      <c r="AC354" s="51" t="s">
        <v>9</v>
      </c>
      <c r="AD354" s="171" t="s">
        <v>263</v>
      </c>
      <c r="AE354" s="52"/>
      <c r="AF354" s="49"/>
      <c r="AG354" s="138" t="str">
        <f t="shared" si="264"/>
        <v>2,     210839,   "PROUH50 T2 RU350 DCB  (50 gal)"</v>
      </c>
      <c r="AH354" s="140" t="str">
        <f t="shared" si="273"/>
        <v>Ruud</v>
      </c>
      <c r="AI354" s="6" t="s">
        <v>664</v>
      </c>
      <c r="AJ354" s="166">
        <f t="shared" si="256"/>
        <v>1</v>
      </c>
      <c r="AK354" s="138" t="str">
        <f t="shared" si="265"/>
        <v xml:space="preserve">          case  PROUH50 T2 RU350 DCB  (50 gal)   :   "RuudPROUH50RU350DCB"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  <c r="AML354"/>
      <c r="AMM354"/>
      <c r="AMN354"/>
      <c r="AMO354"/>
      <c r="AMP354"/>
      <c r="AMQ354"/>
      <c r="AMR354"/>
      <c r="AMS354"/>
      <c r="AMT354"/>
      <c r="AMU354"/>
      <c r="AMV354"/>
      <c r="AMW354"/>
      <c r="AMX354"/>
      <c r="AMY354"/>
      <c r="AMZ354"/>
      <c r="ANA354"/>
      <c r="ANB354"/>
      <c r="ANC354"/>
      <c r="AND354"/>
      <c r="ANE354"/>
    </row>
    <row r="355" spans="3:1048" s="6" customFormat="1" ht="15" customHeight="1" x14ac:dyDescent="0.25">
      <c r="C355" s="6" t="str">
        <f t="shared" si="247"/>
        <v>Ruud</v>
      </c>
      <c r="D355" s="6" t="str">
        <f t="shared" si="248"/>
        <v>PROUH65 T2 RU350 D15  (65 gal)</v>
      </c>
      <c r="E355" s="6">
        <f t="shared" si="266"/>
        <v>210943</v>
      </c>
      <c r="F355" s="60">
        <f t="shared" si="202"/>
        <v>65</v>
      </c>
      <c r="G355" s="6" t="str">
        <f t="shared" si="249"/>
        <v>RheemHBDR2265</v>
      </c>
      <c r="H355" s="62">
        <v>0</v>
      </c>
      <c r="I355" s="60">
        <v>1</v>
      </c>
      <c r="J355" s="61">
        <f t="shared" si="205"/>
        <v>0</v>
      </c>
      <c r="K355" s="61" t="str">
        <f t="shared" si="206"/>
        <v>3.4</v>
      </c>
      <c r="L355" s="127">
        <f t="shared" si="245"/>
        <v>0</v>
      </c>
      <c r="M355" s="169" t="str">
        <f t="shared" si="267"/>
        <v>RuudPROUH65RU350D15</v>
      </c>
      <c r="N355" s="97" t="s">
        <v>196</v>
      </c>
      <c r="O355" s="32">
        <v>3</v>
      </c>
      <c r="P355" s="81">
        <f t="shared" si="246"/>
        <v>21</v>
      </c>
      <c r="Q355" s="12" t="s">
        <v>99</v>
      </c>
      <c r="R355" s="68">
        <f t="shared" si="279"/>
        <v>9</v>
      </c>
      <c r="S355" s="68">
        <f t="shared" si="278"/>
        <v>210943</v>
      </c>
      <c r="T355" s="65" t="str">
        <f t="shared" si="250"/>
        <v>PROUH65 T2 RU350 D15  (65 gal)</v>
      </c>
      <c r="U355" s="168">
        <f t="shared" si="255"/>
        <v>1</v>
      </c>
      <c r="V355" s="13" t="s">
        <v>259</v>
      </c>
      <c r="W355" s="14">
        <v>65</v>
      </c>
      <c r="X355" s="105" t="s">
        <v>229</v>
      </c>
      <c r="Y355" s="86" t="s">
        <v>229</v>
      </c>
      <c r="Z355" s="91" t="str">
        <f t="shared" si="280"/>
        <v>RheemHBDR2265</v>
      </c>
      <c r="AA355" s="126">
        <v>0</v>
      </c>
      <c r="AB355" s="42"/>
      <c r="AC355" s="51" t="s">
        <v>9</v>
      </c>
      <c r="AD355" s="171" t="s">
        <v>264</v>
      </c>
      <c r="AE355" s="52"/>
      <c r="AF355" s="49"/>
      <c r="AG355" s="138" t="str">
        <f t="shared" si="264"/>
        <v>2,     210943,   "PROUH65 T2 RU350 D15  (65 gal)"</v>
      </c>
      <c r="AH355" s="140" t="str">
        <f t="shared" si="273"/>
        <v>Ruud</v>
      </c>
      <c r="AI355" s="6" t="s">
        <v>669</v>
      </c>
      <c r="AJ355" s="166">
        <f t="shared" si="256"/>
        <v>1</v>
      </c>
      <c r="AK355" s="138" t="str">
        <f t="shared" si="265"/>
        <v xml:space="preserve">          case  PROUH65 T2 RU350 D15  (65 gal)   :   "RuudPROUH65RU350D15"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  <c r="AMZ355"/>
      <c r="ANA355"/>
      <c r="ANB355"/>
      <c r="ANC355"/>
      <c r="AND355"/>
      <c r="ANE355"/>
    </row>
    <row r="356" spans="3:1048" s="6" customFormat="1" ht="15" customHeight="1" x14ac:dyDescent="0.25">
      <c r="C356" s="6" t="str">
        <f t="shared" si="247"/>
        <v>Ruud</v>
      </c>
      <c r="D356" s="6" t="str">
        <f t="shared" si="248"/>
        <v>PROUH65 T2 RU350 DCB  (65 gal)</v>
      </c>
      <c r="E356" s="6">
        <f t="shared" si="266"/>
        <v>211040</v>
      </c>
      <c r="F356" s="60">
        <f t="shared" si="202"/>
        <v>65</v>
      </c>
      <c r="G356" s="6" t="str">
        <f t="shared" si="249"/>
        <v>RheemHBDR4565</v>
      </c>
      <c r="H356" s="62">
        <v>0</v>
      </c>
      <c r="I356" s="60">
        <v>1</v>
      </c>
      <c r="J356" s="61">
        <f t="shared" si="205"/>
        <v>0</v>
      </c>
      <c r="K356" s="61" t="str">
        <f t="shared" si="206"/>
        <v>3.4</v>
      </c>
      <c r="L356" s="127">
        <f t="shared" si="245"/>
        <v>0</v>
      </c>
      <c r="M356" s="169" t="str">
        <f t="shared" si="267"/>
        <v>RuudPROUH65RU350DCB</v>
      </c>
      <c r="N356" s="97" t="s">
        <v>196</v>
      </c>
      <c r="O356" s="32">
        <v>3</v>
      </c>
      <c r="P356" s="81">
        <f t="shared" si="246"/>
        <v>21</v>
      </c>
      <c r="Q356" s="12" t="s">
        <v>99</v>
      </c>
      <c r="R356" s="68">
        <f t="shared" si="279"/>
        <v>10</v>
      </c>
      <c r="S356" s="68">
        <f t="shared" si="278"/>
        <v>211040</v>
      </c>
      <c r="T356" s="65" t="str">
        <f t="shared" si="250"/>
        <v>PROUH65 T2 RU350 DCB  (65 gal)</v>
      </c>
      <c r="U356" s="168">
        <f t="shared" si="255"/>
        <v>1</v>
      </c>
      <c r="V356" s="13" t="s">
        <v>260</v>
      </c>
      <c r="W356" s="14">
        <v>65</v>
      </c>
      <c r="X356" s="105" t="s">
        <v>274</v>
      </c>
      <c r="Y356" s="86" t="s">
        <v>274</v>
      </c>
      <c r="Z356" s="91" t="str">
        <f t="shared" si="280"/>
        <v>RheemHBDR4565</v>
      </c>
      <c r="AA356" s="126">
        <v>0</v>
      </c>
      <c r="AB356" s="42"/>
      <c r="AC356" s="51" t="s">
        <v>9</v>
      </c>
      <c r="AD356" s="171" t="s">
        <v>264</v>
      </c>
      <c r="AE356" s="52"/>
      <c r="AF356" s="49"/>
      <c r="AG356" s="138" t="str">
        <f t="shared" si="264"/>
        <v>2,     211040,   "PROUH65 T2 RU350 DCB  (65 gal)"</v>
      </c>
      <c r="AH356" s="140" t="str">
        <f t="shared" si="273"/>
        <v>Ruud</v>
      </c>
      <c r="AI356" s="6" t="s">
        <v>670</v>
      </c>
      <c r="AJ356" s="166">
        <f t="shared" si="256"/>
        <v>1</v>
      </c>
      <c r="AK356" s="138" t="str">
        <f t="shared" si="265"/>
        <v xml:space="preserve">          case  PROUH65 T2 RU350 DCB  (65 gal)   :   "RuudPROUH65RU350DCB"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  <c r="AML356"/>
      <c r="AMM356"/>
      <c r="AMN356"/>
      <c r="AMO356"/>
      <c r="AMP356"/>
      <c r="AMQ356"/>
      <c r="AMR356"/>
      <c r="AMS356"/>
      <c r="AMT356"/>
      <c r="AMU356"/>
      <c r="AMV356"/>
      <c r="AMW356"/>
      <c r="AMX356"/>
      <c r="AMY356"/>
      <c r="AMZ356"/>
      <c r="ANA356"/>
      <c r="ANB356"/>
      <c r="ANC356"/>
      <c r="AND356"/>
      <c r="ANE356"/>
    </row>
    <row r="357" spans="3:1048" s="6" customFormat="1" ht="15" customHeight="1" x14ac:dyDescent="0.25">
      <c r="C357" s="6" t="str">
        <f t="shared" si="247"/>
        <v>Ruud</v>
      </c>
      <c r="D357" s="6" t="str">
        <f t="shared" si="248"/>
        <v>PROUH80 T2 RU350 D15  (80 gal)</v>
      </c>
      <c r="E357" s="6">
        <f t="shared" si="266"/>
        <v>211144</v>
      </c>
      <c r="F357" s="60">
        <f t="shared" si="202"/>
        <v>80</v>
      </c>
      <c r="G357" s="6" t="str">
        <f t="shared" si="249"/>
        <v>RheemHBDR2280</v>
      </c>
      <c r="H357" s="62">
        <v>0</v>
      </c>
      <c r="I357" s="60">
        <v>1</v>
      </c>
      <c r="J357" s="61">
        <f t="shared" si="205"/>
        <v>0</v>
      </c>
      <c r="K357" s="61" t="str">
        <f t="shared" si="206"/>
        <v>3.4</v>
      </c>
      <c r="L357" s="127">
        <f t="shared" si="245"/>
        <v>0</v>
      </c>
      <c r="M357" s="169" t="str">
        <f t="shared" si="267"/>
        <v>RuudPROUH80RU350D15</v>
      </c>
      <c r="N357" s="97" t="s">
        <v>196</v>
      </c>
      <c r="O357" s="32">
        <v>3</v>
      </c>
      <c r="P357" s="81">
        <f t="shared" si="246"/>
        <v>21</v>
      </c>
      <c r="Q357" s="12" t="s">
        <v>99</v>
      </c>
      <c r="R357" s="68">
        <f t="shared" si="279"/>
        <v>11</v>
      </c>
      <c r="S357" s="68">
        <f t="shared" si="278"/>
        <v>211144</v>
      </c>
      <c r="T357" s="65" t="str">
        <f t="shared" si="250"/>
        <v>PROUH80 T2 RU350 D15  (80 gal)</v>
      </c>
      <c r="U357" s="168">
        <f t="shared" si="255"/>
        <v>1</v>
      </c>
      <c r="V357" s="13" t="s">
        <v>261</v>
      </c>
      <c r="W357" s="14">
        <v>80</v>
      </c>
      <c r="X357" s="105" t="s">
        <v>230</v>
      </c>
      <c r="Y357" s="86" t="s">
        <v>230</v>
      </c>
      <c r="Z357" s="91" t="str">
        <f t="shared" si="280"/>
        <v>RheemHBDR2280</v>
      </c>
      <c r="AA357" s="126">
        <v>0</v>
      </c>
      <c r="AB357" s="42"/>
      <c r="AC357" s="51" t="s">
        <v>265</v>
      </c>
      <c r="AD357" s="171" t="s">
        <v>264</v>
      </c>
      <c r="AE357" s="52"/>
      <c r="AF357" s="49"/>
      <c r="AG357" s="138" t="str">
        <f t="shared" si="264"/>
        <v>2,     211144,   "PROUH80 T2 RU350 D15  (80 gal)"</v>
      </c>
      <c r="AH357" s="140" t="str">
        <f t="shared" si="273"/>
        <v>Ruud</v>
      </c>
      <c r="AI357" t="s">
        <v>676</v>
      </c>
      <c r="AJ357" s="166">
        <f t="shared" si="256"/>
        <v>1</v>
      </c>
      <c r="AK357" s="138" t="str">
        <f t="shared" si="265"/>
        <v xml:space="preserve">          case  PROUH80 T2 RU350 D15  (80 gal)   :   "RuudPROUH80RU350D15"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  <c r="AML357"/>
      <c r="AMM357"/>
      <c r="AMN357"/>
      <c r="AMO357"/>
      <c r="AMP357"/>
      <c r="AMQ357"/>
      <c r="AMR357"/>
      <c r="AMS357"/>
      <c r="AMT357"/>
      <c r="AMU357"/>
      <c r="AMV357"/>
      <c r="AMW357"/>
      <c r="AMX357"/>
      <c r="AMY357"/>
      <c r="AMZ357"/>
      <c r="ANA357"/>
      <c r="ANB357"/>
      <c r="ANC357"/>
      <c r="AND357"/>
      <c r="ANE357"/>
    </row>
    <row r="358" spans="3:1048" s="6" customFormat="1" ht="15" customHeight="1" x14ac:dyDescent="0.25">
      <c r="C358" s="6" t="str">
        <f t="shared" si="247"/>
        <v>Ruud</v>
      </c>
      <c r="D358" s="6" t="str">
        <f t="shared" si="248"/>
        <v>PROUH80 T2 RU350 DCB  (80 gal)</v>
      </c>
      <c r="E358" s="6">
        <f t="shared" si="266"/>
        <v>211241</v>
      </c>
      <c r="F358" s="60">
        <f t="shared" si="202"/>
        <v>80</v>
      </c>
      <c r="G358" s="6" t="str">
        <f t="shared" si="249"/>
        <v>RheemHBDR4580</v>
      </c>
      <c r="H358" s="62">
        <v>0</v>
      </c>
      <c r="I358" s="60">
        <v>1</v>
      </c>
      <c r="J358" s="61">
        <f t="shared" si="205"/>
        <v>0</v>
      </c>
      <c r="K358" s="61" t="str">
        <f t="shared" si="206"/>
        <v>3.4</v>
      </c>
      <c r="L358" s="127">
        <f t="shared" si="245"/>
        <v>0</v>
      </c>
      <c r="M358" s="169" t="str">
        <f t="shared" si="267"/>
        <v>RuudPROUH80RU350DCB</v>
      </c>
      <c r="N358" s="97" t="s">
        <v>196</v>
      </c>
      <c r="O358" s="32">
        <v>3</v>
      </c>
      <c r="P358" s="81">
        <f t="shared" si="246"/>
        <v>21</v>
      </c>
      <c r="Q358" s="12" t="s">
        <v>99</v>
      </c>
      <c r="R358" s="68">
        <f t="shared" si="279"/>
        <v>12</v>
      </c>
      <c r="S358" s="68">
        <f t="shared" si="278"/>
        <v>211241</v>
      </c>
      <c r="T358" s="65" t="str">
        <f t="shared" si="250"/>
        <v>PROUH80 T2 RU350 DCB  (80 gal)</v>
      </c>
      <c r="U358" s="168">
        <f t="shared" si="255"/>
        <v>1</v>
      </c>
      <c r="V358" s="13" t="s">
        <v>262</v>
      </c>
      <c r="W358" s="14">
        <v>80</v>
      </c>
      <c r="X358" s="105" t="s">
        <v>275</v>
      </c>
      <c r="Y358" s="86" t="s">
        <v>275</v>
      </c>
      <c r="Z358" s="91" t="str">
        <f t="shared" si="280"/>
        <v>RheemHBDR4580</v>
      </c>
      <c r="AA358" s="126">
        <v>0</v>
      </c>
      <c r="AB358" s="42"/>
      <c r="AC358" s="51" t="s">
        <v>265</v>
      </c>
      <c r="AD358" s="171" t="s">
        <v>264</v>
      </c>
      <c r="AE358" s="52"/>
      <c r="AF358" s="49"/>
      <c r="AG358" s="138" t="str">
        <f t="shared" si="264"/>
        <v>2,     211241,   "PROUH80 T2 RU350 DCB  (80 gal)"</v>
      </c>
      <c r="AH358" s="140" t="str">
        <f t="shared" si="273"/>
        <v>Ruud</v>
      </c>
      <c r="AI358" t="s">
        <v>677</v>
      </c>
      <c r="AJ358" s="166">
        <f t="shared" si="256"/>
        <v>1</v>
      </c>
      <c r="AK358" s="138" t="str">
        <f t="shared" si="265"/>
        <v xml:space="preserve">          case  PROUH80 T2 RU350 DCB  (80 gal)   :   "RuudPROUH80RU350DCB"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  <c r="AML358"/>
      <c r="AMM358"/>
      <c r="AMN358"/>
      <c r="AMO358"/>
      <c r="AMP358"/>
      <c r="AMQ358"/>
      <c r="AMR358"/>
      <c r="AMS358"/>
      <c r="AMT358"/>
      <c r="AMU358"/>
      <c r="AMV358"/>
      <c r="AMW358"/>
      <c r="AMX358"/>
      <c r="AMY358"/>
      <c r="AMZ358"/>
      <c r="ANA358"/>
      <c r="ANB358"/>
      <c r="ANC358"/>
      <c r="AND358"/>
      <c r="ANE358"/>
    </row>
    <row r="359" spans="3:1048" s="6" customFormat="1" ht="15" customHeight="1" x14ac:dyDescent="0.25">
      <c r="C359" s="6" t="str">
        <f t="shared" si="247"/>
        <v>Sanden</v>
      </c>
      <c r="D359" s="6" t="str">
        <f t="shared" si="248"/>
        <v>GS3-45HPA-US &amp; SAN-43SSAQA  (43 gal)</v>
      </c>
      <c r="E359" s="6">
        <f t="shared" si="266"/>
        <v>220116</v>
      </c>
      <c r="F359" s="60">
        <f t="shared" si="202"/>
        <v>43</v>
      </c>
      <c r="G359" s="6" t="str">
        <f t="shared" si="249"/>
        <v>Sanden40</v>
      </c>
      <c r="H359" s="62">
        <v>0</v>
      </c>
      <c r="I359" s="60">
        <v>1</v>
      </c>
      <c r="J359" s="61">
        <f t="shared" si="205"/>
        <v>0</v>
      </c>
      <c r="K359" s="61">
        <f t="shared" si="206"/>
        <v>2.87</v>
      </c>
      <c r="L359" s="127">
        <f t="shared" si="245"/>
        <v>0</v>
      </c>
      <c r="M359" s="169" t="str">
        <f t="shared" si="267"/>
        <v>SandenGS3_SAN43SSAQA</v>
      </c>
      <c r="N359" s="97" t="s">
        <v>196</v>
      </c>
      <c r="O359" s="32">
        <v>3</v>
      </c>
      <c r="P359" s="81">
        <f t="shared" si="246"/>
        <v>22</v>
      </c>
      <c r="Q359" s="12" t="s">
        <v>100</v>
      </c>
      <c r="R359" s="67">
        <v>1</v>
      </c>
      <c r="S359" s="68">
        <f t="shared" si="278"/>
        <v>220116</v>
      </c>
      <c r="T359" s="65" t="str">
        <f t="shared" si="250"/>
        <v>GS3-45HPA-US &amp; SAN-43SSAQA  (43 gal)</v>
      </c>
      <c r="U359" s="168">
        <f t="shared" si="255"/>
        <v>1</v>
      </c>
      <c r="V359" s="99" t="s">
        <v>215</v>
      </c>
      <c r="W359" s="14">
        <v>43</v>
      </c>
      <c r="X359" s="30" t="s">
        <v>166</v>
      </c>
      <c r="Y359" s="86" t="s">
        <v>166</v>
      </c>
      <c r="Z359" s="91" t="str">
        <f t="shared" si="280"/>
        <v>Sanden40</v>
      </c>
      <c r="AA359" s="126">
        <v>0</v>
      </c>
      <c r="AB359" s="42" t="s">
        <v>41</v>
      </c>
      <c r="AC359" s="51">
        <v>4</v>
      </c>
      <c r="AD359" s="171">
        <f>[1]ESTAR_to_AWHS!L67</f>
        <v>2.87</v>
      </c>
      <c r="AE359" s="52">
        <v>42804</v>
      </c>
      <c r="AF359" s="49"/>
      <c r="AG359" s="138" t="str">
        <f t="shared" si="264"/>
        <v>2,     220116,   "GS3-45HPA-US &amp; SAN-43SSAQA  (43 gal)"</v>
      </c>
      <c r="AH359" s="139" t="str">
        <f>Q359</f>
        <v>Sanden</v>
      </c>
      <c r="AI359" t="s">
        <v>683</v>
      </c>
      <c r="AJ359" s="166">
        <f t="shared" si="256"/>
        <v>1</v>
      </c>
      <c r="AK359" s="138" t="str">
        <f t="shared" si="265"/>
        <v xml:space="preserve">          case  GS3-45HPA-US &amp; SAN-43SSAQA  (43 gal)   :   "SandenGS3_SAN43SSAQA"</v>
      </c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  <c r="AML359"/>
      <c r="AMM359"/>
      <c r="AMN359"/>
      <c r="AMO359"/>
      <c r="AMP359"/>
      <c r="AMQ359"/>
      <c r="AMR359"/>
      <c r="AMS359"/>
      <c r="AMT359"/>
      <c r="AMU359"/>
      <c r="AMV359"/>
      <c r="AMW359"/>
      <c r="AMX359"/>
      <c r="AMY359"/>
      <c r="AMZ359"/>
      <c r="ANA359"/>
      <c r="ANB359"/>
      <c r="ANC359"/>
      <c r="AND359"/>
      <c r="ANE359"/>
    </row>
    <row r="360" spans="3:1048" s="6" customFormat="1" ht="15" customHeight="1" x14ac:dyDescent="0.25">
      <c r="C360" s="6" t="str">
        <f t="shared" si="247"/>
        <v>Sanden</v>
      </c>
      <c r="D360" s="6" t="str">
        <f t="shared" si="248"/>
        <v>GS3-45HPA-US &amp; GAUS-160QTA  (43 gal)</v>
      </c>
      <c r="E360" s="6">
        <f t="shared" si="266"/>
        <v>220216</v>
      </c>
      <c r="F360" s="60">
        <f t="shared" si="202"/>
        <v>43</v>
      </c>
      <c r="G360" s="6" t="str">
        <f t="shared" si="249"/>
        <v>Sanden40</v>
      </c>
      <c r="H360" s="62">
        <v>0</v>
      </c>
      <c r="I360" s="60">
        <v>1</v>
      </c>
      <c r="J360" s="61">
        <f t="shared" si="205"/>
        <v>0</v>
      </c>
      <c r="K360" s="61">
        <f t="shared" si="206"/>
        <v>2.87</v>
      </c>
      <c r="L360" s="127">
        <f t="shared" si="245"/>
        <v>0</v>
      </c>
      <c r="M360" s="169" t="str">
        <f t="shared" si="267"/>
        <v>SandenGS3_GAUS160QTA</v>
      </c>
      <c r="N360" s="97" t="s">
        <v>196</v>
      </c>
      <c r="O360" s="32">
        <v>3</v>
      </c>
      <c r="P360" s="81">
        <f t="shared" si="246"/>
        <v>22</v>
      </c>
      <c r="Q360" s="12" t="s">
        <v>100</v>
      </c>
      <c r="R360" s="68">
        <f>R359+1</f>
        <v>2</v>
      </c>
      <c r="S360" s="68">
        <f t="shared" si="278"/>
        <v>220216</v>
      </c>
      <c r="T360" s="65" t="str">
        <f t="shared" si="250"/>
        <v>GS3-45HPA-US &amp; GAUS-160QTA  (43 gal)</v>
      </c>
      <c r="U360" s="168">
        <f t="shared" si="255"/>
        <v>1</v>
      </c>
      <c r="V360" s="99" t="s">
        <v>216</v>
      </c>
      <c r="W360" s="14">
        <v>43</v>
      </c>
      <c r="X360" s="30" t="s">
        <v>166</v>
      </c>
      <c r="Y360" s="86" t="s">
        <v>166</v>
      </c>
      <c r="Z360" s="91" t="str">
        <f t="shared" si="280"/>
        <v>Sanden40</v>
      </c>
      <c r="AA360" s="126">
        <v>0</v>
      </c>
      <c r="AB360" s="42" t="str">
        <f>[1]ESTAR_to_AWHS!K68</f>
        <v>--</v>
      </c>
      <c r="AC360" s="51">
        <f>[1]ESTAR_to_AWHS!I68</f>
        <v>3</v>
      </c>
      <c r="AD360" s="171">
        <f>[1]ESTAR_to_AWHS!L68</f>
        <v>2.87</v>
      </c>
      <c r="AE360" s="52">
        <v>42804</v>
      </c>
      <c r="AF360" s="49"/>
      <c r="AG360" s="138" t="str">
        <f t="shared" si="264"/>
        <v>2,     220216,   "GS3-45HPA-US &amp; GAUS-160QTA  (43 gal)"</v>
      </c>
      <c r="AH360" s="140" t="str">
        <f t="shared" si="273"/>
        <v>Sanden</v>
      </c>
      <c r="AI360" t="s">
        <v>681</v>
      </c>
      <c r="AJ360" s="166">
        <f t="shared" si="256"/>
        <v>1</v>
      </c>
      <c r="AK360" s="138" t="str">
        <f t="shared" si="265"/>
        <v xml:space="preserve">          case  GS3-45HPA-US &amp; GAUS-160QTA  (43 gal)   :   "SandenGS3_GAUS160QTA"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  <c r="AML360"/>
      <c r="AMM360"/>
      <c r="AMN360"/>
      <c r="AMO360"/>
      <c r="AMP360"/>
      <c r="AMQ360"/>
      <c r="AMR360"/>
      <c r="AMS360"/>
      <c r="AMT360"/>
      <c r="AMU360"/>
      <c r="AMV360"/>
      <c r="AMW360"/>
      <c r="AMX360"/>
      <c r="AMY360"/>
      <c r="AMZ360"/>
      <c r="ANA360"/>
      <c r="ANB360"/>
      <c r="ANC360"/>
      <c r="AND360"/>
      <c r="ANE360"/>
    </row>
    <row r="361" spans="3:1048" s="6" customFormat="1" ht="15" customHeight="1" x14ac:dyDescent="0.25">
      <c r="C361" s="6" t="str">
        <f t="shared" si="247"/>
        <v>Sanden</v>
      </c>
      <c r="D361" s="6" t="str">
        <f t="shared" si="248"/>
        <v>GS3-45HPA-US &amp; SAN-83SSAQA  (83 gal)</v>
      </c>
      <c r="E361" s="6">
        <f t="shared" si="266"/>
        <v>220317</v>
      </c>
      <c r="F361" s="60">
        <f t="shared" ref="F361:F367" si="281">W361</f>
        <v>83</v>
      </c>
      <c r="G361" s="6" t="str">
        <f t="shared" si="249"/>
        <v>Sanden80</v>
      </c>
      <c r="H361" s="114">
        <v>0</v>
      </c>
      <c r="I361" s="112">
        <v>1</v>
      </c>
      <c r="J361" s="61">
        <f t="shared" si="205"/>
        <v>0</v>
      </c>
      <c r="K361" s="113">
        <v>3.3</v>
      </c>
      <c r="L361" s="127">
        <f t="shared" si="245"/>
        <v>0</v>
      </c>
      <c r="M361" s="169" t="str">
        <f t="shared" si="267"/>
        <v>SandenGS3_SAN83SSAQA</v>
      </c>
      <c r="N361" s="97" t="s">
        <v>196</v>
      </c>
      <c r="O361" s="32">
        <v>3</v>
      </c>
      <c r="P361" s="81">
        <f t="shared" si="246"/>
        <v>22</v>
      </c>
      <c r="Q361" s="12" t="s">
        <v>100</v>
      </c>
      <c r="R361" s="68">
        <f t="shared" ref="R361:R364" si="282">R360+1</f>
        <v>3</v>
      </c>
      <c r="S361" s="68">
        <f t="shared" si="278"/>
        <v>220317</v>
      </c>
      <c r="T361" s="65" t="str">
        <f t="shared" si="250"/>
        <v>GS3-45HPA-US &amp; SAN-83SSAQA  (83 gal)</v>
      </c>
      <c r="U361" s="168">
        <f t="shared" si="255"/>
        <v>1</v>
      </c>
      <c r="V361" s="99" t="s">
        <v>217</v>
      </c>
      <c r="W361" s="14">
        <v>83</v>
      </c>
      <c r="X361" s="30" t="s">
        <v>167</v>
      </c>
      <c r="Y361" s="86" t="s">
        <v>167</v>
      </c>
      <c r="Z361" s="91" t="str">
        <f t="shared" si="280"/>
        <v>Sanden80</v>
      </c>
      <c r="AA361" s="126">
        <v>0</v>
      </c>
      <c r="AB361" s="42"/>
      <c r="AC361" s="51"/>
      <c r="AD361" s="171"/>
      <c r="AE361" s="52"/>
      <c r="AF361" s="49"/>
      <c r="AG361" s="138" t="str">
        <f t="shared" si="264"/>
        <v>2,     220317,   "GS3-45HPA-US &amp; SAN-83SSAQA  (83 gal)"</v>
      </c>
      <c r="AH361" s="140" t="str">
        <f t="shared" si="273"/>
        <v>Sanden</v>
      </c>
      <c r="AI361" t="s">
        <v>684</v>
      </c>
      <c r="AJ361" s="166">
        <f t="shared" si="256"/>
        <v>1</v>
      </c>
      <c r="AK361" s="138" t="str">
        <f t="shared" si="265"/>
        <v xml:space="preserve">          case  GS3-45HPA-US &amp; SAN-83SSAQA  (83 gal)   :   "SandenGS3_SAN83SSAQA"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  <c r="AML361"/>
      <c r="AMM361"/>
      <c r="AMN361"/>
      <c r="AMO361"/>
      <c r="AMP361"/>
      <c r="AMQ361"/>
      <c r="AMR361"/>
      <c r="AMS361"/>
      <c r="AMT361"/>
      <c r="AMU361"/>
      <c r="AMV361"/>
      <c r="AMW361"/>
      <c r="AMX361"/>
      <c r="AMY361"/>
      <c r="AMZ361"/>
      <c r="ANA361"/>
      <c r="ANB361"/>
      <c r="ANC361"/>
      <c r="AND361"/>
      <c r="ANE361"/>
    </row>
    <row r="362" spans="3:1048" s="6" customFormat="1" ht="15" customHeight="1" x14ac:dyDescent="0.25">
      <c r="C362" s="6" t="str">
        <f t="shared" si="247"/>
        <v>Sanden</v>
      </c>
      <c r="D362" s="6" t="str">
        <f t="shared" si="248"/>
        <v>GS3-45HPA-US &amp; GAUS-315EQTD  (83 gal)</v>
      </c>
      <c r="E362" s="6">
        <f t="shared" si="266"/>
        <v>220417</v>
      </c>
      <c r="F362" s="60">
        <f t="shared" si="281"/>
        <v>83</v>
      </c>
      <c r="G362" s="6" t="str">
        <f t="shared" si="249"/>
        <v>Sanden80</v>
      </c>
      <c r="H362" s="114">
        <v>0</v>
      </c>
      <c r="I362" s="112">
        <v>1</v>
      </c>
      <c r="J362" s="61">
        <f t="shared" si="205"/>
        <v>0</v>
      </c>
      <c r="K362" s="113">
        <v>3.3</v>
      </c>
      <c r="L362" s="127">
        <f t="shared" si="245"/>
        <v>0</v>
      </c>
      <c r="M362" s="169" t="str">
        <f t="shared" si="267"/>
        <v>SandenGS3_GAUS315EQTD</v>
      </c>
      <c r="N362" s="97" t="s">
        <v>196</v>
      </c>
      <c r="O362" s="32">
        <v>3</v>
      </c>
      <c r="P362" s="81">
        <f t="shared" si="246"/>
        <v>22</v>
      </c>
      <c r="Q362" s="12" t="s">
        <v>100</v>
      </c>
      <c r="R362" s="68">
        <f t="shared" si="282"/>
        <v>4</v>
      </c>
      <c r="S362" s="68">
        <f t="shared" si="278"/>
        <v>220417</v>
      </c>
      <c r="T362" s="65" t="str">
        <f t="shared" si="250"/>
        <v>GS3-45HPA-US &amp; GAUS-315EQTD  (83 gal)</v>
      </c>
      <c r="U362" s="168">
        <f t="shared" si="255"/>
        <v>1</v>
      </c>
      <c r="V362" s="99" t="s">
        <v>218</v>
      </c>
      <c r="W362" s="14">
        <v>83</v>
      </c>
      <c r="X362" s="30" t="s">
        <v>167</v>
      </c>
      <c r="Y362" s="86" t="s">
        <v>167</v>
      </c>
      <c r="Z362" s="91" t="str">
        <f t="shared" si="280"/>
        <v>Sanden80</v>
      </c>
      <c r="AA362" s="126">
        <v>0</v>
      </c>
      <c r="AB362" s="42"/>
      <c r="AC362" s="51"/>
      <c r="AD362" s="171"/>
      <c r="AE362" s="52"/>
      <c r="AF362" s="49"/>
      <c r="AG362" s="138" t="str">
        <f t="shared" si="264"/>
        <v>2,     220417,   "GS3-45HPA-US &amp; GAUS-315EQTD  (83 gal)"</v>
      </c>
      <c r="AH362" s="140" t="str">
        <f t="shared" si="273"/>
        <v>Sanden</v>
      </c>
      <c r="AI362" t="s">
        <v>682</v>
      </c>
      <c r="AJ362" s="166">
        <f t="shared" si="256"/>
        <v>1</v>
      </c>
      <c r="AK362" s="138" t="str">
        <f t="shared" si="265"/>
        <v xml:space="preserve">          case  GS3-45HPA-US &amp; GAUS-315EQTD  (83 gal)   :   "SandenGS3_GAUS315EQTD"</v>
      </c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  <c r="AML362"/>
      <c r="AMM362"/>
      <c r="AMN362"/>
      <c r="AMO362"/>
      <c r="AMP362"/>
      <c r="AMQ362"/>
      <c r="AMR362"/>
      <c r="AMS362"/>
      <c r="AMT362"/>
      <c r="AMU362"/>
      <c r="AMV362"/>
      <c r="AMW362"/>
      <c r="AMX362"/>
      <c r="AMY362"/>
      <c r="AMZ362"/>
      <c r="ANA362"/>
      <c r="ANB362"/>
      <c r="ANC362"/>
      <c r="AND362"/>
      <c r="ANE362"/>
    </row>
    <row r="363" spans="3:1048" s="6" customFormat="1" ht="15" customHeight="1" x14ac:dyDescent="0.25">
      <c r="C363" s="6" t="str">
        <f t="shared" si="247"/>
        <v>Sanden</v>
      </c>
      <c r="D363" s="6" t="str">
        <f t="shared" si="248"/>
        <v>GUS-45HPA-US &amp; SAN-83SSAQA  (83 gal)</v>
      </c>
      <c r="E363" s="6">
        <f t="shared" si="266"/>
        <v>220517</v>
      </c>
      <c r="F363" s="60">
        <f t="shared" si="281"/>
        <v>83</v>
      </c>
      <c r="G363" s="6" t="str">
        <f t="shared" si="249"/>
        <v>Sanden80</v>
      </c>
      <c r="H363" s="112">
        <v>1</v>
      </c>
      <c r="I363" s="114">
        <v>0</v>
      </c>
      <c r="J363" s="113">
        <v>3.2</v>
      </c>
      <c r="K363" s="61">
        <f t="shared" si="206"/>
        <v>0</v>
      </c>
      <c r="L363" s="127">
        <f t="shared" si="245"/>
        <v>0</v>
      </c>
      <c r="M363" s="169" t="str">
        <f t="shared" si="267"/>
        <v>SandenGUS_SAN83SSAQA</v>
      </c>
      <c r="N363" s="97" t="s">
        <v>196</v>
      </c>
      <c r="O363" s="32">
        <v>3</v>
      </c>
      <c r="P363" s="81">
        <f t="shared" si="246"/>
        <v>22</v>
      </c>
      <c r="Q363" s="12" t="s">
        <v>100</v>
      </c>
      <c r="R363" s="68">
        <f t="shared" si="282"/>
        <v>5</v>
      </c>
      <c r="S363" s="68">
        <f t="shared" si="278"/>
        <v>220517</v>
      </c>
      <c r="T363" s="65" t="str">
        <f t="shared" si="250"/>
        <v>GUS-45HPA-US &amp; SAN-83SSAQA  (83 gal)</v>
      </c>
      <c r="U363" s="168">
        <f t="shared" si="255"/>
        <v>1</v>
      </c>
      <c r="V363" s="99" t="s">
        <v>219</v>
      </c>
      <c r="W363" s="14">
        <v>83</v>
      </c>
      <c r="X363" s="30" t="s">
        <v>167</v>
      </c>
      <c r="Y363" s="86" t="s">
        <v>167</v>
      </c>
      <c r="Z363" s="91" t="str">
        <f t="shared" si="280"/>
        <v>Sanden80</v>
      </c>
      <c r="AA363" s="126">
        <v>0</v>
      </c>
      <c r="AB363" s="42"/>
      <c r="AC363" s="51"/>
      <c r="AD363" s="171"/>
      <c r="AE363" s="52"/>
      <c r="AF363" s="49"/>
      <c r="AG363" s="138" t="str">
        <f t="shared" si="264"/>
        <v>2,     220517,   "GUS-45HPA-US &amp; SAN-83SSAQA  (83 gal)"</v>
      </c>
      <c r="AH363" s="140" t="str">
        <f t="shared" si="273"/>
        <v>Sanden</v>
      </c>
      <c r="AI363" t="s">
        <v>686</v>
      </c>
      <c r="AJ363" s="166">
        <f t="shared" si="256"/>
        <v>1</v>
      </c>
      <c r="AK363" s="138" t="str">
        <f t="shared" si="265"/>
        <v xml:space="preserve">          case  GUS-45HPA-US &amp; SAN-83SSAQA  (83 gal)   :   "SandenGUS_SAN83SSAQA"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  <c r="AML363"/>
      <c r="AMM363"/>
      <c r="AMN363"/>
      <c r="AMO363"/>
      <c r="AMP363"/>
      <c r="AMQ363"/>
      <c r="AMR363"/>
      <c r="AMS363"/>
      <c r="AMT363"/>
      <c r="AMU363"/>
      <c r="AMV363"/>
      <c r="AMW363"/>
      <c r="AMX363"/>
      <c r="AMY363"/>
      <c r="AMZ363"/>
      <c r="ANA363"/>
      <c r="ANB363"/>
      <c r="ANC363"/>
      <c r="AND363"/>
      <c r="ANE363"/>
    </row>
    <row r="364" spans="3:1048" s="6" customFormat="1" ht="15" customHeight="1" x14ac:dyDescent="0.25">
      <c r="C364" s="6" t="str">
        <f t="shared" si="247"/>
        <v>Sanden</v>
      </c>
      <c r="D364" s="6" t="str">
        <f t="shared" si="248"/>
        <v>GUS-45HPA-US &amp; GAUS-315EQTD  (83 gal)</v>
      </c>
      <c r="E364" s="6">
        <f t="shared" si="266"/>
        <v>220617</v>
      </c>
      <c r="F364" s="60">
        <f t="shared" si="281"/>
        <v>83</v>
      </c>
      <c r="G364" s="6" t="str">
        <f t="shared" si="249"/>
        <v>Sanden80</v>
      </c>
      <c r="H364" s="112">
        <v>1</v>
      </c>
      <c r="I364" s="114">
        <v>0</v>
      </c>
      <c r="J364" s="113">
        <v>3.2</v>
      </c>
      <c r="K364" s="61">
        <f t="shared" si="206"/>
        <v>0</v>
      </c>
      <c r="L364" s="127">
        <f t="shared" si="245"/>
        <v>0</v>
      </c>
      <c r="M364" s="169" t="str">
        <f t="shared" si="267"/>
        <v>SandenGUS_GAUS315EQTD</v>
      </c>
      <c r="N364" s="97" t="s">
        <v>196</v>
      </c>
      <c r="O364" s="32">
        <v>3</v>
      </c>
      <c r="P364" s="81">
        <f t="shared" si="246"/>
        <v>22</v>
      </c>
      <c r="Q364" s="12" t="s">
        <v>100</v>
      </c>
      <c r="R364" s="68">
        <f t="shared" si="282"/>
        <v>6</v>
      </c>
      <c r="S364" s="68">
        <f t="shared" si="278"/>
        <v>220617</v>
      </c>
      <c r="T364" s="65" t="str">
        <f t="shared" si="250"/>
        <v>GUS-45HPA-US &amp; GAUS-315EQTD  (83 gal)</v>
      </c>
      <c r="U364" s="168">
        <f t="shared" si="255"/>
        <v>1</v>
      </c>
      <c r="V364" s="99" t="s">
        <v>220</v>
      </c>
      <c r="W364" s="14">
        <v>83</v>
      </c>
      <c r="X364" s="30" t="s">
        <v>167</v>
      </c>
      <c r="Y364" s="86" t="s">
        <v>167</v>
      </c>
      <c r="Z364" s="91" t="str">
        <f t="shared" si="280"/>
        <v>Sanden80</v>
      </c>
      <c r="AA364" s="126">
        <v>0</v>
      </c>
      <c r="AB364" s="42"/>
      <c r="AC364" s="51"/>
      <c r="AD364" s="171"/>
      <c r="AE364" s="52"/>
      <c r="AF364" s="49"/>
      <c r="AG364" s="138" t="str">
        <f t="shared" si="264"/>
        <v>2,     220617,   "GUS-45HPA-US &amp; GAUS-315EQTD  (83 gal)"</v>
      </c>
      <c r="AH364" s="140" t="str">
        <f t="shared" si="273"/>
        <v>Sanden</v>
      </c>
      <c r="AI364" t="s">
        <v>685</v>
      </c>
      <c r="AJ364" s="166">
        <f t="shared" si="256"/>
        <v>1</v>
      </c>
      <c r="AK364" s="138" t="str">
        <f t="shared" si="265"/>
        <v xml:space="preserve">          case  GUS-45HPA-US &amp; GAUS-315EQTD  (83 gal)   :   "SandenGUS_GAUS315EQTD"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  <c r="AML364"/>
      <c r="AMM364"/>
      <c r="AMN364"/>
      <c r="AMO364"/>
      <c r="AMP364"/>
      <c r="AMQ364"/>
      <c r="AMR364"/>
      <c r="AMS364"/>
      <c r="AMT364"/>
      <c r="AMU364"/>
      <c r="AMV364"/>
      <c r="AMW364"/>
      <c r="AMX364"/>
      <c r="AMY364"/>
      <c r="AMZ364"/>
      <c r="ANA364"/>
      <c r="ANB364"/>
      <c r="ANC364"/>
      <c r="AND364"/>
      <c r="ANE364"/>
    </row>
    <row r="365" spans="3:1048" s="6" customFormat="1" ht="15" customHeight="1" x14ac:dyDescent="0.25">
      <c r="C365" s="162" t="str">
        <f t="shared" ref="C365:C367" si="283">Q365</f>
        <v>State</v>
      </c>
      <c r="D365" s="162" t="str">
        <f t="shared" ref="D365:D367" si="284">T365</f>
        <v>HPSX-50 DHPT 2**  (50 gal, JA13)</v>
      </c>
      <c r="E365" s="162">
        <f t="shared" ref="E365:E367" si="285">S365</f>
        <v>231683</v>
      </c>
      <c r="F365" s="60">
        <f t="shared" si="281"/>
        <v>50</v>
      </c>
      <c r="G365" s="6" t="str">
        <f t="shared" ref="G365:G367" si="286">Z365</f>
        <v>AOSmithHPTS50</v>
      </c>
      <c r="H365" s="62">
        <v>0</v>
      </c>
      <c r="I365" s="60">
        <v>1</v>
      </c>
      <c r="J365" s="61">
        <f t="shared" ref="J365:J367" si="287">IF(H365&gt;0,AB365,0)</f>
        <v>0</v>
      </c>
      <c r="K365" s="61">
        <f t="shared" ref="K365:K367" si="288">IF(I365&gt;0,AD365,0)</f>
        <v>3.8</v>
      </c>
      <c r="L365" s="127">
        <f t="shared" ref="L365:L367" si="289">AA365</f>
        <v>1</v>
      </c>
      <c r="M365" s="169" t="str">
        <f t="shared" ref="M365:M367" si="290">AI365</f>
        <v>StateHPSX50DHPT2xx</v>
      </c>
      <c r="N365" s="97" t="s">
        <v>196</v>
      </c>
      <c r="O365" s="32">
        <v>4</v>
      </c>
      <c r="P365" s="81">
        <f t="shared" ref="P365:P367" si="291">VLOOKUP( Q365, $Q$2:$R$21, 2, FALSE )</f>
        <v>23</v>
      </c>
      <c r="Q365" s="175" t="s">
        <v>42</v>
      </c>
      <c r="R365" s="67">
        <v>16</v>
      </c>
      <c r="S365" s="68">
        <f t="shared" ref="S365:S367" si="292" xml:space="preserve"> (P365*10000) + (R365*100) + VLOOKUP( Y365, $V$2:$X$56, 2, FALSE )</f>
        <v>231683</v>
      </c>
      <c r="T365" s="65" t="str">
        <f t="shared" ref="T365:T367" si="293">V365 &amp; "  (" &amp; W365 &amp; " gal" &amp; IF(AA365&gt;0, ", JA13)", ")")</f>
        <v>HPSX-50 DHPT 2**  (50 gal, JA13)</v>
      </c>
      <c r="U365" s="168">
        <f t="shared" si="255"/>
        <v>1</v>
      </c>
      <c r="V365" s="26" t="s">
        <v>887</v>
      </c>
      <c r="W365" s="27">
        <v>50</v>
      </c>
      <c r="X365" s="176" t="s">
        <v>850</v>
      </c>
      <c r="Y365" s="86" t="s">
        <v>850</v>
      </c>
      <c r="Z365" s="91" t="str">
        <f t="shared" si="280"/>
        <v>AOSmithHPTS50</v>
      </c>
      <c r="AA365" s="128">
        <v>1</v>
      </c>
      <c r="AB365" s="40" t="s">
        <v>10</v>
      </c>
      <c r="AC365" s="47" t="s">
        <v>9</v>
      </c>
      <c r="AD365" s="160">
        <v>3.8</v>
      </c>
      <c r="AE365" s="165">
        <v>44728</v>
      </c>
      <c r="AF365" s="49" t="s">
        <v>83</v>
      </c>
      <c r="AG365" s="138" t="str">
        <f t="shared" ref="AG365:AG367" si="294">"2,     "&amp;E365&amp;",   """&amp;T365&amp;""""</f>
        <v>2,     231683,   "HPSX-50 DHPT 2**  (50 gal, JA13)"</v>
      </c>
      <c r="AH365" s="139" t="str">
        <f>Q365</f>
        <v>State</v>
      </c>
      <c r="AI365" s="177" t="s">
        <v>890</v>
      </c>
      <c r="AJ365" s="166">
        <f t="shared" si="256"/>
        <v>1</v>
      </c>
      <c r="AK365" s="138" t="str">
        <f t="shared" ref="AK365:AK367" si="295">"          case  "&amp;D365&amp;"   :   """&amp;AI365&amp;""""</f>
        <v xml:space="preserve">          case  HPSX-50 DHPT 2**  (50 gal, JA13)   :   "StateHPSX50DHPT2xx"</v>
      </c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3:1048" s="6" customFormat="1" ht="15" customHeight="1" x14ac:dyDescent="0.25">
      <c r="C366" s="162" t="str">
        <f t="shared" si="283"/>
        <v>State</v>
      </c>
      <c r="D366" s="162" t="str">
        <f t="shared" si="284"/>
        <v>HPSX-66-DHPT 2**  (66 gal, JA13)</v>
      </c>
      <c r="E366" s="162">
        <f t="shared" si="285"/>
        <v>231784</v>
      </c>
      <c r="F366" s="60">
        <f t="shared" si="281"/>
        <v>66</v>
      </c>
      <c r="G366" s="6" t="str">
        <f t="shared" si="286"/>
        <v>AOSmithHPTS66</v>
      </c>
      <c r="H366" s="62">
        <v>0</v>
      </c>
      <c r="I366" s="60">
        <v>1</v>
      </c>
      <c r="J366" s="61">
        <f t="shared" si="287"/>
        <v>0</v>
      </c>
      <c r="K366" s="61">
        <f t="shared" si="288"/>
        <v>4.0199999999999996</v>
      </c>
      <c r="L366" s="127">
        <f t="shared" si="289"/>
        <v>1</v>
      </c>
      <c r="M366" s="169" t="str">
        <f t="shared" si="290"/>
        <v>StateHPSX66DHPT2xx</v>
      </c>
      <c r="N366" s="97" t="s">
        <v>196</v>
      </c>
      <c r="O366" s="33">
        <v>4</v>
      </c>
      <c r="P366" s="81">
        <f t="shared" si="291"/>
        <v>23</v>
      </c>
      <c r="Q366" s="18" t="s">
        <v>42</v>
      </c>
      <c r="R366" s="68">
        <f t="shared" ref="R366:R367" si="296">R365+1</f>
        <v>17</v>
      </c>
      <c r="S366" s="68">
        <f t="shared" si="292"/>
        <v>231784</v>
      </c>
      <c r="T366" s="65" t="str">
        <f t="shared" si="293"/>
        <v>HPSX-66-DHPT 2**  (66 gal, JA13)</v>
      </c>
      <c r="U366" s="168">
        <f t="shared" si="255"/>
        <v>1</v>
      </c>
      <c r="V366" s="163" t="s">
        <v>888</v>
      </c>
      <c r="W366" s="164">
        <v>66</v>
      </c>
      <c r="X366" s="176" t="s">
        <v>851</v>
      </c>
      <c r="Y366" s="86" t="s">
        <v>851</v>
      </c>
      <c r="Z366" s="91" t="str">
        <f t="shared" si="280"/>
        <v>AOSmithHPTS66</v>
      </c>
      <c r="AA366" s="128">
        <v>1</v>
      </c>
      <c r="AB366" s="40" t="s">
        <v>10</v>
      </c>
      <c r="AC366" s="47">
        <v>3</v>
      </c>
      <c r="AD366" s="160">
        <v>4.0199999999999996</v>
      </c>
      <c r="AE366" s="165">
        <v>44728</v>
      </c>
      <c r="AF366" s="49" t="s">
        <v>83</v>
      </c>
      <c r="AG366" s="138" t="str">
        <f t="shared" si="294"/>
        <v>2,     231784,   "HPSX-66-DHPT 2**  (66 gal, JA13)"</v>
      </c>
      <c r="AH366" s="140" t="str">
        <f t="shared" si="273"/>
        <v>State</v>
      </c>
      <c r="AI366" s="177" t="s">
        <v>891</v>
      </c>
      <c r="AJ366" s="166">
        <f t="shared" si="256"/>
        <v>1</v>
      </c>
      <c r="AK366" s="138" t="str">
        <f t="shared" si="295"/>
        <v xml:space="preserve">          case  HPSX-66-DHPT 2**  (66 gal, JA13)   :   "StateHPSX66DHPT2xx"</v>
      </c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EH366" s="28"/>
      <c r="EI366" s="28"/>
      <c r="EJ366" s="28"/>
      <c r="EK366" s="28"/>
      <c r="EL366" s="28"/>
      <c r="EM366" s="28"/>
      <c r="EN366" s="28"/>
      <c r="EO366" s="28"/>
      <c r="EP366" s="28"/>
      <c r="EQ366" s="28"/>
      <c r="ER366" s="28"/>
      <c r="ES366" s="28"/>
      <c r="ET366" s="28"/>
      <c r="EU366" s="28"/>
      <c r="EV366" s="28"/>
      <c r="EW366" s="28"/>
      <c r="EX366" s="28"/>
      <c r="EY366" s="28"/>
      <c r="EZ366" s="28"/>
      <c r="FA366" s="28"/>
      <c r="FB366" s="28"/>
      <c r="FC366" s="28"/>
      <c r="FD366" s="28"/>
      <c r="FE366" s="28"/>
      <c r="FF366" s="28"/>
      <c r="FG366" s="28"/>
      <c r="FH366" s="28"/>
      <c r="FI366" s="28"/>
      <c r="FJ366" s="28"/>
      <c r="FK366" s="28"/>
      <c r="FL366" s="28"/>
      <c r="FM366" s="28"/>
      <c r="FN366" s="28"/>
      <c r="FO366" s="28"/>
      <c r="FP366" s="28"/>
      <c r="FQ366" s="28"/>
      <c r="FR366" s="28"/>
      <c r="FS366" s="28"/>
      <c r="FT366" s="28"/>
      <c r="FU366" s="28"/>
      <c r="FV366" s="28"/>
      <c r="FW366" s="28"/>
      <c r="FX366" s="28"/>
      <c r="FY366" s="28"/>
      <c r="FZ366" s="28"/>
      <c r="GA366" s="28"/>
      <c r="GB366" s="28"/>
      <c r="GC366" s="28"/>
      <c r="GD366" s="28"/>
      <c r="GE366" s="28"/>
      <c r="GF366" s="28"/>
      <c r="GG366" s="28"/>
      <c r="GH366" s="28"/>
      <c r="GI366" s="28"/>
      <c r="GJ366" s="28"/>
      <c r="GK366" s="28"/>
      <c r="GL366" s="28"/>
      <c r="GM366" s="28"/>
      <c r="GN366" s="28"/>
      <c r="GO366" s="28"/>
      <c r="GP366" s="28"/>
      <c r="GQ366" s="28"/>
      <c r="GR366" s="28"/>
      <c r="GS366" s="28"/>
      <c r="GT366" s="28"/>
      <c r="GU366" s="28"/>
      <c r="GV366" s="28"/>
      <c r="GW366" s="28"/>
      <c r="GX366" s="28"/>
      <c r="GY366" s="28"/>
      <c r="GZ366" s="28"/>
      <c r="HA366" s="28"/>
      <c r="HB366" s="28"/>
      <c r="HC366" s="28"/>
      <c r="HD366" s="28"/>
      <c r="HE366" s="28"/>
      <c r="HF366" s="28"/>
      <c r="HG366" s="28"/>
      <c r="HH366" s="28"/>
      <c r="HI366" s="28"/>
      <c r="HJ366" s="28"/>
      <c r="HK366" s="28"/>
      <c r="HL366" s="28"/>
      <c r="HM366" s="28"/>
      <c r="HN366" s="28"/>
      <c r="HO366" s="28"/>
      <c r="HP366" s="28"/>
      <c r="HQ366" s="28"/>
      <c r="HR366" s="28"/>
      <c r="HS366" s="28"/>
      <c r="HT366" s="28"/>
      <c r="HU366" s="28"/>
      <c r="HV366" s="28"/>
      <c r="HW366" s="28"/>
      <c r="HX366" s="28"/>
      <c r="HY366" s="28"/>
      <c r="HZ366" s="28"/>
      <c r="IA366" s="28"/>
      <c r="IB366" s="28"/>
      <c r="IC366" s="28"/>
      <c r="ID366" s="28"/>
      <c r="IE366" s="28"/>
      <c r="IF366" s="28"/>
      <c r="IG366" s="28"/>
      <c r="IH366" s="28"/>
      <c r="II366" s="28"/>
      <c r="IJ366" s="28"/>
      <c r="IK366" s="28"/>
      <c r="IL366" s="28"/>
      <c r="IM366" s="28"/>
      <c r="IN366" s="28"/>
      <c r="IO366" s="28"/>
      <c r="IP366" s="28"/>
      <c r="IQ366" s="28"/>
      <c r="IR366" s="28"/>
      <c r="IS366" s="28"/>
      <c r="IT366" s="28"/>
      <c r="IU366" s="28"/>
      <c r="IV366" s="28"/>
      <c r="IW366" s="28"/>
      <c r="IX366" s="28"/>
      <c r="IY366" s="28"/>
      <c r="IZ366" s="28"/>
      <c r="JA366" s="28"/>
      <c r="JB366" s="28"/>
      <c r="JC366" s="28"/>
      <c r="JD366" s="28"/>
      <c r="JE366" s="28"/>
      <c r="JF366" s="28"/>
      <c r="JG366" s="28"/>
      <c r="JH366" s="28"/>
      <c r="JI366" s="28"/>
      <c r="JJ366" s="28"/>
      <c r="JK366" s="28"/>
      <c r="JL366" s="28"/>
      <c r="JM366" s="28"/>
      <c r="JN366" s="28"/>
      <c r="JO366" s="28"/>
      <c r="JP366" s="28"/>
      <c r="JQ366" s="28"/>
      <c r="JR366" s="28"/>
      <c r="JS366" s="28"/>
      <c r="JT366" s="28"/>
      <c r="JU366" s="28"/>
      <c r="JV366" s="28"/>
      <c r="JW366" s="28"/>
      <c r="JX366" s="28"/>
      <c r="JY366" s="28"/>
      <c r="JZ366" s="28"/>
      <c r="KA366" s="28"/>
      <c r="KB366" s="28"/>
      <c r="KC366" s="28"/>
      <c r="KD366" s="28"/>
      <c r="KE366" s="28"/>
      <c r="KF366" s="28"/>
      <c r="KG366" s="28"/>
      <c r="KH366" s="28"/>
      <c r="KI366" s="28"/>
      <c r="KJ366" s="28"/>
      <c r="KK366" s="28"/>
      <c r="KL366" s="28"/>
      <c r="KM366" s="28"/>
      <c r="KN366" s="28"/>
      <c r="KO366" s="28"/>
      <c r="KP366" s="28"/>
      <c r="KQ366" s="28"/>
      <c r="KR366" s="28"/>
      <c r="KS366" s="28"/>
      <c r="KT366" s="28"/>
      <c r="KU366" s="28"/>
      <c r="KV366" s="28"/>
      <c r="KW366" s="28"/>
      <c r="KX366" s="28"/>
      <c r="KY366" s="28"/>
      <c r="KZ366" s="28"/>
      <c r="LA366" s="28"/>
      <c r="LB366" s="28"/>
      <c r="LC366" s="28"/>
      <c r="LD366" s="28"/>
      <c r="LE366" s="28"/>
      <c r="LF366" s="28"/>
      <c r="LG366" s="28"/>
      <c r="LH366" s="28"/>
      <c r="LI366" s="28"/>
      <c r="LJ366" s="28"/>
      <c r="LK366" s="28"/>
      <c r="LL366" s="28"/>
      <c r="LM366" s="28"/>
      <c r="LN366" s="28"/>
      <c r="LO366" s="28"/>
      <c r="LP366" s="28"/>
      <c r="LQ366" s="28"/>
      <c r="LR366" s="28"/>
      <c r="LS366" s="28"/>
      <c r="LT366" s="28"/>
      <c r="LU366" s="28"/>
      <c r="LV366" s="28"/>
      <c r="LW366" s="28"/>
      <c r="LX366" s="28"/>
      <c r="LY366" s="28"/>
      <c r="LZ366" s="28"/>
      <c r="MA366" s="28"/>
      <c r="MB366" s="28"/>
      <c r="MC366" s="28"/>
      <c r="MD366" s="28"/>
      <c r="ME366" s="28"/>
      <c r="MF366" s="28"/>
      <c r="MG366" s="28"/>
      <c r="MH366" s="28"/>
      <c r="MI366" s="28"/>
      <c r="MJ366" s="28"/>
      <c r="MK366" s="28"/>
      <c r="ML366" s="28"/>
      <c r="MM366" s="28"/>
      <c r="MN366" s="28"/>
      <c r="MO366" s="28"/>
      <c r="MP366" s="28"/>
      <c r="MQ366" s="28"/>
      <c r="MR366" s="28"/>
      <c r="MS366" s="28"/>
      <c r="MT366" s="28"/>
      <c r="MU366" s="28"/>
      <c r="MV366" s="28"/>
      <c r="MW366" s="28"/>
      <c r="MX366" s="28"/>
      <c r="MY366" s="28"/>
      <c r="MZ366" s="28"/>
      <c r="NA366" s="28"/>
      <c r="NB366" s="28"/>
      <c r="NC366" s="28"/>
      <c r="ND366" s="28"/>
      <c r="NE366" s="28"/>
      <c r="NF366" s="28"/>
      <c r="NG366" s="28"/>
      <c r="NH366" s="28"/>
      <c r="NI366" s="28"/>
      <c r="NJ366" s="28"/>
      <c r="NK366" s="28"/>
      <c r="NL366" s="28"/>
      <c r="NM366" s="28"/>
      <c r="NN366" s="28"/>
      <c r="NO366" s="28"/>
      <c r="NP366" s="28"/>
      <c r="NQ366" s="28"/>
      <c r="NR366" s="28"/>
      <c r="NS366" s="28"/>
      <c r="NT366" s="28"/>
      <c r="NU366" s="28"/>
      <c r="NV366" s="28"/>
      <c r="NW366" s="28"/>
      <c r="NX366" s="28"/>
      <c r="NY366" s="28"/>
      <c r="NZ366" s="28"/>
      <c r="OA366" s="28"/>
      <c r="OB366" s="28"/>
      <c r="OC366" s="28"/>
      <c r="OD366" s="28"/>
      <c r="OE366" s="28"/>
      <c r="OF366" s="28"/>
      <c r="OG366" s="28"/>
      <c r="OH366" s="28"/>
      <c r="OI366" s="28"/>
      <c r="OJ366" s="28"/>
      <c r="OK366" s="28"/>
      <c r="OL366" s="28"/>
      <c r="OM366" s="28"/>
      <c r="ON366" s="28"/>
      <c r="OO366" s="28"/>
      <c r="OP366" s="28"/>
      <c r="OQ366" s="28"/>
      <c r="OR366" s="28"/>
      <c r="OS366" s="28"/>
      <c r="OT366" s="28"/>
      <c r="OU366" s="28"/>
      <c r="OV366" s="28"/>
      <c r="OW366" s="28"/>
      <c r="OX366" s="28"/>
      <c r="OY366" s="28"/>
      <c r="OZ366" s="28"/>
      <c r="PA366" s="28"/>
      <c r="PB366" s="28"/>
      <c r="PC366" s="28"/>
      <c r="PD366" s="28"/>
      <c r="PE366" s="28"/>
      <c r="PF366" s="28"/>
      <c r="PG366" s="28"/>
      <c r="PH366" s="28"/>
      <c r="PI366" s="28"/>
      <c r="PJ366" s="28"/>
      <c r="PK366" s="28"/>
      <c r="PL366" s="28"/>
      <c r="PM366" s="28"/>
      <c r="PN366" s="28"/>
      <c r="PO366" s="28"/>
      <c r="PP366" s="28"/>
      <c r="PQ366" s="28"/>
      <c r="PR366" s="28"/>
      <c r="PS366" s="28"/>
      <c r="PT366" s="28"/>
      <c r="PU366" s="28"/>
      <c r="PV366" s="28"/>
      <c r="PW366" s="28"/>
      <c r="PX366" s="28"/>
      <c r="PY366" s="28"/>
      <c r="PZ366" s="28"/>
      <c r="QA366" s="28"/>
      <c r="QB366" s="28"/>
      <c r="QC366" s="28"/>
      <c r="QD366" s="28"/>
      <c r="QE366" s="28"/>
      <c r="QF366" s="28"/>
      <c r="QG366" s="28"/>
      <c r="QH366" s="28"/>
      <c r="QI366" s="28"/>
      <c r="QJ366" s="28"/>
      <c r="QK366" s="28"/>
      <c r="QL366" s="28"/>
      <c r="QM366" s="28"/>
      <c r="QN366" s="28"/>
      <c r="QO366" s="28"/>
      <c r="QP366" s="28"/>
      <c r="QQ366" s="28"/>
      <c r="QR366" s="28"/>
      <c r="QS366" s="28"/>
      <c r="QT366" s="28"/>
      <c r="QU366" s="28"/>
      <c r="QV366" s="28"/>
      <c r="QW366" s="28"/>
      <c r="QX366" s="28"/>
      <c r="QY366" s="28"/>
      <c r="QZ366" s="28"/>
      <c r="RA366" s="28"/>
      <c r="RB366" s="28"/>
      <c r="RC366" s="28"/>
      <c r="RD366" s="28"/>
      <c r="RE366" s="28"/>
      <c r="RF366" s="28"/>
      <c r="RG366" s="28"/>
      <c r="RH366" s="28"/>
      <c r="RI366" s="28"/>
      <c r="RJ366" s="28"/>
      <c r="RK366" s="28"/>
      <c r="RL366" s="28"/>
      <c r="RM366" s="28"/>
      <c r="RN366" s="28"/>
      <c r="RO366" s="28"/>
      <c r="RP366" s="28"/>
      <c r="RQ366" s="28"/>
      <c r="RR366" s="28"/>
      <c r="RS366" s="28"/>
      <c r="RT366" s="28"/>
      <c r="RU366" s="28"/>
      <c r="RV366" s="28"/>
      <c r="RW366" s="28"/>
      <c r="RX366" s="28"/>
      <c r="RY366" s="28"/>
      <c r="RZ366" s="28"/>
      <c r="SA366" s="28"/>
      <c r="SB366" s="28"/>
      <c r="SC366" s="28"/>
      <c r="SD366" s="28"/>
      <c r="SE366" s="28"/>
      <c r="SF366" s="28"/>
      <c r="SG366" s="28"/>
      <c r="SH366" s="28"/>
      <c r="SI366" s="28"/>
      <c r="SJ366" s="28"/>
      <c r="SK366" s="28"/>
      <c r="SL366" s="28"/>
      <c r="SM366" s="28"/>
      <c r="SN366" s="28"/>
      <c r="SO366" s="28"/>
      <c r="SP366" s="28"/>
      <c r="SQ366" s="28"/>
      <c r="SR366" s="28"/>
      <c r="SS366" s="28"/>
      <c r="ST366" s="28"/>
      <c r="SU366" s="28"/>
      <c r="SV366" s="28"/>
      <c r="SW366" s="28"/>
      <c r="SX366" s="28"/>
      <c r="SY366" s="28"/>
      <c r="SZ366" s="28"/>
      <c r="TA366" s="28"/>
      <c r="TB366" s="28"/>
      <c r="TC366" s="28"/>
      <c r="TD366" s="28"/>
      <c r="TE366" s="28"/>
      <c r="TF366" s="28"/>
      <c r="TG366" s="28"/>
      <c r="TH366" s="28"/>
      <c r="TI366" s="28"/>
      <c r="TJ366" s="28"/>
      <c r="TK366" s="28"/>
      <c r="TL366" s="28"/>
      <c r="TM366" s="28"/>
      <c r="TN366" s="28"/>
      <c r="TO366" s="28"/>
      <c r="TP366" s="28"/>
      <c r="TQ366" s="28"/>
      <c r="TR366" s="28"/>
      <c r="TS366" s="28"/>
      <c r="TT366" s="28"/>
      <c r="TU366" s="28"/>
      <c r="TV366" s="28"/>
      <c r="TW366" s="28"/>
      <c r="TX366" s="28"/>
      <c r="TY366" s="28"/>
      <c r="TZ366" s="28"/>
      <c r="UA366" s="28"/>
      <c r="UB366" s="28"/>
      <c r="UC366" s="28"/>
      <c r="UD366" s="28"/>
      <c r="UE366" s="28"/>
      <c r="UF366" s="28"/>
      <c r="UG366" s="28"/>
      <c r="UH366" s="28"/>
      <c r="UI366" s="28"/>
      <c r="UJ366" s="28"/>
      <c r="UK366" s="28"/>
      <c r="UL366" s="28"/>
      <c r="UM366" s="28"/>
      <c r="UN366" s="28"/>
      <c r="UO366" s="28"/>
      <c r="UP366" s="28"/>
      <c r="UQ366" s="28"/>
      <c r="UR366" s="28"/>
      <c r="US366" s="28"/>
      <c r="UT366" s="28"/>
      <c r="UU366" s="28"/>
      <c r="UV366" s="28"/>
      <c r="UW366" s="28"/>
      <c r="UX366" s="28"/>
      <c r="UY366" s="28"/>
      <c r="UZ366" s="28"/>
      <c r="VA366" s="28"/>
      <c r="VB366" s="28"/>
      <c r="VC366" s="28"/>
      <c r="VD366" s="28"/>
      <c r="VE366" s="28"/>
      <c r="VF366" s="28"/>
      <c r="VG366" s="28"/>
      <c r="VH366" s="28"/>
      <c r="VI366" s="28"/>
      <c r="VJ366" s="28"/>
      <c r="VK366" s="28"/>
      <c r="VL366" s="28"/>
      <c r="VM366" s="28"/>
      <c r="VN366" s="28"/>
      <c r="VO366" s="28"/>
      <c r="VP366" s="28"/>
      <c r="VQ366" s="28"/>
      <c r="VR366" s="28"/>
      <c r="VS366" s="28"/>
      <c r="VT366" s="28"/>
      <c r="VU366" s="28"/>
      <c r="VV366" s="28"/>
      <c r="VW366" s="28"/>
      <c r="VX366" s="28"/>
      <c r="VY366" s="28"/>
      <c r="VZ366" s="28"/>
      <c r="WA366" s="28"/>
      <c r="WB366" s="28"/>
      <c r="WC366" s="28"/>
      <c r="WD366" s="28"/>
      <c r="WE366" s="28"/>
      <c r="WF366" s="28"/>
      <c r="WG366" s="28"/>
      <c r="WH366" s="28"/>
      <c r="WI366" s="28"/>
      <c r="WJ366" s="28"/>
      <c r="WK366" s="28"/>
      <c r="WL366" s="28"/>
      <c r="WM366" s="28"/>
      <c r="WN366" s="28"/>
      <c r="WO366" s="28"/>
      <c r="WP366" s="28"/>
      <c r="WQ366" s="28"/>
      <c r="WR366" s="28"/>
      <c r="WS366" s="28"/>
      <c r="WT366" s="28"/>
      <c r="WU366" s="28"/>
      <c r="WV366" s="28"/>
      <c r="WW366" s="28"/>
      <c r="WX366" s="28"/>
      <c r="WY366" s="28"/>
      <c r="WZ366" s="28"/>
      <c r="XA366" s="28"/>
      <c r="XB366" s="28"/>
      <c r="XC366" s="28"/>
      <c r="XD366" s="28"/>
      <c r="XE366" s="28"/>
      <c r="XF366" s="28"/>
      <c r="XG366" s="28"/>
      <c r="XH366" s="28"/>
      <c r="XI366" s="28"/>
      <c r="XJ366" s="28"/>
      <c r="XK366" s="28"/>
      <c r="XL366" s="28"/>
      <c r="XM366" s="28"/>
      <c r="XN366" s="28"/>
      <c r="XO366" s="28"/>
      <c r="XP366" s="28"/>
      <c r="XQ366" s="28"/>
      <c r="XR366" s="28"/>
      <c r="XS366" s="28"/>
      <c r="XT366" s="28"/>
      <c r="XU366" s="28"/>
      <c r="XV366" s="28"/>
      <c r="XW366" s="28"/>
      <c r="XX366" s="28"/>
      <c r="XY366" s="28"/>
      <c r="XZ366" s="28"/>
      <c r="YA366" s="28"/>
      <c r="YB366" s="28"/>
      <c r="YC366" s="28"/>
      <c r="YD366" s="28"/>
      <c r="YE366" s="28"/>
      <c r="YF366" s="28"/>
      <c r="YG366" s="28"/>
      <c r="YH366" s="28"/>
      <c r="YI366" s="28"/>
      <c r="YJ366" s="28"/>
      <c r="YK366" s="28"/>
      <c r="YL366" s="28"/>
      <c r="YM366" s="28"/>
      <c r="YN366" s="28"/>
      <c r="YO366" s="28"/>
      <c r="YP366" s="28"/>
      <c r="YQ366" s="28"/>
      <c r="YR366" s="28"/>
      <c r="YS366" s="28"/>
      <c r="YT366" s="28"/>
      <c r="YU366" s="28"/>
      <c r="YV366" s="28"/>
      <c r="YW366" s="28"/>
      <c r="YX366" s="28"/>
      <c r="YY366" s="28"/>
      <c r="YZ366" s="28"/>
      <c r="ZA366" s="28"/>
      <c r="ZB366" s="28"/>
      <c r="ZC366" s="28"/>
      <c r="ZD366" s="28"/>
      <c r="ZE366" s="28"/>
      <c r="ZF366" s="28"/>
      <c r="ZG366" s="28"/>
      <c r="ZH366" s="28"/>
      <c r="ZI366" s="28"/>
      <c r="ZJ366" s="28"/>
      <c r="ZK366" s="28"/>
      <c r="ZL366" s="28"/>
      <c r="ZM366" s="28"/>
      <c r="ZN366" s="28"/>
      <c r="ZO366" s="28"/>
      <c r="ZP366" s="28"/>
      <c r="ZQ366" s="28"/>
      <c r="ZR366" s="28"/>
      <c r="ZS366" s="28"/>
      <c r="ZT366" s="28"/>
      <c r="ZU366" s="28"/>
      <c r="ZV366" s="28"/>
      <c r="ZW366" s="28"/>
      <c r="ZX366" s="28"/>
      <c r="ZY366" s="28"/>
      <c r="ZZ366" s="28"/>
      <c r="AAA366" s="28"/>
      <c r="AAB366" s="28"/>
      <c r="AAC366" s="28"/>
      <c r="AAD366" s="28"/>
      <c r="AAE366" s="28"/>
      <c r="AAF366" s="28"/>
      <c r="AAG366" s="28"/>
      <c r="AAH366" s="28"/>
      <c r="AAI366" s="28"/>
      <c r="AAJ366" s="28"/>
      <c r="AAK366" s="28"/>
      <c r="AAL366" s="28"/>
      <c r="AAM366" s="28"/>
      <c r="AAN366" s="28"/>
      <c r="AAO366" s="28"/>
      <c r="AAP366" s="28"/>
      <c r="AAQ366" s="28"/>
      <c r="AAR366" s="28"/>
      <c r="AAS366" s="28"/>
      <c r="AAT366" s="28"/>
      <c r="AAU366" s="28"/>
      <c r="AAV366" s="28"/>
      <c r="AAW366" s="28"/>
      <c r="AAX366" s="28"/>
      <c r="AAY366" s="28"/>
      <c r="AAZ366" s="28"/>
      <c r="ABA366" s="28"/>
      <c r="ABB366" s="28"/>
      <c r="ABC366" s="28"/>
      <c r="ABD366" s="28"/>
      <c r="ABE366" s="28"/>
      <c r="ABF366" s="28"/>
      <c r="ABG366" s="28"/>
      <c r="ABH366" s="28"/>
      <c r="ABI366" s="28"/>
      <c r="ABJ366" s="28"/>
      <c r="ABK366" s="28"/>
      <c r="ABL366" s="28"/>
      <c r="ABM366" s="28"/>
      <c r="ABN366" s="28"/>
      <c r="ABO366" s="28"/>
      <c r="ABP366" s="28"/>
      <c r="ABQ366" s="28"/>
      <c r="ABR366" s="28"/>
      <c r="ABS366" s="28"/>
      <c r="ABT366" s="28"/>
      <c r="ABU366" s="28"/>
      <c r="ABV366" s="28"/>
      <c r="ABW366" s="28"/>
      <c r="ABX366" s="28"/>
      <c r="ABY366" s="28"/>
      <c r="ABZ366" s="28"/>
      <c r="ACA366" s="28"/>
      <c r="ACB366" s="28"/>
      <c r="ACC366" s="28"/>
      <c r="ACD366" s="28"/>
      <c r="ACE366" s="28"/>
      <c r="ACF366" s="28"/>
      <c r="ACG366" s="28"/>
      <c r="ACH366" s="28"/>
      <c r="ACI366" s="28"/>
      <c r="ACJ366" s="28"/>
      <c r="ACK366" s="28"/>
      <c r="ACL366" s="28"/>
      <c r="ACM366" s="28"/>
      <c r="ACN366" s="28"/>
      <c r="ACO366" s="28"/>
      <c r="ACP366" s="28"/>
      <c r="ACQ366" s="28"/>
      <c r="ACR366" s="28"/>
      <c r="ACS366" s="28"/>
      <c r="ACT366" s="28"/>
      <c r="ACU366" s="28"/>
      <c r="ACV366" s="28"/>
      <c r="ACW366" s="28"/>
      <c r="ACX366" s="28"/>
      <c r="ACY366" s="28"/>
      <c r="ACZ366" s="28"/>
      <c r="ADA366" s="28"/>
      <c r="ADB366" s="28"/>
      <c r="ADC366" s="28"/>
      <c r="ADD366" s="28"/>
      <c r="ADE366" s="28"/>
      <c r="ADF366" s="28"/>
      <c r="ADG366" s="28"/>
      <c r="ADH366" s="28"/>
      <c r="ADI366" s="28"/>
      <c r="ADJ366" s="28"/>
      <c r="ADK366" s="28"/>
      <c r="ADL366" s="28"/>
      <c r="ADM366" s="28"/>
      <c r="ADN366" s="28"/>
      <c r="ADO366" s="28"/>
      <c r="ADP366" s="28"/>
      <c r="ADQ366" s="28"/>
      <c r="ADR366" s="28"/>
      <c r="ADS366" s="28"/>
      <c r="ADT366" s="28"/>
      <c r="ADU366" s="28"/>
      <c r="ADV366" s="28"/>
      <c r="ADW366" s="28"/>
      <c r="ADX366" s="28"/>
      <c r="ADY366" s="28"/>
      <c r="ADZ366" s="28"/>
      <c r="AEA366" s="28"/>
      <c r="AEB366" s="28"/>
      <c r="AEC366" s="28"/>
      <c r="AED366" s="28"/>
      <c r="AEE366" s="28"/>
      <c r="AEF366" s="28"/>
      <c r="AEG366" s="28"/>
      <c r="AEH366" s="28"/>
      <c r="AEI366" s="28"/>
      <c r="AEJ366" s="28"/>
      <c r="AEK366" s="28"/>
      <c r="AEL366" s="28"/>
      <c r="AEM366" s="28"/>
      <c r="AEN366" s="28"/>
      <c r="AEO366" s="28"/>
      <c r="AEP366" s="28"/>
      <c r="AEQ366" s="28"/>
      <c r="AER366" s="28"/>
      <c r="AES366" s="28"/>
      <c r="AET366" s="28"/>
      <c r="AEU366" s="28"/>
      <c r="AEV366" s="28"/>
      <c r="AEW366" s="28"/>
      <c r="AEX366" s="28"/>
      <c r="AEY366" s="28"/>
      <c r="AEZ366" s="28"/>
      <c r="AFA366" s="28"/>
      <c r="AFB366" s="28"/>
      <c r="AFC366" s="28"/>
      <c r="AFD366" s="28"/>
      <c r="AFE366" s="28"/>
      <c r="AFF366" s="28"/>
      <c r="AFG366" s="28"/>
      <c r="AFH366" s="28"/>
      <c r="AFI366" s="28"/>
      <c r="AFJ366" s="28"/>
      <c r="AFK366" s="28"/>
      <c r="AFL366" s="28"/>
      <c r="AFM366" s="28"/>
      <c r="AFN366" s="28"/>
      <c r="AFO366" s="28"/>
      <c r="AFP366" s="28"/>
      <c r="AFQ366" s="28"/>
      <c r="AFR366" s="28"/>
      <c r="AFS366" s="28"/>
      <c r="AFT366" s="28"/>
      <c r="AFU366" s="28"/>
      <c r="AFV366" s="28"/>
      <c r="AFW366" s="28"/>
      <c r="AFX366" s="28"/>
      <c r="AFY366" s="28"/>
      <c r="AFZ366" s="28"/>
      <c r="AGA366" s="28"/>
      <c r="AGB366" s="28"/>
      <c r="AGC366" s="28"/>
      <c r="AGD366" s="28"/>
      <c r="AGE366" s="28"/>
      <c r="AGF366" s="28"/>
      <c r="AGG366" s="28"/>
      <c r="AGH366" s="28"/>
      <c r="AGI366" s="28"/>
      <c r="AGJ366" s="28"/>
      <c r="AGK366" s="28"/>
      <c r="AGL366" s="28"/>
      <c r="AGM366" s="28"/>
      <c r="AGN366" s="28"/>
      <c r="AGO366" s="28"/>
      <c r="AGP366" s="28"/>
      <c r="AGQ366" s="28"/>
      <c r="AGR366" s="28"/>
      <c r="AGS366" s="28"/>
      <c r="AGT366" s="28"/>
      <c r="AGU366" s="28"/>
      <c r="AGV366" s="28"/>
      <c r="AGW366" s="28"/>
      <c r="AGX366" s="28"/>
      <c r="AGY366" s="28"/>
      <c r="AGZ366" s="28"/>
      <c r="AHA366" s="28"/>
      <c r="AHB366" s="28"/>
      <c r="AHC366" s="28"/>
      <c r="AHD366" s="28"/>
      <c r="AHE366" s="28"/>
      <c r="AHF366" s="28"/>
      <c r="AHG366" s="28"/>
      <c r="AHH366" s="28"/>
      <c r="AHI366" s="28"/>
      <c r="AHJ366" s="28"/>
      <c r="AHK366" s="28"/>
      <c r="AHL366" s="28"/>
      <c r="AHM366" s="28"/>
      <c r="AHN366" s="28"/>
      <c r="AHO366" s="28"/>
      <c r="AHP366" s="28"/>
      <c r="AHQ366" s="28"/>
      <c r="AHR366" s="28"/>
      <c r="AHS366" s="28"/>
      <c r="AHT366" s="28"/>
      <c r="AHU366" s="28"/>
      <c r="AHV366" s="28"/>
      <c r="AHW366" s="28"/>
      <c r="AHX366" s="28"/>
      <c r="AHY366" s="28"/>
      <c r="AHZ366" s="28"/>
      <c r="AIA366" s="28"/>
      <c r="AIB366" s="28"/>
      <c r="AIC366" s="28"/>
      <c r="AID366" s="28"/>
      <c r="AIE366" s="28"/>
      <c r="AIF366" s="28"/>
      <c r="AIG366" s="28"/>
      <c r="AIH366" s="28"/>
      <c r="AII366" s="28"/>
      <c r="AIJ366" s="28"/>
      <c r="AIK366" s="28"/>
      <c r="AIL366" s="28"/>
      <c r="AIM366" s="28"/>
      <c r="AIN366" s="28"/>
      <c r="AIO366" s="28"/>
      <c r="AIP366" s="28"/>
      <c r="AIQ366" s="28"/>
      <c r="AIR366" s="28"/>
      <c r="AIS366" s="28"/>
      <c r="AIT366" s="28"/>
      <c r="AIU366" s="28"/>
      <c r="AIV366" s="28"/>
      <c r="AIW366" s="28"/>
      <c r="AIX366" s="28"/>
      <c r="AIY366" s="28"/>
      <c r="AIZ366" s="28"/>
      <c r="AJA366" s="28"/>
      <c r="AJB366" s="28"/>
      <c r="AJC366" s="28"/>
      <c r="AJD366" s="28"/>
      <c r="AJE366" s="28"/>
      <c r="AJF366" s="28"/>
      <c r="AJG366" s="28"/>
      <c r="AJH366" s="28"/>
      <c r="AJI366" s="28"/>
      <c r="AJJ366" s="28"/>
      <c r="AJK366" s="28"/>
      <c r="AJL366" s="28"/>
      <c r="AJM366" s="28"/>
      <c r="AJN366" s="28"/>
      <c r="AJO366" s="28"/>
      <c r="AJP366" s="28"/>
      <c r="AJQ366" s="28"/>
      <c r="AJR366" s="28"/>
      <c r="AJS366" s="28"/>
      <c r="AJT366" s="28"/>
      <c r="AJU366" s="28"/>
      <c r="AJV366" s="28"/>
      <c r="AJW366" s="28"/>
      <c r="AJX366" s="28"/>
      <c r="AJY366" s="28"/>
      <c r="AJZ366" s="28"/>
      <c r="AKA366" s="28"/>
      <c r="AKB366" s="28"/>
      <c r="AKC366" s="28"/>
      <c r="AKD366" s="28"/>
      <c r="AKE366" s="28"/>
      <c r="AKF366" s="28"/>
      <c r="AKG366" s="28"/>
      <c r="AKH366" s="28"/>
      <c r="AKI366" s="28"/>
      <c r="AKJ366" s="28"/>
      <c r="AKK366" s="28"/>
      <c r="AKL366" s="28"/>
      <c r="AKM366" s="28"/>
      <c r="AKN366" s="28"/>
      <c r="AKO366" s="28"/>
      <c r="AKP366" s="28"/>
      <c r="AKQ366" s="28"/>
      <c r="AKR366" s="28"/>
      <c r="AKS366" s="28"/>
      <c r="AKT366" s="28"/>
      <c r="AKU366" s="28"/>
      <c r="AKV366" s="28"/>
      <c r="AKW366" s="28"/>
      <c r="AKX366" s="28"/>
      <c r="AKY366" s="28"/>
      <c r="AKZ366" s="28"/>
      <c r="ALA366" s="28"/>
      <c r="ALB366" s="28"/>
      <c r="ALC366" s="28"/>
      <c r="ALD366" s="28"/>
      <c r="ALE366" s="28"/>
      <c r="ALF366" s="28"/>
      <c r="ALG366" s="28"/>
      <c r="ALH366" s="28"/>
      <c r="ALI366" s="28"/>
      <c r="ALJ366" s="28"/>
      <c r="ALK366" s="28"/>
      <c r="ALL366" s="28"/>
      <c r="ALM366" s="28"/>
      <c r="ALN366" s="28"/>
      <c r="ALO366" s="28"/>
      <c r="ALP366" s="28"/>
      <c r="ALQ366" s="28"/>
      <c r="ALR366" s="28"/>
      <c r="ALS366" s="28"/>
      <c r="ALT366" s="28"/>
      <c r="ALU366" s="28"/>
      <c r="ALV366" s="28"/>
      <c r="ALW366" s="28"/>
      <c r="ALX366" s="28"/>
      <c r="ALY366" s="28"/>
      <c r="ALZ366" s="28"/>
      <c r="AMA366" s="28"/>
      <c r="AMB366" s="28"/>
      <c r="AMC366" s="28"/>
      <c r="AMD366" s="28"/>
      <c r="AME366" s="28"/>
      <c r="AMF366" s="28"/>
      <c r="AMG366" s="28"/>
      <c r="AMH366" s="28"/>
      <c r="AMI366" s="28"/>
      <c r="AMJ366" s="28"/>
      <c r="AMK366" s="28"/>
      <c r="AML366" s="28"/>
      <c r="AMM366" s="28"/>
      <c r="AMN366" s="28"/>
      <c r="AMO366" s="28"/>
      <c r="AMP366" s="28"/>
      <c r="AMQ366" s="28"/>
      <c r="AMR366" s="28"/>
      <c r="AMS366" s="28"/>
      <c r="AMT366" s="28"/>
      <c r="AMU366" s="28"/>
      <c r="AMV366" s="28"/>
      <c r="AMW366" s="28"/>
      <c r="AMX366" s="28"/>
      <c r="AMY366" s="28"/>
      <c r="AMZ366" s="28"/>
      <c r="ANA366" s="28"/>
      <c r="ANB366" s="28"/>
      <c r="ANC366" s="28"/>
      <c r="AND366" s="28"/>
      <c r="ANE366" s="28"/>
      <c r="ANF366" s="28"/>
      <c r="ANG366" s="28"/>
      <c r="ANH366" s="28"/>
    </row>
    <row r="367" spans="3:1048" s="6" customFormat="1" ht="15" customHeight="1" x14ac:dyDescent="0.25">
      <c r="C367" s="162" t="str">
        <f t="shared" si="283"/>
        <v>State</v>
      </c>
      <c r="D367" s="162" t="str">
        <f t="shared" si="284"/>
        <v>HPSX-80-DHPT 2**  (80 gal, JA13)</v>
      </c>
      <c r="E367" s="162">
        <f t="shared" si="285"/>
        <v>231885</v>
      </c>
      <c r="F367" s="60">
        <f t="shared" si="281"/>
        <v>80</v>
      </c>
      <c r="G367" s="6" t="str">
        <f t="shared" si="286"/>
        <v>AOSmithHPTS80</v>
      </c>
      <c r="H367" s="62">
        <v>0</v>
      </c>
      <c r="I367" s="60">
        <v>1</v>
      </c>
      <c r="J367" s="61">
        <f t="shared" si="287"/>
        <v>0</v>
      </c>
      <c r="K367" s="61">
        <f t="shared" si="288"/>
        <v>3.88</v>
      </c>
      <c r="L367" s="127">
        <f t="shared" si="289"/>
        <v>1</v>
      </c>
      <c r="M367" s="169" t="str">
        <f t="shared" si="290"/>
        <v>StateHPSX80DHPT2xx</v>
      </c>
      <c r="N367" s="97" t="s">
        <v>196</v>
      </c>
      <c r="O367" s="33">
        <v>4</v>
      </c>
      <c r="P367" s="81">
        <f t="shared" si="291"/>
        <v>23</v>
      </c>
      <c r="Q367" s="18" t="s">
        <v>42</v>
      </c>
      <c r="R367" s="68">
        <f t="shared" si="296"/>
        <v>18</v>
      </c>
      <c r="S367" s="68">
        <f t="shared" si="292"/>
        <v>231885</v>
      </c>
      <c r="T367" s="65" t="str">
        <f t="shared" si="293"/>
        <v>HPSX-80-DHPT 2**  (80 gal, JA13)</v>
      </c>
      <c r="U367" s="168">
        <f t="shared" si="255"/>
        <v>1</v>
      </c>
      <c r="V367" s="163" t="s">
        <v>889</v>
      </c>
      <c r="W367" s="164">
        <v>80</v>
      </c>
      <c r="X367" s="176" t="s">
        <v>852</v>
      </c>
      <c r="Y367" s="86" t="s">
        <v>852</v>
      </c>
      <c r="Z367" s="91" t="str">
        <f t="shared" si="280"/>
        <v>AOSmithHPTS80</v>
      </c>
      <c r="AA367" s="128">
        <v>1</v>
      </c>
      <c r="AB367" s="40" t="s">
        <v>10</v>
      </c>
      <c r="AC367" s="47">
        <v>4</v>
      </c>
      <c r="AD367" s="160">
        <v>3.88</v>
      </c>
      <c r="AE367" s="165">
        <v>44728</v>
      </c>
      <c r="AF367" s="49" t="s">
        <v>83</v>
      </c>
      <c r="AG367" s="138" t="str">
        <f t="shared" si="294"/>
        <v>2,     231885,   "HPSX-80-DHPT 2**  (80 gal, JA13)"</v>
      </c>
      <c r="AH367" s="140" t="str">
        <f t="shared" si="273"/>
        <v>State</v>
      </c>
      <c r="AI367" s="177" t="s">
        <v>892</v>
      </c>
      <c r="AJ367" s="166">
        <f t="shared" si="256"/>
        <v>1</v>
      </c>
      <c r="AK367" s="138" t="str">
        <f t="shared" si="295"/>
        <v xml:space="preserve">          case  HPSX-80-DHPT 2**  (80 gal, JA13)   :   "StateHPSX80DHPT2xx"</v>
      </c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  <c r="DB367" s="28"/>
      <c r="DC367" s="28"/>
      <c r="DD367" s="28"/>
      <c r="DE367" s="28"/>
      <c r="DF367" s="28"/>
      <c r="DG367" s="28"/>
      <c r="DH367" s="28"/>
      <c r="DI367" s="28"/>
      <c r="DJ367" s="28"/>
      <c r="DK367" s="28"/>
      <c r="DL367" s="28"/>
      <c r="DM367" s="28"/>
      <c r="DN367" s="28"/>
      <c r="DO367" s="28"/>
      <c r="DP367" s="28"/>
      <c r="DQ367" s="28"/>
      <c r="DR367" s="28"/>
      <c r="DS367" s="28"/>
      <c r="DT367" s="28"/>
      <c r="DU367" s="28"/>
      <c r="DV367" s="28"/>
      <c r="DW367" s="28"/>
      <c r="DX367" s="28"/>
      <c r="DY367" s="28"/>
      <c r="DZ367" s="28"/>
      <c r="EA367" s="28"/>
      <c r="EB367" s="28"/>
      <c r="EC367" s="28"/>
      <c r="ED367" s="28"/>
      <c r="EE367" s="28"/>
      <c r="EF367" s="28"/>
      <c r="EG367" s="28"/>
      <c r="EH367" s="28"/>
      <c r="EI367" s="28"/>
      <c r="EJ367" s="28"/>
      <c r="EK367" s="28"/>
      <c r="EL367" s="28"/>
      <c r="EM367" s="28"/>
      <c r="EN367" s="28"/>
      <c r="EO367" s="28"/>
      <c r="EP367" s="28"/>
      <c r="EQ367" s="28"/>
      <c r="ER367" s="28"/>
      <c r="ES367" s="28"/>
      <c r="ET367" s="28"/>
      <c r="EU367" s="28"/>
      <c r="EV367" s="28"/>
      <c r="EW367" s="28"/>
      <c r="EX367" s="28"/>
      <c r="EY367" s="28"/>
      <c r="EZ367" s="28"/>
      <c r="FA367" s="28"/>
      <c r="FB367" s="28"/>
      <c r="FC367" s="28"/>
      <c r="FD367" s="28"/>
      <c r="FE367" s="28"/>
      <c r="FF367" s="28"/>
      <c r="FG367" s="28"/>
      <c r="FH367" s="28"/>
      <c r="FI367" s="28"/>
      <c r="FJ367" s="28"/>
      <c r="FK367" s="28"/>
      <c r="FL367" s="28"/>
      <c r="FM367" s="28"/>
      <c r="FN367" s="28"/>
      <c r="FO367" s="28"/>
      <c r="FP367" s="28"/>
      <c r="FQ367" s="28"/>
      <c r="FR367" s="28"/>
      <c r="FS367" s="28"/>
      <c r="FT367" s="28"/>
      <c r="FU367" s="28"/>
      <c r="FV367" s="28"/>
      <c r="FW367" s="28"/>
      <c r="FX367" s="28"/>
      <c r="FY367" s="28"/>
      <c r="FZ367" s="28"/>
      <c r="GA367" s="28"/>
      <c r="GB367" s="28"/>
      <c r="GC367" s="28"/>
      <c r="GD367" s="28"/>
      <c r="GE367" s="28"/>
      <c r="GF367" s="28"/>
      <c r="GG367" s="28"/>
      <c r="GH367" s="28"/>
      <c r="GI367" s="28"/>
      <c r="GJ367" s="28"/>
      <c r="GK367" s="28"/>
      <c r="GL367" s="28"/>
      <c r="GM367" s="28"/>
      <c r="GN367" s="28"/>
      <c r="GO367" s="28"/>
      <c r="GP367" s="28"/>
      <c r="GQ367" s="28"/>
      <c r="GR367" s="28"/>
      <c r="GS367" s="28"/>
      <c r="GT367" s="28"/>
      <c r="GU367" s="28"/>
      <c r="GV367" s="28"/>
      <c r="GW367" s="28"/>
      <c r="GX367" s="28"/>
      <c r="GY367" s="28"/>
      <c r="GZ367" s="28"/>
      <c r="HA367" s="28"/>
      <c r="HB367" s="28"/>
      <c r="HC367" s="28"/>
      <c r="HD367" s="28"/>
      <c r="HE367" s="28"/>
      <c r="HF367" s="28"/>
      <c r="HG367" s="28"/>
      <c r="HH367" s="28"/>
      <c r="HI367" s="28"/>
      <c r="HJ367" s="28"/>
      <c r="HK367" s="28"/>
      <c r="HL367" s="28"/>
      <c r="HM367" s="28"/>
      <c r="HN367" s="28"/>
      <c r="HO367" s="28"/>
      <c r="HP367" s="28"/>
      <c r="HQ367" s="28"/>
      <c r="HR367" s="28"/>
      <c r="HS367" s="28"/>
      <c r="HT367" s="28"/>
      <c r="HU367" s="28"/>
      <c r="HV367" s="28"/>
      <c r="HW367" s="28"/>
      <c r="HX367" s="28"/>
      <c r="HY367" s="28"/>
      <c r="HZ367" s="28"/>
      <c r="IA367" s="28"/>
      <c r="IB367" s="28"/>
      <c r="IC367" s="28"/>
      <c r="ID367" s="28"/>
      <c r="IE367" s="28"/>
      <c r="IF367" s="28"/>
      <c r="IG367" s="28"/>
      <c r="IH367" s="28"/>
      <c r="II367" s="28"/>
      <c r="IJ367" s="28"/>
      <c r="IK367" s="28"/>
      <c r="IL367" s="28"/>
      <c r="IM367" s="28"/>
      <c r="IN367" s="28"/>
      <c r="IO367" s="28"/>
      <c r="IP367" s="28"/>
      <c r="IQ367" s="28"/>
      <c r="IR367" s="28"/>
      <c r="IS367" s="28"/>
      <c r="IT367" s="28"/>
      <c r="IU367" s="28"/>
      <c r="IV367" s="28"/>
      <c r="IW367" s="28"/>
      <c r="IX367" s="28"/>
      <c r="IY367" s="28"/>
      <c r="IZ367" s="28"/>
      <c r="JA367" s="28"/>
      <c r="JB367" s="28"/>
      <c r="JC367" s="28"/>
      <c r="JD367" s="28"/>
      <c r="JE367" s="28"/>
      <c r="JF367" s="28"/>
      <c r="JG367" s="28"/>
      <c r="JH367" s="28"/>
      <c r="JI367" s="28"/>
      <c r="JJ367" s="28"/>
      <c r="JK367" s="28"/>
      <c r="JL367" s="28"/>
      <c r="JM367" s="28"/>
      <c r="JN367" s="28"/>
      <c r="JO367" s="28"/>
      <c r="JP367" s="28"/>
      <c r="JQ367" s="28"/>
      <c r="JR367" s="28"/>
      <c r="JS367" s="28"/>
      <c r="JT367" s="28"/>
      <c r="JU367" s="28"/>
      <c r="JV367" s="28"/>
      <c r="JW367" s="28"/>
      <c r="JX367" s="28"/>
      <c r="JY367" s="28"/>
      <c r="JZ367" s="28"/>
      <c r="KA367" s="28"/>
      <c r="KB367" s="28"/>
      <c r="KC367" s="28"/>
      <c r="KD367" s="28"/>
      <c r="KE367" s="28"/>
      <c r="KF367" s="28"/>
      <c r="KG367" s="28"/>
      <c r="KH367" s="28"/>
      <c r="KI367" s="28"/>
      <c r="KJ367" s="28"/>
      <c r="KK367" s="28"/>
      <c r="KL367" s="28"/>
      <c r="KM367" s="28"/>
      <c r="KN367" s="28"/>
      <c r="KO367" s="28"/>
      <c r="KP367" s="28"/>
      <c r="KQ367" s="28"/>
      <c r="KR367" s="28"/>
      <c r="KS367" s="28"/>
      <c r="KT367" s="28"/>
      <c r="KU367" s="28"/>
      <c r="KV367" s="28"/>
      <c r="KW367" s="28"/>
      <c r="KX367" s="28"/>
      <c r="KY367" s="28"/>
      <c r="KZ367" s="28"/>
      <c r="LA367" s="28"/>
      <c r="LB367" s="28"/>
      <c r="LC367" s="28"/>
      <c r="LD367" s="28"/>
      <c r="LE367" s="28"/>
      <c r="LF367" s="28"/>
      <c r="LG367" s="28"/>
      <c r="LH367" s="28"/>
      <c r="LI367" s="28"/>
      <c r="LJ367" s="28"/>
      <c r="LK367" s="28"/>
      <c r="LL367" s="28"/>
      <c r="LM367" s="28"/>
      <c r="LN367" s="28"/>
      <c r="LO367" s="28"/>
      <c r="LP367" s="28"/>
      <c r="LQ367" s="28"/>
      <c r="LR367" s="28"/>
      <c r="LS367" s="28"/>
      <c r="LT367" s="28"/>
      <c r="LU367" s="28"/>
      <c r="LV367" s="28"/>
      <c r="LW367" s="28"/>
      <c r="LX367" s="28"/>
      <c r="LY367" s="28"/>
      <c r="LZ367" s="28"/>
      <c r="MA367" s="28"/>
      <c r="MB367" s="28"/>
      <c r="MC367" s="28"/>
      <c r="MD367" s="28"/>
      <c r="ME367" s="28"/>
      <c r="MF367" s="28"/>
      <c r="MG367" s="28"/>
      <c r="MH367" s="28"/>
      <c r="MI367" s="28"/>
      <c r="MJ367" s="28"/>
      <c r="MK367" s="28"/>
      <c r="ML367" s="28"/>
      <c r="MM367" s="28"/>
      <c r="MN367" s="28"/>
      <c r="MO367" s="28"/>
      <c r="MP367" s="28"/>
      <c r="MQ367" s="28"/>
      <c r="MR367" s="28"/>
      <c r="MS367" s="28"/>
      <c r="MT367" s="28"/>
      <c r="MU367" s="28"/>
      <c r="MV367" s="28"/>
      <c r="MW367" s="28"/>
      <c r="MX367" s="28"/>
      <c r="MY367" s="28"/>
      <c r="MZ367" s="28"/>
      <c r="NA367" s="28"/>
      <c r="NB367" s="28"/>
      <c r="NC367" s="28"/>
      <c r="ND367" s="28"/>
      <c r="NE367" s="28"/>
      <c r="NF367" s="28"/>
      <c r="NG367" s="28"/>
      <c r="NH367" s="28"/>
      <c r="NI367" s="28"/>
      <c r="NJ367" s="28"/>
      <c r="NK367" s="28"/>
      <c r="NL367" s="28"/>
      <c r="NM367" s="28"/>
      <c r="NN367" s="28"/>
      <c r="NO367" s="28"/>
      <c r="NP367" s="28"/>
      <c r="NQ367" s="28"/>
      <c r="NR367" s="28"/>
      <c r="NS367" s="28"/>
      <c r="NT367" s="28"/>
      <c r="NU367" s="28"/>
      <c r="NV367" s="28"/>
      <c r="NW367" s="28"/>
      <c r="NX367" s="28"/>
      <c r="NY367" s="28"/>
      <c r="NZ367" s="28"/>
      <c r="OA367" s="28"/>
      <c r="OB367" s="28"/>
      <c r="OC367" s="28"/>
      <c r="OD367" s="28"/>
      <c r="OE367" s="28"/>
      <c r="OF367" s="28"/>
      <c r="OG367" s="28"/>
      <c r="OH367" s="28"/>
      <c r="OI367" s="28"/>
      <c r="OJ367" s="28"/>
      <c r="OK367" s="28"/>
      <c r="OL367" s="28"/>
      <c r="OM367" s="28"/>
      <c r="ON367" s="28"/>
      <c r="OO367" s="28"/>
      <c r="OP367" s="28"/>
      <c r="OQ367" s="28"/>
      <c r="OR367" s="28"/>
      <c r="OS367" s="28"/>
      <c r="OT367" s="28"/>
      <c r="OU367" s="28"/>
      <c r="OV367" s="28"/>
      <c r="OW367" s="28"/>
      <c r="OX367" s="28"/>
      <c r="OY367" s="28"/>
      <c r="OZ367" s="28"/>
      <c r="PA367" s="28"/>
      <c r="PB367" s="28"/>
      <c r="PC367" s="28"/>
      <c r="PD367" s="28"/>
      <c r="PE367" s="28"/>
      <c r="PF367" s="28"/>
      <c r="PG367" s="28"/>
      <c r="PH367" s="28"/>
      <c r="PI367" s="28"/>
      <c r="PJ367" s="28"/>
      <c r="PK367" s="28"/>
      <c r="PL367" s="28"/>
      <c r="PM367" s="28"/>
      <c r="PN367" s="28"/>
      <c r="PO367" s="28"/>
      <c r="PP367" s="28"/>
      <c r="PQ367" s="28"/>
      <c r="PR367" s="28"/>
      <c r="PS367" s="28"/>
      <c r="PT367" s="28"/>
      <c r="PU367" s="28"/>
      <c r="PV367" s="28"/>
      <c r="PW367" s="28"/>
      <c r="PX367" s="28"/>
      <c r="PY367" s="28"/>
      <c r="PZ367" s="28"/>
      <c r="QA367" s="28"/>
      <c r="QB367" s="28"/>
      <c r="QC367" s="28"/>
      <c r="QD367" s="28"/>
      <c r="QE367" s="28"/>
      <c r="QF367" s="28"/>
      <c r="QG367" s="28"/>
      <c r="QH367" s="28"/>
      <c r="QI367" s="28"/>
      <c r="QJ367" s="28"/>
      <c r="QK367" s="28"/>
      <c r="QL367" s="28"/>
      <c r="QM367" s="28"/>
      <c r="QN367" s="28"/>
      <c r="QO367" s="28"/>
      <c r="QP367" s="28"/>
      <c r="QQ367" s="28"/>
      <c r="QR367" s="28"/>
      <c r="QS367" s="28"/>
      <c r="QT367" s="28"/>
      <c r="QU367" s="28"/>
      <c r="QV367" s="28"/>
      <c r="QW367" s="28"/>
      <c r="QX367" s="28"/>
      <c r="QY367" s="28"/>
      <c r="QZ367" s="28"/>
      <c r="RA367" s="28"/>
      <c r="RB367" s="28"/>
      <c r="RC367" s="28"/>
      <c r="RD367" s="28"/>
      <c r="RE367" s="28"/>
      <c r="RF367" s="28"/>
      <c r="RG367" s="28"/>
      <c r="RH367" s="28"/>
      <c r="RI367" s="28"/>
      <c r="RJ367" s="28"/>
      <c r="RK367" s="28"/>
      <c r="RL367" s="28"/>
      <c r="RM367" s="28"/>
      <c r="RN367" s="28"/>
      <c r="RO367" s="28"/>
      <c r="RP367" s="28"/>
      <c r="RQ367" s="28"/>
      <c r="RR367" s="28"/>
      <c r="RS367" s="28"/>
      <c r="RT367" s="28"/>
      <c r="RU367" s="28"/>
      <c r="RV367" s="28"/>
      <c r="RW367" s="28"/>
      <c r="RX367" s="28"/>
      <c r="RY367" s="28"/>
      <c r="RZ367" s="28"/>
      <c r="SA367" s="28"/>
      <c r="SB367" s="28"/>
      <c r="SC367" s="28"/>
      <c r="SD367" s="28"/>
      <c r="SE367" s="28"/>
      <c r="SF367" s="28"/>
      <c r="SG367" s="28"/>
      <c r="SH367" s="28"/>
      <c r="SI367" s="28"/>
      <c r="SJ367" s="28"/>
      <c r="SK367" s="28"/>
      <c r="SL367" s="28"/>
      <c r="SM367" s="28"/>
      <c r="SN367" s="28"/>
      <c r="SO367" s="28"/>
      <c r="SP367" s="28"/>
      <c r="SQ367" s="28"/>
      <c r="SR367" s="28"/>
      <c r="SS367" s="28"/>
      <c r="ST367" s="28"/>
      <c r="SU367" s="28"/>
      <c r="SV367" s="28"/>
      <c r="SW367" s="28"/>
      <c r="SX367" s="28"/>
      <c r="SY367" s="28"/>
      <c r="SZ367" s="28"/>
      <c r="TA367" s="28"/>
      <c r="TB367" s="28"/>
      <c r="TC367" s="28"/>
      <c r="TD367" s="28"/>
      <c r="TE367" s="28"/>
      <c r="TF367" s="28"/>
      <c r="TG367" s="28"/>
      <c r="TH367" s="28"/>
      <c r="TI367" s="28"/>
      <c r="TJ367" s="28"/>
      <c r="TK367" s="28"/>
      <c r="TL367" s="28"/>
      <c r="TM367" s="28"/>
      <c r="TN367" s="28"/>
      <c r="TO367" s="28"/>
      <c r="TP367" s="28"/>
      <c r="TQ367" s="28"/>
      <c r="TR367" s="28"/>
      <c r="TS367" s="28"/>
      <c r="TT367" s="28"/>
      <c r="TU367" s="28"/>
      <c r="TV367" s="28"/>
      <c r="TW367" s="28"/>
      <c r="TX367" s="28"/>
      <c r="TY367" s="28"/>
      <c r="TZ367" s="28"/>
      <c r="UA367" s="28"/>
      <c r="UB367" s="28"/>
      <c r="UC367" s="28"/>
      <c r="UD367" s="28"/>
      <c r="UE367" s="28"/>
      <c r="UF367" s="28"/>
      <c r="UG367" s="28"/>
      <c r="UH367" s="28"/>
      <c r="UI367" s="28"/>
      <c r="UJ367" s="28"/>
      <c r="UK367" s="28"/>
      <c r="UL367" s="28"/>
      <c r="UM367" s="28"/>
      <c r="UN367" s="28"/>
      <c r="UO367" s="28"/>
      <c r="UP367" s="28"/>
      <c r="UQ367" s="28"/>
      <c r="UR367" s="28"/>
      <c r="US367" s="28"/>
      <c r="UT367" s="28"/>
      <c r="UU367" s="28"/>
      <c r="UV367" s="28"/>
      <c r="UW367" s="28"/>
      <c r="UX367" s="28"/>
      <c r="UY367" s="28"/>
      <c r="UZ367" s="28"/>
      <c r="VA367" s="28"/>
      <c r="VB367" s="28"/>
      <c r="VC367" s="28"/>
      <c r="VD367" s="28"/>
      <c r="VE367" s="28"/>
      <c r="VF367" s="28"/>
      <c r="VG367" s="28"/>
      <c r="VH367" s="28"/>
      <c r="VI367" s="28"/>
      <c r="VJ367" s="28"/>
      <c r="VK367" s="28"/>
      <c r="VL367" s="28"/>
      <c r="VM367" s="28"/>
      <c r="VN367" s="28"/>
      <c r="VO367" s="28"/>
      <c r="VP367" s="28"/>
      <c r="VQ367" s="28"/>
      <c r="VR367" s="28"/>
      <c r="VS367" s="28"/>
      <c r="VT367" s="28"/>
      <c r="VU367" s="28"/>
      <c r="VV367" s="28"/>
      <c r="VW367" s="28"/>
      <c r="VX367" s="28"/>
      <c r="VY367" s="28"/>
      <c r="VZ367" s="28"/>
      <c r="WA367" s="28"/>
      <c r="WB367" s="28"/>
      <c r="WC367" s="28"/>
      <c r="WD367" s="28"/>
      <c r="WE367" s="28"/>
      <c r="WF367" s="28"/>
      <c r="WG367" s="28"/>
      <c r="WH367" s="28"/>
      <c r="WI367" s="28"/>
      <c r="WJ367" s="28"/>
      <c r="WK367" s="28"/>
      <c r="WL367" s="28"/>
      <c r="WM367" s="28"/>
      <c r="WN367" s="28"/>
      <c r="WO367" s="28"/>
      <c r="WP367" s="28"/>
      <c r="WQ367" s="28"/>
      <c r="WR367" s="28"/>
      <c r="WS367" s="28"/>
      <c r="WT367" s="28"/>
      <c r="WU367" s="28"/>
      <c r="WV367" s="28"/>
      <c r="WW367" s="28"/>
      <c r="WX367" s="28"/>
      <c r="WY367" s="28"/>
      <c r="WZ367" s="28"/>
      <c r="XA367" s="28"/>
      <c r="XB367" s="28"/>
      <c r="XC367" s="28"/>
      <c r="XD367" s="28"/>
      <c r="XE367" s="28"/>
      <c r="XF367" s="28"/>
      <c r="XG367" s="28"/>
      <c r="XH367" s="28"/>
      <c r="XI367" s="28"/>
      <c r="XJ367" s="28"/>
      <c r="XK367" s="28"/>
      <c r="XL367" s="28"/>
      <c r="XM367" s="28"/>
      <c r="XN367" s="28"/>
      <c r="XO367" s="28"/>
      <c r="XP367" s="28"/>
      <c r="XQ367" s="28"/>
      <c r="XR367" s="28"/>
      <c r="XS367" s="28"/>
      <c r="XT367" s="28"/>
      <c r="XU367" s="28"/>
      <c r="XV367" s="28"/>
      <c r="XW367" s="28"/>
      <c r="XX367" s="28"/>
      <c r="XY367" s="28"/>
      <c r="XZ367" s="28"/>
      <c r="YA367" s="28"/>
      <c r="YB367" s="28"/>
      <c r="YC367" s="28"/>
      <c r="YD367" s="28"/>
      <c r="YE367" s="28"/>
      <c r="YF367" s="28"/>
      <c r="YG367" s="28"/>
      <c r="YH367" s="28"/>
      <c r="YI367" s="28"/>
      <c r="YJ367" s="28"/>
      <c r="YK367" s="28"/>
      <c r="YL367" s="28"/>
      <c r="YM367" s="28"/>
      <c r="YN367" s="28"/>
      <c r="YO367" s="28"/>
      <c r="YP367" s="28"/>
      <c r="YQ367" s="28"/>
      <c r="YR367" s="28"/>
      <c r="YS367" s="28"/>
      <c r="YT367" s="28"/>
      <c r="YU367" s="28"/>
      <c r="YV367" s="28"/>
      <c r="YW367" s="28"/>
      <c r="YX367" s="28"/>
      <c r="YY367" s="28"/>
      <c r="YZ367" s="28"/>
      <c r="ZA367" s="28"/>
      <c r="ZB367" s="28"/>
      <c r="ZC367" s="28"/>
      <c r="ZD367" s="28"/>
      <c r="ZE367" s="28"/>
      <c r="ZF367" s="28"/>
      <c r="ZG367" s="28"/>
      <c r="ZH367" s="28"/>
      <c r="ZI367" s="28"/>
      <c r="ZJ367" s="28"/>
      <c r="ZK367" s="28"/>
      <c r="ZL367" s="28"/>
      <c r="ZM367" s="28"/>
      <c r="ZN367" s="28"/>
      <c r="ZO367" s="28"/>
      <c r="ZP367" s="28"/>
      <c r="ZQ367" s="28"/>
      <c r="ZR367" s="28"/>
      <c r="ZS367" s="28"/>
      <c r="ZT367" s="28"/>
      <c r="ZU367" s="28"/>
      <c r="ZV367" s="28"/>
      <c r="ZW367" s="28"/>
      <c r="ZX367" s="28"/>
      <c r="ZY367" s="28"/>
      <c r="ZZ367" s="28"/>
      <c r="AAA367" s="28"/>
      <c r="AAB367" s="28"/>
      <c r="AAC367" s="28"/>
      <c r="AAD367" s="28"/>
      <c r="AAE367" s="28"/>
      <c r="AAF367" s="28"/>
      <c r="AAG367" s="28"/>
      <c r="AAH367" s="28"/>
      <c r="AAI367" s="28"/>
      <c r="AAJ367" s="28"/>
      <c r="AAK367" s="28"/>
      <c r="AAL367" s="28"/>
      <c r="AAM367" s="28"/>
      <c r="AAN367" s="28"/>
      <c r="AAO367" s="28"/>
      <c r="AAP367" s="28"/>
      <c r="AAQ367" s="28"/>
      <c r="AAR367" s="28"/>
      <c r="AAS367" s="28"/>
      <c r="AAT367" s="28"/>
      <c r="AAU367" s="28"/>
      <c r="AAV367" s="28"/>
      <c r="AAW367" s="28"/>
      <c r="AAX367" s="28"/>
      <c r="AAY367" s="28"/>
      <c r="AAZ367" s="28"/>
      <c r="ABA367" s="28"/>
      <c r="ABB367" s="28"/>
      <c r="ABC367" s="28"/>
      <c r="ABD367" s="28"/>
      <c r="ABE367" s="28"/>
      <c r="ABF367" s="28"/>
      <c r="ABG367" s="28"/>
      <c r="ABH367" s="28"/>
      <c r="ABI367" s="28"/>
      <c r="ABJ367" s="28"/>
      <c r="ABK367" s="28"/>
      <c r="ABL367" s="28"/>
      <c r="ABM367" s="28"/>
      <c r="ABN367" s="28"/>
      <c r="ABO367" s="28"/>
      <c r="ABP367" s="28"/>
      <c r="ABQ367" s="28"/>
      <c r="ABR367" s="28"/>
      <c r="ABS367" s="28"/>
      <c r="ABT367" s="28"/>
      <c r="ABU367" s="28"/>
      <c r="ABV367" s="28"/>
      <c r="ABW367" s="28"/>
      <c r="ABX367" s="28"/>
      <c r="ABY367" s="28"/>
      <c r="ABZ367" s="28"/>
      <c r="ACA367" s="28"/>
      <c r="ACB367" s="28"/>
      <c r="ACC367" s="28"/>
      <c r="ACD367" s="28"/>
      <c r="ACE367" s="28"/>
      <c r="ACF367" s="28"/>
      <c r="ACG367" s="28"/>
      <c r="ACH367" s="28"/>
      <c r="ACI367" s="28"/>
      <c r="ACJ367" s="28"/>
      <c r="ACK367" s="28"/>
      <c r="ACL367" s="28"/>
      <c r="ACM367" s="28"/>
      <c r="ACN367" s="28"/>
      <c r="ACO367" s="28"/>
      <c r="ACP367" s="28"/>
      <c r="ACQ367" s="28"/>
      <c r="ACR367" s="28"/>
      <c r="ACS367" s="28"/>
      <c r="ACT367" s="28"/>
      <c r="ACU367" s="28"/>
      <c r="ACV367" s="28"/>
      <c r="ACW367" s="28"/>
      <c r="ACX367" s="28"/>
      <c r="ACY367" s="28"/>
      <c r="ACZ367" s="28"/>
      <c r="ADA367" s="28"/>
      <c r="ADB367" s="28"/>
      <c r="ADC367" s="28"/>
      <c r="ADD367" s="28"/>
      <c r="ADE367" s="28"/>
      <c r="ADF367" s="28"/>
      <c r="ADG367" s="28"/>
      <c r="ADH367" s="28"/>
      <c r="ADI367" s="28"/>
      <c r="ADJ367" s="28"/>
      <c r="ADK367" s="28"/>
      <c r="ADL367" s="28"/>
      <c r="ADM367" s="28"/>
      <c r="ADN367" s="28"/>
      <c r="ADO367" s="28"/>
      <c r="ADP367" s="28"/>
      <c r="ADQ367" s="28"/>
      <c r="ADR367" s="28"/>
      <c r="ADS367" s="28"/>
      <c r="ADT367" s="28"/>
      <c r="ADU367" s="28"/>
      <c r="ADV367" s="28"/>
      <c r="ADW367" s="28"/>
      <c r="ADX367" s="28"/>
      <c r="ADY367" s="28"/>
      <c r="ADZ367" s="28"/>
      <c r="AEA367" s="28"/>
      <c r="AEB367" s="28"/>
      <c r="AEC367" s="28"/>
      <c r="AED367" s="28"/>
      <c r="AEE367" s="28"/>
      <c r="AEF367" s="28"/>
      <c r="AEG367" s="28"/>
      <c r="AEH367" s="28"/>
      <c r="AEI367" s="28"/>
      <c r="AEJ367" s="28"/>
      <c r="AEK367" s="28"/>
      <c r="AEL367" s="28"/>
      <c r="AEM367" s="28"/>
      <c r="AEN367" s="28"/>
      <c r="AEO367" s="28"/>
      <c r="AEP367" s="28"/>
      <c r="AEQ367" s="28"/>
      <c r="AER367" s="28"/>
      <c r="AES367" s="28"/>
      <c r="AET367" s="28"/>
      <c r="AEU367" s="28"/>
      <c r="AEV367" s="28"/>
      <c r="AEW367" s="28"/>
      <c r="AEX367" s="28"/>
      <c r="AEY367" s="28"/>
      <c r="AEZ367" s="28"/>
      <c r="AFA367" s="28"/>
      <c r="AFB367" s="28"/>
      <c r="AFC367" s="28"/>
      <c r="AFD367" s="28"/>
      <c r="AFE367" s="28"/>
      <c r="AFF367" s="28"/>
      <c r="AFG367" s="28"/>
      <c r="AFH367" s="28"/>
      <c r="AFI367" s="28"/>
      <c r="AFJ367" s="28"/>
      <c r="AFK367" s="28"/>
      <c r="AFL367" s="28"/>
      <c r="AFM367" s="28"/>
      <c r="AFN367" s="28"/>
      <c r="AFO367" s="28"/>
      <c r="AFP367" s="28"/>
      <c r="AFQ367" s="28"/>
      <c r="AFR367" s="28"/>
      <c r="AFS367" s="28"/>
      <c r="AFT367" s="28"/>
      <c r="AFU367" s="28"/>
      <c r="AFV367" s="28"/>
      <c r="AFW367" s="28"/>
      <c r="AFX367" s="28"/>
      <c r="AFY367" s="28"/>
      <c r="AFZ367" s="28"/>
      <c r="AGA367" s="28"/>
      <c r="AGB367" s="28"/>
      <c r="AGC367" s="28"/>
      <c r="AGD367" s="28"/>
      <c r="AGE367" s="28"/>
      <c r="AGF367" s="28"/>
      <c r="AGG367" s="28"/>
      <c r="AGH367" s="28"/>
      <c r="AGI367" s="28"/>
      <c r="AGJ367" s="28"/>
      <c r="AGK367" s="28"/>
      <c r="AGL367" s="28"/>
      <c r="AGM367" s="28"/>
      <c r="AGN367" s="28"/>
      <c r="AGO367" s="28"/>
      <c r="AGP367" s="28"/>
      <c r="AGQ367" s="28"/>
      <c r="AGR367" s="28"/>
      <c r="AGS367" s="28"/>
      <c r="AGT367" s="28"/>
      <c r="AGU367" s="28"/>
      <c r="AGV367" s="28"/>
      <c r="AGW367" s="28"/>
      <c r="AGX367" s="28"/>
      <c r="AGY367" s="28"/>
      <c r="AGZ367" s="28"/>
      <c r="AHA367" s="28"/>
      <c r="AHB367" s="28"/>
      <c r="AHC367" s="28"/>
      <c r="AHD367" s="28"/>
      <c r="AHE367" s="28"/>
      <c r="AHF367" s="28"/>
      <c r="AHG367" s="28"/>
      <c r="AHH367" s="28"/>
      <c r="AHI367" s="28"/>
      <c r="AHJ367" s="28"/>
      <c r="AHK367" s="28"/>
      <c r="AHL367" s="28"/>
      <c r="AHM367" s="28"/>
      <c r="AHN367" s="28"/>
      <c r="AHO367" s="28"/>
      <c r="AHP367" s="28"/>
      <c r="AHQ367" s="28"/>
      <c r="AHR367" s="28"/>
      <c r="AHS367" s="28"/>
      <c r="AHT367" s="28"/>
      <c r="AHU367" s="28"/>
      <c r="AHV367" s="28"/>
      <c r="AHW367" s="28"/>
      <c r="AHX367" s="28"/>
      <c r="AHY367" s="28"/>
      <c r="AHZ367" s="28"/>
      <c r="AIA367" s="28"/>
      <c r="AIB367" s="28"/>
      <c r="AIC367" s="28"/>
      <c r="AID367" s="28"/>
      <c r="AIE367" s="28"/>
      <c r="AIF367" s="28"/>
      <c r="AIG367" s="28"/>
      <c r="AIH367" s="28"/>
      <c r="AII367" s="28"/>
      <c r="AIJ367" s="28"/>
      <c r="AIK367" s="28"/>
      <c r="AIL367" s="28"/>
      <c r="AIM367" s="28"/>
      <c r="AIN367" s="28"/>
      <c r="AIO367" s="28"/>
      <c r="AIP367" s="28"/>
      <c r="AIQ367" s="28"/>
      <c r="AIR367" s="28"/>
      <c r="AIS367" s="28"/>
      <c r="AIT367" s="28"/>
      <c r="AIU367" s="28"/>
      <c r="AIV367" s="28"/>
      <c r="AIW367" s="28"/>
      <c r="AIX367" s="28"/>
      <c r="AIY367" s="28"/>
      <c r="AIZ367" s="28"/>
      <c r="AJA367" s="28"/>
      <c r="AJB367" s="28"/>
      <c r="AJC367" s="28"/>
      <c r="AJD367" s="28"/>
      <c r="AJE367" s="28"/>
      <c r="AJF367" s="28"/>
      <c r="AJG367" s="28"/>
      <c r="AJH367" s="28"/>
      <c r="AJI367" s="28"/>
      <c r="AJJ367" s="28"/>
      <c r="AJK367" s="28"/>
      <c r="AJL367" s="28"/>
      <c r="AJM367" s="28"/>
      <c r="AJN367" s="28"/>
      <c r="AJO367" s="28"/>
      <c r="AJP367" s="28"/>
      <c r="AJQ367" s="28"/>
      <c r="AJR367" s="28"/>
      <c r="AJS367" s="28"/>
      <c r="AJT367" s="28"/>
      <c r="AJU367" s="28"/>
      <c r="AJV367" s="28"/>
      <c r="AJW367" s="28"/>
      <c r="AJX367" s="28"/>
      <c r="AJY367" s="28"/>
      <c r="AJZ367" s="28"/>
      <c r="AKA367" s="28"/>
      <c r="AKB367" s="28"/>
      <c r="AKC367" s="28"/>
      <c r="AKD367" s="28"/>
      <c r="AKE367" s="28"/>
      <c r="AKF367" s="28"/>
      <c r="AKG367" s="28"/>
      <c r="AKH367" s="28"/>
      <c r="AKI367" s="28"/>
      <c r="AKJ367" s="28"/>
      <c r="AKK367" s="28"/>
      <c r="AKL367" s="28"/>
      <c r="AKM367" s="28"/>
      <c r="AKN367" s="28"/>
      <c r="AKO367" s="28"/>
      <c r="AKP367" s="28"/>
      <c r="AKQ367" s="28"/>
      <c r="AKR367" s="28"/>
      <c r="AKS367" s="28"/>
      <c r="AKT367" s="28"/>
      <c r="AKU367" s="28"/>
      <c r="AKV367" s="28"/>
      <c r="AKW367" s="28"/>
      <c r="AKX367" s="28"/>
      <c r="AKY367" s="28"/>
      <c r="AKZ367" s="28"/>
      <c r="ALA367" s="28"/>
      <c r="ALB367" s="28"/>
      <c r="ALC367" s="28"/>
      <c r="ALD367" s="28"/>
      <c r="ALE367" s="28"/>
      <c r="ALF367" s="28"/>
      <c r="ALG367" s="28"/>
      <c r="ALH367" s="28"/>
      <c r="ALI367" s="28"/>
      <c r="ALJ367" s="28"/>
      <c r="ALK367" s="28"/>
      <c r="ALL367" s="28"/>
      <c r="ALM367" s="28"/>
      <c r="ALN367" s="28"/>
      <c r="ALO367" s="28"/>
      <c r="ALP367" s="28"/>
      <c r="ALQ367" s="28"/>
      <c r="ALR367" s="28"/>
      <c r="ALS367" s="28"/>
      <c r="ALT367" s="28"/>
      <c r="ALU367" s="28"/>
      <c r="ALV367" s="28"/>
      <c r="ALW367" s="28"/>
      <c r="ALX367" s="28"/>
      <c r="ALY367" s="28"/>
      <c r="ALZ367" s="28"/>
      <c r="AMA367" s="28"/>
      <c r="AMB367" s="28"/>
      <c r="AMC367" s="28"/>
      <c r="AMD367" s="28"/>
      <c r="AME367" s="28"/>
      <c r="AMF367" s="28"/>
      <c r="AMG367" s="28"/>
      <c r="AMH367" s="28"/>
      <c r="AMI367" s="28"/>
      <c r="AMJ367" s="28"/>
      <c r="AMK367" s="28"/>
      <c r="AML367" s="28"/>
      <c r="AMM367" s="28"/>
      <c r="AMN367" s="28"/>
      <c r="AMO367" s="28"/>
      <c r="AMP367" s="28"/>
      <c r="AMQ367" s="28"/>
      <c r="AMR367" s="28"/>
      <c r="AMS367" s="28"/>
      <c r="AMT367" s="28"/>
      <c r="AMU367" s="28"/>
      <c r="AMV367" s="28"/>
      <c r="AMW367" s="28"/>
      <c r="AMX367" s="28"/>
      <c r="AMY367" s="28"/>
      <c r="AMZ367" s="28"/>
      <c r="ANA367" s="28"/>
      <c r="ANB367" s="28"/>
      <c r="ANC367" s="28"/>
      <c r="AND367" s="28"/>
      <c r="ANE367" s="28"/>
      <c r="ANF367" s="28"/>
      <c r="ANG367" s="28"/>
      <c r="ANH367" s="28"/>
    </row>
    <row r="368" spans="3:1048" s="6" customFormat="1" ht="15" customHeight="1" x14ac:dyDescent="0.25">
      <c r="C368" s="6" t="str">
        <f t="shared" si="247"/>
        <v>State</v>
      </c>
      <c r="D368" s="6" t="str">
        <f t="shared" si="248"/>
        <v>EP6 80 DHPT 102  (80 gal)</v>
      </c>
      <c r="E368" s="6">
        <f t="shared" si="266"/>
        <v>230112</v>
      </c>
      <c r="F368" s="60">
        <f t="shared" si="202"/>
        <v>80</v>
      </c>
      <c r="G368" s="6" t="str">
        <f t="shared" si="249"/>
        <v>AOSmithPHPT80</v>
      </c>
      <c r="H368" s="60">
        <v>1</v>
      </c>
      <c r="I368" s="62">
        <v>0</v>
      </c>
      <c r="J368" s="61">
        <f t="shared" si="205"/>
        <v>1.8</v>
      </c>
      <c r="K368" s="61">
        <f t="shared" si="206"/>
        <v>0</v>
      </c>
      <c r="L368" s="127">
        <f t="shared" si="245"/>
        <v>0</v>
      </c>
      <c r="M368" s="169" t="str">
        <f t="shared" si="267"/>
        <v>StateEP680DHPT</v>
      </c>
      <c r="N368" s="97" t="s">
        <v>196</v>
      </c>
      <c r="O368" s="32">
        <v>1</v>
      </c>
      <c r="P368" s="81">
        <f t="shared" si="246"/>
        <v>23</v>
      </c>
      <c r="Q368" s="9" t="s">
        <v>42</v>
      </c>
      <c r="R368" s="120">
        <v>1</v>
      </c>
      <c r="S368" s="68">
        <f t="shared" si="278"/>
        <v>230112</v>
      </c>
      <c r="T368" s="65" t="str">
        <f t="shared" si="250"/>
        <v>EP6 80 DHPT 102  (80 gal)</v>
      </c>
      <c r="U368" s="168">
        <f t="shared" si="255"/>
        <v>1</v>
      </c>
      <c r="V368" s="10" t="s">
        <v>73</v>
      </c>
      <c r="W368" s="11">
        <v>80</v>
      </c>
      <c r="X368" s="30" t="s">
        <v>90</v>
      </c>
      <c r="Y368" s="86" t="s">
        <v>108</v>
      </c>
      <c r="Z368" s="91" t="str">
        <f t="shared" si="280"/>
        <v>AOSmithPHPT80</v>
      </c>
      <c r="AA368" s="126">
        <v>0</v>
      </c>
      <c r="AB368" s="40">
        <v>1.8</v>
      </c>
      <c r="AC368" s="47" t="s">
        <v>15</v>
      </c>
      <c r="AD368" s="160" t="s">
        <v>10</v>
      </c>
      <c r="AE368" s="48">
        <v>40857</v>
      </c>
      <c r="AF368" s="49" t="s">
        <v>83</v>
      </c>
      <c r="AG368" s="138" t="str">
        <f t="shared" si="264"/>
        <v>2,     230112,   "EP6 80 DHPT 102  (80 gal)"</v>
      </c>
      <c r="AH368" s="139" t="str">
        <f>Q368</f>
        <v>State</v>
      </c>
      <c r="AI368" s="84" t="s">
        <v>687</v>
      </c>
      <c r="AJ368" s="166">
        <f t="shared" si="256"/>
        <v>1</v>
      </c>
      <c r="AK368" s="138" t="str">
        <f t="shared" si="265"/>
        <v xml:space="preserve">          case  EP6 80 DHPT 102  (80 gal)   :   "StateEP680DHPT"</v>
      </c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3:1048" s="6" customFormat="1" ht="15" customHeight="1" x14ac:dyDescent="0.25">
      <c r="C369" s="6" t="str">
        <f t="shared" si="247"/>
        <v>State</v>
      </c>
      <c r="D369" s="6" t="str">
        <f t="shared" si="248"/>
        <v>EPX 60 DHPT  (60 gal)</v>
      </c>
      <c r="E369" s="6">
        <f t="shared" si="266"/>
        <v>230211</v>
      </c>
      <c r="F369" s="60">
        <f t="shared" si="202"/>
        <v>60</v>
      </c>
      <c r="G369" s="6" t="str">
        <f t="shared" si="249"/>
        <v>AOSmithPHPT60</v>
      </c>
      <c r="H369" s="60">
        <v>1</v>
      </c>
      <c r="I369" s="62">
        <v>0</v>
      </c>
      <c r="J369" s="61">
        <f t="shared" si="205"/>
        <v>2.33</v>
      </c>
      <c r="K369" s="61">
        <f t="shared" si="206"/>
        <v>0</v>
      </c>
      <c r="L369" s="127">
        <f t="shared" si="245"/>
        <v>0</v>
      </c>
      <c r="M369" s="169" t="str">
        <f t="shared" si="267"/>
        <v>StateEPX60DHPT</v>
      </c>
      <c r="N369" s="97" t="s">
        <v>196</v>
      </c>
      <c r="O369" s="33"/>
      <c r="P369" s="81">
        <f t="shared" si="246"/>
        <v>23</v>
      </c>
      <c r="Q369" s="18" t="s">
        <v>42</v>
      </c>
      <c r="R369" s="68">
        <f t="shared" ref="R369:R381" si="297">R368+1</f>
        <v>2</v>
      </c>
      <c r="S369" s="68">
        <f t="shared" si="278"/>
        <v>230211</v>
      </c>
      <c r="T369" s="65" t="str">
        <f t="shared" si="250"/>
        <v>EPX 60 DHPT  (60 gal)</v>
      </c>
      <c r="U369" s="168">
        <f t="shared" si="255"/>
        <v>1</v>
      </c>
      <c r="V369" s="19" t="s">
        <v>112</v>
      </c>
      <c r="W369" s="20">
        <v>60</v>
      </c>
      <c r="X369" s="31" t="s">
        <v>107</v>
      </c>
      <c r="Y369" s="86" t="s">
        <v>107</v>
      </c>
      <c r="Z369" s="91" t="str">
        <f t="shared" si="280"/>
        <v>AOSmithPHPT60</v>
      </c>
      <c r="AA369" s="126">
        <v>0</v>
      </c>
      <c r="AB369" s="34">
        <v>2.33</v>
      </c>
      <c r="AC369" s="50"/>
      <c r="AD369" s="170"/>
      <c r="AE369" s="50"/>
      <c r="AF369" s="49"/>
      <c r="AG369" s="138" t="str">
        <f t="shared" si="264"/>
        <v>2,     230211,   "EPX 60 DHPT  (60 gal)"</v>
      </c>
      <c r="AH369" s="140" t="str">
        <f t="shared" si="273"/>
        <v>State</v>
      </c>
      <c r="AI369" s="84" t="s">
        <v>688</v>
      </c>
      <c r="AJ369" s="166">
        <f t="shared" si="256"/>
        <v>1</v>
      </c>
      <c r="AK369" s="138" t="str">
        <f t="shared" si="265"/>
        <v xml:space="preserve">          case  EPX 60 DHPT  (60 gal)   :   "StateEPX60DHPT"</v>
      </c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  <c r="DB369" s="28"/>
      <c r="DC369" s="28"/>
      <c r="DD369" s="28"/>
      <c r="DE369" s="28"/>
      <c r="DF369" s="28"/>
      <c r="DG369" s="28"/>
      <c r="DH369" s="28"/>
      <c r="DI369" s="28"/>
      <c r="DJ369" s="28"/>
      <c r="DK369" s="28"/>
      <c r="DL369" s="28"/>
      <c r="DM369" s="28"/>
      <c r="DN369" s="28"/>
      <c r="DO369" s="28"/>
      <c r="DP369" s="28"/>
      <c r="DQ369" s="28"/>
      <c r="DR369" s="28"/>
      <c r="DS369" s="28"/>
      <c r="DT369" s="28"/>
      <c r="DU369" s="28"/>
      <c r="DV369" s="28"/>
      <c r="DW369" s="28"/>
      <c r="DX369" s="28"/>
      <c r="DY369" s="28"/>
      <c r="DZ369" s="28"/>
      <c r="EA369" s="28"/>
      <c r="EB369" s="28"/>
      <c r="EC369" s="28"/>
      <c r="ED369" s="28"/>
      <c r="EE369" s="28"/>
      <c r="EF369" s="28"/>
      <c r="EG369" s="28"/>
      <c r="EH369" s="28"/>
      <c r="EI369" s="28"/>
      <c r="EJ369" s="28"/>
      <c r="EK369" s="28"/>
      <c r="EL369" s="28"/>
      <c r="EM369" s="28"/>
      <c r="EN369" s="28"/>
      <c r="EO369" s="28"/>
      <c r="EP369" s="28"/>
      <c r="EQ369" s="28"/>
      <c r="ER369" s="28"/>
      <c r="ES369" s="28"/>
      <c r="ET369" s="28"/>
      <c r="EU369" s="28"/>
      <c r="EV369" s="28"/>
      <c r="EW369" s="28"/>
      <c r="EX369" s="28"/>
      <c r="EY369" s="28"/>
      <c r="EZ369" s="28"/>
      <c r="FA369" s="28"/>
      <c r="FB369" s="28"/>
      <c r="FC369" s="28"/>
      <c r="FD369" s="28"/>
      <c r="FE369" s="28"/>
      <c r="FF369" s="28"/>
      <c r="FG369" s="28"/>
      <c r="FH369" s="28"/>
      <c r="FI369" s="28"/>
      <c r="FJ369" s="28"/>
      <c r="FK369" s="28"/>
      <c r="FL369" s="28"/>
      <c r="FM369" s="28"/>
      <c r="FN369" s="28"/>
      <c r="FO369" s="28"/>
      <c r="FP369" s="28"/>
      <c r="FQ369" s="28"/>
      <c r="FR369" s="28"/>
      <c r="FS369" s="28"/>
      <c r="FT369" s="28"/>
      <c r="FU369" s="28"/>
      <c r="FV369" s="28"/>
      <c r="FW369" s="28"/>
      <c r="FX369" s="28"/>
      <c r="FY369" s="28"/>
      <c r="FZ369" s="28"/>
      <c r="GA369" s="28"/>
      <c r="GB369" s="28"/>
      <c r="GC369" s="28"/>
      <c r="GD369" s="28"/>
      <c r="GE369" s="28"/>
      <c r="GF369" s="28"/>
      <c r="GG369" s="28"/>
      <c r="GH369" s="28"/>
      <c r="GI369" s="28"/>
      <c r="GJ369" s="28"/>
      <c r="GK369" s="28"/>
      <c r="GL369" s="28"/>
      <c r="GM369" s="28"/>
      <c r="GN369" s="28"/>
      <c r="GO369" s="28"/>
      <c r="GP369" s="28"/>
      <c r="GQ369" s="28"/>
      <c r="GR369" s="28"/>
      <c r="GS369" s="28"/>
      <c r="GT369" s="28"/>
      <c r="GU369" s="28"/>
      <c r="GV369" s="28"/>
      <c r="GW369" s="28"/>
      <c r="GX369" s="28"/>
      <c r="GY369" s="28"/>
      <c r="GZ369" s="28"/>
      <c r="HA369" s="28"/>
      <c r="HB369" s="28"/>
      <c r="HC369" s="28"/>
      <c r="HD369" s="28"/>
      <c r="HE369" s="28"/>
      <c r="HF369" s="28"/>
      <c r="HG369" s="28"/>
      <c r="HH369" s="28"/>
      <c r="HI369" s="28"/>
      <c r="HJ369" s="28"/>
      <c r="HK369" s="28"/>
      <c r="HL369" s="28"/>
      <c r="HM369" s="28"/>
      <c r="HN369" s="28"/>
      <c r="HO369" s="28"/>
      <c r="HP369" s="28"/>
      <c r="HQ369" s="28"/>
      <c r="HR369" s="28"/>
      <c r="HS369" s="28"/>
      <c r="HT369" s="28"/>
      <c r="HU369" s="28"/>
      <c r="HV369" s="28"/>
      <c r="HW369" s="28"/>
      <c r="HX369" s="28"/>
      <c r="HY369" s="28"/>
      <c r="HZ369" s="28"/>
      <c r="IA369" s="28"/>
      <c r="IB369" s="28"/>
      <c r="IC369" s="28"/>
      <c r="ID369" s="28"/>
      <c r="IE369" s="28"/>
      <c r="IF369" s="28"/>
      <c r="IG369" s="28"/>
      <c r="IH369" s="28"/>
      <c r="II369" s="28"/>
      <c r="IJ369" s="28"/>
      <c r="IK369" s="28"/>
      <c r="IL369" s="28"/>
      <c r="IM369" s="28"/>
      <c r="IN369" s="28"/>
      <c r="IO369" s="28"/>
      <c r="IP369" s="28"/>
      <c r="IQ369" s="28"/>
      <c r="IR369" s="28"/>
      <c r="IS369" s="28"/>
      <c r="IT369" s="28"/>
      <c r="IU369" s="28"/>
      <c r="IV369" s="28"/>
      <c r="IW369" s="28"/>
      <c r="IX369" s="28"/>
      <c r="IY369" s="28"/>
      <c r="IZ369" s="28"/>
      <c r="JA369" s="28"/>
      <c r="JB369" s="28"/>
      <c r="JC369" s="28"/>
      <c r="JD369" s="28"/>
      <c r="JE369" s="28"/>
      <c r="JF369" s="28"/>
      <c r="JG369" s="28"/>
      <c r="JH369" s="28"/>
      <c r="JI369" s="28"/>
      <c r="JJ369" s="28"/>
      <c r="JK369" s="28"/>
      <c r="JL369" s="28"/>
      <c r="JM369" s="28"/>
      <c r="JN369" s="28"/>
      <c r="JO369" s="28"/>
      <c r="JP369" s="28"/>
      <c r="JQ369" s="28"/>
      <c r="JR369" s="28"/>
      <c r="JS369" s="28"/>
      <c r="JT369" s="28"/>
      <c r="JU369" s="28"/>
      <c r="JV369" s="28"/>
      <c r="JW369" s="28"/>
      <c r="JX369" s="28"/>
      <c r="JY369" s="28"/>
      <c r="JZ369" s="28"/>
      <c r="KA369" s="28"/>
      <c r="KB369" s="28"/>
      <c r="KC369" s="28"/>
      <c r="KD369" s="28"/>
      <c r="KE369" s="28"/>
      <c r="KF369" s="28"/>
      <c r="KG369" s="28"/>
      <c r="KH369" s="28"/>
      <c r="KI369" s="28"/>
      <c r="KJ369" s="28"/>
      <c r="KK369" s="28"/>
      <c r="KL369" s="28"/>
      <c r="KM369" s="28"/>
      <c r="KN369" s="28"/>
      <c r="KO369" s="28"/>
      <c r="KP369" s="28"/>
      <c r="KQ369" s="28"/>
      <c r="KR369" s="28"/>
      <c r="KS369" s="28"/>
      <c r="KT369" s="28"/>
      <c r="KU369" s="28"/>
      <c r="KV369" s="28"/>
      <c r="KW369" s="28"/>
      <c r="KX369" s="28"/>
      <c r="KY369" s="28"/>
      <c r="KZ369" s="28"/>
      <c r="LA369" s="28"/>
      <c r="LB369" s="28"/>
      <c r="LC369" s="28"/>
      <c r="LD369" s="28"/>
      <c r="LE369" s="28"/>
      <c r="LF369" s="28"/>
      <c r="LG369" s="28"/>
      <c r="LH369" s="28"/>
      <c r="LI369" s="28"/>
      <c r="LJ369" s="28"/>
      <c r="LK369" s="28"/>
      <c r="LL369" s="28"/>
      <c r="LM369" s="28"/>
      <c r="LN369" s="28"/>
      <c r="LO369" s="28"/>
      <c r="LP369" s="28"/>
      <c r="LQ369" s="28"/>
      <c r="LR369" s="28"/>
      <c r="LS369" s="28"/>
      <c r="LT369" s="28"/>
      <c r="LU369" s="28"/>
      <c r="LV369" s="28"/>
      <c r="LW369" s="28"/>
      <c r="LX369" s="28"/>
      <c r="LY369" s="28"/>
      <c r="LZ369" s="28"/>
      <c r="MA369" s="28"/>
      <c r="MB369" s="28"/>
      <c r="MC369" s="28"/>
      <c r="MD369" s="28"/>
      <c r="ME369" s="28"/>
      <c r="MF369" s="28"/>
      <c r="MG369" s="28"/>
      <c r="MH369" s="28"/>
      <c r="MI369" s="28"/>
      <c r="MJ369" s="28"/>
      <c r="MK369" s="28"/>
      <c r="ML369" s="28"/>
      <c r="MM369" s="28"/>
      <c r="MN369" s="28"/>
      <c r="MO369" s="28"/>
      <c r="MP369" s="28"/>
      <c r="MQ369" s="28"/>
      <c r="MR369" s="28"/>
      <c r="MS369" s="28"/>
      <c r="MT369" s="28"/>
      <c r="MU369" s="28"/>
      <c r="MV369" s="28"/>
      <c r="MW369" s="28"/>
      <c r="MX369" s="28"/>
      <c r="MY369" s="28"/>
      <c r="MZ369" s="28"/>
      <c r="NA369" s="28"/>
      <c r="NB369" s="28"/>
      <c r="NC369" s="28"/>
      <c r="ND369" s="28"/>
      <c r="NE369" s="28"/>
      <c r="NF369" s="28"/>
      <c r="NG369" s="28"/>
      <c r="NH369" s="28"/>
      <c r="NI369" s="28"/>
      <c r="NJ369" s="28"/>
      <c r="NK369" s="28"/>
      <c r="NL369" s="28"/>
      <c r="NM369" s="28"/>
      <c r="NN369" s="28"/>
      <c r="NO369" s="28"/>
      <c r="NP369" s="28"/>
      <c r="NQ369" s="28"/>
      <c r="NR369" s="28"/>
      <c r="NS369" s="28"/>
      <c r="NT369" s="28"/>
      <c r="NU369" s="28"/>
      <c r="NV369" s="28"/>
      <c r="NW369" s="28"/>
      <c r="NX369" s="28"/>
      <c r="NY369" s="28"/>
      <c r="NZ369" s="28"/>
      <c r="OA369" s="28"/>
      <c r="OB369" s="28"/>
      <c r="OC369" s="28"/>
      <c r="OD369" s="28"/>
      <c r="OE369" s="28"/>
      <c r="OF369" s="28"/>
      <c r="OG369" s="28"/>
      <c r="OH369" s="28"/>
      <c r="OI369" s="28"/>
      <c r="OJ369" s="28"/>
      <c r="OK369" s="28"/>
      <c r="OL369" s="28"/>
      <c r="OM369" s="28"/>
      <c r="ON369" s="28"/>
      <c r="OO369" s="28"/>
      <c r="OP369" s="28"/>
      <c r="OQ369" s="28"/>
      <c r="OR369" s="28"/>
      <c r="OS369" s="28"/>
      <c r="OT369" s="28"/>
      <c r="OU369" s="28"/>
      <c r="OV369" s="28"/>
      <c r="OW369" s="28"/>
      <c r="OX369" s="28"/>
      <c r="OY369" s="28"/>
      <c r="OZ369" s="28"/>
      <c r="PA369" s="28"/>
      <c r="PB369" s="28"/>
      <c r="PC369" s="28"/>
      <c r="PD369" s="28"/>
      <c r="PE369" s="28"/>
      <c r="PF369" s="28"/>
      <c r="PG369" s="28"/>
      <c r="PH369" s="28"/>
      <c r="PI369" s="28"/>
      <c r="PJ369" s="28"/>
      <c r="PK369" s="28"/>
      <c r="PL369" s="28"/>
      <c r="PM369" s="28"/>
      <c r="PN369" s="28"/>
      <c r="PO369" s="28"/>
      <c r="PP369" s="28"/>
      <c r="PQ369" s="28"/>
      <c r="PR369" s="28"/>
      <c r="PS369" s="28"/>
      <c r="PT369" s="28"/>
      <c r="PU369" s="28"/>
      <c r="PV369" s="28"/>
      <c r="PW369" s="28"/>
      <c r="PX369" s="28"/>
      <c r="PY369" s="28"/>
      <c r="PZ369" s="28"/>
      <c r="QA369" s="28"/>
      <c r="QB369" s="28"/>
      <c r="QC369" s="28"/>
      <c r="QD369" s="28"/>
      <c r="QE369" s="28"/>
      <c r="QF369" s="28"/>
      <c r="QG369" s="28"/>
      <c r="QH369" s="28"/>
      <c r="QI369" s="28"/>
      <c r="QJ369" s="28"/>
      <c r="QK369" s="28"/>
      <c r="QL369" s="28"/>
      <c r="QM369" s="28"/>
      <c r="QN369" s="28"/>
      <c r="QO369" s="28"/>
      <c r="QP369" s="28"/>
      <c r="QQ369" s="28"/>
      <c r="QR369" s="28"/>
      <c r="QS369" s="28"/>
      <c r="QT369" s="28"/>
      <c r="QU369" s="28"/>
      <c r="QV369" s="28"/>
      <c r="QW369" s="28"/>
      <c r="QX369" s="28"/>
      <c r="QY369" s="28"/>
      <c r="QZ369" s="28"/>
      <c r="RA369" s="28"/>
      <c r="RB369" s="28"/>
      <c r="RC369" s="28"/>
      <c r="RD369" s="28"/>
      <c r="RE369" s="28"/>
      <c r="RF369" s="28"/>
      <c r="RG369" s="28"/>
      <c r="RH369" s="28"/>
      <c r="RI369" s="28"/>
      <c r="RJ369" s="28"/>
      <c r="RK369" s="28"/>
      <c r="RL369" s="28"/>
      <c r="RM369" s="28"/>
      <c r="RN369" s="28"/>
      <c r="RO369" s="28"/>
      <c r="RP369" s="28"/>
      <c r="RQ369" s="28"/>
      <c r="RR369" s="28"/>
      <c r="RS369" s="28"/>
      <c r="RT369" s="28"/>
      <c r="RU369" s="28"/>
      <c r="RV369" s="28"/>
      <c r="RW369" s="28"/>
      <c r="RX369" s="28"/>
      <c r="RY369" s="28"/>
      <c r="RZ369" s="28"/>
      <c r="SA369" s="28"/>
      <c r="SB369" s="28"/>
      <c r="SC369" s="28"/>
      <c r="SD369" s="28"/>
      <c r="SE369" s="28"/>
      <c r="SF369" s="28"/>
      <c r="SG369" s="28"/>
      <c r="SH369" s="28"/>
      <c r="SI369" s="28"/>
      <c r="SJ369" s="28"/>
      <c r="SK369" s="28"/>
      <c r="SL369" s="28"/>
      <c r="SM369" s="28"/>
      <c r="SN369" s="28"/>
      <c r="SO369" s="28"/>
      <c r="SP369" s="28"/>
      <c r="SQ369" s="28"/>
      <c r="SR369" s="28"/>
      <c r="SS369" s="28"/>
      <c r="ST369" s="28"/>
      <c r="SU369" s="28"/>
      <c r="SV369" s="28"/>
      <c r="SW369" s="28"/>
      <c r="SX369" s="28"/>
      <c r="SY369" s="28"/>
      <c r="SZ369" s="28"/>
      <c r="TA369" s="28"/>
      <c r="TB369" s="28"/>
      <c r="TC369" s="28"/>
      <c r="TD369" s="28"/>
      <c r="TE369" s="28"/>
      <c r="TF369" s="28"/>
      <c r="TG369" s="28"/>
      <c r="TH369" s="28"/>
      <c r="TI369" s="28"/>
      <c r="TJ369" s="28"/>
      <c r="TK369" s="28"/>
      <c r="TL369" s="28"/>
      <c r="TM369" s="28"/>
      <c r="TN369" s="28"/>
      <c r="TO369" s="28"/>
      <c r="TP369" s="28"/>
      <c r="TQ369" s="28"/>
      <c r="TR369" s="28"/>
      <c r="TS369" s="28"/>
      <c r="TT369" s="28"/>
      <c r="TU369" s="28"/>
      <c r="TV369" s="28"/>
      <c r="TW369" s="28"/>
      <c r="TX369" s="28"/>
      <c r="TY369" s="28"/>
      <c r="TZ369" s="28"/>
      <c r="UA369" s="28"/>
      <c r="UB369" s="28"/>
      <c r="UC369" s="28"/>
      <c r="UD369" s="28"/>
      <c r="UE369" s="28"/>
      <c r="UF369" s="28"/>
      <c r="UG369" s="28"/>
      <c r="UH369" s="28"/>
      <c r="UI369" s="28"/>
      <c r="UJ369" s="28"/>
      <c r="UK369" s="28"/>
      <c r="UL369" s="28"/>
      <c r="UM369" s="28"/>
      <c r="UN369" s="28"/>
      <c r="UO369" s="28"/>
      <c r="UP369" s="28"/>
      <c r="UQ369" s="28"/>
      <c r="UR369" s="28"/>
      <c r="US369" s="28"/>
      <c r="UT369" s="28"/>
      <c r="UU369" s="28"/>
      <c r="UV369" s="28"/>
      <c r="UW369" s="28"/>
      <c r="UX369" s="28"/>
      <c r="UY369" s="28"/>
      <c r="UZ369" s="28"/>
      <c r="VA369" s="28"/>
      <c r="VB369" s="28"/>
      <c r="VC369" s="28"/>
      <c r="VD369" s="28"/>
      <c r="VE369" s="28"/>
      <c r="VF369" s="28"/>
      <c r="VG369" s="28"/>
      <c r="VH369" s="28"/>
      <c r="VI369" s="28"/>
      <c r="VJ369" s="28"/>
      <c r="VK369" s="28"/>
      <c r="VL369" s="28"/>
      <c r="VM369" s="28"/>
      <c r="VN369" s="28"/>
      <c r="VO369" s="28"/>
      <c r="VP369" s="28"/>
      <c r="VQ369" s="28"/>
      <c r="VR369" s="28"/>
      <c r="VS369" s="28"/>
      <c r="VT369" s="28"/>
      <c r="VU369" s="28"/>
      <c r="VV369" s="28"/>
      <c r="VW369" s="28"/>
      <c r="VX369" s="28"/>
      <c r="VY369" s="28"/>
      <c r="VZ369" s="28"/>
      <c r="WA369" s="28"/>
      <c r="WB369" s="28"/>
      <c r="WC369" s="28"/>
      <c r="WD369" s="28"/>
      <c r="WE369" s="28"/>
      <c r="WF369" s="28"/>
      <c r="WG369" s="28"/>
      <c r="WH369" s="28"/>
      <c r="WI369" s="28"/>
      <c r="WJ369" s="28"/>
      <c r="WK369" s="28"/>
      <c r="WL369" s="28"/>
      <c r="WM369" s="28"/>
      <c r="WN369" s="28"/>
      <c r="WO369" s="28"/>
      <c r="WP369" s="28"/>
      <c r="WQ369" s="28"/>
      <c r="WR369" s="28"/>
      <c r="WS369" s="28"/>
      <c r="WT369" s="28"/>
      <c r="WU369" s="28"/>
      <c r="WV369" s="28"/>
      <c r="WW369" s="28"/>
      <c r="WX369" s="28"/>
      <c r="WY369" s="28"/>
      <c r="WZ369" s="28"/>
      <c r="XA369" s="28"/>
      <c r="XB369" s="28"/>
      <c r="XC369" s="28"/>
      <c r="XD369" s="28"/>
      <c r="XE369" s="28"/>
      <c r="XF369" s="28"/>
      <c r="XG369" s="28"/>
      <c r="XH369" s="28"/>
      <c r="XI369" s="28"/>
      <c r="XJ369" s="28"/>
      <c r="XK369" s="28"/>
      <c r="XL369" s="28"/>
      <c r="XM369" s="28"/>
      <c r="XN369" s="28"/>
      <c r="XO369" s="28"/>
      <c r="XP369" s="28"/>
      <c r="XQ369" s="28"/>
      <c r="XR369" s="28"/>
      <c r="XS369" s="28"/>
      <c r="XT369" s="28"/>
      <c r="XU369" s="28"/>
      <c r="XV369" s="28"/>
      <c r="XW369" s="28"/>
      <c r="XX369" s="28"/>
      <c r="XY369" s="28"/>
      <c r="XZ369" s="28"/>
      <c r="YA369" s="28"/>
      <c r="YB369" s="28"/>
      <c r="YC369" s="28"/>
      <c r="YD369" s="28"/>
      <c r="YE369" s="28"/>
      <c r="YF369" s="28"/>
      <c r="YG369" s="28"/>
      <c r="YH369" s="28"/>
      <c r="YI369" s="28"/>
      <c r="YJ369" s="28"/>
      <c r="YK369" s="28"/>
      <c r="YL369" s="28"/>
      <c r="YM369" s="28"/>
      <c r="YN369" s="28"/>
      <c r="YO369" s="28"/>
      <c r="YP369" s="28"/>
      <c r="YQ369" s="28"/>
      <c r="YR369" s="28"/>
      <c r="YS369" s="28"/>
      <c r="YT369" s="28"/>
      <c r="YU369" s="28"/>
      <c r="YV369" s="28"/>
      <c r="YW369" s="28"/>
      <c r="YX369" s="28"/>
      <c r="YY369" s="28"/>
      <c r="YZ369" s="28"/>
      <c r="ZA369" s="28"/>
      <c r="ZB369" s="28"/>
      <c r="ZC369" s="28"/>
      <c r="ZD369" s="28"/>
      <c r="ZE369" s="28"/>
      <c r="ZF369" s="28"/>
      <c r="ZG369" s="28"/>
      <c r="ZH369" s="28"/>
      <c r="ZI369" s="28"/>
      <c r="ZJ369" s="28"/>
      <c r="ZK369" s="28"/>
      <c r="ZL369" s="28"/>
      <c r="ZM369" s="28"/>
      <c r="ZN369" s="28"/>
      <c r="ZO369" s="28"/>
      <c r="ZP369" s="28"/>
      <c r="ZQ369" s="28"/>
      <c r="ZR369" s="28"/>
      <c r="ZS369" s="28"/>
      <c r="ZT369" s="28"/>
      <c r="ZU369" s="28"/>
      <c r="ZV369" s="28"/>
      <c r="ZW369" s="28"/>
      <c r="ZX369" s="28"/>
      <c r="ZY369" s="28"/>
      <c r="ZZ369" s="28"/>
      <c r="AAA369" s="28"/>
      <c r="AAB369" s="28"/>
      <c r="AAC369" s="28"/>
      <c r="AAD369" s="28"/>
      <c r="AAE369" s="28"/>
      <c r="AAF369" s="28"/>
      <c r="AAG369" s="28"/>
      <c r="AAH369" s="28"/>
      <c r="AAI369" s="28"/>
      <c r="AAJ369" s="28"/>
      <c r="AAK369" s="28"/>
      <c r="AAL369" s="28"/>
      <c r="AAM369" s="28"/>
      <c r="AAN369" s="28"/>
      <c r="AAO369" s="28"/>
      <c r="AAP369" s="28"/>
      <c r="AAQ369" s="28"/>
      <c r="AAR369" s="28"/>
      <c r="AAS369" s="28"/>
      <c r="AAT369" s="28"/>
      <c r="AAU369" s="28"/>
      <c r="AAV369" s="28"/>
      <c r="AAW369" s="28"/>
      <c r="AAX369" s="28"/>
      <c r="AAY369" s="28"/>
      <c r="AAZ369" s="28"/>
      <c r="ABA369" s="28"/>
      <c r="ABB369" s="28"/>
      <c r="ABC369" s="28"/>
      <c r="ABD369" s="28"/>
      <c r="ABE369" s="28"/>
      <c r="ABF369" s="28"/>
      <c r="ABG369" s="28"/>
      <c r="ABH369" s="28"/>
      <c r="ABI369" s="28"/>
      <c r="ABJ369" s="28"/>
      <c r="ABK369" s="28"/>
      <c r="ABL369" s="28"/>
      <c r="ABM369" s="28"/>
      <c r="ABN369" s="28"/>
      <c r="ABO369" s="28"/>
      <c r="ABP369" s="28"/>
      <c r="ABQ369" s="28"/>
      <c r="ABR369" s="28"/>
      <c r="ABS369" s="28"/>
      <c r="ABT369" s="28"/>
      <c r="ABU369" s="28"/>
      <c r="ABV369" s="28"/>
      <c r="ABW369" s="28"/>
      <c r="ABX369" s="28"/>
      <c r="ABY369" s="28"/>
      <c r="ABZ369" s="28"/>
      <c r="ACA369" s="28"/>
      <c r="ACB369" s="28"/>
      <c r="ACC369" s="28"/>
      <c r="ACD369" s="28"/>
      <c r="ACE369" s="28"/>
      <c r="ACF369" s="28"/>
      <c r="ACG369" s="28"/>
      <c r="ACH369" s="28"/>
      <c r="ACI369" s="28"/>
      <c r="ACJ369" s="28"/>
      <c r="ACK369" s="28"/>
      <c r="ACL369" s="28"/>
      <c r="ACM369" s="28"/>
      <c r="ACN369" s="28"/>
      <c r="ACO369" s="28"/>
      <c r="ACP369" s="28"/>
      <c r="ACQ369" s="28"/>
      <c r="ACR369" s="28"/>
      <c r="ACS369" s="28"/>
      <c r="ACT369" s="28"/>
      <c r="ACU369" s="28"/>
      <c r="ACV369" s="28"/>
      <c r="ACW369" s="28"/>
      <c r="ACX369" s="28"/>
      <c r="ACY369" s="28"/>
      <c r="ACZ369" s="28"/>
      <c r="ADA369" s="28"/>
      <c r="ADB369" s="28"/>
      <c r="ADC369" s="28"/>
      <c r="ADD369" s="28"/>
      <c r="ADE369" s="28"/>
      <c r="ADF369" s="28"/>
      <c r="ADG369" s="28"/>
      <c r="ADH369" s="28"/>
      <c r="ADI369" s="28"/>
      <c r="ADJ369" s="28"/>
      <c r="ADK369" s="28"/>
      <c r="ADL369" s="28"/>
      <c r="ADM369" s="28"/>
      <c r="ADN369" s="28"/>
      <c r="ADO369" s="28"/>
      <c r="ADP369" s="28"/>
      <c r="ADQ369" s="28"/>
      <c r="ADR369" s="28"/>
      <c r="ADS369" s="28"/>
      <c r="ADT369" s="28"/>
      <c r="ADU369" s="28"/>
      <c r="ADV369" s="28"/>
      <c r="ADW369" s="28"/>
      <c r="ADX369" s="28"/>
      <c r="ADY369" s="28"/>
      <c r="ADZ369" s="28"/>
      <c r="AEA369" s="28"/>
      <c r="AEB369" s="28"/>
      <c r="AEC369" s="28"/>
      <c r="AED369" s="28"/>
      <c r="AEE369" s="28"/>
      <c r="AEF369" s="28"/>
      <c r="AEG369" s="28"/>
      <c r="AEH369" s="28"/>
      <c r="AEI369" s="28"/>
      <c r="AEJ369" s="28"/>
      <c r="AEK369" s="28"/>
      <c r="AEL369" s="28"/>
      <c r="AEM369" s="28"/>
      <c r="AEN369" s="28"/>
      <c r="AEO369" s="28"/>
      <c r="AEP369" s="28"/>
      <c r="AEQ369" s="28"/>
      <c r="AER369" s="28"/>
      <c r="AES369" s="28"/>
      <c r="AET369" s="28"/>
      <c r="AEU369" s="28"/>
      <c r="AEV369" s="28"/>
      <c r="AEW369" s="28"/>
      <c r="AEX369" s="28"/>
      <c r="AEY369" s="28"/>
      <c r="AEZ369" s="28"/>
      <c r="AFA369" s="28"/>
      <c r="AFB369" s="28"/>
      <c r="AFC369" s="28"/>
      <c r="AFD369" s="28"/>
      <c r="AFE369" s="28"/>
      <c r="AFF369" s="28"/>
      <c r="AFG369" s="28"/>
      <c r="AFH369" s="28"/>
      <c r="AFI369" s="28"/>
      <c r="AFJ369" s="28"/>
      <c r="AFK369" s="28"/>
      <c r="AFL369" s="28"/>
      <c r="AFM369" s="28"/>
      <c r="AFN369" s="28"/>
      <c r="AFO369" s="28"/>
      <c r="AFP369" s="28"/>
      <c r="AFQ369" s="28"/>
      <c r="AFR369" s="28"/>
      <c r="AFS369" s="28"/>
      <c r="AFT369" s="28"/>
      <c r="AFU369" s="28"/>
      <c r="AFV369" s="28"/>
      <c r="AFW369" s="28"/>
      <c r="AFX369" s="28"/>
      <c r="AFY369" s="28"/>
      <c r="AFZ369" s="28"/>
      <c r="AGA369" s="28"/>
      <c r="AGB369" s="28"/>
      <c r="AGC369" s="28"/>
      <c r="AGD369" s="28"/>
      <c r="AGE369" s="28"/>
      <c r="AGF369" s="28"/>
      <c r="AGG369" s="28"/>
      <c r="AGH369" s="28"/>
      <c r="AGI369" s="28"/>
      <c r="AGJ369" s="28"/>
      <c r="AGK369" s="28"/>
      <c r="AGL369" s="28"/>
      <c r="AGM369" s="28"/>
      <c r="AGN369" s="28"/>
      <c r="AGO369" s="28"/>
      <c r="AGP369" s="28"/>
      <c r="AGQ369" s="28"/>
      <c r="AGR369" s="28"/>
      <c r="AGS369" s="28"/>
      <c r="AGT369" s="28"/>
      <c r="AGU369" s="28"/>
      <c r="AGV369" s="28"/>
      <c r="AGW369" s="28"/>
      <c r="AGX369" s="28"/>
      <c r="AGY369" s="28"/>
      <c r="AGZ369" s="28"/>
      <c r="AHA369" s="28"/>
      <c r="AHB369" s="28"/>
      <c r="AHC369" s="28"/>
      <c r="AHD369" s="28"/>
      <c r="AHE369" s="28"/>
      <c r="AHF369" s="28"/>
      <c r="AHG369" s="28"/>
      <c r="AHH369" s="28"/>
      <c r="AHI369" s="28"/>
      <c r="AHJ369" s="28"/>
      <c r="AHK369" s="28"/>
      <c r="AHL369" s="28"/>
      <c r="AHM369" s="28"/>
      <c r="AHN369" s="28"/>
      <c r="AHO369" s="28"/>
      <c r="AHP369" s="28"/>
      <c r="AHQ369" s="28"/>
      <c r="AHR369" s="28"/>
      <c r="AHS369" s="28"/>
      <c r="AHT369" s="28"/>
      <c r="AHU369" s="28"/>
      <c r="AHV369" s="28"/>
      <c r="AHW369" s="28"/>
      <c r="AHX369" s="28"/>
      <c r="AHY369" s="28"/>
      <c r="AHZ369" s="28"/>
      <c r="AIA369" s="28"/>
      <c r="AIB369" s="28"/>
      <c r="AIC369" s="28"/>
      <c r="AID369" s="28"/>
      <c r="AIE369" s="28"/>
      <c r="AIF369" s="28"/>
      <c r="AIG369" s="28"/>
      <c r="AIH369" s="28"/>
      <c r="AII369" s="28"/>
      <c r="AIJ369" s="28"/>
      <c r="AIK369" s="28"/>
      <c r="AIL369" s="28"/>
      <c r="AIM369" s="28"/>
      <c r="AIN369" s="28"/>
      <c r="AIO369" s="28"/>
      <c r="AIP369" s="28"/>
      <c r="AIQ369" s="28"/>
      <c r="AIR369" s="28"/>
      <c r="AIS369" s="28"/>
      <c r="AIT369" s="28"/>
      <c r="AIU369" s="28"/>
      <c r="AIV369" s="28"/>
      <c r="AIW369" s="28"/>
      <c r="AIX369" s="28"/>
      <c r="AIY369" s="28"/>
      <c r="AIZ369" s="28"/>
      <c r="AJA369" s="28"/>
      <c r="AJB369" s="28"/>
      <c r="AJC369" s="28"/>
      <c r="AJD369" s="28"/>
      <c r="AJE369" s="28"/>
      <c r="AJF369" s="28"/>
      <c r="AJG369" s="28"/>
      <c r="AJH369" s="28"/>
      <c r="AJI369" s="28"/>
      <c r="AJJ369" s="28"/>
      <c r="AJK369" s="28"/>
      <c r="AJL369" s="28"/>
      <c r="AJM369" s="28"/>
      <c r="AJN369" s="28"/>
      <c r="AJO369" s="28"/>
      <c r="AJP369" s="28"/>
      <c r="AJQ369" s="28"/>
      <c r="AJR369" s="28"/>
      <c r="AJS369" s="28"/>
      <c r="AJT369" s="28"/>
      <c r="AJU369" s="28"/>
      <c r="AJV369" s="28"/>
      <c r="AJW369" s="28"/>
      <c r="AJX369" s="28"/>
      <c r="AJY369" s="28"/>
      <c r="AJZ369" s="28"/>
      <c r="AKA369" s="28"/>
      <c r="AKB369" s="28"/>
      <c r="AKC369" s="28"/>
      <c r="AKD369" s="28"/>
      <c r="AKE369" s="28"/>
      <c r="AKF369" s="28"/>
      <c r="AKG369" s="28"/>
      <c r="AKH369" s="28"/>
      <c r="AKI369" s="28"/>
      <c r="AKJ369" s="28"/>
      <c r="AKK369" s="28"/>
      <c r="AKL369" s="28"/>
      <c r="AKM369" s="28"/>
      <c r="AKN369" s="28"/>
      <c r="AKO369" s="28"/>
      <c r="AKP369" s="28"/>
      <c r="AKQ369" s="28"/>
      <c r="AKR369" s="28"/>
      <c r="AKS369" s="28"/>
      <c r="AKT369" s="28"/>
      <c r="AKU369" s="28"/>
      <c r="AKV369" s="28"/>
      <c r="AKW369" s="28"/>
      <c r="AKX369" s="28"/>
      <c r="AKY369" s="28"/>
      <c r="AKZ369" s="28"/>
      <c r="ALA369" s="28"/>
      <c r="ALB369" s="28"/>
      <c r="ALC369" s="28"/>
      <c r="ALD369" s="28"/>
      <c r="ALE369" s="28"/>
      <c r="ALF369" s="28"/>
      <c r="ALG369" s="28"/>
      <c r="ALH369" s="28"/>
      <c r="ALI369" s="28"/>
      <c r="ALJ369" s="28"/>
      <c r="ALK369" s="28"/>
      <c r="ALL369" s="28"/>
      <c r="ALM369" s="28"/>
      <c r="ALN369" s="28"/>
      <c r="ALO369" s="28"/>
      <c r="ALP369" s="28"/>
      <c r="ALQ369" s="28"/>
      <c r="ALR369" s="28"/>
      <c r="ALS369" s="28"/>
      <c r="ALT369" s="28"/>
      <c r="ALU369" s="28"/>
      <c r="ALV369" s="28"/>
      <c r="ALW369" s="28"/>
      <c r="ALX369" s="28"/>
      <c r="ALY369" s="28"/>
      <c r="ALZ369" s="28"/>
      <c r="AMA369" s="28"/>
      <c r="AMB369" s="28"/>
      <c r="AMC369" s="28"/>
      <c r="AMD369" s="28"/>
      <c r="AME369" s="28"/>
      <c r="AMF369" s="28"/>
      <c r="AMG369" s="28"/>
      <c r="AMH369" s="28"/>
      <c r="AMI369" s="28"/>
      <c r="AMJ369" s="28"/>
      <c r="AMK369" s="28"/>
      <c r="AML369" s="28"/>
      <c r="AMM369" s="28"/>
      <c r="AMN369" s="28"/>
      <c r="AMO369" s="28"/>
      <c r="AMP369" s="28"/>
      <c r="AMQ369" s="28"/>
      <c r="AMR369" s="28"/>
      <c r="AMS369" s="28"/>
      <c r="AMT369" s="28"/>
      <c r="AMU369" s="28"/>
      <c r="AMV369" s="28"/>
      <c r="AMW369" s="28"/>
      <c r="AMX369" s="28"/>
      <c r="AMY369" s="28"/>
      <c r="AMZ369" s="28"/>
      <c r="ANA369" s="28"/>
      <c r="ANB369" s="28"/>
      <c r="ANC369" s="28"/>
      <c r="AND369" s="28"/>
      <c r="ANE369" s="28"/>
      <c r="ANF369" s="28"/>
      <c r="ANG369" s="28"/>
      <c r="ANH369" s="28"/>
    </row>
    <row r="370" spans="3:1048" s="6" customFormat="1" ht="15" customHeight="1" x14ac:dyDescent="0.25">
      <c r="C370" s="6" t="str">
        <f t="shared" si="247"/>
        <v>State</v>
      </c>
      <c r="D370" s="6" t="str">
        <f t="shared" si="248"/>
        <v>EPX 80 DHPT  (80 gal)</v>
      </c>
      <c r="E370" s="6">
        <f t="shared" si="266"/>
        <v>230312</v>
      </c>
      <c r="F370" s="60">
        <f t="shared" si="202"/>
        <v>80</v>
      </c>
      <c r="G370" s="6" t="str">
        <f t="shared" si="249"/>
        <v>AOSmithPHPT80</v>
      </c>
      <c r="H370" s="60">
        <v>1</v>
      </c>
      <c r="I370" s="62">
        <v>0</v>
      </c>
      <c r="J370" s="61">
        <f t="shared" si="205"/>
        <v>2.33</v>
      </c>
      <c r="K370" s="61">
        <f t="shared" si="206"/>
        <v>0</v>
      </c>
      <c r="L370" s="127">
        <f t="shared" si="245"/>
        <v>0</v>
      </c>
      <c r="M370" s="169" t="str">
        <f t="shared" si="267"/>
        <v>StateEPX80DHPT</v>
      </c>
      <c r="N370" s="97" t="s">
        <v>196</v>
      </c>
      <c r="O370" s="33"/>
      <c r="P370" s="81">
        <f t="shared" si="246"/>
        <v>23</v>
      </c>
      <c r="Q370" s="18" t="s">
        <v>42</v>
      </c>
      <c r="R370" s="68">
        <f t="shared" si="297"/>
        <v>3</v>
      </c>
      <c r="S370" s="68">
        <f t="shared" si="278"/>
        <v>230312</v>
      </c>
      <c r="T370" s="65" t="str">
        <f t="shared" si="250"/>
        <v>EPX 80 DHPT  (80 gal)</v>
      </c>
      <c r="U370" s="168">
        <f t="shared" si="255"/>
        <v>1</v>
      </c>
      <c r="V370" s="19" t="s">
        <v>116</v>
      </c>
      <c r="W370" s="20">
        <v>80</v>
      </c>
      <c r="X370" s="31" t="s">
        <v>108</v>
      </c>
      <c r="Y370" s="86" t="s">
        <v>108</v>
      </c>
      <c r="Z370" s="91" t="str">
        <f t="shared" si="280"/>
        <v>AOSmithPHPT80</v>
      </c>
      <c r="AA370" s="126">
        <v>0</v>
      </c>
      <c r="AB370" s="34">
        <v>2.33</v>
      </c>
      <c r="AC370" s="50"/>
      <c r="AD370" s="170"/>
      <c r="AE370" s="50"/>
      <c r="AF370" s="49"/>
      <c r="AG370" s="138" t="str">
        <f t="shared" si="264"/>
        <v>2,     230312,   "EPX 80 DHPT  (80 gal)"</v>
      </c>
      <c r="AH370" s="140" t="str">
        <f t="shared" si="273"/>
        <v>State</v>
      </c>
      <c r="AI370" s="84" t="s">
        <v>689</v>
      </c>
      <c r="AJ370" s="166">
        <f t="shared" si="256"/>
        <v>1</v>
      </c>
      <c r="AK370" s="138" t="str">
        <f t="shared" si="265"/>
        <v xml:space="preserve">          case  EPX 80 DHPT  (80 gal)   :   "StateEPX80DHPT"</v>
      </c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  <c r="DB370" s="28"/>
      <c r="DC370" s="28"/>
      <c r="DD370" s="28"/>
      <c r="DE370" s="28"/>
      <c r="DF370" s="28"/>
      <c r="DG370" s="28"/>
      <c r="DH370" s="28"/>
      <c r="DI370" s="28"/>
      <c r="DJ370" s="28"/>
      <c r="DK370" s="28"/>
      <c r="DL370" s="28"/>
      <c r="DM370" s="28"/>
      <c r="DN370" s="28"/>
      <c r="DO370" s="28"/>
      <c r="DP370" s="28"/>
      <c r="DQ370" s="28"/>
      <c r="DR370" s="28"/>
      <c r="DS370" s="28"/>
      <c r="DT370" s="28"/>
      <c r="DU370" s="28"/>
      <c r="DV370" s="28"/>
      <c r="DW370" s="28"/>
      <c r="DX370" s="28"/>
      <c r="DY370" s="28"/>
      <c r="DZ370" s="28"/>
      <c r="EA370" s="28"/>
      <c r="EB370" s="28"/>
      <c r="EC370" s="28"/>
      <c r="ED370" s="28"/>
      <c r="EE370" s="28"/>
      <c r="EF370" s="28"/>
      <c r="EG370" s="28"/>
      <c r="EH370" s="28"/>
      <c r="EI370" s="28"/>
      <c r="EJ370" s="28"/>
      <c r="EK370" s="28"/>
      <c r="EL370" s="28"/>
      <c r="EM370" s="28"/>
      <c r="EN370" s="28"/>
      <c r="EO370" s="28"/>
      <c r="EP370" s="28"/>
      <c r="EQ370" s="28"/>
      <c r="ER370" s="28"/>
      <c r="ES370" s="28"/>
      <c r="ET370" s="28"/>
      <c r="EU370" s="28"/>
      <c r="EV370" s="28"/>
      <c r="EW370" s="28"/>
      <c r="EX370" s="28"/>
      <c r="EY370" s="28"/>
      <c r="EZ370" s="28"/>
      <c r="FA370" s="28"/>
      <c r="FB370" s="28"/>
      <c r="FC370" s="28"/>
      <c r="FD370" s="28"/>
      <c r="FE370" s="28"/>
      <c r="FF370" s="28"/>
      <c r="FG370" s="28"/>
      <c r="FH370" s="28"/>
      <c r="FI370" s="28"/>
      <c r="FJ370" s="28"/>
      <c r="FK370" s="28"/>
      <c r="FL370" s="28"/>
      <c r="FM370" s="28"/>
      <c r="FN370" s="28"/>
      <c r="FO370" s="28"/>
      <c r="FP370" s="28"/>
      <c r="FQ370" s="28"/>
      <c r="FR370" s="28"/>
      <c r="FS370" s="28"/>
      <c r="FT370" s="28"/>
      <c r="FU370" s="28"/>
      <c r="FV370" s="28"/>
      <c r="FW370" s="28"/>
      <c r="FX370" s="28"/>
      <c r="FY370" s="28"/>
      <c r="FZ370" s="28"/>
      <c r="GA370" s="28"/>
      <c r="GB370" s="28"/>
      <c r="GC370" s="28"/>
      <c r="GD370" s="28"/>
      <c r="GE370" s="28"/>
      <c r="GF370" s="28"/>
      <c r="GG370" s="28"/>
      <c r="GH370" s="28"/>
      <c r="GI370" s="28"/>
      <c r="GJ370" s="28"/>
      <c r="GK370" s="28"/>
      <c r="GL370" s="28"/>
      <c r="GM370" s="28"/>
      <c r="GN370" s="28"/>
      <c r="GO370" s="28"/>
      <c r="GP370" s="28"/>
      <c r="GQ370" s="28"/>
      <c r="GR370" s="28"/>
      <c r="GS370" s="28"/>
      <c r="GT370" s="28"/>
      <c r="GU370" s="28"/>
      <c r="GV370" s="28"/>
      <c r="GW370" s="28"/>
      <c r="GX370" s="28"/>
      <c r="GY370" s="28"/>
      <c r="GZ370" s="28"/>
      <c r="HA370" s="28"/>
      <c r="HB370" s="28"/>
      <c r="HC370" s="28"/>
      <c r="HD370" s="28"/>
      <c r="HE370" s="28"/>
      <c r="HF370" s="28"/>
      <c r="HG370" s="28"/>
      <c r="HH370" s="28"/>
      <c r="HI370" s="28"/>
      <c r="HJ370" s="28"/>
      <c r="HK370" s="28"/>
      <c r="HL370" s="28"/>
      <c r="HM370" s="28"/>
      <c r="HN370" s="28"/>
      <c r="HO370" s="28"/>
      <c r="HP370" s="28"/>
      <c r="HQ370" s="28"/>
      <c r="HR370" s="28"/>
      <c r="HS370" s="28"/>
      <c r="HT370" s="28"/>
      <c r="HU370" s="28"/>
      <c r="HV370" s="28"/>
      <c r="HW370" s="28"/>
      <c r="HX370" s="28"/>
      <c r="HY370" s="28"/>
      <c r="HZ370" s="28"/>
      <c r="IA370" s="28"/>
      <c r="IB370" s="28"/>
      <c r="IC370" s="28"/>
      <c r="ID370" s="28"/>
      <c r="IE370" s="28"/>
      <c r="IF370" s="28"/>
      <c r="IG370" s="28"/>
      <c r="IH370" s="28"/>
      <c r="II370" s="28"/>
      <c r="IJ370" s="28"/>
      <c r="IK370" s="28"/>
      <c r="IL370" s="28"/>
      <c r="IM370" s="28"/>
      <c r="IN370" s="28"/>
      <c r="IO370" s="28"/>
      <c r="IP370" s="28"/>
      <c r="IQ370" s="28"/>
      <c r="IR370" s="28"/>
      <c r="IS370" s="28"/>
      <c r="IT370" s="28"/>
      <c r="IU370" s="28"/>
      <c r="IV370" s="28"/>
      <c r="IW370" s="28"/>
      <c r="IX370" s="28"/>
      <c r="IY370" s="28"/>
      <c r="IZ370" s="28"/>
      <c r="JA370" s="28"/>
      <c r="JB370" s="28"/>
      <c r="JC370" s="28"/>
      <c r="JD370" s="28"/>
      <c r="JE370" s="28"/>
      <c r="JF370" s="28"/>
      <c r="JG370" s="28"/>
      <c r="JH370" s="28"/>
      <c r="JI370" s="28"/>
      <c r="JJ370" s="28"/>
      <c r="JK370" s="28"/>
      <c r="JL370" s="28"/>
      <c r="JM370" s="28"/>
      <c r="JN370" s="28"/>
      <c r="JO370" s="28"/>
      <c r="JP370" s="28"/>
      <c r="JQ370" s="28"/>
      <c r="JR370" s="28"/>
      <c r="JS370" s="28"/>
      <c r="JT370" s="28"/>
      <c r="JU370" s="28"/>
      <c r="JV370" s="28"/>
      <c r="JW370" s="28"/>
      <c r="JX370" s="28"/>
      <c r="JY370" s="28"/>
      <c r="JZ370" s="28"/>
      <c r="KA370" s="28"/>
      <c r="KB370" s="28"/>
      <c r="KC370" s="28"/>
      <c r="KD370" s="28"/>
      <c r="KE370" s="28"/>
      <c r="KF370" s="28"/>
      <c r="KG370" s="28"/>
      <c r="KH370" s="28"/>
      <c r="KI370" s="28"/>
      <c r="KJ370" s="28"/>
      <c r="KK370" s="28"/>
      <c r="KL370" s="28"/>
      <c r="KM370" s="28"/>
      <c r="KN370" s="28"/>
      <c r="KO370" s="28"/>
      <c r="KP370" s="28"/>
      <c r="KQ370" s="28"/>
      <c r="KR370" s="28"/>
      <c r="KS370" s="28"/>
      <c r="KT370" s="28"/>
      <c r="KU370" s="28"/>
      <c r="KV370" s="28"/>
      <c r="KW370" s="28"/>
      <c r="KX370" s="28"/>
      <c r="KY370" s="28"/>
      <c r="KZ370" s="28"/>
      <c r="LA370" s="28"/>
      <c r="LB370" s="28"/>
      <c r="LC370" s="28"/>
      <c r="LD370" s="28"/>
      <c r="LE370" s="28"/>
      <c r="LF370" s="28"/>
      <c r="LG370" s="28"/>
      <c r="LH370" s="28"/>
      <c r="LI370" s="28"/>
      <c r="LJ370" s="28"/>
      <c r="LK370" s="28"/>
      <c r="LL370" s="28"/>
      <c r="LM370" s="28"/>
      <c r="LN370" s="28"/>
      <c r="LO370" s="28"/>
      <c r="LP370" s="28"/>
      <c r="LQ370" s="28"/>
      <c r="LR370" s="28"/>
      <c r="LS370" s="28"/>
      <c r="LT370" s="28"/>
      <c r="LU370" s="28"/>
      <c r="LV370" s="28"/>
      <c r="LW370" s="28"/>
      <c r="LX370" s="28"/>
      <c r="LY370" s="28"/>
      <c r="LZ370" s="28"/>
      <c r="MA370" s="28"/>
      <c r="MB370" s="28"/>
      <c r="MC370" s="28"/>
      <c r="MD370" s="28"/>
      <c r="ME370" s="28"/>
      <c r="MF370" s="28"/>
      <c r="MG370" s="28"/>
      <c r="MH370" s="28"/>
      <c r="MI370" s="28"/>
      <c r="MJ370" s="28"/>
      <c r="MK370" s="28"/>
      <c r="ML370" s="28"/>
      <c r="MM370" s="28"/>
      <c r="MN370" s="28"/>
      <c r="MO370" s="28"/>
      <c r="MP370" s="28"/>
      <c r="MQ370" s="28"/>
      <c r="MR370" s="28"/>
      <c r="MS370" s="28"/>
      <c r="MT370" s="28"/>
      <c r="MU370" s="28"/>
      <c r="MV370" s="28"/>
      <c r="MW370" s="28"/>
      <c r="MX370" s="28"/>
      <c r="MY370" s="28"/>
      <c r="MZ370" s="28"/>
      <c r="NA370" s="28"/>
      <c r="NB370" s="28"/>
      <c r="NC370" s="28"/>
      <c r="ND370" s="28"/>
      <c r="NE370" s="28"/>
      <c r="NF370" s="28"/>
      <c r="NG370" s="28"/>
      <c r="NH370" s="28"/>
      <c r="NI370" s="28"/>
      <c r="NJ370" s="28"/>
      <c r="NK370" s="28"/>
      <c r="NL370" s="28"/>
      <c r="NM370" s="28"/>
      <c r="NN370" s="28"/>
      <c r="NO370" s="28"/>
      <c r="NP370" s="28"/>
      <c r="NQ370" s="28"/>
      <c r="NR370" s="28"/>
      <c r="NS370" s="28"/>
      <c r="NT370" s="28"/>
      <c r="NU370" s="28"/>
      <c r="NV370" s="28"/>
      <c r="NW370" s="28"/>
      <c r="NX370" s="28"/>
      <c r="NY370" s="28"/>
      <c r="NZ370" s="28"/>
      <c r="OA370" s="28"/>
      <c r="OB370" s="28"/>
      <c r="OC370" s="28"/>
      <c r="OD370" s="28"/>
      <c r="OE370" s="28"/>
      <c r="OF370" s="28"/>
      <c r="OG370" s="28"/>
      <c r="OH370" s="28"/>
      <c r="OI370" s="28"/>
      <c r="OJ370" s="28"/>
      <c r="OK370" s="28"/>
      <c r="OL370" s="28"/>
      <c r="OM370" s="28"/>
      <c r="ON370" s="28"/>
      <c r="OO370" s="28"/>
      <c r="OP370" s="28"/>
      <c r="OQ370" s="28"/>
      <c r="OR370" s="28"/>
      <c r="OS370" s="28"/>
      <c r="OT370" s="28"/>
      <c r="OU370" s="28"/>
      <c r="OV370" s="28"/>
      <c r="OW370" s="28"/>
      <c r="OX370" s="28"/>
      <c r="OY370" s="28"/>
      <c r="OZ370" s="28"/>
      <c r="PA370" s="28"/>
      <c r="PB370" s="28"/>
      <c r="PC370" s="28"/>
      <c r="PD370" s="28"/>
      <c r="PE370" s="28"/>
      <c r="PF370" s="28"/>
      <c r="PG370" s="28"/>
      <c r="PH370" s="28"/>
      <c r="PI370" s="28"/>
      <c r="PJ370" s="28"/>
      <c r="PK370" s="28"/>
      <c r="PL370" s="28"/>
      <c r="PM370" s="28"/>
      <c r="PN370" s="28"/>
      <c r="PO370" s="28"/>
      <c r="PP370" s="28"/>
      <c r="PQ370" s="28"/>
      <c r="PR370" s="28"/>
      <c r="PS370" s="28"/>
      <c r="PT370" s="28"/>
      <c r="PU370" s="28"/>
      <c r="PV370" s="28"/>
      <c r="PW370" s="28"/>
      <c r="PX370" s="28"/>
      <c r="PY370" s="28"/>
      <c r="PZ370" s="28"/>
      <c r="QA370" s="28"/>
      <c r="QB370" s="28"/>
      <c r="QC370" s="28"/>
      <c r="QD370" s="28"/>
      <c r="QE370" s="28"/>
      <c r="QF370" s="28"/>
      <c r="QG370" s="28"/>
      <c r="QH370" s="28"/>
      <c r="QI370" s="28"/>
      <c r="QJ370" s="28"/>
      <c r="QK370" s="28"/>
      <c r="QL370" s="28"/>
      <c r="QM370" s="28"/>
      <c r="QN370" s="28"/>
      <c r="QO370" s="28"/>
      <c r="QP370" s="28"/>
      <c r="QQ370" s="28"/>
      <c r="QR370" s="28"/>
      <c r="QS370" s="28"/>
      <c r="QT370" s="28"/>
      <c r="QU370" s="28"/>
      <c r="QV370" s="28"/>
      <c r="QW370" s="28"/>
      <c r="QX370" s="28"/>
      <c r="QY370" s="28"/>
      <c r="QZ370" s="28"/>
      <c r="RA370" s="28"/>
      <c r="RB370" s="28"/>
      <c r="RC370" s="28"/>
      <c r="RD370" s="28"/>
      <c r="RE370" s="28"/>
      <c r="RF370" s="28"/>
      <c r="RG370" s="28"/>
      <c r="RH370" s="28"/>
      <c r="RI370" s="28"/>
      <c r="RJ370" s="28"/>
      <c r="RK370" s="28"/>
      <c r="RL370" s="28"/>
      <c r="RM370" s="28"/>
      <c r="RN370" s="28"/>
      <c r="RO370" s="28"/>
      <c r="RP370" s="28"/>
      <c r="RQ370" s="28"/>
      <c r="RR370" s="28"/>
      <c r="RS370" s="28"/>
      <c r="RT370" s="28"/>
      <c r="RU370" s="28"/>
      <c r="RV370" s="28"/>
      <c r="RW370" s="28"/>
      <c r="RX370" s="28"/>
      <c r="RY370" s="28"/>
      <c r="RZ370" s="28"/>
      <c r="SA370" s="28"/>
      <c r="SB370" s="28"/>
      <c r="SC370" s="28"/>
      <c r="SD370" s="28"/>
      <c r="SE370" s="28"/>
      <c r="SF370" s="28"/>
      <c r="SG370" s="28"/>
      <c r="SH370" s="28"/>
      <c r="SI370" s="28"/>
      <c r="SJ370" s="28"/>
      <c r="SK370" s="28"/>
      <c r="SL370" s="28"/>
      <c r="SM370" s="28"/>
      <c r="SN370" s="28"/>
      <c r="SO370" s="28"/>
      <c r="SP370" s="28"/>
      <c r="SQ370" s="28"/>
      <c r="SR370" s="28"/>
      <c r="SS370" s="28"/>
      <c r="ST370" s="28"/>
      <c r="SU370" s="28"/>
      <c r="SV370" s="28"/>
      <c r="SW370" s="28"/>
      <c r="SX370" s="28"/>
      <c r="SY370" s="28"/>
      <c r="SZ370" s="28"/>
      <c r="TA370" s="28"/>
      <c r="TB370" s="28"/>
      <c r="TC370" s="28"/>
      <c r="TD370" s="28"/>
      <c r="TE370" s="28"/>
      <c r="TF370" s="28"/>
      <c r="TG370" s="28"/>
      <c r="TH370" s="28"/>
      <c r="TI370" s="28"/>
      <c r="TJ370" s="28"/>
      <c r="TK370" s="28"/>
      <c r="TL370" s="28"/>
      <c r="TM370" s="28"/>
      <c r="TN370" s="28"/>
      <c r="TO370" s="28"/>
      <c r="TP370" s="28"/>
      <c r="TQ370" s="28"/>
      <c r="TR370" s="28"/>
      <c r="TS370" s="28"/>
      <c r="TT370" s="28"/>
      <c r="TU370" s="28"/>
      <c r="TV370" s="28"/>
      <c r="TW370" s="28"/>
      <c r="TX370" s="28"/>
      <c r="TY370" s="28"/>
      <c r="TZ370" s="28"/>
      <c r="UA370" s="28"/>
      <c r="UB370" s="28"/>
      <c r="UC370" s="28"/>
      <c r="UD370" s="28"/>
      <c r="UE370" s="28"/>
      <c r="UF370" s="28"/>
      <c r="UG370" s="28"/>
      <c r="UH370" s="28"/>
      <c r="UI370" s="28"/>
      <c r="UJ370" s="28"/>
      <c r="UK370" s="28"/>
      <c r="UL370" s="28"/>
      <c r="UM370" s="28"/>
      <c r="UN370" s="28"/>
      <c r="UO370" s="28"/>
      <c r="UP370" s="28"/>
      <c r="UQ370" s="28"/>
      <c r="UR370" s="28"/>
      <c r="US370" s="28"/>
      <c r="UT370" s="28"/>
      <c r="UU370" s="28"/>
      <c r="UV370" s="28"/>
      <c r="UW370" s="28"/>
      <c r="UX370" s="28"/>
      <c r="UY370" s="28"/>
      <c r="UZ370" s="28"/>
      <c r="VA370" s="28"/>
      <c r="VB370" s="28"/>
      <c r="VC370" s="28"/>
      <c r="VD370" s="28"/>
      <c r="VE370" s="28"/>
      <c r="VF370" s="28"/>
      <c r="VG370" s="28"/>
      <c r="VH370" s="28"/>
      <c r="VI370" s="28"/>
      <c r="VJ370" s="28"/>
      <c r="VK370" s="28"/>
      <c r="VL370" s="28"/>
      <c r="VM370" s="28"/>
      <c r="VN370" s="28"/>
      <c r="VO370" s="28"/>
      <c r="VP370" s="28"/>
      <c r="VQ370" s="28"/>
      <c r="VR370" s="28"/>
      <c r="VS370" s="28"/>
      <c r="VT370" s="28"/>
      <c r="VU370" s="28"/>
      <c r="VV370" s="28"/>
      <c r="VW370" s="28"/>
      <c r="VX370" s="28"/>
      <c r="VY370" s="28"/>
      <c r="VZ370" s="28"/>
      <c r="WA370" s="28"/>
      <c r="WB370" s="28"/>
      <c r="WC370" s="28"/>
      <c r="WD370" s="28"/>
      <c r="WE370" s="28"/>
      <c r="WF370" s="28"/>
      <c r="WG370" s="28"/>
      <c r="WH370" s="28"/>
      <c r="WI370" s="28"/>
      <c r="WJ370" s="28"/>
      <c r="WK370" s="28"/>
      <c r="WL370" s="28"/>
      <c r="WM370" s="28"/>
      <c r="WN370" s="28"/>
      <c r="WO370" s="28"/>
      <c r="WP370" s="28"/>
      <c r="WQ370" s="28"/>
      <c r="WR370" s="28"/>
      <c r="WS370" s="28"/>
      <c r="WT370" s="28"/>
      <c r="WU370" s="28"/>
      <c r="WV370" s="28"/>
      <c r="WW370" s="28"/>
      <c r="WX370" s="28"/>
      <c r="WY370" s="28"/>
      <c r="WZ370" s="28"/>
      <c r="XA370" s="28"/>
      <c r="XB370" s="28"/>
      <c r="XC370" s="28"/>
      <c r="XD370" s="28"/>
      <c r="XE370" s="28"/>
      <c r="XF370" s="28"/>
      <c r="XG370" s="28"/>
      <c r="XH370" s="28"/>
      <c r="XI370" s="28"/>
      <c r="XJ370" s="28"/>
      <c r="XK370" s="28"/>
      <c r="XL370" s="28"/>
      <c r="XM370" s="28"/>
      <c r="XN370" s="28"/>
      <c r="XO370" s="28"/>
      <c r="XP370" s="28"/>
      <c r="XQ370" s="28"/>
      <c r="XR370" s="28"/>
      <c r="XS370" s="28"/>
      <c r="XT370" s="28"/>
      <c r="XU370" s="28"/>
      <c r="XV370" s="28"/>
      <c r="XW370" s="28"/>
      <c r="XX370" s="28"/>
      <c r="XY370" s="28"/>
      <c r="XZ370" s="28"/>
      <c r="YA370" s="28"/>
      <c r="YB370" s="28"/>
      <c r="YC370" s="28"/>
      <c r="YD370" s="28"/>
      <c r="YE370" s="28"/>
      <c r="YF370" s="28"/>
      <c r="YG370" s="28"/>
      <c r="YH370" s="28"/>
      <c r="YI370" s="28"/>
      <c r="YJ370" s="28"/>
      <c r="YK370" s="28"/>
      <c r="YL370" s="28"/>
      <c r="YM370" s="28"/>
      <c r="YN370" s="28"/>
      <c r="YO370" s="28"/>
      <c r="YP370" s="28"/>
      <c r="YQ370" s="28"/>
      <c r="YR370" s="28"/>
      <c r="YS370" s="28"/>
      <c r="YT370" s="28"/>
      <c r="YU370" s="28"/>
      <c r="YV370" s="28"/>
      <c r="YW370" s="28"/>
      <c r="YX370" s="28"/>
      <c r="YY370" s="28"/>
      <c r="YZ370" s="28"/>
      <c r="ZA370" s="28"/>
      <c r="ZB370" s="28"/>
      <c r="ZC370" s="28"/>
      <c r="ZD370" s="28"/>
      <c r="ZE370" s="28"/>
      <c r="ZF370" s="28"/>
      <c r="ZG370" s="28"/>
      <c r="ZH370" s="28"/>
      <c r="ZI370" s="28"/>
      <c r="ZJ370" s="28"/>
      <c r="ZK370" s="28"/>
      <c r="ZL370" s="28"/>
      <c r="ZM370" s="28"/>
      <c r="ZN370" s="28"/>
      <c r="ZO370" s="28"/>
      <c r="ZP370" s="28"/>
      <c r="ZQ370" s="28"/>
      <c r="ZR370" s="28"/>
      <c r="ZS370" s="28"/>
      <c r="ZT370" s="28"/>
      <c r="ZU370" s="28"/>
      <c r="ZV370" s="28"/>
      <c r="ZW370" s="28"/>
      <c r="ZX370" s="28"/>
      <c r="ZY370" s="28"/>
      <c r="ZZ370" s="28"/>
      <c r="AAA370" s="28"/>
      <c r="AAB370" s="28"/>
      <c r="AAC370" s="28"/>
      <c r="AAD370" s="28"/>
      <c r="AAE370" s="28"/>
      <c r="AAF370" s="28"/>
      <c r="AAG370" s="28"/>
      <c r="AAH370" s="28"/>
      <c r="AAI370" s="28"/>
      <c r="AAJ370" s="28"/>
      <c r="AAK370" s="28"/>
      <c r="AAL370" s="28"/>
      <c r="AAM370" s="28"/>
      <c r="AAN370" s="28"/>
      <c r="AAO370" s="28"/>
      <c r="AAP370" s="28"/>
      <c r="AAQ370" s="28"/>
      <c r="AAR370" s="28"/>
      <c r="AAS370" s="28"/>
      <c r="AAT370" s="28"/>
      <c r="AAU370" s="28"/>
      <c r="AAV370" s="28"/>
      <c r="AAW370" s="28"/>
      <c r="AAX370" s="28"/>
      <c r="AAY370" s="28"/>
      <c r="AAZ370" s="28"/>
      <c r="ABA370" s="28"/>
      <c r="ABB370" s="28"/>
      <c r="ABC370" s="28"/>
      <c r="ABD370" s="28"/>
      <c r="ABE370" s="28"/>
      <c r="ABF370" s="28"/>
      <c r="ABG370" s="28"/>
      <c r="ABH370" s="28"/>
      <c r="ABI370" s="28"/>
      <c r="ABJ370" s="28"/>
      <c r="ABK370" s="28"/>
      <c r="ABL370" s="28"/>
      <c r="ABM370" s="28"/>
      <c r="ABN370" s="28"/>
      <c r="ABO370" s="28"/>
      <c r="ABP370" s="28"/>
      <c r="ABQ370" s="28"/>
      <c r="ABR370" s="28"/>
      <c r="ABS370" s="28"/>
      <c r="ABT370" s="28"/>
      <c r="ABU370" s="28"/>
      <c r="ABV370" s="28"/>
      <c r="ABW370" s="28"/>
      <c r="ABX370" s="28"/>
      <c r="ABY370" s="28"/>
      <c r="ABZ370" s="28"/>
      <c r="ACA370" s="28"/>
      <c r="ACB370" s="28"/>
      <c r="ACC370" s="28"/>
      <c r="ACD370" s="28"/>
      <c r="ACE370" s="28"/>
      <c r="ACF370" s="28"/>
      <c r="ACG370" s="28"/>
      <c r="ACH370" s="28"/>
      <c r="ACI370" s="28"/>
      <c r="ACJ370" s="28"/>
      <c r="ACK370" s="28"/>
      <c r="ACL370" s="28"/>
      <c r="ACM370" s="28"/>
      <c r="ACN370" s="28"/>
      <c r="ACO370" s="28"/>
      <c r="ACP370" s="28"/>
      <c r="ACQ370" s="28"/>
      <c r="ACR370" s="28"/>
      <c r="ACS370" s="28"/>
      <c r="ACT370" s="28"/>
      <c r="ACU370" s="28"/>
      <c r="ACV370" s="28"/>
      <c r="ACW370" s="28"/>
      <c r="ACX370" s="28"/>
      <c r="ACY370" s="28"/>
      <c r="ACZ370" s="28"/>
      <c r="ADA370" s="28"/>
      <c r="ADB370" s="28"/>
      <c r="ADC370" s="28"/>
      <c r="ADD370" s="28"/>
      <c r="ADE370" s="28"/>
      <c r="ADF370" s="28"/>
      <c r="ADG370" s="28"/>
      <c r="ADH370" s="28"/>
      <c r="ADI370" s="28"/>
      <c r="ADJ370" s="28"/>
      <c r="ADK370" s="28"/>
      <c r="ADL370" s="28"/>
      <c r="ADM370" s="28"/>
      <c r="ADN370" s="28"/>
      <c r="ADO370" s="28"/>
      <c r="ADP370" s="28"/>
      <c r="ADQ370" s="28"/>
      <c r="ADR370" s="28"/>
      <c r="ADS370" s="28"/>
      <c r="ADT370" s="28"/>
      <c r="ADU370" s="28"/>
      <c r="ADV370" s="28"/>
      <c r="ADW370" s="28"/>
      <c r="ADX370" s="28"/>
      <c r="ADY370" s="28"/>
      <c r="ADZ370" s="28"/>
      <c r="AEA370" s="28"/>
      <c r="AEB370" s="28"/>
      <c r="AEC370" s="28"/>
      <c r="AED370" s="28"/>
      <c r="AEE370" s="28"/>
      <c r="AEF370" s="28"/>
      <c r="AEG370" s="28"/>
      <c r="AEH370" s="28"/>
      <c r="AEI370" s="28"/>
      <c r="AEJ370" s="28"/>
      <c r="AEK370" s="28"/>
      <c r="AEL370" s="28"/>
      <c r="AEM370" s="28"/>
      <c r="AEN370" s="28"/>
      <c r="AEO370" s="28"/>
      <c r="AEP370" s="28"/>
      <c r="AEQ370" s="28"/>
      <c r="AER370" s="28"/>
      <c r="AES370" s="28"/>
      <c r="AET370" s="28"/>
      <c r="AEU370" s="28"/>
      <c r="AEV370" s="28"/>
      <c r="AEW370" s="28"/>
      <c r="AEX370" s="28"/>
      <c r="AEY370" s="28"/>
      <c r="AEZ370" s="28"/>
      <c r="AFA370" s="28"/>
      <c r="AFB370" s="28"/>
      <c r="AFC370" s="28"/>
      <c r="AFD370" s="28"/>
      <c r="AFE370" s="28"/>
      <c r="AFF370" s="28"/>
      <c r="AFG370" s="28"/>
      <c r="AFH370" s="28"/>
      <c r="AFI370" s="28"/>
      <c r="AFJ370" s="28"/>
      <c r="AFK370" s="28"/>
      <c r="AFL370" s="28"/>
      <c r="AFM370" s="28"/>
      <c r="AFN370" s="28"/>
      <c r="AFO370" s="28"/>
      <c r="AFP370" s="28"/>
      <c r="AFQ370" s="28"/>
      <c r="AFR370" s="28"/>
      <c r="AFS370" s="28"/>
      <c r="AFT370" s="28"/>
      <c r="AFU370" s="28"/>
      <c r="AFV370" s="28"/>
      <c r="AFW370" s="28"/>
      <c r="AFX370" s="28"/>
      <c r="AFY370" s="28"/>
      <c r="AFZ370" s="28"/>
      <c r="AGA370" s="28"/>
      <c r="AGB370" s="28"/>
      <c r="AGC370" s="28"/>
      <c r="AGD370" s="28"/>
      <c r="AGE370" s="28"/>
      <c r="AGF370" s="28"/>
      <c r="AGG370" s="28"/>
      <c r="AGH370" s="28"/>
      <c r="AGI370" s="28"/>
      <c r="AGJ370" s="28"/>
      <c r="AGK370" s="28"/>
      <c r="AGL370" s="28"/>
      <c r="AGM370" s="28"/>
      <c r="AGN370" s="28"/>
      <c r="AGO370" s="28"/>
      <c r="AGP370" s="28"/>
      <c r="AGQ370" s="28"/>
      <c r="AGR370" s="28"/>
      <c r="AGS370" s="28"/>
      <c r="AGT370" s="28"/>
      <c r="AGU370" s="28"/>
      <c r="AGV370" s="28"/>
      <c r="AGW370" s="28"/>
      <c r="AGX370" s="28"/>
      <c r="AGY370" s="28"/>
      <c r="AGZ370" s="28"/>
      <c r="AHA370" s="28"/>
      <c r="AHB370" s="28"/>
      <c r="AHC370" s="28"/>
      <c r="AHD370" s="28"/>
      <c r="AHE370" s="28"/>
      <c r="AHF370" s="28"/>
      <c r="AHG370" s="28"/>
      <c r="AHH370" s="28"/>
      <c r="AHI370" s="28"/>
      <c r="AHJ370" s="28"/>
      <c r="AHK370" s="28"/>
      <c r="AHL370" s="28"/>
      <c r="AHM370" s="28"/>
      <c r="AHN370" s="28"/>
      <c r="AHO370" s="28"/>
      <c r="AHP370" s="28"/>
      <c r="AHQ370" s="28"/>
      <c r="AHR370" s="28"/>
      <c r="AHS370" s="28"/>
      <c r="AHT370" s="28"/>
      <c r="AHU370" s="28"/>
      <c r="AHV370" s="28"/>
      <c r="AHW370" s="28"/>
      <c r="AHX370" s="28"/>
      <c r="AHY370" s="28"/>
      <c r="AHZ370" s="28"/>
      <c r="AIA370" s="28"/>
      <c r="AIB370" s="28"/>
      <c r="AIC370" s="28"/>
      <c r="AID370" s="28"/>
      <c r="AIE370" s="28"/>
      <c r="AIF370" s="28"/>
      <c r="AIG370" s="28"/>
      <c r="AIH370" s="28"/>
      <c r="AII370" s="28"/>
      <c r="AIJ370" s="28"/>
      <c r="AIK370" s="28"/>
      <c r="AIL370" s="28"/>
      <c r="AIM370" s="28"/>
      <c r="AIN370" s="28"/>
      <c r="AIO370" s="28"/>
      <c r="AIP370" s="28"/>
      <c r="AIQ370" s="28"/>
      <c r="AIR370" s="28"/>
      <c r="AIS370" s="28"/>
      <c r="AIT370" s="28"/>
      <c r="AIU370" s="28"/>
      <c r="AIV370" s="28"/>
      <c r="AIW370" s="28"/>
      <c r="AIX370" s="28"/>
      <c r="AIY370" s="28"/>
      <c r="AIZ370" s="28"/>
      <c r="AJA370" s="28"/>
      <c r="AJB370" s="28"/>
      <c r="AJC370" s="28"/>
      <c r="AJD370" s="28"/>
      <c r="AJE370" s="28"/>
      <c r="AJF370" s="28"/>
      <c r="AJG370" s="28"/>
      <c r="AJH370" s="28"/>
      <c r="AJI370" s="28"/>
      <c r="AJJ370" s="28"/>
      <c r="AJK370" s="28"/>
      <c r="AJL370" s="28"/>
      <c r="AJM370" s="28"/>
      <c r="AJN370" s="28"/>
      <c r="AJO370" s="28"/>
      <c r="AJP370" s="28"/>
      <c r="AJQ370" s="28"/>
      <c r="AJR370" s="28"/>
      <c r="AJS370" s="28"/>
      <c r="AJT370" s="28"/>
      <c r="AJU370" s="28"/>
      <c r="AJV370" s="28"/>
      <c r="AJW370" s="28"/>
      <c r="AJX370" s="28"/>
      <c r="AJY370" s="28"/>
      <c r="AJZ370" s="28"/>
      <c r="AKA370" s="28"/>
      <c r="AKB370" s="28"/>
      <c r="AKC370" s="28"/>
      <c r="AKD370" s="28"/>
      <c r="AKE370" s="28"/>
      <c r="AKF370" s="28"/>
      <c r="AKG370" s="28"/>
      <c r="AKH370" s="28"/>
      <c r="AKI370" s="28"/>
      <c r="AKJ370" s="28"/>
      <c r="AKK370" s="28"/>
      <c r="AKL370" s="28"/>
      <c r="AKM370" s="28"/>
      <c r="AKN370" s="28"/>
      <c r="AKO370" s="28"/>
      <c r="AKP370" s="28"/>
      <c r="AKQ370" s="28"/>
      <c r="AKR370" s="28"/>
      <c r="AKS370" s="28"/>
      <c r="AKT370" s="28"/>
      <c r="AKU370" s="28"/>
      <c r="AKV370" s="28"/>
      <c r="AKW370" s="28"/>
      <c r="AKX370" s="28"/>
      <c r="AKY370" s="28"/>
      <c r="AKZ370" s="28"/>
      <c r="ALA370" s="28"/>
      <c r="ALB370" s="28"/>
      <c r="ALC370" s="28"/>
      <c r="ALD370" s="28"/>
      <c r="ALE370" s="28"/>
      <c r="ALF370" s="28"/>
      <c r="ALG370" s="28"/>
      <c r="ALH370" s="28"/>
      <c r="ALI370" s="28"/>
      <c r="ALJ370" s="28"/>
      <c r="ALK370" s="28"/>
      <c r="ALL370" s="28"/>
      <c r="ALM370" s="28"/>
      <c r="ALN370" s="28"/>
      <c r="ALO370" s="28"/>
      <c r="ALP370" s="28"/>
      <c r="ALQ370" s="28"/>
      <c r="ALR370" s="28"/>
      <c r="ALS370" s="28"/>
      <c r="ALT370" s="28"/>
      <c r="ALU370" s="28"/>
      <c r="ALV370" s="28"/>
      <c r="ALW370" s="28"/>
      <c r="ALX370" s="28"/>
      <c r="ALY370" s="28"/>
      <c r="ALZ370" s="28"/>
      <c r="AMA370" s="28"/>
      <c r="AMB370" s="28"/>
      <c r="AMC370" s="28"/>
      <c r="AMD370" s="28"/>
      <c r="AME370" s="28"/>
      <c r="AMF370" s="28"/>
      <c r="AMG370" s="28"/>
      <c r="AMH370" s="28"/>
      <c r="AMI370" s="28"/>
      <c r="AMJ370" s="28"/>
      <c r="AMK370" s="28"/>
      <c r="AML370" s="28"/>
      <c r="AMM370" s="28"/>
      <c r="AMN370" s="28"/>
      <c r="AMO370" s="28"/>
      <c r="AMP370" s="28"/>
      <c r="AMQ370" s="28"/>
      <c r="AMR370" s="28"/>
      <c r="AMS370" s="28"/>
      <c r="AMT370" s="28"/>
      <c r="AMU370" s="28"/>
      <c r="AMV370" s="28"/>
      <c r="AMW370" s="28"/>
      <c r="AMX370" s="28"/>
      <c r="AMY370" s="28"/>
      <c r="AMZ370" s="28"/>
      <c r="ANA370" s="28"/>
      <c r="ANB370" s="28"/>
      <c r="ANC370" s="28"/>
      <c r="AND370" s="28"/>
      <c r="ANE370" s="28"/>
      <c r="ANF370" s="28"/>
      <c r="ANG370" s="28"/>
      <c r="ANH370" s="28"/>
    </row>
    <row r="371" spans="3:1048" s="6" customFormat="1" ht="15" customHeight="1" x14ac:dyDescent="0.25">
      <c r="C371" s="6" t="str">
        <f t="shared" si="247"/>
        <v>State</v>
      </c>
      <c r="D371" s="6" t="str">
        <f t="shared" si="248"/>
        <v>HP6 50 DHPT 120  (50 gal)</v>
      </c>
      <c r="E371" s="6">
        <f t="shared" si="266"/>
        <v>230413</v>
      </c>
      <c r="F371" s="60">
        <f t="shared" si="202"/>
        <v>50</v>
      </c>
      <c r="G371" s="6" t="str">
        <f t="shared" si="249"/>
        <v>AOSmithHPTU50</v>
      </c>
      <c r="H371" s="60">
        <v>1</v>
      </c>
      <c r="I371" s="62">
        <v>0</v>
      </c>
      <c r="J371" s="61">
        <f t="shared" si="205"/>
        <v>2.4</v>
      </c>
      <c r="K371" s="61">
        <f t="shared" si="206"/>
        <v>0</v>
      </c>
      <c r="L371" s="127">
        <f t="shared" si="245"/>
        <v>0</v>
      </c>
      <c r="M371" s="169" t="str">
        <f t="shared" si="267"/>
        <v>StateHP650DHPT</v>
      </c>
      <c r="N371" s="97" t="s">
        <v>196</v>
      </c>
      <c r="O371" s="32">
        <v>1</v>
      </c>
      <c r="P371" s="81">
        <f t="shared" si="246"/>
        <v>23</v>
      </c>
      <c r="Q371" s="9" t="s">
        <v>42</v>
      </c>
      <c r="R371" s="68">
        <f t="shared" si="297"/>
        <v>4</v>
      </c>
      <c r="S371" s="68">
        <f t="shared" si="278"/>
        <v>230413</v>
      </c>
      <c r="T371" s="65" t="str">
        <f t="shared" si="250"/>
        <v>HP6 50 DHPT 120  (50 gal)</v>
      </c>
      <c r="U371" s="168">
        <f t="shared" si="255"/>
        <v>1</v>
      </c>
      <c r="V371" s="10" t="s">
        <v>74</v>
      </c>
      <c r="W371" s="11">
        <v>50</v>
      </c>
      <c r="X371" s="30" t="s">
        <v>84</v>
      </c>
      <c r="Y371" s="86" t="s">
        <v>109</v>
      </c>
      <c r="Z371" s="91" t="str">
        <f t="shared" si="280"/>
        <v>AOSmithHPTU50</v>
      </c>
      <c r="AA371" s="126">
        <v>0</v>
      </c>
      <c r="AB371" s="40">
        <v>2.4</v>
      </c>
      <c r="AC371" s="47" t="s">
        <v>9</v>
      </c>
      <c r="AD371" s="160" t="s">
        <v>10</v>
      </c>
      <c r="AE371" s="48">
        <v>42591</v>
      </c>
      <c r="AF371" s="49" t="s">
        <v>83</v>
      </c>
      <c r="AG371" s="138" t="str">
        <f t="shared" si="264"/>
        <v>2,     230413,   "HP6 50 DHPT 120  (50 gal)"</v>
      </c>
      <c r="AH371" s="140" t="str">
        <f t="shared" si="273"/>
        <v>State</v>
      </c>
      <c r="AI371" s="141" t="s">
        <v>690</v>
      </c>
      <c r="AJ371" s="166">
        <f t="shared" si="256"/>
        <v>1</v>
      </c>
      <c r="AK371" s="138" t="str">
        <f t="shared" si="265"/>
        <v xml:space="preserve">          case  HP6 50 DHPT 120  (50 gal)   :   "StateHP650DHPT"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3:1048" s="6" customFormat="1" ht="15" customHeight="1" x14ac:dyDescent="0.25">
      <c r="C372" s="6" t="str">
        <f t="shared" si="247"/>
        <v>State</v>
      </c>
      <c r="D372" s="6" t="str">
        <f t="shared" si="248"/>
        <v>HP6 66 DHPT 120  (66 gal)</v>
      </c>
      <c r="E372" s="6">
        <f t="shared" si="266"/>
        <v>230514</v>
      </c>
      <c r="F372" s="60">
        <f t="shared" si="202"/>
        <v>66</v>
      </c>
      <c r="G372" s="6" t="str">
        <f t="shared" si="249"/>
        <v>AOSmithHPTU66</v>
      </c>
      <c r="H372" s="60">
        <v>1</v>
      </c>
      <c r="I372" s="62">
        <v>0</v>
      </c>
      <c r="J372" s="61">
        <f t="shared" si="205"/>
        <v>2.56</v>
      </c>
      <c r="K372" s="61">
        <f t="shared" si="206"/>
        <v>0</v>
      </c>
      <c r="L372" s="127">
        <f t="shared" si="245"/>
        <v>0</v>
      </c>
      <c r="M372" s="169" t="str">
        <f t="shared" si="267"/>
        <v>StateHP666DHPT</v>
      </c>
      <c r="N372" s="97" t="s">
        <v>196</v>
      </c>
      <c r="O372" s="32">
        <v>1</v>
      </c>
      <c r="P372" s="81">
        <f t="shared" si="246"/>
        <v>23</v>
      </c>
      <c r="Q372" s="9" t="s">
        <v>42</v>
      </c>
      <c r="R372" s="68">
        <f t="shared" si="297"/>
        <v>5</v>
      </c>
      <c r="S372" s="68">
        <f t="shared" si="278"/>
        <v>230514</v>
      </c>
      <c r="T372" s="65" t="str">
        <f t="shared" si="250"/>
        <v>HP6 66 DHPT 120  (66 gal)</v>
      </c>
      <c r="U372" s="168">
        <f t="shared" si="255"/>
        <v>1</v>
      </c>
      <c r="V372" s="10" t="s">
        <v>75</v>
      </c>
      <c r="W372" s="11">
        <v>66</v>
      </c>
      <c r="X372" s="30" t="s">
        <v>85</v>
      </c>
      <c r="Y372" s="86" t="s">
        <v>105</v>
      </c>
      <c r="Z372" s="91" t="str">
        <f t="shared" si="280"/>
        <v>AOSmithHPTU66</v>
      </c>
      <c r="AA372" s="126">
        <v>0</v>
      </c>
      <c r="AB372" s="40">
        <v>2.56</v>
      </c>
      <c r="AC372" s="47">
        <v>3</v>
      </c>
      <c r="AD372" s="160" t="s">
        <v>10</v>
      </c>
      <c r="AE372" s="48">
        <v>42591</v>
      </c>
      <c r="AF372" s="49" t="s">
        <v>83</v>
      </c>
      <c r="AG372" s="138" t="str">
        <f t="shared" si="264"/>
        <v>2,     230514,   "HP6 66 DHPT 120  (66 gal)"</v>
      </c>
      <c r="AH372" s="140" t="str">
        <f t="shared" si="273"/>
        <v>State</v>
      </c>
      <c r="AI372" s="141" t="s">
        <v>691</v>
      </c>
      <c r="AJ372" s="166">
        <f t="shared" si="256"/>
        <v>1</v>
      </c>
      <c r="AK372" s="138" t="str">
        <f t="shared" si="265"/>
        <v xml:space="preserve">          case  HP6 66 DHPT 120  (66 gal)   :   "StateHP666DHPT"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3:1048" s="6" customFormat="1" ht="15" customHeight="1" x14ac:dyDescent="0.25">
      <c r="C373" s="6" t="str">
        <f t="shared" si="247"/>
        <v>State</v>
      </c>
      <c r="D373" s="6" t="str">
        <f t="shared" si="248"/>
        <v>HP6 80 DHPT 120  (80 gal)</v>
      </c>
      <c r="E373" s="6">
        <f t="shared" si="266"/>
        <v>230615</v>
      </c>
      <c r="F373" s="60">
        <f t="shared" si="202"/>
        <v>80</v>
      </c>
      <c r="G373" s="6" t="str">
        <f t="shared" si="249"/>
        <v>AOSmithHPTU80</v>
      </c>
      <c r="H373" s="60">
        <v>1</v>
      </c>
      <c r="I373" s="62">
        <v>0</v>
      </c>
      <c r="J373" s="61">
        <f t="shared" si="205"/>
        <v>2.7</v>
      </c>
      <c r="K373" s="61">
        <f t="shared" si="206"/>
        <v>0</v>
      </c>
      <c r="L373" s="127">
        <f t="shared" si="245"/>
        <v>0</v>
      </c>
      <c r="M373" s="169" t="str">
        <f t="shared" si="267"/>
        <v>StateHP680DHPT</v>
      </c>
      <c r="N373" s="97" t="s">
        <v>196</v>
      </c>
      <c r="O373" s="32">
        <v>1</v>
      </c>
      <c r="P373" s="81">
        <f t="shared" si="246"/>
        <v>23</v>
      </c>
      <c r="Q373" s="9" t="s">
        <v>42</v>
      </c>
      <c r="R373" s="68">
        <f t="shared" si="297"/>
        <v>6</v>
      </c>
      <c r="S373" s="68">
        <f t="shared" si="278"/>
        <v>230615</v>
      </c>
      <c r="T373" s="65" t="str">
        <f t="shared" si="250"/>
        <v>HP6 80 DHPT 120  (80 gal)</v>
      </c>
      <c r="U373" s="168">
        <f t="shared" si="255"/>
        <v>1</v>
      </c>
      <c r="V373" s="10" t="s">
        <v>76</v>
      </c>
      <c r="W373" s="11">
        <v>80</v>
      </c>
      <c r="X373" s="30" t="s">
        <v>86</v>
      </c>
      <c r="Y373" s="86" t="s">
        <v>106</v>
      </c>
      <c r="Z373" s="91" t="str">
        <f t="shared" si="280"/>
        <v>AOSmithHPTU80</v>
      </c>
      <c r="AA373" s="126">
        <v>0</v>
      </c>
      <c r="AB373" s="40">
        <v>2.7</v>
      </c>
      <c r="AC373" s="47" t="s">
        <v>15</v>
      </c>
      <c r="AD373" s="160" t="s">
        <v>10</v>
      </c>
      <c r="AE373" s="48">
        <v>42591</v>
      </c>
      <c r="AF373" s="49" t="s">
        <v>83</v>
      </c>
      <c r="AG373" s="138" t="str">
        <f t="shared" si="264"/>
        <v>2,     230615,   "HP6 80 DHPT 120  (80 gal)"</v>
      </c>
      <c r="AH373" s="140" t="str">
        <f t="shared" si="273"/>
        <v>State</v>
      </c>
      <c r="AI373" s="141" t="s">
        <v>692</v>
      </c>
      <c r="AJ373" s="166">
        <f t="shared" si="256"/>
        <v>1</v>
      </c>
      <c r="AK373" s="138" t="str">
        <f t="shared" si="265"/>
        <v xml:space="preserve">          case  HP6 80 DHPT 120  (80 gal)   :   "StateHP680DHPT"</v>
      </c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3:1048" s="6" customFormat="1" ht="15" customHeight="1" x14ac:dyDescent="0.25">
      <c r="C374" s="6" t="str">
        <f t="shared" ref="C374:C411" si="298">Q374</f>
        <v>State</v>
      </c>
      <c r="D374" s="6" t="str">
        <f t="shared" ref="D374:D411" si="299">T374</f>
        <v>HPX 50 DHPT 120  (50 gal)</v>
      </c>
      <c r="E374" s="6">
        <f t="shared" si="266"/>
        <v>230713</v>
      </c>
      <c r="F374" s="60">
        <f t="shared" si="202"/>
        <v>50</v>
      </c>
      <c r="G374" s="6" t="str">
        <f t="shared" ref="G374:G412" si="300">Z374</f>
        <v>AOSmithHPTU50</v>
      </c>
      <c r="H374" s="62">
        <v>0</v>
      </c>
      <c r="I374" s="60">
        <v>1</v>
      </c>
      <c r="J374" s="61">
        <f t="shared" si="205"/>
        <v>0</v>
      </c>
      <c r="K374" s="61">
        <f t="shared" si="206"/>
        <v>2.9</v>
      </c>
      <c r="L374" s="127">
        <f t="shared" si="245"/>
        <v>0</v>
      </c>
      <c r="M374" s="169" t="str">
        <f t="shared" si="267"/>
        <v>StateHPX50DHPT</v>
      </c>
      <c r="N374" s="97" t="s">
        <v>196</v>
      </c>
      <c r="O374" s="32">
        <v>3</v>
      </c>
      <c r="P374" s="81">
        <f t="shared" si="246"/>
        <v>23</v>
      </c>
      <c r="Q374" s="9" t="s">
        <v>42</v>
      </c>
      <c r="R374" s="68">
        <f t="shared" si="297"/>
        <v>7</v>
      </c>
      <c r="S374" s="68">
        <f t="shared" si="278"/>
        <v>230713</v>
      </c>
      <c r="T374" s="65" t="str">
        <f t="shared" si="250"/>
        <v>HPX 50 DHPT 120  (50 gal)</v>
      </c>
      <c r="U374" s="168">
        <f t="shared" si="255"/>
        <v>1</v>
      </c>
      <c r="V374" s="10" t="s">
        <v>43</v>
      </c>
      <c r="W374" s="11">
        <v>50</v>
      </c>
      <c r="X374" s="30" t="s">
        <v>84</v>
      </c>
      <c r="Y374" s="86" t="s">
        <v>109</v>
      </c>
      <c r="Z374" s="91" t="str">
        <f t="shared" si="280"/>
        <v>AOSmithHPTU50</v>
      </c>
      <c r="AA374" s="126">
        <v>0</v>
      </c>
      <c r="AB374" s="40" t="s">
        <v>10</v>
      </c>
      <c r="AC374" s="47" t="s">
        <v>9</v>
      </c>
      <c r="AD374" s="160">
        <v>2.9</v>
      </c>
      <c r="AE374" s="48">
        <v>42545</v>
      </c>
      <c r="AF374" s="49" t="s">
        <v>83</v>
      </c>
      <c r="AG374" s="138" t="str">
        <f t="shared" si="264"/>
        <v>2,     230713,   "HPX 50 DHPT 120  (50 gal)"</v>
      </c>
      <c r="AH374" s="140" t="str">
        <f t="shared" si="273"/>
        <v>State</v>
      </c>
      <c r="AI374" s="141" t="s">
        <v>693</v>
      </c>
      <c r="AJ374" s="166">
        <f t="shared" si="256"/>
        <v>1</v>
      </c>
      <c r="AK374" s="138" t="str">
        <f t="shared" si="265"/>
        <v xml:space="preserve">          case  HPX 50 DHPT 120  (50 gal)   :   "StateHPX50DHPT"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/>
      <c r="ALA374"/>
      <c r="ALB374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  <c r="AMK374"/>
      <c r="AML374"/>
      <c r="AMM374"/>
      <c r="AMN374"/>
      <c r="AMO374"/>
      <c r="AMP374"/>
      <c r="AMQ374"/>
      <c r="AMR374"/>
      <c r="AMS374"/>
      <c r="AMT374"/>
      <c r="AMU374"/>
      <c r="AMV374"/>
      <c r="AMW374"/>
      <c r="AMX374"/>
      <c r="AMY374"/>
      <c r="AMZ374"/>
      <c r="ANA374"/>
      <c r="ANB374"/>
      <c r="ANC374"/>
      <c r="AND374"/>
      <c r="ANE374"/>
    </row>
    <row r="375" spans="3:1048" s="6" customFormat="1" ht="15" customHeight="1" x14ac:dyDescent="0.25">
      <c r="C375" s="6" t="str">
        <f t="shared" si="298"/>
        <v>State</v>
      </c>
      <c r="D375" s="6" t="str">
        <f t="shared" si="299"/>
        <v>HPX 50 DHPTNE 120  (50 gal)</v>
      </c>
      <c r="E375" s="6">
        <f t="shared" si="266"/>
        <v>230813</v>
      </c>
      <c r="F375" s="60">
        <f t="shared" si="202"/>
        <v>50</v>
      </c>
      <c r="G375" s="6" t="str">
        <f t="shared" si="300"/>
        <v>AOSmithHPTU50</v>
      </c>
      <c r="H375" s="62">
        <v>0</v>
      </c>
      <c r="I375" s="60">
        <v>1</v>
      </c>
      <c r="J375" s="61">
        <f t="shared" si="205"/>
        <v>0</v>
      </c>
      <c r="K375" s="61">
        <f t="shared" si="206"/>
        <v>2.9</v>
      </c>
      <c r="L375" s="127">
        <f t="shared" si="245"/>
        <v>0</v>
      </c>
      <c r="M375" s="169" t="str">
        <f t="shared" si="267"/>
        <v>StateHPX50DHPTNE</v>
      </c>
      <c r="N375" s="97" t="s">
        <v>196</v>
      </c>
      <c r="O375" s="32">
        <v>3</v>
      </c>
      <c r="P375" s="81">
        <f t="shared" si="246"/>
        <v>23</v>
      </c>
      <c r="Q375" s="9" t="s">
        <v>42</v>
      </c>
      <c r="R375" s="68">
        <f t="shared" si="297"/>
        <v>8</v>
      </c>
      <c r="S375" s="68">
        <f t="shared" si="278"/>
        <v>230813</v>
      </c>
      <c r="T375" s="65" t="str">
        <f t="shared" si="250"/>
        <v>HPX 50 DHPTNE 120  (50 gal)</v>
      </c>
      <c r="U375" s="168">
        <f t="shared" si="255"/>
        <v>1</v>
      </c>
      <c r="V375" s="10" t="s">
        <v>44</v>
      </c>
      <c r="W375" s="11">
        <v>50</v>
      </c>
      <c r="X375" s="30" t="s">
        <v>84</v>
      </c>
      <c r="Y375" s="86" t="s">
        <v>109</v>
      </c>
      <c r="Z375" s="91" t="str">
        <f t="shared" si="280"/>
        <v>AOSmithHPTU50</v>
      </c>
      <c r="AA375" s="126">
        <v>0</v>
      </c>
      <c r="AB375" s="40" t="s">
        <v>10</v>
      </c>
      <c r="AC375" s="47" t="s">
        <v>9</v>
      </c>
      <c r="AD375" s="160">
        <v>2.9</v>
      </c>
      <c r="AE375" s="48">
        <v>42545</v>
      </c>
      <c r="AF375" s="49" t="s">
        <v>83</v>
      </c>
      <c r="AG375" s="138" t="str">
        <f t="shared" si="264"/>
        <v>2,     230813,   "HPX 50 DHPTNE 120  (50 gal)"</v>
      </c>
      <c r="AH375" s="140" t="str">
        <f t="shared" si="273"/>
        <v>State</v>
      </c>
      <c r="AI375" s="141" t="s">
        <v>694</v>
      </c>
      <c r="AJ375" s="166">
        <f t="shared" si="256"/>
        <v>1</v>
      </c>
      <c r="AK375" s="138" t="str">
        <f t="shared" si="265"/>
        <v xml:space="preserve">          case  HPX 50 DHPTNE 120  (50 gal)   :   "StateHPX50DHPTNE"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  <c r="AMK375"/>
      <c r="AML375"/>
      <c r="AMM375"/>
      <c r="AMN375"/>
      <c r="AMO375"/>
      <c r="AMP375"/>
      <c r="AMQ375"/>
      <c r="AMR375"/>
      <c r="AMS375"/>
      <c r="AMT375"/>
      <c r="AMU375"/>
      <c r="AMV375"/>
      <c r="AMW375"/>
      <c r="AMX375"/>
      <c r="AMY375"/>
      <c r="AMZ375"/>
      <c r="ANA375"/>
      <c r="ANB375"/>
      <c r="ANC375"/>
      <c r="AND375"/>
      <c r="ANE375"/>
    </row>
    <row r="376" spans="3:1048" s="6" customFormat="1" ht="15" customHeight="1" x14ac:dyDescent="0.25">
      <c r="C376" s="131" t="str">
        <f t="shared" si="298"/>
        <v>State</v>
      </c>
      <c r="D376" s="131" t="str">
        <f t="shared" si="299"/>
        <v>HPX-50-DHPTDR 130  (50 gal, JA13)</v>
      </c>
      <c r="E376" s="131">
        <f t="shared" si="266"/>
        <v>231313</v>
      </c>
      <c r="F376" s="60">
        <f t="shared" ref="F376" si="301">W376</f>
        <v>50</v>
      </c>
      <c r="G376" s="6" t="str">
        <f t="shared" si="300"/>
        <v>AOSmithHPTU50</v>
      </c>
      <c r="H376" s="62">
        <v>0</v>
      </c>
      <c r="I376" s="60">
        <v>1</v>
      </c>
      <c r="J376" s="61">
        <f t="shared" ref="J376" si="302">IF(H376&gt;0,AB376,0)</f>
        <v>0</v>
      </c>
      <c r="K376" s="61">
        <f t="shared" ref="K376" si="303">IF(I376&gt;0,AD376,0)</f>
        <v>2.9</v>
      </c>
      <c r="L376" s="127">
        <f t="shared" ref="L376" si="304">AA376</f>
        <v>1</v>
      </c>
      <c r="M376" s="169" t="str">
        <f t="shared" si="267"/>
        <v>StateHPX50DHPTDR</v>
      </c>
      <c r="N376" s="97" t="s">
        <v>196</v>
      </c>
      <c r="O376" s="32">
        <v>3</v>
      </c>
      <c r="P376" s="81">
        <f t="shared" ref="P376" si="305">VLOOKUP( Q376, $Q$2:$R$21, 2, FALSE )</f>
        <v>23</v>
      </c>
      <c r="Q376" s="9" t="s">
        <v>42</v>
      </c>
      <c r="R376" s="132">
        <v>13</v>
      </c>
      <c r="S376" s="68">
        <f t="shared" ref="S376" si="306" xml:space="preserve"> (P376*10000) + (R376*100) + VLOOKUP( Y376, $V$2:$X$56, 2, FALSE )</f>
        <v>231313</v>
      </c>
      <c r="T376" s="65" t="str">
        <f t="shared" si="250"/>
        <v>HPX-50-DHPTDR 130  (50 gal, JA13)</v>
      </c>
      <c r="U376" s="168">
        <f t="shared" si="255"/>
        <v>1</v>
      </c>
      <c r="V376" s="10" t="s">
        <v>380</v>
      </c>
      <c r="W376" s="11">
        <v>50</v>
      </c>
      <c r="X376" s="30" t="s">
        <v>84</v>
      </c>
      <c r="Y376" s="86" t="s">
        <v>109</v>
      </c>
      <c r="Z376" s="91" t="str">
        <f t="shared" ref="Z376" si="307">VLOOKUP( Y376, $V$2:$X$56, 3, FALSE )</f>
        <v>AOSmithHPTU50</v>
      </c>
      <c r="AA376" s="128">
        <v>1</v>
      </c>
      <c r="AB376" s="40" t="s">
        <v>10</v>
      </c>
      <c r="AC376" s="47" t="s">
        <v>9</v>
      </c>
      <c r="AD376" s="160">
        <v>2.9</v>
      </c>
      <c r="AE376" s="48">
        <v>44118</v>
      </c>
      <c r="AF376" s="49" t="s">
        <v>83</v>
      </c>
      <c r="AG376" s="138" t="str">
        <f t="shared" si="264"/>
        <v>2,     231313,   "HPX-50-DHPTDR 130  (50 gal, JA13)"</v>
      </c>
      <c r="AH376" s="140" t="str">
        <f t="shared" si="273"/>
        <v>State</v>
      </c>
      <c r="AI376" s="142" t="s">
        <v>699</v>
      </c>
      <c r="AJ376" s="166">
        <f t="shared" si="256"/>
        <v>1</v>
      </c>
      <c r="AK376" s="138" t="str">
        <f t="shared" si="265"/>
        <v xml:space="preserve">          case  HPX-50-DHPTDR 130  (50 gal, JA13)   :   "StateHPX50DHPTDR"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  <c r="AMV376"/>
      <c r="AMW376"/>
      <c r="AMX376"/>
      <c r="AMY376"/>
      <c r="AMZ376"/>
      <c r="ANA376"/>
      <c r="ANB376"/>
      <c r="ANC376"/>
      <c r="AND376"/>
      <c r="ANE376"/>
    </row>
    <row r="377" spans="3:1048" s="6" customFormat="1" ht="15" customHeight="1" x14ac:dyDescent="0.25">
      <c r="C377" s="6" t="str">
        <f t="shared" si="298"/>
        <v>State</v>
      </c>
      <c r="D377" s="6" t="str">
        <f t="shared" si="299"/>
        <v>HPX 66 DHPT 120  (66 gal)</v>
      </c>
      <c r="E377" s="6">
        <f t="shared" si="266"/>
        <v>230914</v>
      </c>
      <c r="F377" s="60">
        <f t="shared" si="202"/>
        <v>66</v>
      </c>
      <c r="G377" s="6" t="str">
        <f t="shared" si="300"/>
        <v>AOSmithHPTU66</v>
      </c>
      <c r="H377" s="62">
        <v>0</v>
      </c>
      <c r="I377" s="60">
        <v>1</v>
      </c>
      <c r="J377" s="61">
        <f t="shared" si="205"/>
        <v>0</v>
      </c>
      <c r="K377" s="61">
        <f t="shared" si="206"/>
        <v>3.1</v>
      </c>
      <c r="L377" s="127">
        <f t="shared" si="245"/>
        <v>0</v>
      </c>
      <c r="M377" s="169" t="str">
        <f t="shared" si="267"/>
        <v>StateHPX66DHPT</v>
      </c>
      <c r="N377" s="97" t="s">
        <v>196</v>
      </c>
      <c r="O377" s="32">
        <v>3</v>
      </c>
      <c r="P377" s="81">
        <f t="shared" si="246"/>
        <v>23</v>
      </c>
      <c r="Q377" s="9" t="s">
        <v>42</v>
      </c>
      <c r="R377" s="133">
        <f>R375+1</f>
        <v>9</v>
      </c>
      <c r="S377" s="68">
        <f xml:space="preserve"> (P377*10000) + (R377*100) + VLOOKUP( Y377, $V$2:$X$56, 2, FALSE )</f>
        <v>230914</v>
      </c>
      <c r="T377" s="65" t="str">
        <f t="shared" si="250"/>
        <v>HPX 66 DHPT 120  (66 gal)</v>
      </c>
      <c r="U377" s="168">
        <f t="shared" si="255"/>
        <v>1</v>
      </c>
      <c r="V377" s="10" t="s">
        <v>45</v>
      </c>
      <c r="W377" s="11">
        <v>66</v>
      </c>
      <c r="X377" s="30" t="s">
        <v>85</v>
      </c>
      <c r="Y377" s="86" t="s">
        <v>105</v>
      </c>
      <c r="Z377" s="91" t="str">
        <f>VLOOKUP( Y377, $V$2:$X$56, 3, FALSE )</f>
        <v>AOSmithHPTU66</v>
      </c>
      <c r="AA377" s="126">
        <v>0</v>
      </c>
      <c r="AB377" s="40" t="s">
        <v>10</v>
      </c>
      <c r="AC377" s="47">
        <v>3</v>
      </c>
      <c r="AD377" s="160">
        <v>3.1</v>
      </c>
      <c r="AE377" s="48">
        <v>42545</v>
      </c>
      <c r="AF377" s="49" t="s">
        <v>83</v>
      </c>
      <c r="AG377" s="138" t="str">
        <f t="shared" si="264"/>
        <v>2,     230914,   "HPX 66 DHPT 120  (66 gal)"</v>
      </c>
      <c r="AH377" s="140" t="str">
        <f t="shared" si="273"/>
        <v>State</v>
      </c>
      <c r="AI377" s="141" t="s">
        <v>695</v>
      </c>
      <c r="AJ377" s="166">
        <f t="shared" si="256"/>
        <v>1</v>
      </c>
      <c r="AK377" s="138" t="str">
        <f t="shared" si="265"/>
        <v xml:space="preserve">          case  HPX 66 DHPT 120  (66 gal)   :   "StateHPX66DHPT"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  <c r="AMV377"/>
      <c r="AMW377"/>
      <c r="AMX377"/>
      <c r="AMY377"/>
      <c r="AMZ377"/>
      <c r="ANA377"/>
      <c r="ANB377"/>
      <c r="ANC377"/>
      <c r="AND377"/>
      <c r="ANE377"/>
    </row>
    <row r="378" spans="3:1048" s="6" customFormat="1" ht="15" customHeight="1" x14ac:dyDescent="0.25">
      <c r="C378" s="6" t="str">
        <f t="shared" si="298"/>
        <v>State</v>
      </c>
      <c r="D378" s="6" t="str">
        <f t="shared" si="299"/>
        <v>HPX 66 DHPTNE 120  (66 gal)</v>
      </c>
      <c r="E378" s="6">
        <f t="shared" si="266"/>
        <v>231014</v>
      </c>
      <c r="F378" s="60">
        <f t="shared" si="202"/>
        <v>66</v>
      </c>
      <c r="G378" s="6" t="str">
        <f t="shared" si="300"/>
        <v>AOSmithHPTU66</v>
      </c>
      <c r="H378" s="62">
        <v>0</v>
      </c>
      <c r="I378" s="60">
        <v>1</v>
      </c>
      <c r="J378" s="61">
        <f t="shared" si="205"/>
        <v>0</v>
      </c>
      <c r="K378" s="61">
        <f t="shared" si="206"/>
        <v>3.1</v>
      </c>
      <c r="L378" s="127">
        <f t="shared" si="245"/>
        <v>0</v>
      </c>
      <c r="M378" s="169" t="str">
        <f t="shared" si="267"/>
        <v>StateHPX66DHPTNE</v>
      </c>
      <c r="N378" s="97" t="s">
        <v>196</v>
      </c>
      <c r="O378" s="32">
        <v>3</v>
      </c>
      <c r="P378" s="81">
        <f t="shared" si="246"/>
        <v>23</v>
      </c>
      <c r="Q378" s="9" t="s">
        <v>42</v>
      </c>
      <c r="R378" s="68">
        <f t="shared" si="297"/>
        <v>10</v>
      </c>
      <c r="S378" s="68">
        <f xml:space="preserve"> (P378*10000) + (R378*100) + VLOOKUP( Y378, $V$2:$X$56, 2, FALSE )</f>
        <v>231014</v>
      </c>
      <c r="T378" s="65" t="str">
        <f t="shared" si="250"/>
        <v>HPX 66 DHPTNE 120  (66 gal)</v>
      </c>
      <c r="U378" s="168">
        <f t="shared" si="255"/>
        <v>1</v>
      </c>
      <c r="V378" s="10" t="s">
        <v>46</v>
      </c>
      <c r="W378" s="11">
        <v>66</v>
      </c>
      <c r="X378" s="30" t="s">
        <v>85</v>
      </c>
      <c r="Y378" s="86" t="s">
        <v>105</v>
      </c>
      <c r="Z378" s="91" t="str">
        <f>VLOOKUP( Y378, $V$2:$X$56, 3, FALSE )</f>
        <v>AOSmithHPTU66</v>
      </c>
      <c r="AA378" s="126">
        <v>0</v>
      </c>
      <c r="AB378" s="40" t="s">
        <v>10</v>
      </c>
      <c r="AC378" s="47">
        <v>3</v>
      </c>
      <c r="AD378" s="160">
        <v>3.1</v>
      </c>
      <c r="AE378" s="48">
        <v>42545</v>
      </c>
      <c r="AF378" s="49" t="s">
        <v>83</v>
      </c>
      <c r="AG378" s="138" t="str">
        <f t="shared" si="264"/>
        <v>2,     231014,   "HPX 66 DHPTNE 120  (66 gal)"</v>
      </c>
      <c r="AH378" s="140" t="str">
        <f t="shared" si="273"/>
        <v>State</v>
      </c>
      <c r="AI378" s="141" t="s">
        <v>696</v>
      </c>
      <c r="AJ378" s="166">
        <f t="shared" si="256"/>
        <v>1</v>
      </c>
      <c r="AK378" s="138" t="str">
        <f t="shared" si="265"/>
        <v xml:space="preserve">          case  HPX 66 DHPTNE 120  (66 gal)   :   "StateHPX66DHPTNE"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  <c r="AMK378"/>
      <c r="AML378"/>
      <c r="AMM378"/>
      <c r="AMN378"/>
      <c r="AMO378"/>
      <c r="AMP378"/>
      <c r="AMQ378"/>
      <c r="AMR378"/>
      <c r="AMS378"/>
      <c r="AMT378"/>
      <c r="AMU378"/>
      <c r="AMV378"/>
      <c r="AMW378"/>
      <c r="AMX378"/>
      <c r="AMY378"/>
      <c r="AMZ378"/>
      <c r="ANA378"/>
      <c r="ANB378"/>
      <c r="ANC378"/>
      <c r="AND378"/>
      <c r="ANE378"/>
    </row>
    <row r="379" spans="3:1048" s="6" customFormat="1" ht="15" customHeight="1" x14ac:dyDescent="0.25">
      <c r="C379" s="131" t="str">
        <f t="shared" si="298"/>
        <v>State</v>
      </c>
      <c r="D379" s="131" t="str">
        <f t="shared" si="299"/>
        <v>HPX-66-DHPTDR 130  (66 gal, JA13)</v>
      </c>
      <c r="E379" s="131">
        <f t="shared" si="266"/>
        <v>231414</v>
      </c>
      <c r="F379" s="60">
        <f t="shared" ref="F379" si="308">W379</f>
        <v>66</v>
      </c>
      <c r="G379" s="6" t="str">
        <f t="shared" si="300"/>
        <v>AOSmithHPTU66</v>
      </c>
      <c r="H379" s="62">
        <v>0</v>
      </c>
      <c r="I379" s="60">
        <v>1</v>
      </c>
      <c r="J379" s="61">
        <f t="shared" ref="J379" si="309">IF(H379&gt;0,AB379,0)</f>
        <v>0</v>
      </c>
      <c r="K379" s="61">
        <f t="shared" ref="K379" si="310">IF(I379&gt;0,AD379,0)</f>
        <v>3.1</v>
      </c>
      <c r="L379" s="127">
        <f t="shared" ref="L379" si="311">AA379</f>
        <v>1</v>
      </c>
      <c r="M379" s="169" t="str">
        <f t="shared" si="267"/>
        <v>StateHPX66DHPTDR</v>
      </c>
      <c r="N379" s="97" t="s">
        <v>196</v>
      </c>
      <c r="O379" s="32">
        <v>3</v>
      </c>
      <c r="P379" s="81">
        <f t="shared" ref="P379" si="312">VLOOKUP( Q379, $Q$2:$R$21, 2, FALSE )</f>
        <v>23</v>
      </c>
      <c r="Q379" s="9" t="s">
        <v>42</v>
      </c>
      <c r="R379" s="132">
        <v>14</v>
      </c>
      <c r="S379" s="68">
        <f t="shared" ref="S379" si="313" xml:space="preserve"> (P379*10000) + (R379*100) + VLOOKUP( Y379, $V$2:$X$56, 2, FALSE )</f>
        <v>231414</v>
      </c>
      <c r="T379" s="65" t="str">
        <f t="shared" si="250"/>
        <v>HPX-66-DHPTDR 130  (66 gal, JA13)</v>
      </c>
      <c r="U379" s="168">
        <f t="shared" ref="U379:U442" si="314">COUNTIF(T$59:T$411, T379)</f>
        <v>1</v>
      </c>
      <c r="V379" s="10" t="s">
        <v>381</v>
      </c>
      <c r="W379" s="11">
        <v>66</v>
      </c>
      <c r="X379" s="30" t="s">
        <v>85</v>
      </c>
      <c r="Y379" s="86" t="s">
        <v>105</v>
      </c>
      <c r="Z379" s="91" t="str">
        <f t="shared" ref="Z379" si="315">VLOOKUP( Y379, $V$2:$X$56, 3, FALSE )</f>
        <v>AOSmithHPTU66</v>
      </c>
      <c r="AA379" s="128">
        <v>1</v>
      </c>
      <c r="AB379" s="40" t="s">
        <v>10</v>
      </c>
      <c r="AC379" s="47">
        <v>3</v>
      </c>
      <c r="AD379" s="160">
        <v>3.1</v>
      </c>
      <c r="AE379" s="48">
        <v>44118</v>
      </c>
      <c r="AF379" s="49" t="s">
        <v>83</v>
      </c>
      <c r="AG379" s="138" t="str">
        <f t="shared" si="264"/>
        <v>2,     231414,   "HPX-66-DHPTDR 130  (66 gal, JA13)"</v>
      </c>
      <c r="AH379" s="140" t="str">
        <f t="shared" si="273"/>
        <v>State</v>
      </c>
      <c r="AI379" s="142" t="s">
        <v>700</v>
      </c>
      <c r="AJ379" s="166">
        <f t="shared" ref="AJ379:AJ442" si="316">COUNTIF(AI$59:AI$411, AI379)</f>
        <v>1</v>
      </c>
      <c r="AK379" s="138" t="str">
        <f t="shared" si="265"/>
        <v xml:space="preserve">          case  HPX-66-DHPTDR 130  (66 gal, JA13)   :   "StateHPX66DHPTDR"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  <c r="AMZ379"/>
      <c r="ANA379"/>
      <c r="ANB379"/>
      <c r="ANC379"/>
      <c r="AND379"/>
      <c r="ANE379"/>
    </row>
    <row r="380" spans="3:1048" s="6" customFormat="1" ht="15" customHeight="1" x14ac:dyDescent="0.25">
      <c r="C380" s="6" t="str">
        <f t="shared" si="298"/>
        <v>State</v>
      </c>
      <c r="D380" s="6" t="str">
        <f t="shared" si="299"/>
        <v>HPX 80 DHPT 120  (80 gal)</v>
      </c>
      <c r="E380" s="6">
        <f t="shared" si="266"/>
        <v>231115</v>
      </c>
      <c r="F380" s="60">
        <f t="shared" si="202"/>
        <v>80</v>
      </c>
      <c r="G380" s="6" t="str">
        <f t="shared" si="300"/>
        <v>AOSmithHPTU80</v>
      </c>
      <c r="H380" s="62">
        <v>0</v>
      </c>
      <c r="I380" s="60">
        <v>1</v>
      </c>
      <c r="J380" s="61">
        <f t="shared" si="205"/>
        <v>0</v>
      </c>
      <c r="K380" s="61">
        <f t="shared" si="206"/>
        <v>2.9</v>
      </c>
      <c r="L380" s="127">
        <f t="shared" si="245"/>
        <v>0</v>
      </c>
      <c r="M380" s="169" t="str">
        <f t="shared" si="267"/>
        <v>StateHPX80DHPT</v>
      </c>
      <c r="N380" s="97" t="s">
        <v>196</v>
      </c>
      <c r="O380" s="32">
        <v>3</v>
      </c>
      <c r="P380" s="81">
        <f t="shared" si="246"/>
        <v>23</v>
      </c>
      <c r="Q380" s="9" t="s">
        <v>42</v>
      </c>
      <c r="R380" s="133">
        <f>R378+1</f>
        <v>11</v>
      </c>
      <c r="S380" s="68">
        <f xml:space="preserve"> (P380*10000) + (R380*100) + VLOOKUP( Y380, $V$2:$X$56, 2, FALSE )</f>
        <v>231115</v>
      </c>
      <c r="T380" s="65" t="str">
        <f t="shared" ref="T380:T406" si="317">V380 &amp; "  (" &amp; W380 &amp; " gal" &amp; IF(AA380&gt;0, ", JA13)", ")")</f>
        <v>HPX 80 DHPT 120  (80 gal)</v>
      </c>
      <c r="U380" s="168">
        <f t="shared" si="314"/>
        <v>1</v>
      </c>
      <c r="V380" s="10" t="s">
        <v>47</v>
      </c>
      <c r="W380" s="11">
        <v>80</v>
      </c>
      <c r="X380" s="30" t="s">
        <v>86</v>
      </c>
      <c r="Y380" s="86" t="s">
        <v>106</v>
      </c>
      <c r="Z380" s="91" t="str">
        <f>VLOOKUP( Y380, $V$2:$X$56, 3, FALSE )</f>
        <v>AOSmithHPTU80</v>
      </c>
      <c r="AA380" s="126">
        <v>0</v>
      </c>
      <c r="AB380" s="40" t="s">
        <v>10</v>
      </c>
      <c r="AC380" s="47" t="s">
        <v>15</v>
      </c>
      <c r="AD380" s="160">
        <v>2.9</v>
      </c>
      <c r="AE380" s="48">
        <v>42545</v>
      </c>
      <c r="AF380" s="49" t="s">
        <v>83</v>
      </c>
      <c r="AG380" s="138" t="str">
        <f t="shared" si="264"/>
        <v>2,     231115,   "HPX 80 DHPT 120  (80 gal)"</v>
      </c>
      <c r="AH380" s="140" t="str">
        <f t="shared" si="273"/>
        <v>State</v>
      </c>
      <c r="AI380" s="141" t="s">
        <v>697</v>
      </c>
      <c r="AJ380" s="166">
        <f t="shared" si="316"/>
        <v>1</v>
      </c>
      <c r="AK380" s="138" t="str">
        <f t="shared" si="265"/>
        <v xml:space="preserve">          case  HPX 80 DHPT 120  (80 gal)   :   "StateHPX80DHPT"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  <c r="AMZ380"/>
      <c r="ANA380"/>
      <c r="ANB380"/>
      <c r="ANC380"/>
      <c r="AND380"/>
      <c r="ANE380"/>
    </row>
    <row r="381" spans="3:1048" s="6" customFormat="1" ht="15" customHeight="1" x14ac:dyDescent="0.25">
      <c r="C381" s="6" t="str">
        <f t="shared" si="298"/>
        <v>State</v>
      </c>
      <c r="D381" s="6" t="str">
        <f t="shared" si="299"/>
        <v>HPX 80 DHPTNE 120  (80 gal)</v>
      </c>
      <c r="E381" s="6">
        <f t="shared" si="266"/>
        <v>231215</v>
      </c>
      <c r="F381" s="60">
        <f t="shared" si="202"/>
        <v>80</v>
      </c>
      <c r="G381" s="6" t="str">
        <f t="shared" si="300"/>
        <v>AOSmithHPTU80</v>
      </c>
      <c r="H381" s="62">
        <v>0</v>
      </c>
      <c r="I381" s="60">
        <v>1</v>
      </c>
      <c r="J381" s="61">
        <f t="shared" si="205"/>
        <v>0</v>
      </c>
      <c r="K381" s="61">
        <f t="shared" si="206"/>
        <v>2.9</v>
      </c>
      <c r="L381" s="127">
        <f t="shared" si="245"/>
        <v>0</v>
      </c>
      <c r="M381" s="169" t="str">
        <f t="shared" si="267"/>
        <v>StateHPX80DHPTNE</v>
      </c>
      <c r="N381" s="97" t="s">
        <v>196</v>
      </c>
      <c r="O381" s="32">
        <v>3</v>
      </c>
      <c r="P381" s="81">
        <f t="shared" si="246"/>
        <v>23</v>
      </c>
      <c r="Q381" s="9" t="s">
        <v>42</v>
      </c>
      <c r="R381" s="68">
        <f t="shared" si="297"/>
        <v>12</v>
      </c>
      <c r="S381" s="68">
        <f xml:space="preserve"> (P381*10000) + (R381*100) + VLOOKUP( Y381, $V$2:$X$56, 2, FALSE )</f>
        <v>231215</v>
      </c>
      <c r="T381" s="65" t="str">
        <f t="shared" si="317"/>
        <v>HPX 80 DHPTNE 120  (80 gal)</v>
      </c>
      <c r="U381" s="168">
        <f t="shared" si="314"/>
        <v>1</v>
      </c>
      <c r="V381" s="10" t="s">
        <v>48</v>
      </c>
      <c r="W381" s="11">
        <v>80</v>
      </c>
      <c r="X381" s="30" t="s">
        <v>86</v>
      </c>
      <c r="Y381" s="86" t="s">
        <v>106</v>
      </c>
      <c r="Z381" s="91" t="str">
        <f>VLOOKUP( Y381, $V$2:$X$56, 3, FALSE )</f>
        <v>AOSmithHPTU80</v>
      </c>
      <c r="AA381" s="126">
        <v>0</v>
      </c>
      <c r="AB381" s="40" t="s">
        <v>10</v>
      </c>
      <c r="AC381" s="47" t="s">
        <v>15</v>
      </c>
      <c r="AD381" s="160">
        <v>2.9</v>
      </c>
      <c r="AE381" s="48">
        <v>42545</v>
      </c>
      <c r="AF381" s="49" t="s">
        <v>83</v>
      </c>
      <c r="AG381" s="138" t="str">
        <f t="shared" si="264"/>
        <v>2,     231215,   "HPX 80 DHPTNE 120  (80 gal)"</v>
      </c>
      <c r="AH381" s="140" t="str">
        <f t="shared" si="273"/>
        <v>State</v>
      </c>
      <c r="AI381" s="141" t="s">
        <v>698</v>
      </c>
      <c r="AJ381" s="166">
        <f t="shared" si="316"/>
        <v>1</v>
      </c>
      <c r="AK381" s="138" t="str">
        <f t="shared" si="265"/>
        <v xml:space="preserve">          case  HPX 80 DHPTNE 120  (80 gal)   :   "StateHPX80DHPTNE"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  <c r="AMK381"/>
      <c r="AML381"/>
      <c r="AMM381"/>
      <c r="AMN381"/>
      <c r="AMO381"/>
      <c r="AMP381"/>
      <c r="AMQ381"/>
      <c r="AMR381"/>
      <c r="AMS381"/>
      <c r="AMT381"/>
      <c r="AMU381"/>
      <c r="AMV381"/>
      <c r="AMW381"/>
      <c r="AMX381"/>
      <c r="AMY381"/>
      <c r="AMZ381"/>
      <c r="ANA381"/>
      <c r="ANB381"/>
      <c r="ANC381"/>
      <c r="AND381"/>
      <c r="ANE381"/>
    </row>
    <row r="382" spans="3:1048" s="6" customFormat="1" ht="15" customHeight="1" x14ac:dyDescent="0.25">
      <c r="C382" s="131" t="str">
        <f t="shared" si="298"/>
        <v>State</v>
      </c>
      <c r="D382" s="131" t="str">
        <f t="shared" si="299"/>
        <v>HPX-80-DHPTDR 130  (80 gal, JA13)</v>
      </c>
      <c r="E382" s="131">
        <f t="shared" si="266"/>
        <v>231515</v>
      </c>
      <c r="F382" s="60">
        <f t="shared" ref="F382" si="318">W382</f>
        <v>80</v>
      </c>
      <c r="G382" s="6" t="str">
        <f t="shared" si="300"/>
        <v>AOSmithHPTU80</v>
      </c>
      <c r="H382" s="62">
        <v>0</v>
      </c>
      <c r="I382" s="60">
        <v>1</v>
      </c>
      <c r="J382" s="61">
        <f t="shared" ref="J382" si="319">IF(H382&gt;0,AB382,0)</f>
        <v>0</v>
      </c>
      <c r="K382" s="61">
        <f t="shared" ref="K382" si="320">IF(I382&gt;0,AD382,0)</f>
        <v>2.9</v>
      </c>
      <c r="L382" s="127">
        <f t="shared" ref="L382" si="321">AA382</f>
        <v>1</v>
      </c>
      <c r="M382" s="169" t="str">
        <f t="shared" si="267"/>
        <v>StateHPX80DHPTDR</v>
      </c>
      <c r="N382" s="97" t="s">
        <v>196</v>
      </c>
      <c r="O382" s="32">
        <v>3</v>
      </c>
      <c r="P382" s="81">
        <f t="shared" ref="P382" si="322">VLOOKUP( Q382, $Q$2:$R$21, 2, FALSE )</f>
        <v>23</v>
      </c>
      <c r="Q382" s="9" t="s">
        <v>42</v>
      </c>
      <c r="R382" s="132">
        <v>15</v>
      </c>
      <c r="S382" s="68">
        <f t="shared" ref="S382" si="323" xml:space="preserve"> (P382*10000) + (R382*100) + VLOOKUP( Y382, $V$2:$X$56, 2, FALSE )</f>
        <v>231515</v>
      </c>
      <c r="T382" s="65" t="str">
        <f t="shared" si="317"/>
        <v>HPX-80-DHPTDR 130  (80 gal, JA13)</v>
      </c>
      <c r="U382" s="168">
        <f t="shared" si="314"/>
        <v>1</v>
      </c>
      <c r="V382" s="10" t="s">
        <v>382</v>
      </c>
      <c r="W382" s="11">
        <v>80</v>
      </c>
      <c r="X382" s="30" t="s">
        <v>86</v>
      </c>
      <c r="Y382" s="86" t="s">
        <v>106</v>
      </c>
      <c r="Z382" s="91" t="str">
        <f t="shared" ref="Z382" si="324">VLOOKUP( Y382, $V$2:$X$56, 3, FALSE )</f>
        <v>AOSmithHPTU80</v>
      </c>
      <c r="AA382" s="128">
        <v>1</v>
      </c>
      <c r="AB382" s="40" t="s">
        <v>10</v>
      </c>
      <c r="AC382" s="47" t="s">
        <v>15</v>
      </c>
      <c r="AD382" s="160">
        <v>2.9</v>
      </c>
      <c r="AE382" s="48">
        <v>44118</v>
      </c>
      <c r="AF382" s="49" t="s">
        <v>83</v>
      </c>
      <c r="AG382" s="138" t="str">
        <f t="shared" si="264"/>
        <v>2,     231515,   "HPX-80-DHPTDR 130  (80 gal, JA13)"</v>
      </c>
      <c r="AH382" s="140" t="str">
        <f t="shared" si="273"/>
        <v>State</v>
      </c>
      <c r="AI382" s="142" t="s">
        <v>701</v>
      </c>
      <c r="AJ382" s="166">
        <f t="shared" si="316"/>
        <v>1</v>
      </c>
      <c r="AK382" s="138" t="str">
        <f t="shared" si="265"/>
        <v xml:space="preserve">          case  HPX-80-DHPTDR 130  (80 gal, JA13)   :   "StateHPX80DHPTDR"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  <c r="PG382"/>
      <c r="PH382"/>
      <c r="PI382"/>
      <c r="PJ382"/>
      <c r="PK382"/>
      <c r="PL382"/>
      <c r="PM382"/>
      <c r="PN382"/>
      <c r="PO382"/>
      <c r="PP382"/>
      <c r="PQ382"/>
      <c r="PR382"/>
      <c r="PS382"/>
      <c r="PT382"/>
      <c r="PU382"/>
      <c r="PV382"/>
      <c r="PW382"/>
      <c r="PX382"/>
      <c r="PY382"/>
      <c r="PZ382"/>
      <c r="QA382"/>
      <c r="QB382"/>
      <c r="QC382"/>
      <c r="QD382"/>
      <c r="QE382"/>
      <c r="QF382"/>
      <c r="QG382"/>
      <c r="QH382"/>
      <c r="QI382"/>
      <c r="QJ382"/>
      <c r="QK382"/>
      <c r="QL382"/>
      <c r="QM382"/>
      <c r="QN382"/>
      <c r="QO382"/>
      <c r="QP382"/>
      <c r="QQ382"/>
      <c r="QR382"/>
      <c r="QS382"/>
      <c r="QT382"/>
      <c r="QU382"/>
      <c r="QV382"/>
      <c r="QW382"/>
      <c r="QX382"/>
      <c r="QY382"/>
      <c r="QZ382"/>
      <c r="RA382"/>
      <c r="RB382"/>
      <c r="RC382"/>
      <c r="RD382"/>
      <c r="RE382"/>
      <c r="RF382"/>
      <c r="RG382"/>
      <c r="RH382"/>
      <c r="RI382"/>
      <c r="RJ382"/>
      <c r="RK382"/>
      <c r="RL382"/>
      <c r="RM382"/>
      <c r="RN382"/>
      <c r="RO382"/>
      <c r="RP382"/>
      <c r="RQ382"/>
      <c r="RR382"/>
      <c r="RS382"/>
      <c r="RT382"/>
      <c r="RU382"/>
      <c r="RV382"/>
      <c r="RW382"/>
      <c r="RX382"/>
      <c r="RY382"/>
      <c r="RZ382"/>
      <c r="SA382"/>
      <c r="SB382"/>
      <c r="SC382"/>
      <c r="SD382"/>
      <c r="SE382"/>
      <c r="SF382"/>
      <c r="SG382"/>
      <c r="SH382"/>
      <c r="SI382"/>
      <c r="SJ382"/>
      <c r="SK382"/>
      <c r="SL382"/>
      <c r="SM382"/>
      <c r="SN382"/>
      <c r="SO382"/>
      <c r="SP382"/>
      <c r="SQ382"/>
      <c r="SR382"/>
      <c r="SS382"/>
      <c r="ST382"/>
      <c r="SU382"/>
      <c r="SV382"/>
      <c r="SW382"/>
      <c r="SX382"/>
      <c r="SY382"/>
      <c r="SZ382"/>
      <c r="TA382"/>
      <c r="TB382"/>
      <c r="TC382"/>
      <c r="TD382"/>
      <c r="TE382"/>
      <c r="TF382"/>
      <c r="TG382"/>
      <c r="TH382"/>
      <c r="TI382"/>
      <c r="TJ382"/>
      <c r="TK382"/>
      <c r="TL382"/>
      <c r="TM382"/>
      <c r="TN382"/>
      <c r="TO382"/>
      <c r="TP382"/>
      <c r="TQ382"/>
      <c r="TR382"/>
      <c r="TS382"/>
      <c r="TT382"/>
      <c r="TU382"/>
      <c r="TV382"/>
      <c r="TW382"/>
      <c r="TX382"/>
      <c r="TY382"/>
      <c r="TZ382"/>
      <c r="UA382"/>
      <c r="UB382"/>
      <c r="UC382"/>
      <c r="UD382"/>
      <c r="UE382"/>
      <c r="UF382"/>
      <c r="UG382"/>
      <c r="UH382"/>
      <c r="UI382"/>
      <c r="UJ382"/>
      <c r="UK382"/>
      <c r="UL382"/>
      <c r="UM382"/>
      <c r="UN382"/>
      <c r="UO382"/>
      <c r="UP382"/>
      <c r="UQ382"/>
      <c r="UR382"/>
      <c r="US382"/>
      <c r="UT382"/>
      <c r="UU382"/>
      <c r="UV382"/>
      <c r="UW382"/>
      <c r="UX382"/>
      <c r="UY382"/>
      <c r="UZ382"/>
      <c r="VA382"/>
      <c r="VB382"/>
      <c r="VC382"/>
      <c r="VD382"/>
      <c r="VE382"/>
      <c r="VF382"/>
      <c r="VG382"/>
      <c r="VH382"/>
      <c r="VI382"/>
      <c r="VJ382"/>
      <c r="VK382"/>
      <c r="VL382"/>
      <c r="VM382"/>
      <c r="VN382"/>
      <c r="VO382"/>
      <c r="VP382"/>
      <c r="VQ382"/>
      <c r="VR382"/>
      <c r="VS382"/>
      <c r="VT382"/>
      <c r="VU382"/>
      <c r="VV382"/>
      <c r="VW382"/>
      <c r="VX382"/>
      <c r="VY382"/>
      <c r="VZ382"/>
      <c r="WA382"/>
      <c r="WB382"/>
      <c r="WC382"/>
      <c r="WD382"/>
      <c r="WE382"/>
      <c r="WF382"/>
      <c r="WG382"/>
      <c r="WH382"/>
      <c r="WI382"/>
      <c r="WJ382"/>
      <c r="WK382"/>
      <c r="WL382"/>
      <c r="WM382"/>
      <c r="WN382"/>
      <c r="WO382"/>
      <c r="WP382"/>
      <c r="WQ382"/>
      <c r="WR382"/>
      <c r="WS382"/>
      <c r="WT382"/>
      <c r="WU382"/>
      <c r="WV382"/>
      <c r="WW382"/>
      <c r="WX382"/>
      <c r="WY382"/>
      <c r="WZ382"/>
      <c r="XA382"/>
      <c r="XB382"/>
      <c r="XC382"/>
      <c r="XD382"/>
      <c r="XE382"/>
      <c r="XF382"/>
      <c r="XG382"/>
      <c r="XH382"/>
      <c r="XI382"/>
      <c r="XJ382"/>
      <c r="XK382"/>
      <c r="XL382"/>
      <c r="XM382"/>
      <c r="XN382"/>
      <c r="XO382"/>
      <c r="XP382"/>
      <c r="XQ382"/>
      <c r="XR382"/>
      <c r="XS382"/>
      <c r="XT382"/>
      <c r="XU382"/>
      <c r="XV382"/>
      <c r="XW382"/>
      <c r="XX382"/>
      <c r="XY382"/>
      <c r="XZ382"/>
      <c r="YA382"/>
      <c r="YB382"/>
      <c r="YC382"/>
      <c r="YD382"/>
      <c r="YE382"/>
      <c r="YF382"/>
      <c r="YG382"/>
      <c r="YH382"/>
      <c r="YI382"/>
      <c r="YJ382"/>
      <c r="YK382"/>
      <c r="YL382"/>
      <c r="YM382"/>
      <c r="YN382"/>
      <c r="YO382"/>
      <c r="YP382"/>
      <c r="YQ382"/>
      <c r="YR382"/>
      <c r="YS382"/>
      <c r="YT382"/>
      <c r="YU382"/>
      <c r="YV382"/>
      <c r="YW382"/>
      <c r="YX382"/>
      <c r="YY382"/>
      <c r="YZ382"/>
      <c r="ZA382"/>
      <c r="ZB382"/>
      <c r="ZC382"/>
      <c r="ZD382"/>
      <c r="ZE382"/>
      <c r="ZF382"/>
      <c r="ZG382"/>
      <c r="ZH382"/>
      <c r="ZI382"/>
      <c r="ZJ382"/>
      <c r="ZK382"/>
      <c r="ZL382"/>
      <c r="ZM382"/>
      <c r="ZN382"/>
      <c r="ZO382"/>
      <c r="ZP382"/>
      <c r="ZQ382"/>
      <c r="ZR382"/>
      <c r="ZS382"/>
      <c r="ZT382"/>
      <c r="ZU382"/>
      <c r="ZV382"/>
      <c r="ZW382"/>
      <c r="ZX382"/>
      <c r="ZY382"/>
      <c r="ZZ382"/>
      <c r="AAA382"/>
      <c r="AAB382"/>
      <c r="AAC382"/>
      <c r="AAD382"/>
      <c r="AAE382"/>
      <c r="AAF382"/>
      <c r="AAG382"/>
      <c r="AAH382"/>
      <c r="AAI382"/>
      <c r="AAJ382"/>
      <c r="AAK382"/>
      <c r="AAL382"/>
      <c r="AAM382"/>
      <c r="AAN382"/>
      <c r="AAO382"/>
      <c r="AAP382"/>
      <c r="AAQ382"/>
      <c r="AAR382"/>
      <c r="AAS382"/>
      <c r="AAT382"/>
      <c r="AAU382"/>
      <c r="AAV382"/>
      <c r="AAW382"/>
      <c r="AAX382"/>
      <c r="AAY382"/>
      <c r="AAZ382"/>
      <c r="ABA382"/>
      <c r="ABB382"/>
      <c r="ABC382"/>
      <c r="ABD382"/>
      <c r="ABE382"/>
      <c r="ABF382"/>
      <c r="ABG382"/>
      <c r="ABH382"/>
      <c r="ABI382"/>
      <c r="ABJ382"/>
      <c r="ABK382"/>
      <c r="ABL382"/>
      <c r="ABM382"/>
      <c r="ABN382"/>
      <c r="ABO382"/>
      <c r="ABP382"/>
      <c r="ABQ382"/>
      <c r="ABR382"/>
      <c r="ABS382"/>
      <c r="ABT382"/>
      <c r="ABU382"/>
      <c r="ABV382"/>
      <c r="ABW382"/>
      <c r="ABX382"/>
      <c r="ABY382"/>
      <c r="ABZ382"/>
      <c r="ACA382"/>
      <c r="ACB382"/>
      <c r="ACC382"/>
      <c r="ACD382"/>
      <c r="ACE382"/>
      <c r="ACF382"/>
      <c r="ACG382"/>
      <c r="ACH382"/>
      <c r="ACI382"/>
      <c r="ACJ382"/>
      <c r="ACK382"/>
      <c r="ACL382"/>
      <c r="ACM382"/>
      <c r="ACN382"/>
      <c r="ACO382"/>
      <c r="ACP382"/>
      <c r="ACQ382"/>
      <c r="ACR382"/>
      <c r="ACS382"/>
      <c r="ACT382"/>
      <c r="ACU382"/>
      <c r="ACV382"/>
      <c r="ACW382"/>
      <c r="ACX382"/>
      <c r="ACY382"/>
      <c r="ACZ382"/>
      <c r="ADA382"/>
      <c r="ADB382"/>
      <c r="ADC382"/>
      <c r="ADD382"/>
      <c r="ADE382"/>
      <c r="ADF382"/>
      <c r="ADG382"/>
      <c r="ADH382"/>
      <c r="ADI382"/>
      <c r="ADJ382"/>
      <c r="ADK382"/>
      <c r="ADL382"/>
      <c r="ADM382"/>
      <c r="ADN382"/>
      <c r="ADO382"/>
      <c r="ADP382"/>
      <c r="ADQ382"/>
      <c r="ADR382"/>
      <c r="ADS382"/>
      <c r="ADT382"/>
      <c r="ADU382"/>
      <c r="ADV382"/>
      <c r="ADW382"/>
      <c r="ADX382"/>
      <c r="ADY382"/>
      <c r="ADZ382"/>
      <c r="AEA382"/>
      <c r="AEB382"/>
      <c r="AEC382"/>
      <c r="AED382"/>
      <c r="AEE382"/>
      <c r="AEF382"/>
      <c r="AEG382"/>
      <c r="AEH382"/>
      <c r="AEI382"/>
      <c r="AEJ382"/>
      <c r="AEK382"/>
      <c r="AEL382"/>
      <c r="AEM382"/>
      <c r="AEN382"/>
      <c r="AEO382"/>
      <c r="AEP382"/>
      <c r="AEQ382"/>
      <c r="AER382"/>
      <c r="AES382"/>
      <c r="AET382"/>
      <c r="AEU382"/>
      <c r="AEV382"/>
      <c r="AEW382"/>
      <c r="AEX382"/>
      <c r="AEY382"/>
      <c r="AEZ382"/>
      <c r="AFA382"/>
      <c r="AFB382"/>
      <c r="AFC382"/>
      <c r="AFD382"/>
      <c r="AFE382"/>
      <c r="AFF382"/>
      <c r="AFG382"/>
      <c r="AFH382"/>
      <c r="AFI382"/>
      <c r="AFJ382"/>
      <c r="AFK382"/>
      <c r="AFL382"/>
      <c r="AFM382"/>
      <c r="AFN382"/>
      <c r="AFO382"/>
      <c r="AFP382"/>
      <c r="AFQ382"/>
      <c r="AFR382"/>
      <c r="AFS382"/>
      <c r="AFT382"/>
      <c r="AFU382"/>
      <c r="AFV382"/>
      <c r="AFW382"/>
      <c r="AFX382"/>
      <c r="AFY382"/>
      <c r="AFZ382"/>
      <c r="AGA382"/>
      <c r="AGB382"/>
      <c r="AGC382"/>
      <c r="AGD382"/>
      <c r="AGE382"/>
      <c r="AGF382"/>
      <c r="AGG382"/>
      <c r="AGH382"/>
      <c r="AGI382"/>
      <c r="AGJ382"/>
      <c r="AGK382"/>
      <c r="AGL382"/>
      <c r="AGM382"/>
      <c r="AGN382"/>
      <c r="AGO382"/>
      <c r="AGP382"/>
      <c r="AGQ382"/>
      <c r="AGR382"/>
      <c r="AGS382"/>
      <c r="AGT382"/>
      <c r="AGU382"/>
      <c r="AGV382"/>
      <c r="AGW382"/>
      <c r="AGX382"/>
      <c r="AGY382"/>
      <c r="AGZ382"/>
      <c r="AHA382"/>
      <c r="AHB382"/>
      <c r="AHC382"/>
      <c r="AHD382"/>
      <c r="AHE382"/>
      <c r="AHF382"/>
      <c r="AHG382"/>
      <c r="AHH382"/>
      <c r="AHI382"/>
      <c r="AHJ382"/>
      <c r="AHK382"/>
      <c r="AHL382"/>
      <c r="AHM382"/>
      <c r="AHN382"/>
      <c r="AHO382"/>
      <c r="AHP382"/>
      <c r="AHQ382"/>
      <c r="AHR382"/>
      <c r="AHS382"/>
      <c r="AHT382"/>
      <c r="AHU382"/>
      <c r="AHV382"/>
      <c r="AHW382"/>
      <c r="AHX382"/>
      <c r="AHY382"/>
      <c r="AHZ382"/>
      <c r="AIA382"/>
      <c r="AIB382"/>
      <c r="AIC382"/>
      <c r="AID382"/>
      <c r="AIE382"/>
      <c r="AIF382"/>
      <c r="AIG382"/>
      <c r="AIH382"/>
      <c r="AII382"/>
      <c r="AIJ382"/>
      <c r="AIK382"/>
      <c r="AIL382"/>
      <c r="AIM382"/>
      <c r="AIN382"/>
      <c r="AIO382"/>
      <c r="AIP382"/>
      <c r="AIQ382"/>
      <c r="AIR382"/>
      <c r="AIS382"/>
      <c r="AIT382"/>
      <c r="AIU382"/>
      <c r="AIV382"/>
      <c r="AIW382"/>
      <c r="AIX382"/>
      <c r="AIY382"/>
      <c r="AIZ382"/>
      <c r="AJA382"/>
      <c r="AJB382"/>
      <c r="AJC382"/>
      <c r="AJD382"/>
      <c r="AJE382"/>
      <c r="AJF382"/>
      <c r="AJG382"/>
      <c r="AJH382"/>
      <c r="AJI382"/>
      <c r="AJJ382"/>
      <c r="AJK382"/>
      <c r="AJL382"/>
      <c r="AJM382"/>
      <c r="AJN382"/>
      <c r="AJO382"/>
      <c r="AJP382"/>
      <c r="AJQ382"/>
      <c r="AJR382"/>
      <c r="AJS382"/>
      <c r="AJT382"/>
      <c r="AJU382"/>
      <c r="AJV382"/>
      <c r="AJW382"/>
      <c r="AJX382"/>
      <c r="AJY382"/>
      <c r="AJZ382"/>
      <c r="AKA382"/>
      <c r="AKB382"/>
      <c r="AKC382"/>
      <c r="AKD382"/>
      <c r="AKE382"/>
      <c r="AKF382"/>
      <c r="AKG382"/>
      <c r="AKH382"/>
      <c r="AKI382"/>
      <c r="AKJ382"/>
      <c r="AKK382"/>
      <c r="AKL382"/>
      <c r="AKM382"/>
      <c r="AKN382"/>
      <c r="AKO382"/>
      <c r="AKP382"/>
      <c r="AKQ382"/>
      <c r="AKR382"/>
      <c r="AKS382"/>
      <c r="AKT382"/>
      <c r="AKU382"/>
      <c r="AKV382"/>
      <c r="AKW382"/>
      <c r="AKX382"/>
      <c r="AKY382"/>
      <c r="AKZ382"/>
      <c r="ALA382"/>
      <c r="ALB382"/>
      <c r="ALC382"/>
      <c r="ALD382"/>
      <c r="ALE382"/>
      <c r="ALF382"/>
      <c r="ALG382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  <c r="AMC382"/>
      <c r="AMD382"/>
      <c r="AME382"/>
      <c r="AMF382"/>
      <c r="AMG382"/>
      <c r="AMH382"/>
      <c r="AMI382"/>
      <c r="AMJ382"/>
      <c r="AMK382"/>
      <c r="AML382"/>
      <c r="AMM382"/>
      <c r="AMN382"/>
      <c r="AMO382"/>
      <c r="AMP382"/>
      <c r="AMQ382"/>
      <c r="AMR382"/>
      <c r="AMS382"/>
      <c r="AMT382"/>
      <c r="AMU382"/>
      <c r="AMV382"/>
      <c r="AMW382"/>
      <c r="AMX382"/>
      <c r="AMY382"/>
      <c r="AMZ382"/>
      <c r="ANA382"/>
      <c r="ANB382"/>
      <c r="ANC382"/>
      <c r="AND382"/>
      <c r="ANE382"/>
    </row>
    <row r="383" spans="3:1048" s="6" customFormat="1" ht="15" customHeight="1" x14ac:dyDescent="0.25">
      <c r="C383" s="6" t="str">
        <f t="shared" si="298"/>
        <v>Stiebel Eltron</v>
      </c>
      <c r="D383" s="6" t="str">
        <f t="shared" si="299"/>
        <v>Accelera 220 E  (58 gal)</v>
      </c>
      <c r="E383" s="6">
        <f t="shared" si="266"/>
        <v>240122</v>
      </c>
      <c r="F383" s="60">
        <f t="shared" si="202"/>
        <v>58</v>
      </c>
      <c r="G383" s="6" t="str">
        <f t="shared" si="300"/>
        <v>Stiebel220E</v>
      </c>
      <c r="H383" s="60">
        <v>1</v>
      </c>
      <c r="I383" s="62">
        <v>0</v>
      </c>
      <c r="J383" s="61">
        <f t="shared" si="205"/>
        <v>2.1</v>
      </c>
      <c r="K383" s="61">
        <f t="shared" si="206"/>
        <v>0</v>
      </c>
      <c r="L383" s="127">
        <f t="shared" si="245"/>
        <v>0</v>
      </c>
      <c r="M383" s="169" t="str">
        <f t="shared" si="267"/>
        <v>Stiebel58A220E</v>
      </c>
      <c r="N383" s="97" t="s">
        <v>196</v>
      </c>
      <c r="O383" s="32">
        <v>1</v>
      </c>
      <c r="P383" s="81">
        <f t="shared" si="246"/>
        <v>24</v>
      </c>
      <c r="Q383" s="174" t="s">
        <v>92</v>
      </c>
      <c r="R383" s="67">
        <v>1</v>
      </c>
      <c r="S383" s="68">
        <f t="shared" ref="S383:S410" si="325" xml:space="preserve"> (P383*10000) + (R383*100) + VLOOKUP( Y383, $V$2:$X$56, 2, FALSE )</f>
        <v>240122</v>
      </c>
      <c r="T383" s="65" t="str">
        <f t="shared" si="317"/>
        <v>Accelera 220 E  (58 gal)</v>
      </c>
      <c r="U383" s="168">
        <f t="shared" si="314"/>
        <v>1</v>
      </c>
      <c r="V383" s="13" t="s">
        <v>155</v>
      </c>
      <c r="W383" s="92">
        <v>58</v>
      </c>
      <c r="X383" s="30" t="s">
        <v>93</v>
      </c>
      <c r="Y383" s="86" t="s">
        <v>93</v>
      </c>
      <c r="Z383" s="91" t="str">
        <f t="shared" ref="Z383:Z411" si="326">VLOOKUP( Y383, $V$2:$X$56, 3, FALSE )</f>
        <v>Stiebel220E</v>
      </c>
      <c r="AA383" s="126">
        <v>0</v>
      </c>
      <c r="AB383" s="42">
        <f>[1]ESTAR_to_AWHS!K165</f>
        <v>2.1</v>
      </c>
      <c r="AC383" s="51" t="str">
        <f>[1]ESTAR_to_AWHS!I165</f>
        <v>4+</v>
      </c>
      <c r="AD383" s="171" t="str">
        <f>[1]ESTAR_to_AWHS!L165</f>
        <v>--</v>
      </c>
      <c r="AE383" s="52">
        <f>[1]ESTAR_to_AWHS!J165</f>
        <v>42591</v>
      </c>
      <c r="AF383" s="49" t="s">
        <v>92</v>
      </c>
      <c r="AG383" s="138" t="str">
        <f t="shared" si="264"/>
        <v>2,     240122,   "Accelera 220 E  (58 gal)"</v>
      </c>
      <c r="AH383" s="139" t="s">
        <v>446</v>
      </c>
      <c r="AI383" s="141" t="s">
        <v>702</v>
      </c>
      <c r="AJ383" s="166">
        <f t="shared" si="316"/>
        <v>1</v>
      </c>
      <c r="AK383" s="138" t="str">
        <f t="shared" si="265"/>
        <v xml:space="preserve">          case  Accelera 220 E  (58 gal)   :   "Stiebel58A220E"</v>
      </c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3:1048" s="6" customFormat="1" ht="15" customHeight="1" x14ac:dyDescent="0.25">
      <c r="C384" s="6" t="str">
        <f t="shared" si="298"/>
        <v>Stiebel Eltron</v>
      </c>
      <c r="D384" s="6" t="str">
        <f t="shared" si="299"/>
        <v>Accelera 300/WHP 300  (80 gal)</v>
      </c>
      <c r="E384" s="6">
        <f t="shared" si="266"/>
        <v>240212</v>
      </c>
      <c r="F384" s="60">
        <f t="shared" si="202"/>
        <v>80</v>
      </c>
      <c r="G384" s="6" t="str">
        <f t="shared" si="300"/>
        <v>AOSmithPHPT80</v>
      </c>
      <c r="H384" s="60">
        <v>1</v>
      </c>
      <c r="I384" s="62">
        <v>0</v>
      </c>
      <c r="J384" s="61">
        <f t="shared" si="205"/>
        <v>2</v>
      </c>
      <c r="K384" s="61">
        <f t="shared" si="206"/>
        <v>0</v>
      </c>
      <c r="L384" s="127">
        <f t="shared" ref="L384:L411" si="327">AA384</f>
        <v>0</v>
      </c>
      <c r="M384" s="169" t="str">
        <f t="shared" si="267"/>
        <v>Stiebel80A300</v>
      </c>
      <c r="N384" s="97" t="s">
        <v>196</v>
      </c>
      <c r="O384" s="32">
        <v>1</v>
      </c>
      <c r="P384" s="81">
        <f t="shared" ref="P384:P411" si="328">VLOOKUP( Q384, $Q$2:$R$21, 2, FALSE )</f>
        <v>24</v>
      </c>
      <c r="Q384" s="12" t="s">
        <v>92</v>
      </c>
      <c r="R384" s="68">
        <f>R383+1</f>
        <v>2</v>
      </c>
      <c r="S384" s="68">
        <f t="shared" si="325"/>
        <v>240212</v>
      </c>
      <c r="T384" s="65" t="str">
        <f t="shared" si="317"/>
        <v>Accelera 300/WHP 300  (80 gal)</v>
      </c>
      <c r="U384" s="168">
        <f t="shared" si="314"/>
        <v>1</v>
      </c>
      <c r="V384" s="13" t="s">
        <v>156</v>
      </c>
      <c r="W384" s="14">
        <v>80</v>
      </c>
      <c r="X384" s="30" t="s">
        <v>90</v>
      </c>
      <c r="Y384" s="86" t="s">
        <v>108</v>
      </c>
      <c r="Z384" s="91" t="str">
        <f t="shared" si="326"/>
        <v>AOSmithPHPT80</v>
      </c>
      <c r="AA384" s="126">
        <v>0</v>
      </c>
      <c r="AB384" s="42">
        <f>[1]ESTAR_to_AWHS!K166</f>
        <v>2</v>
      </c>
      <c r="AC384" s="51" t="str">
        <f>[1]ESTAR_to_AWHS!I166</f>
        <v>2-3</v>
      </c>
      <c r="AD384" s="171" t="str">
        <f>[1]ESTAR_to_AWHS!L166</f>
        <v>--</v>
      </c>
      <c r="AE384" s="52">
        <f>[1]ESTAR_to_AWHS!J166</f>
        <v>41666</v>
      </c>
      <c r="AF384" s="49" t="s">
        <v>92</v>
      </c>
      <c r="AG384" s="138" t="str">
        <f t="shared" si="264"/>
        <v>2,     240212,   "Accelera 300/WHP 300  (80 gal)"</v>
      </c>
      <c r="AH384" s="140" t="str">
        <f t="shared" si="273"/>
        <v>Stiebel</v>
      </c>
      <c r="AI384" s="141" t="s">
        <v>703</v>
      </c>
      <c r="AJ384" s="166">
        <f t="shared" si="316"/>
        <v>1</v>
      </c>
      <c r="AK384" s="138" t="str">
        <f t="shared" si="265"/>
        <v xml:space="preserve">          case  Accelera 300/WHP 300  (80 gal)   :   "Stiebel80A300"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3:1048" s="6" customFormat="1" ht="15" customHeight="1" x14ac:dyDescent="0.25">
      <c r="C385" s="6" t="str">
        <f t="shared" si="298"/>
        <v>US Craftmaster</v>
      </c>
      <c r="D385" s="6" t="str">
        <f t="shared" si="299"/>
        <v>HPE2F80HD045VU 102  (80 gal)</v>
      </c>
      <c r="E385" s="6">
        <f t="shared" si="266"/>
        <v>250112</v>
      </c>
      <c r="F385" s="60">
        <f t="shared" si="202"/>
        <v>80</v>
      </c>
      <c r="G385" s="6" t="str">
        <f t="shared" si="300"/>
        <v>AOSmithPHPT80</v>
      </c>
      <c r="H385" s="60">
        <v>1</v>
      </c>
      <c r="I385" s="62">
        <v>0</v>
      </c>
      <c r="J385" s="61">
        <f t="shared" si="205"/>
        <v>1.8</v>
      </c>
      <c r="K385" s="61">
        <f t="shared" si="206"/>
        <v>0</v>
      </c>
      <c r="L385" s="127">
        <f t="shared" si="327"/>
        <v>0</v>
      </c>
      <c r="M385" s="169" t="str">
        <f t="shared" si="267"/>
        <v>USCraftmasterHPE2F80U</v>
      </c>
      <c r="N385" s="97" t="s">
        <v>196</v>
      </c>
      <c r="O385" s="32">
        <v>1</v>
      </c>
      <c r="P385" s="81">
        <f t="shared" si="328"/>
        <v>25</v>
      </c>
      <c r="Q385" s="175" t="s">
        <v>49</v>
      </c>
      <c r="R385" s="67">
        <v>1</v>
      </c>
      <c r="S385" s="68">
        <f t="shared" si="325"/>
        <v>250112</v>
      </c>
      <c r="T385" s="65" t="str">
        <f t="shared" si="317"/>
        <v>HPE2F80HD045VU 102  (80 gal)</v>
      </c>
      <c r="U385" s="168">
        <f t="shared" si="314"/>
        <v>1</v>
      </c>
      <c r="V385" s="10" t="s">
        <v>77</v>
      </c>
      <c r="W385" s="11">
        <v>80</v>
      </c>
      <c r="X385" s="30" t="s">
        <v>90</v>
      </c>
      <c r="Y385" s="86" t="s">
        <v>108</v>
      </c>
      <c r="Z385" s="91" t="str">
        <f t="shared" si="326"/>
        <v>AOSmithPHPT80</v>
      </c>
      <c r="AA385" s="126">
        <v>0</v>
      </c>
      <c r="AB385" s="40">
        <v>1.8</v>
      </c>
      <c r="AC385" s="47" t="s">
        <v>15</v>
      </c>
      <c r="AD385" s="160" t="s">
        <v>10</v>
      </c>
      <c r="AE385" s="48">
        <v>40857</v>
      </c>
      <c r="AF385" s="49" t="s">
        <v>83</v>
      </c>
      <c r="AG385" s="138" t="str">
        <f t="shared" si="264"/>
        <v>2,     250112,   "HPE2F80HD045VU 102  (80 gal)"</v>
      </c>
      <c r="AH385" s="139" t="s">
        <v>445</v>
      </c>
      <c r="AI385" s="141" t="s">
        <v>705</v>
      </c>
      <c r="AJ385" s="166">
        <f t="shared" si="316"/>
        <v>1</v>
      </c>
      <c r="AK385" s="138" t="str">
        <f t="shared" si="265"/>
        <v xml:space="preserve">          case  HPE2F80HD045VU 102  (80 gal)   :   "USCraftmasterHPE2F80U"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3:1048" s="6" customFormat="1" ht="15" customHeight="1" x14ac:dyDescent="0.25">
      <c r="C386" s="6" t="str">
        <f t="shared" si="298"/>
        <v>US Craftmaster</v>
      </c>
      <c r="D386" s="6" t="str">
        <f t="shared" si="299"/>
        <v>HPE2K60HD045V  (60 gal)</v>
      </c>
      <c r="E386" s="6">
        <f t="shared" si="266"/>
        <v>250211</v>
      </c>
      <c r="F386" s="60">
        <f t="shared" si="202"/>
        <v>60</v>
      </c>
      <c r="G386" s="6" t="str">
        <f t="shared" si="300"/>
        <v>AOSmithPHPT60</v>
      </c>
      <c r="H386" s="60">
        <v>1</v>
      </c>
      <c r="I386" s="62">
        <v>0</v>
      </c>
      <c r="J386" s="61">
        <f t="shared" si="205"/>
        <v>2.33</v>
      </c>
      <c r="K386" s="61">
        <f t="shared" si="206"/>
        <v>0</v>
      </c>
      <c r="L386" s="127">
        <f t="shared" si="327"/>
        <v>0</v>
      </c>
      <c r="M386" s="169" t="str">
        <f t="shared" si="267"/>
        <v>USCraftmasterHPE2K60</v>
      </c>
      <c r="N386" s="97" t="s">
        <v>196</v>
      </c>
      <c r="O386" s="33"/>
      <c r="P386" s="81">
        <f t="shared" si="328"/>
        <v>25</v>
      </c>
      <c r="Q386" s="18" t="s">
        <v>49</v>
      </c>
      <c r="R386" s="68">
        <f t="shared" ref="R386:R393" si="329">R385+1</f>
        <v>2</v>
      </c>
      <c r="S386" s="68">
        <f t="shared" si="325"/>
        <v>250211</v>
      </c>
      <c r="T386" s="65" t="str">
        <f t="shared" si="317"/>
        <v>HPE2K60HD045V  (60 gal)</v>
      </c>
      <c r="U386" s="168">
        <f t="shared" si="314"/>
        <v>2</v>
      </c>
      <c r="V386" s="19" t="s">
        <v>113</v>
      </c>
      <c r="W386" s="20">
        <v>60</v>
      </c>
      <c r="X386" s="31" t="s">
        <v>107</v>
      </c>
      <c r="Y386" s="86" t="s">
        <v>107</v>
      </c>
      <c r="Z386" s="91" t="str">
        <f t="shared" si="326"/>
        <v>AOSmithPHPT60</v>
      </c>
      <c r="AA386" s="126">
        <v>0</v>
      </c>
      <c r="AB386" s="34">
        <v>2.33</v>
      </c>
      <c r="AC386" s="50"/>
      <c r="AD386" s="170"/>
      <c r="AE386" s="50"/>
      <c r="AF386" s="49"/>
      <c r="AG386" s="138" t="str">
        <f t="shared" si="264"/>
        <v>2,     250211,   "HPE2K60HD045V  (60 gal)"</v>
      </c>
      <c r="AH386" s="140" t="str">
        <f t="shared" si="273"/>
        <v>USCraftmaster</v>
      </c>
      <c r="AI386" s="141" t="s">
        <v>706</v>
      </c>
      <c r="AJ386" s="166">
        <f t="shared" si="316"/>
        <v>1</v>
      </c>
      <c r="AK386" s="138" t="str">
        <f t="shared" si="265"/>
        <v xml:space="preserve">          case  HPE2K60HD045V  (60 gal)   :   "USCraftmasterHPE2K60"</v>
      </c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  <c r="DB386" s="28"/>
      <c r="DC386" s="28"/>
      <c r="DD386" s="28"/>
      <c r="DE386" s="28"/>
      <c r="DF386" s="28"/>
      <c r="DG386" s="28"/>
      <c r="DH386" s="28"/>
      <c r="DI386" s="28"/>
      <c r="DJ386" s="28"/>
      <c r="DK386" s="28"/>
      <c r="DL386" s="28"/>
      <c r="DM386" s="28"/>
      <c r="DN386" s="28"/>
      <c r="DO386" s="28"/>
      <c r="DP386" s="28"/>
      <c r="DQ386" s="28"/>
      <c r="DR386" s="28"/>
      <c r="DS386" s="28"/>
      <c r="DT386" s="28"/>
      <c r="DU386" s="28"/>
      <c r="DV386" s="28"/>
      <c r="DW386" s="28"/>
      <c r="DX386" s="28"/>
      <c r="DY386" s="28"/>
      <c r="DZ386" s="28"/>
      <c r="EA386" s="28"/>
      <c r="EB386" s="28"/>
      <c r="EC386" s="28"/>
      <c r="ED386" s="28"/>
      <c r="EE386" s="28"/>
      <c r="EF386" s="28"/>
      <c r="EG386" s="28"/>
      <c r="EH386" s="28"/>
      <c r="EI386" s="28"/>
      <c r="EJ386" s="28"/>
      <c r="EK386" s="28"/>
      <c r="EL386" s="28"/>
      <c r="EM386" s="28"/>
      <c r="EN386" s="28"/>
      <c r="EO386" s="28"/>
      <c r="EP386" s="28"/>
      <c r="EQ386" s="28"/>
      <c r="ER386" s="28"/>
      <c r="ES386" s="28"/>
      <c r="ET386" s="28"/>
      <c r="EU386" s="28"/>
      <c r="EV386" s="28"/>
      <c r="EW386" s="28"/>
      <c r="EX386" s="28"/>
      <c r="EY386" s="28"/>
      <c r="EZ386" s="28"/>
      <c r="FA386" s="28"/>
      <c r="FB386" s="28"/>
      <c r="FC386" s="28"/>
      <c r="FD386" s="28"/>
      <c r="FE386" s="28"/>
      <c r="FF386" s="28"/>
      <c r="FG386" s="28"/>
      <c r="FH386" s="28"/>
      <c r="FI386" s="28"/>
      <c r="FJ386" s="28"/>
      <c r="FK386" s="28"/>
      <c r="FL386" s="28"/>
      <c r="FM386" s="28"/>
      <c r="FN386" s="28"/>
      <c r="FO386" s="28"/>
      <c r="FP386" s="28"/>
      <c r="FQ386" s="28"/>
      <c r="FR386" s="28"/>
      <c r="FS386" s="28"/>
      <c r="FT386" s="28"/>
      <c r="FU386" s="28"/>
      <c r="FV386" s="28"/>
      <c r="FW386" s="28"/>
      <c r="FX386" s="28"/>
      <c r="FY386" s="28"/>
      <c r="FZ386" s="28"/>
      <c r="GA386" s="28"/>
      <c r="GB386" s="28"/>
      <c r="GC386" s="28"/>
      <c r="GD386" s="28"/>
      <c r="GE386" s="28"/>
      <c r="GF386" s="28"/>
      <c r="GG386" s="28"/>
      <c r="GH386" s="28"/>
      <c r="GI386" s="28"/>
      <c r="GJ386" s="28"/>
      <c r="GK386" s="28"/>
      <c r="GL386" s="28"/>
      <c r="GM386" s="28"/>
      <c r="GN386" s="28"/>
      <c r="GO386" s="28"/>
      <c r="GP386" s="28"/>
      <c r="GQ386" s="28"/>
      <c r="GR386" s="28"/>
      <c r="GS386" s="28"/>
      <c r="GT386" s="28"/>
      <c r="GU386" s="28"/>
      <c r="GV386" s="28"/>
      <c r="GW386" s="28"/>
      <c r="GX386" s="28"/>
      <c r="GY386" s="28"/>
      <c r="GZ386" s="28"/>
      <c r="HA386" s="28"/>
      <c r="HB386" s="28"/>
      <c r="HC386" s="28"/>
      <c r="HD386" s="28"/>
      <c r="HE386" s="28"/>
      <c r="HF386" s="28"/>
      <c r="HG386" s="28"/>
      <c r="HH386" s="28"/>
      <c r="HI386" s="28"/>
      <c r="HJ386" s="28"/>
      <c r="HK386" s="28"/>
      <c r="HL386" s="28"/>
      <c r="HM386" s="28"/>
      <c r="HN386" s="28"/>
      <c r="HO386" s="28"/>
      <c r="HP386" s="28"/>
      <c r="HQ386" s="28"/>
      <c r="HR386" s="28"/>
      <c r="HS386" s="28"/>
      <c r="HT386" s="28"/>
      <c r="HU386" s="28"/>
      <c r="HV386" s="28"/>
      <c r="HW386" s="28"/>
      <c r="HX386" s="28"/>
      <c r="HY386" s="28"/>
      <c r="HZ386" s="28"/>
      <c r="IA386" s="28"/>
      <c r="IB386" s="28"/>
      <c r="IC386" s="28"/>
      <c r="ID386" s="28"/>
      <c r="IE386" s="28"/>
      <c r="IF386" s="28"/>
      <c r="IG386" s="28"/>
      <c r="IH386" s="28"/>
      <c r="II386" s="28"/>
      <c r="IJ386" s="28"/>
      <c r="IK386" s="28"/>
      <c r="IL386" s="28"/>
      <c r="IM386" s="28"/>
      <c r="IN386" s="28"/>
      <c r="IO386" s="28"/>
      <c r="IP386" s="28"/>
      <c r="IQ386" s="28"/>
      <c r="IR386" s="28"/>
      <c r="IS386" s="28"/>
      <c r="IT386" s="28"/>
      <c r="IU386" s="28"/>
      <c r="IV386" s="28"/>
      <c r="IW386" s="28"/>
      <c r="IX386" s="28"/>
      <c r="IY386" s="28"/>
      <c r="IZ386" s="28"/>
      <c r="JA386" s="28"/>
      <c r="JB386" s="28"/>
      <c r="JC386" s="28"/>
      <c r="JD386" s="28"/>
      <c r="JE386" s="28"/>
      <c r="JF386" s="28"/>
      <c r="JG386" s="28"/>
      <c r="JH386" s="28"/>
      <c r="JI386" s="28"/>
      <c r="JJ386" s="28"/>
      <c r="JK386" s="28"/>
      <c r="JL386" s="28"/>
      <c r="JM386" s="28"/>
      <c r="JN386" s="28"/>
      <c r="JO386" s="28"/>
      <c r="JP386" s="28"/>
      <c r="JQ386" s="28"/>
      <c r="JR386" s="28"/>
      <c r="JS386" s="28"/>
      <c r="JT386" s="28"/>
      <c r="JU386" s="28"/>
      <c r="JV386" s="28"/>
      <c r="JW386" s="28"/>
      <c r="JX386" s="28"/>
      <c r="JY386" s="28"/>
      <c r="JZ386" s="28"/>
      <c r="KA386" s="28"/>
      <c r="KB386" s="28"/>
      <c r="KC386" s="28"/>
      <c r="KD386" s="28"/>
      <c r="KE386" s="28"/>
      <c r="KF386" s="28"/>
      <c r="KG386" s="28"/>
      <c r="KH386" s="28"/>
      <c r="KI386" s="28"/>
      <c r="KJ386" s="28"/>
      <c r="KK386" s="28"/>
      <c r="KL386" s="28"/>
      <c r="KM386" s="28"/>
      <c r="KN386" s="28"/>
      <c r="KO386" s="28"/>
      <c r="KP386" s="28"/>
      <c r="KQ386" s="28"/>
      <c r="KR386" s="28"/>
      <c r="KS386" s="28"/>
      <c r="KT386" s="28"/>
      <c r="KU386" s="28"/>
      <c r="KV386" s="28"/>
      <c r="KW386" s="28"/>
      <c r="KX386" s="28"/>
      <c r="KY386" s="28"/>
      <c r="KZ386" s="28"/>
      <c r="LA386" s="28"/>
      <c r="LB386" s="28"/>
      <c r="LC386" s="28"/>
      <c r="LD386" s="28"/>
      <c r="LE386" s="28"/>
      <c r="LF386" s="28"/>
      <c r="LG386" s="28"/>
      <c r="LH386" s="28"/>
      <c r="LI386" s="28"/>
      <c r="LJ386" s="28"/>
      <c r="LK386" s="28"/>
      <c r="LL386" s="28"/>
      <c r="LM386" s="28"/>
      <c r="LN386" s="28"/>
      <c r="LO386" s="28"/>
      <c r="LP386" s="28"/>
      <c r="LQ386" s="28"/>
      <c r="LR386" s="28"/>
      <c r="LS386" s="28"/>
      <c r="LT386" s="28"/>
      <c r="LU386" s="28"/>
      <c r="LV386" s="28"/>
      <c r="LW386" s="28"/>
      <c r="LX386" s="28"/>
      <c r="LY386" s="28"/>
      <c r="LZ386" s="28"/>
      <c r="MA386" s="28"/>
      <c r="MB386" s="28"/>
      <c r="MC386" s="28"/>
      <c r="MD386" s="28"/>
      <c r="ME386" s="28"/>
      <c r="MF386" s="28"/>
      <c r="MG386" s="28"/>
      <c r="MH386" s="28"/>
      <c r="MI386" s="28"/>
      <c r="MJ386" s="28"/>
      <c r="MK386" s="28"/>
      <c r="ML386" s="28"/>
      <c r="MM386" s="28"/>
      <c r="MN386" s="28"/>
      <c r="MO386" s="28"/>
      <c r="MP386" s="28"/>
      <c r="MQ386" s="28"/>
      <c r="MR386" s="28"/>
      <c r="MS386" s="28"/>
      <c r="MT386" s="28"/>
      <c r="MU386" s="28"/>
      <c r="MV386" s="28"/>
      <c r="MW386" s="28"/>
      <c r="MX386" s="28"/>
      <c r="MY386" s="28"/>
      <c r="MZ386" s="28"/>
      <c r="NA386" s="28"/>
      <c r="NB386" s="28"/>
      <c r="NC386" s="28"/>
      <c r="ND386" s="28"/>
      <c r="NE386" s="28"/>
      <c r="NF386" s="28"/>
      <c r="NG386" s="28"/>
      <c r="NH386" s="28"/>
      <c r="NI386" s="28"/>
      <c r="NJ386" s="28"/>
      <c r="NK386" s="28"/>
      <c r="NL386" s="28"/>
      <c r="NM386" s="28"/>
      <c r="NN386" s="28"/>
      <c r="NO386" s="28"/>
      <c r="NP386" s="28"/>
      <c r="NQ386" s="28"/>
      <c r="NR386" s="28"/>
      <c r="NS386" s="28"/>
      <c r="NT386" s="28"/>
      <c r="NU386" s="28"/>
      <c r="NV386" s="28"/>
      <c r="NW386" s="28"/>
      <c r="NX386" s="28"/>
      <c r="NY386" s="28"/>
      <c r="NZ386" s="28"/>
      <c r="OA386" s="28"/>
      <c r="OB386" s="28"/>
      <c r="OC386" s="28"/>
      <c r="OD386" s="28"/>
      <c r="OE386" s="28"/>
      <c r="OF386" s="28"/>
      <c r="OG386" s="28"/>
      <c r="OH386" s="28"/>
      <c r="OI386" s="28"/>
      <c r="OJ386" s="28"/>
      <c r="OK386" s="28"/>
      <c r="OL386" s="28"/>
      <c r="OM386" s="28"/>
      <c r="ON386" s="28"/>
      <c r="OO386" s="28"/>
      <c r="OP386" s="28"/>
      <c r="OQ386" s="28"/>
      <c r="OR386" s="28"/>
      <c r="OS386" s="28"/>
      <c r="OT386" s="28"/>
      <c r="OU386" s="28"/>
      <c r="OV386" s="28"/>
      <c r="OW386" s="28"/>
      <c r="OX386" s="28"/>
      <c r="OY386" s="28"/>
      <c r="OZ386" s="28"/>
      <c r="PA386" s="28"/>
      <c r="PB386" s="28"/>
      <c r="PC386" s="28"/>
      <c r="PD386" s="28"/>
      <c r="PE386" s="28"/>
      <c r="PF386" s="28"/>
      <c r="PG386" s="28"/>
      <c r="PH386" s="28"/>
      <c r="PI386" s="28"/>
      <c r="PJ386" s="28"/>
      <c r="PK386" s="28"/>
      <c r="PL386" s="28"/>
      <c r="PM386" s="28"/>
      <c r="PN386" s="28"/>
      <c r="PO386" s="28"/>
      <c r="PP386" s="28"/>
      <c r="PQ386" s="28"/>
      <c r="PR386" s="28"/>
      <c r="PS386" s="28"/>
      <c r="PT386" s="28"/>
      <c r="PU386" s="28"/>
      <c r="PV386" s="28"/>
      <c r="PW386" s="28"/>
      <c r="PX386" s="28"/>
      <c r="PY386" s="28"/>
      <c r="PZ386" s="28"/>
      <c r="QA386" s="28"/>
      <c r="QB386" s="28"/>
      <c r="QC386" s="28"/>
      <c r="QD386" s="28"/>
      <c r="QE386" s="28"/>
      <c r="QF386" s="28"/>
      <c r="QG386" s="28"/>
      <c r="QH386" s="28"/>
      <c r="QI386" s="28"/>
      <c r="QJ386" s="28"/>
      <c r="QK386" s="28"/>
      <c r="QL386" s="28"/>
      <c r="QM386" s="28"/>
      <c r="QN386" s="28"/>
      <c r="QO386" s="28"/>
      <c r="QP386" s="28"/>
      <c r="QQ386" s="28"/>
      <c r="QR386" s="28"/>
      <c r="QS386" s="28"/>
      <c r="QT386" s="28"/>
      <c r="QU386" s="28"/>
      <c r="QV386" s="28"/>
      <c r="QW386" s="28"/>
      <c r="QX386" s="28"/>
      <c r="QY386" s="28"/>
      <c r="QZ386" s="28"/>
      <c r="RA386" s="28"/>
      <c r="RB386" s="28"/>
      <c r="RC386" s="28"/>
      <c r="RD386" s="28"/>
      <c r="RE386" s="28"/>
      <c r="RF386" s="28"/>
      <c r="RG386" s="28"/>
      <c r="RH386" s="28"/>
      <c r="RI386" s="28"/>
      <c r="RJ386" s="28"/>
      <c r="RK386" s="28"/>
      <c r="RL386" s="28"/>
      <c r="RM386" s="28"/>
      <c r="RN386" s="28"/>
      <c r="RO386" s="28"/>
      <c r="RP386" s="28"/>
      <c r="RQ386" s="28"/>
      <c r="RR386" s="28"/>
      <c r="RS386" s="28"/>
      <c r="RT386" s="28"/>
      <c r="RU386" s="28"/>
      <c r="RV386" s="28"/>
      <c r="RW386" s="28"/>
      <c r="RX386" s="28"/>
      <c r="RY386" s="28"/>
      <c r="RZ386" s="28"/>
      <c r="SA386" s="28"/>
      <c r="SB386" s="28"/>
      <c r="SC386" s="28"/>
      <c r="SD386" s="28"/>
      <c r="SE386" s="28"/>
      <c r="SF386" s="28"/>
      <c r="SG386" s="28"/>
      <c r="SH386" s="28"/>
      <c r="SI386" s="28"/>
      <c r="SJ386" s="28"/>
      <c r="SK386" s="28"/>
      <c r="SL386" s="28"/>
      <c r="SM386" s="28"/>
      <c r="SN386" s="28"/>
      <c r="SO386" s="28"/>
      <c r="SP386" s="28"/>
      <c r="SQ386" s="28"/>
      <c r="SR386" s="28"/>
      <c r="SS386" s="28"/>
      <c r="ST386" s="28"/>
      <c r="SU386" s="28"/>
      <c r="SV386" s="28"/>
      <c r="SW386" s="28"/>
      <c r="SX386" s="28"/>
      <c r="SY386" s="28"/>
      <c r="SZ386" s="28"/>
      <c r="TA386" s="28"/>
      <c r="TB386" s="28"/>
      <c r="TC386" s="28"/>
      <c r="TD386" s="28"/>
      <c r="TE386" s="28"/>
      <c r="TF386" s="28"/>
      <c r="TG386" s="28"/>
      <c r="TH386" s="28"/>
      <c r="TI386" s="28"/>
      <c r="TJ386" s="28"/>
      <c r="TK386" s="28"/>
      <c r="TL386" s="28"/>
      <c r="TM386" s="28"/>
      <c r="TN386" s="28"/>
      <c r="TO386" s="28"/>
      <c r="TP386" s="28"/>
      <c r="TQ386" s="28"/>
      <c r="TR386" s="28"/>
      <c r="TS386" s="28"/>
      <c r="TT386" s="28"/>
      <c r="TU386" s="28"/>
      <c r="TV386" s="28"/>
      <c r="TW386" s="28"/>
      <c r="TX386" s="28"/>
      <c r="TY386" s="28"/>
      <c r="TZ386" s="28"/>
      <c r="UA386" s="28"/>
      <c r="UB386" s="28"/>
      <c r="UC386" s="28"/>
      <c r="UD386" s="28"/>
      <c r="UE386" s="28"/>
      <c r="UF386" s="28"/>
      <c r="UG386" s="28"/>
      <c r="UH386" s="28"/>
      <c r="UI386" s="28"/>
      <c r="UJ386" s="28"/>
      <c r="UK386" s="28"/>
      <c r="UL386" s="28"/>
      <c r="UM386" s="28"/>
      <c r="UN386" s="28"/>
      <c r="UO386" s="28"/>
      <c r="UP386" s="28"/>
      <c r="UQ386" s="28"/>
      <c r="UR386" s="28"/>
      <c r="US386" s="28"/>
      <c r="UT386" s="28"/>
      <c r="UU386" s="28"/>
      <c r="UV386" s="28"/>
      <c r="UW386" s="28"/>
      <c r="UX386" s="28"/>
      <c r="UY386" s="28"/>
      <c r="UZ386" s="28"/>
      <c r="VA386" s="28"/>
      <c r="VB386" s="28"/>
      <c r="VC386" s="28"/>
      <c r="VD386" s="28"/>
      <c r="VE386" s="28"/>
      <c r="VF386" s="28"/>
      <c r="VG386" s="28"/>
      <c r="VH386" s="28"/>
      <c r="VI386" s="28"/>
      <c r="VJ386" s="28"/>
      <c r="VK386" s="28"/>
      <c r="VL386" s="28"/>
      <c r="VM386" s="28"/>
      <c r="VN386" s="28"/>
      <c r="VO386" s="28"/>
      <c r="VP386" s="28"/>
      <c r="VQ386" s="28"/>
      <c r="VR386" s="28"/>
      <c r="VS386" s="28"/>
      <c r="VT386" s="28"/>
      <c r="VU386" s="28"/>
      <c r="VV386" s="28"/>
      <c r="VW386" s="28"/>
      <c r="VX386" s="28"/>
      <c r="VY386" s="28"/>
      <c r="VZ386" s="28"/>
      <c r="WA386" s="28"/>
      <c r="WB386" s="28"/>
      <c r="WC386" s="28"/>
      <c r="WD386" s="28"/>
      <c r="WE386" s="28"/>
      <c r="WF386" s="28"/>
      <c r="WG386" s="28"/>
      <c r="WH386" s="28"/>
      <c r="WI386" s="28"/>
      <c r="WJ386" s="28"/>
      <c r="WK386" s="28"/>
      <c r="WL386" s="28"/>
      <c r="WM386" s="28"/>
      <c r="WN386" s="28"/>
      <c r="WO386" s="28"/>
      <c r="WP386" s="28"/>
      <c r="WQ386" s="28"/>
      <c r="WR386" s="28"/>
      <c r="WS386" s="28"/>
      <c r="WT386" s="28"/>
      <c r="WU386" s="28"/>
      <c r="WV386" s="28"/>
      <c r="WW386" s="28"/>
      <c r="WX386" s="28"/>
      <c r="WY386" s="28"/>
      <c r="WZ386" s="28"/>
      <c r="XA386" s="28"/>
      <c r="XB386" s="28"/>
      <c r="XC386" s="28"/>
      <c r="XD386" s="28"/>
      <c r="XE386" s="28"/>
      <c r="XF386" s="28"/>
      <c r="XG386" s="28"/>
      <c r="XH386" s="28"/>
      <c r="XI386" s="28"/>
      <c r="XJ386" s="28"/>
      <c r="XK386" s="28"/>
      <c r="XL386" s="28"/>
      <c r="XM386" s="28"/>
      <c r="XN386" s="28"/>
      <c r="XO386" s="28"/>
      <c r="XP386" s="28"/>
      <c r="XQ386" s="28"/>
      <c r="XR386" s="28"/>
      <c r="XS386" s="28"/>
      <c r="XT386" s="28"/>
      <c r="XU386" s="28"/>
      <c r="XV386" s="28"/>
      <c r="XW386" s="28"/>
      <c r="XX386" s="28"/>
      <c r="XY386" s="28"/>
      <c r="XZ386" s="28"/>
      <c r="YA386" s="28"/>
      <c r="YB386" s="28"/>
      <c r="YC386" s="28"/>
      <c r="YD386" s="28"/>
      <c r="YE386" s="28"/>
      <c r="YF386" s="28"/>
      <c r="YG386" s="28"/>
      <c r="YH386" s="28"/>
      <c r="YI386" s="28"/>
      <c r="YJ386" s="28"/>
      <c r="YK386" s="28"/>
      <c r="YL386" s="28"/>
      <c r="YM386" s="28"/>
      <c r="YN386" s="28"/>
      <c r="YO386" s="28"/>
      <c r="YP386" s="28"/>
      <c r="YQ386" s="28"/>
      <c r="YR386" s="28"/>
      <c r="YS386" s="28"/>
      <c r="YT386" s="28"/>
      <c r="YU386" s="28"/>
      <c r="YV386" s="28"/>
      <c r="YW386" s="28"/>
      <c r="YX386" s="28"/>
      <c r="YY386" s="28"/>
      <c r="YZ386" s="28"/>
      <c r="ZA386" s="28"/>
      <c r="ZB386" s="28"/>
      <c r="ZC386" s="28"/>
      <c r="ZD386" s="28"/>
      <c r="ZE386" s="28"/>
      <c r="ZF386" s="28"/>
      <c r="ZG386" s="28"/>
      <c r="ZH386" s="28"/>
      <c r="ZI386" s="28"/>
      <c r="ZJ386" s="28"/>
      <c r="ZK386" s="28"/>
      <c r="ZL386" s="28"/>
      <c r="ZM386" s="28"/>
      <c r="ZN386" s="28"/>
      <c r="ZO386" s="28"/>
      <c r="ZP386" s="28"/>
      <c r="ZQ386" s="28"/>
      <c r="ZR386" s="28"/>
      <c r="ZS386" s="28"/>
      <c r="ZT386" s="28"/>
      <c r="ZU386" s="28"/>
      <c r="ZV386" s="28"/>
      <c r="ZW386" s="28"/>
      <c r="ZX386" s="28"/>
      <c r="ZY386" s="28"/>
      <c r="ZZ386" s="28"/>
      <c r="AAA386" s="28"/>
      <c r="AAB386" s="28"/>
      <c r="AAC386" s="28"/>
      <c r="AAD386" s="28"/>
      <c r="AAE386" s="28"/>
      <c r="AAF386" s="28"/>
      <c r="AAG386" s="28"/>
      <c r="AAH386" s="28"/>
      <c r="AAI386" s="28"/>
      <c r="AAJ386" s="28"/>
      <c r="AAK386" s="28"/>
      <c r="AAL386" s="28"/>
      <c r="AAM386" s="28"/>
      <c r="AAN386" s="28"/>
      <c r="AAO386" s="28"/>
      <c r="AAP386" s="28"/>
      <c r="AAQ386" s="28"/>
      <c r="AAR386" s="28"/>
      <c r="AAS386" s="28"/>
      <c r="AAT386" s="28"/>
      <c r="AAU386" s="28"/>
      <c r="AAV386" s="28"/>
      <c r="AAW386" s="28"/>
      <c r="AAX386" s="28"/>
      <c r="AAY386" s="28"/>
      <c r="AAZ386" s="28"/>
      <c r="ABA386" s="28"/>
      <c r="ABB386" s="28"/>
      <c r="ABC386" s="28"/>
      <c r="ABD386" s="28"/>
      <c r="ABE386" s="28"/>
      <c r="ABF386" s="28"/>
      <c r="ABG386" s="28"/>
      <c r="ABH386" s="28"/>
      <c r="ABI386" s="28"/>
      <c r="ABJ386" s="28"/>
      <c r="ABK386" s="28"/>
      <c r="ABL386" s="28"/>
      <c r="ABM386" s="28"/>
      <c r="ABN386" s="28"/>
      <c r="ABO386" s="28"/>
      <c r="ABP386" s="28"/>
      <c r="ABQ386" s="28"/>
      <c r="ABR386" s="28"/>
      <c r="ABS386" s="28"/>
      <c r="ABT386" s="28"/>
      <c r="ABU386" s="28"/>
      <c r="ABV386" s="28"/>
      <c r="ABW386" s="28"/>
      <c r="ABX386" s="28"/>
      <c r="ABY386" s="28"/>
      <c r="ABZ386" s="28"/>
      <c r="ACA386" s="28"/>
      <c r="ACB386" s="28"/>
      <c r="ACC386" s="28"/>
      <c r="ACD386" s="28"/>
      <c r="ACE386" s="28"/>
      <c r="ACF386" s="28"/>
      <c r="ACG386" s="28"/>
      <c r="ACH386" s="28"/>
      <c r="ACI386" s="28"/>
      <c r="ACJ386" s="28"/>
      <c r="ACK386" s="28"/>
      <c r="ACL386" s="28"/>
      <c r="ACM386" s="28"/>
      <c r="ACN386" s="28"/>
      <c r="ACO386" s="28"/>
      <c r="ACP386" s="28"/>
      <c r="ACQ386" s="28"/>
      <c r="ACR386" s="28"/>
      <c r="ACS386" s="28"/>
      <c r="ACT386" s="28"/>
      <c r="ACU386" s="28"/>
      <c r="ACV386" s="28"/>
      <c r="ACW386" s="28"/>
      <c r="ACX386" s="28"/>
      <c r="ACY386" s="28"/>
      <c r="ACZ386" s="28"/>
      <c r="ADA386" s="28"/>
      <c r="ADB386" s="28"/>
      <c r="ADC386" s="28"/>
      <c r="ADD386" s="28"/>
      <c r="ADE386" s="28"/>
      <c r="ADF386" s="28"/>
      <c r="ADG386" s="28"/>
      <c r="ADH386" s="28"/>
      <c r="ADI386" s="28"/>
      <c r="ADJ386" s="28"/>
      <c r="ADK386" s="28"/>
      <c r="ADL386" s="28"/>
      <c r="ADM386" s="28"/>
      <c r="ADN386" s="28"/>
      <c r="ADO386" s="28"/>
      <c r="ADP386" s="28"/>
      <c r="ADQ386" s="28"/>
      <c r="ADR386" s="28"/>
      <c r="ADS386" s="28"/>
      <c r="ADT386" s="28"/>
      <c r="ADU386" s="28"/>
      <c r="ADV386" s="28"/>
      <c r="ADW386" s="28"/>
      <c r="ADX386" s="28"/>
      <c r="ADY386" s="28"/>
      <c r="ADZ386" s="28"/>
      <c r="AEA386" s="28"/>
      <c r="AEB386" s="28"/>
      <c r="AEC386" s="28"/>
      <c r="AED386" s="28"/>
      <c r="AEE386" s="28"/>
      <c r="AEF386" s="28"/>
      <c r="AEG386" s="28"/>
      <c r="AEH386" s="28"/>
      <c r="AEI386" s="28"/>
      <c r="AEJ386" s="28"/>
      <c r="AEK386" s="28"/>
      <c r="AEL386" s="28"/>
      <c r="AEM386" s="28"/>
      <c r="AEN386" s="28"/>
      <c r="AEO386" s="28"/>
      <c r="AEP386" s="28"/>
      <c r="AEQ386" s="28"/>
      <c r="AER386" s="28"/>
      <c r="AES386" s="28"/>
      <c r="AET386" s="28"/>
      <c r="AEU386" s="28"/>
      <c r="AEV386" s="28"/>
      <c r="AEW386" s="28"/>
      <c r="AEX386" s="28"/>
      <c r="AEY386" s="28"/>
      <c r="AEZ386" s="28"/>
      <c r="AFA386" s="28"/>
      <c r="AFB386" s="28"/>
      <c r="AFC386" s="28"/>
      <c r="AFD386" s="28"/>
      <c r="AFE386" s="28"/>
      <c r="AFF386" s="28"/>
      <c r="AFG386" s="28"/>
      <c r="AFH386" s="28"/>
      <c r="AFI386" s="28"/>
      <c r="AFJ386" s="28"/>
      <c r="AFK386" s="28"/>
      <c r="AFL386" s="28"/>
      <c r="AFM386" s="28"/>
      <c r="AFN386" s="28"/>
      <c r="AFO386" s="28"/>
      <c r="AFP386" s="28"/>
      <c r="AFQ386" s="28"/>
      <c r="AFR386" s="28"/>
      <c r="AFS386" s="28"/>
      <c r="AFT386" s="28"/>
      <c r="AFU386" s="28"/>
      <c r="AFV386" s="28"/>
      <c r="AFW386" s="28"/>
      <c r="AFX386" s="28"/>
      <c r="AFY386" s="28"/>
      <c r="AFZ386" s="28"/>
      <c r="AGA386" s="28"/>
      <c r="AGB386" s="28"/>
      <c r="AGC386" s="28"/>
      <c r="AGD386" s="28"/>
      <c r="AGE386" s="28"/>
      <c r="AGF386" s="28"/>
      <c r="AGG386" s="28"/>
      <c r="AGH386" s="28"/>
      <c r="AGI386" s="28"/>
      <c r="AGJ386" s="28"/>
      <c r="AGK386" s="28"/>
      <c r="AGL386" s="28"/>
      <c r="AGM386" s="28"/>
      <c r="AGN386" s="28"/>
      <c r="AGO386" s="28"/>
      <c r="AGP386" s="28"/>
      <c r="AGQ386" s="28"/>
      <c r="AGR386" s="28"/>
      <c r="AGS386" s="28"/>
      <c r="AGT386" s="28"/>
      <c r="AGU386" s="28"/>
      <c r="AGV386" s="28"/>
      <c r="AGW386" s="28"/>
      <c r="AGX386" s="28"/>
      <c r="AGY386" s="28"/>
      <c r="AGZ386" s="28"/>
      <c r="AHA386" s="28"/>
      <c r="AHB386" s="28"/>
      <c r="AHC386" s="28"/>
      <c r="AHD386" s="28"/>
      <c r="AHE386" s="28"/>
      <c r="AHF386" s="28"/>
      <c r="AHG386" s="28"/>
      <c r="AHH386" s="28"/>
      <c r="AHI386" s="28"/>
      <c r="AHJ386" s="28"/>
      <c r="AHK386" s="28"/>
      <c r="AHL386" s="28"/>
      <c r="AHM386" s="28"/>
      <c r="AHN386" s="28"/>
      <c r="AHO386" s="28"/>
      <c r="AHP386" s="28"/>
      <c r="AHQ386" s="28"/>
      <c r="AHR386" s="28"/>
      <c r="AHS386" s="28"/>
      <c r="AHT386" s="28"/>
      <c r="AHU386" s="28"/>
      <c r="AHV386" s="28"/>
      <c r="AHW386" s="28"/>
      <c r="AHX386" s="28"/>
      <c r="AHY386" s="28"/>
      <c r="AHZ386" s="28"/>
      <c r="AIA386" s="28"/>
      <c r="AIB386" s="28"/>
      <c r="AIC386" s="28"/>
      <c r="AID386" s="28"/>
      <c r="AIE386" s="28"/>
      <c r="AIF386" s="28"/>
      <c r="AIG386" s="28"/>
      <c r="AIH386" s="28"/>
      <c r="AII386" s="28"/>
      <c r="AIJ386" s="28"/>
      <c r="AIK386" s="28"/>
      <c r="AIL386" s="28"/>
      <c r="AIM386" s="28"/>
      <c r="AIN386" s="28"/>
      <c r="AIO386" s="28"/>
      <c r="AIP386" s="28"/>
      <c r="AIQ386" s="28"/>
      <c r="AIR386" s="28"/>
      <c r="AIS386" s="28"/>
      <c r="AIT386" s="28"/>
      <c r="AIU386" s="28"/>
      <c r="AIV386" s="28"/>
      <c r="AIW386" s="28"/>
      <c r="AIX386" s="28"/>
      <c r="AIY386" s="28"/>
      <c r="AIZ386" s="28"/>
      <c r="AJA386" s="28"/>
      <c r="AJB386" s="28"/>
      <c r="AJC386" s="28"/>
      <c r="AJD386" s="28"/>
      <c r="AJE386" s="28"/>
      <c r="AJF386" s="28"/>
      <c r="AJG386" s="28"/>
      <c r="AJH386" s="28"/>
      <c r="AJI386" s="28"/>
      <c r="AJJ386" s="28"/>
      <c r="AJK386" s="28"/>
      <c r="AJL386" s="28"/>
      <c r="AJM386" s="28"/>
      <c r="AJN386" s="28"/>
      <c r="AJO386" s="28"/>
      <c r="AJP386" s="28"/>
      <c r="AJQ386" s="28"/>
      <c r="AJR386" s="28"/>
      <c r="AJS386" s="28"/>
      <c r="AJT386" s="28"/>
      <c r="AJU386" s="28"/>
      <c r="AJV386" s="28"/>
      <c r="AJW386" s="28"/>
      <c r="AJX386" s="28"/>
      <c r="AJY386" s="28"/>
      <c r="AJZ386" s="28"/>
      <c r="AKA386" s="28"/>
      <c r="AKB386" s="28"/>
      <c r="AKC386" s="28"/>
      <c r="AKD386" s="28"/>
      <c r="AKE386" s="28"/>
      <c r="AKF386" s="28"/>
      <c r="AKG386" s="28"/>
      <c r="AKH386" s="28"/>
      <c r="AKI386" s="28"/>
      <c r="AKJ386" s="28"/>
      <c r="AKK386" s="28"/>
      <c r="AKL386" s="28"/>
      <c r="AKM386" s="28"/>
      <c r="AKN386" s="28"/>
      <c r="AKO386" s="28"/>
      <c r="AKP386" s="28"/>
      <c r="AKQ386" s="28"/>
      <c r="AKR386" s="28"/>
      <c r="AKS386" s="28"/>
      <c r="AKT386" s="28"/>
      <c r="AKU386" s="28"/>
      <c r="AKV386" s="28"/>
      <c r="AKW386" s="28"/>
      <c r="AKX386" s="28"/>
      <c r="AKY386" s="28"/>
      <c r="AKZ386" s="28"/>
      <c r="ALA386" s="28"/>
      <c r="ALB386" s="28"/>
      <c r="ALC386" s="28"/>
      <c r="ALD386" s="28"/>
      <c r="ALE386" s="28"/>
      <c r="ALF386" s="28"/>
      <c r="ALG386" s="28"/>
      <c r="ALH386" s="28"/>
      <c r="ALI386" s="28"/>
      <c r="ALJ386" s="28"/>
      <c r="ALK386" s="28"/>
      <c r="ALL386" s="28"/>
      <c r="ALM386" s="28"/>
      <c r="ALN386" s="28"/>
      <c r="ALO386" s="28"/>
      <c r="ALP386" s="28"/>
      <c r="ALQ386" s="28"/>
      <c r="ALR386" s="28"/>
      <c r="ALS386" s="28"/>
      <c r="ALT386" s="28"/>
      <c r="ALU386" s="28"/>
      <c r="ALV386" s="28"/>
      <c r="ALW386" s="28"/>
      <c r="ALX386" s="28"/>
      <c r="ALY386" s="28"/>
      <c r="ALZ386" s="28"/>
      <c r="AMA386" s="28"/>
      <c r="AMB386" s="28"/>
      <c r="AMC386" s="28"/>
      <c r="AMD386" s="28"/>
      <c r="AME386" s="28"/>
      <c r="AMF386" s="28"/>
      <c r="AMG386" s="28"/>
      <c r="AMH386" s="28"/>
      <c r="AMI386" s="28"/>
      <c r="AMJ386" s="28"/>
      <c r="AMK386" s="28"/>
      <c r="AML386" s="28"/>
      <c r="AMM386" s="28"/>
      <c r="AMN386" s="28"/>
      <c r="AMO386" s="28"/>
      <c r="AMP386" s="28"/>
      <c r="AMQ386" s="28"/>
      <c r="AMR386" s="28"/>
      <c r="AMS386" s="28"/>
      <c r="AMT386" s="28"/>
      <c r="AMU386" s="28"/>
      <c r="AMV386" s="28"/>
      <c r="AMW386" s="28"/>
      <c r="AMX386" s="28"/>
      <c r="AMY386" s="28"/>
      <c r="AMZ386" s="28"/>
      <c r="ANA386" s="28"/>
      <c r="ANB386" s="28"/>
      <c r="ANC386" s="28"/>
      <c r="AND386" s="28"/>
      <c r="ANE386" s="28"/>
      <c r="ANF386" s="28"/>
      <c r="ANG386" s="28"/>
      <c r="ANH386" s="28"/>
    </row>
    <row r="387" spans="3:1048" s="6" customFormat="1" ht="15" customHeight="1" x14ac:dyDescent="0.25">
      <c r="C387" s="6" t="str">
        <f t="shared" si="298"/>
        <v>US Craftmaster</v>
      </c>
      <c r="D387" s="6" t="str">
        <f t="shared" si="299"/>
        <v>HPE2K80HD045V  (80 gal)</v>
      </c>
      <c r="E387" s="6">
        <f t="shared" si="266"/>
        <v>250312</v>
      </c>
      <c r="F387" s="60">
        <f t="shared" si="202"/>
        <v>80</v>
      </c>
      <c r="G387" s="6" t="str">
        <f t="shared" si="300"/>
        <v>AOSmithPHPT80</v>
      </c>
      <c r="H387" s="60">
        <v>1</v>
      </c>
      <c r="I387" s="62">
        <v>0</v>
      </c>
      <c r="J387" s="61">
        <f t="shared" si="205"/>
        <v>2.33</v>
      </c>
      <c r="K387" s="61">
        <f t="shared" si="206"/>
        <v>0</v>
      </c>
      <c r="L387" s="127">
        <f t="shared" si="327"/>
        <v>0</v>
      </c>
      <c r="M387" s="169" t="str">
        <f t="shared" si="267"/>
        <v>USCraftmasterHPE2K80</v>
      </c>
      <c r="N387" s="97" t="s">
        <v>196</v>
      </c>
      <c r="O387" s="33"/>
      <c r="P387" s="81">
        <f t="shared" si="328"/>
        <v>25</v>
      </c>
      <c r="Q387" s="18" t="s">
        <v>49</v>
      </c>
      <c r="R387" s="68">
        <f t="shared" si="329"/>
        <v>3</v>
      </c>
      <c r="S387" s="68">
        <f t="shared" si="325"/>
        <v>250312</v>
      </c>
      <c r="T387" s="65" t="str">
        <f t="shared" si="317"/>
        <v>HPE2K80HD045V  (80 gal)</v>
      </c>
      <c r="U387" s="168">
        <f t="shared" si="314"/>
        <v>2</v>
      </c>
      <c r="V387" s="19" t="s">
        <v>117</v>
      </c>
      <c r="W387" s="20">
        <v>80</v>
      </c>
      <c r="X387" s="31" t="s">
        <v>108</v>
      </c>
      <c r="Y387" s="86" t="s">
        <v>108</v>
      </c>
      <c r="Z387" s="91" t="str">
        <f t="shared" si="326"/>
        <v>AOSmithPHPT80</v>
      </c>
      <c r="AA387" s="126">
        <v>0</v>
      </c>
      <c r="AB387" s="34">
        <v>2.33</v>
      </c>
      <c r="AC387" s="50"/>
      <c r="AD387" s="170"/>
      <c r="AE387" s="50"/>
      <c r="AF387" s="49"/>
      <c r="AG387" s="138" t="str">
        <f t="shared" si="264"/>
        <v>2,     250312,   "HPE2K80HD045V  (80 gal)"</v>
      </c>
      <c r="AH387" s="140" t="str">
        <f t="shared" si="273"/>
        <v>USCraftmaster</v>
      </c>
      <c r="AI387" s="141" t="s">
        <v>707</v>
      </c>
      <c r="AJ387" s="166">
        <f t="shared" si="316"/>
        <v>1</v>
      </c>
      <c r="AK387" s="138" t="str">
        <f t="shared" si="265"/>
        <v xml:space="preserve">          case  HPE2K80HD045V  (80 gal)   :   "USCraftmasterHPE2K80"</v>
      </c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  <c r="DB387" s="28"/>
      <c r="DC387" s="28"/>
      <c r="DD387" s="28"/>
      <c r="DE387" s="28"/>
      <c r="DF387" s="28"/>
      <c r="DG387" s="28"/>
      <c r="DH387" s="28"/>
      <c r="DI387" s="28"/>
      <c r="DJ387" s="28"/>
      <c r="DK387" s="28"/>
      <c r="DL387" s="28"/>
      <c r="DM387" s="28"/>
      <c r="DN387" s="28"/>
      <c r="DO387" s="28"/>
      <c r="DP387" s="28"/>
      <c r="DQ387" s="28"/>
      <c r="DR387" s="28"/>
      <c r="DS387" s="28"/>
      <c r="DT387" s="28"/>
      <c r="DU387" s="28"/>
      <c r="DV387" s="28"/>
      <c r="DW387" s="28"/>
      <c r="DX387" s="28"/>
      <c r="DY387" s="28"/>
      <c r="DZ387" s="28"/>
      <c r="EA387" s="28"/>
      <c r="EB387" s="28"/>
      <c r="EC387" s="28"/>
      <c r="ED387" s="28"/>
      <c r="EE387" s="28"/>
      <c r="EF387" s="28"/>
      <c r="EG387" s="28"/>
      <c r="EH387" s="28"/>
      <c r="EI387" s="28"/>
      <c r="EJ387" s="28"/>
      <c r="EK387" s="28"/>
      <c r="EL387" s="28"/>
      <c r="EM387" s="28"/>
      <c r="EN387" s="28"/>
      <c r="EO387" s="28"/>
      <c r="EP387" s="28"/>
      <c r="EQ387" s="28"/>
      <c r="ER387" s="28"/>
      <c r="ES387" s="28"/>
      <c r="ET387" s="28"/>
      <c r="EU387" s="28"/>
      <c r="EV387" s="28"/>
      <c r="EW387" s="28"/>
      <c r="EX387" s="28"/>
      <c r="EY387" s="28"/>
      <c r="EZ387" s="28"/>
      <c r="FA387" s="28"/>
      <c r="FB387" s="28"/>
      <c r="FC387" s="28"/>
      <c r="FD387" s="28"/>
      <c r="FE387" s="28"/>
      <c r="FF387" s="28"/>
      <c r="FG387" s="28"/>
      <c r="FH387" s="28"/>
      <c r="FI387" s="28"/>
      <c r="FJ387" s="28"/>
      <c r="FK387" s="28"/>
      <c r="FL387" s="28"/>
      <c r="FM387" s="28"/>
      <c r="FN387" s="28"/>
      <c r="FO387" s="28"/>
      <c r="FP387" s="28"/>
      <c r="FQ387" s="28"/>
      <c r="FR387" s="28"/>
      <c r="FS387" s="28"/>
      <c r="FT387" s="28"/>
      <c r="FU387" s="28"/>
      <c r="FV387" s="28"/>
      <c r="FW387" s="28"/>
      <c r="FX387" s="28"/>
      <c r="FY387" s="28"/>
      <c r="FZ387" s="28"/>
      <c r="GA387" s="28"/>
      <c r="GB387" s="28"/>
      <c r="GC387" s="28"/>
      <c r="GD387" s="28"/>
      <c r="GE387" s="28"/>
      <c r="GF387" s="28"/>
      <c r="GG387" s="28"/>
      <c r="GH387" s="28"/>
      <c r="GI387" s="28"/>
      <c r="GJ387" s="28"/>
      <c r="GK387" s="28"/>
      <c r="GL387" s="28"/>
      <c r="GM387" s="28"/>
      <c r="GN387" s="28"/>
      <c r="GO387" s="28"/>
      <c r="GP387" s="28"/>
      <c r="GQ387" s="28"/>
      <c r="GR387" s="28"/>
      <c r="GS387" s="28"/>
      <c r="GT387" s="28"/>
      <c r="GU387" s="28"/>
      <c r="GV387" s="28"/>
      <c r="GW387" s="28"/>
      <c r="GX387" s="28"/>
      <c r="GY387" s="28"/>
      <c r="GZ387" s="28"/>
      <c r="HA387" s="28"/>
      <c r="HB387" s="28"/>
      <c r="HC387" s="28"/>
      <c r="HD387" s="28"/>
      <c r="HE387" s="28"/>
      <c r="HF387" s="28"/>
      <c r="HG387" s="28"/>
      <c r="HH387" s="28"/>
      <c r="HI387" s="28"/>
      <c r="HJ387" s="28"/>
      <c r="HK387" s="28"/>
      <c r="HL387" s="28"/>
      <c r="HM387" s="28"/>
      <c r="HN387" s="28"/>
      <c r="HO387" s="28"/>
      <c r="HP387" s="28"/>
      <c r="HQ387" s="28"/>
      <c r="HR387" s="28"/>
      <c r="HS387" s="28"/>
      <c r="HT387" s="28"/>
      <c r="HU387" s="28"/>
      <c r="HV387" s="28"/>
      <c r="HW387" s="28"/>
      <c r="HX387" s="28"/>
      <c r="HY387" s="28"/>
      <c r="HZ387" s="28"/>
      <c r="IA387" s="28"/>
      <c r="IB387" s="28"/>
      <c r="IC387" s="28"/>
      <c r="ID387" s="28"/>
      <c r="IE387" s="28"/>
      <c r="IF387" s="28"/>
      <c r="IG387" s="28"/>
      <c r="IH387" s="28"/>
      <c r="II387" s="28"/>
      <c r="IJ387" s="28"/>
      <c r="IK387" s="28"/>
      <c r="IL387" s="28"/>
      <c r="IM387" s="28"/>
      <c r="IN387" s="28"/>
      <c r="IO387" s="28"/>
      <c r="IP387" s="28"/>
      <c r="IQ387" s="28"/>
      <c r="IR387" s="28"/>
      <c r="IS387" s="28"/>
      <c r="IT387" s="28"/>
      <c r="IU387" s="28"/>
      <c r="IV387" s="28"/>
      <c r="IW387" s="28"/>
      <c r="IX387" s="28"/>
      <c r="IY387" s="28"/>
      <c r="IZ387" s="28"/>
      <c r="JA387" s="28"/>
      <c r="JB387" s="28"/>
      <c r="JC387" s="28"/>
      <c r="JD387" s="28"/>
      <c r="JE387" s="28"/>
      <c r="JF387" s="28"/>
      <c r="JG387" s="28"/>
      <c r="JH387" s="28"/>
      <c r="JI387" s="28"/>
      <c r="JJ387" s="28"/>
      <c r="JK387" s="28"/>
      <c r="JL387" s="28"/>
      <c r="JM387" s="28"/>
      <c r="JN387" s="28"/>
      <c r="JO387" s="28"/>
      <c r="JP387" s="28"/>
      <c r="JQ387" s="28"/>
      <c r="JR387" s="28"/>
      <c r="JS387" s="28"/>
      <c r="JT387" s="28"/>
      <c r="JU387" s="28"/>
      <c r="JV387" s="28"/>
      <c r="JW387" s="28"/>
      <c r="JX387" s="28"/>
      <c r="JY387" s="28"/>
      <c r="JZ387" s="28"/>
      <c r="KA387" s="28"/>
      <c r="KB387" s="28"/>
      <c r="KC387" s="28"/>
      <c r="KD387" s="28"/>
      <c r="KE387" s="28"/>
      <c r="KF387" s="28"/>
      <c r="KG387" s="28"/>
      <c r="KH387" s="28"/>
      <c r="KI387" s="28"/>
      <c r="KJ387" s="28"/>
      <c r="KK387" s="28"/>
      <c r="KL387" s="28"/>
      <c r="KM387" s="28"/>
      <c r="KN387" s="28"/>
      <c r="KO387" s="28"/>
      <c r="KP387" s="28"/>
      <c r="KQ387" s="28"/>
      <c r="KR387" s="28"/>
      <c r="KS387" s="28"/>
      <c r="KT387" s="28"/>
      <c r="KU387" s="28"/>
      <c r="KV387" s="28"/>
      <c r="KW387" s="28"/>
      <c r="KX387" s="28"/>
      <c r="KY387" s="28"/>
      <c r="KZ387" s="28"/>
      <c r="LA387" s="28"/>
      <c r="LB387" s="28"/>
      <c r="LC387" s="28"/>
      <c r="LD387" s="28"/>
      <c r="LE387" s="28"/>
      <c r="LF387" s="28"/>
      <c r="LG387" s="28"/>
      <c r="LH387" s="28"/>
      <c r="LI387" s="28"/>
      <c r="LJ387" s="28"/>
      <c r="LK387" s="28"/>
      <c r="LL387" s="28"/>
      <c r="LM387" s="28"/>
      <c r="LN387" s="28"/>
      <c r="LO387" s="28"/>
      <c r="LP387" s="28"/>
      <c r="LQ387" s="28"/>
      <c r="LR387" s="28"/>
      <c r="LS387" s="28"/>
      <c r="LT387" s="28"/>
      <c r="LU387" s="28"/>
      <c r="LV387" s="28"/>
      <c r="LW387" s="28"/>
      <c r="LX387" s="28"/>
      <c r="LY387" s="28"/>
      <c r="LZ387" s="28"/>
      <c r="MA387" s="28"/>
      <c r="MB387" s="28"/>
      <c r="MC387" s="28"/>
      <c r="MD387" s="28"/>
      <c r="ME387" s="28"/>
      <c r="MF387" s="28"/>
      <c r="MG387" s="28"/>
      <c r="MH387" s="28"/>
      <c r="MI387" s="28"/>
      <c r="MJ387" s="28"/>
      <c r="MK387" s="28"/>
      <c r="ML387" s="28"/>
      <c r="MM387" s="28"/>
      <c r="MN387" s="28"/>
      <c r="MO387" s="28"/>
      <c r="MP387" s="28"/>
      <c r="MQ387" s="28"/>
      <c r="MR387" s="28"/>
      <c r="MS387" s="28"/>
      <c r="MT387" s="28"/>
      <c r="MU387" s="28"/>
      <c r="MV387" s="28"/>
      <c r="MW387" s="28"/>
      <c r="MX387" s="28"/>
      <c r="MY387" s="28"/>
      <c r="MZ387" s="28"/>
      <c r="NA387" s="28"/>
      <c r="NB387" s="28"/>
      <c r="NC387" s="28"/>
      <c r="ND387" s="28"/>
      <c r="NE387" s="28"/>
      <c r="NF387" s="28"/>
      <c r="NG387" s="28"/>
      <c r="NH387" s="28"/>
      <c r="NI387" s="28"/>
      <c r="NJ387" s="28"/>
      <c r="NK387" s="28"/>
      <c r="NL387" s="28"/>
      <c r="NM387" s="28"/>
      <c r="NN387" s="28"/>
      <c r="NO387" s="28"/>
      <c r="NP387" s="28"/>
      <c r="NQ387" s="28"/>
      <c r="NR387" s="28"/>
      <c r="NS387" s="28"/>
      <c r="NT387" s="28"/>
      <c r="NU387" s="28"/>
      <c r="NV387" s="28"/>
      <c r="NW387" s="28"/>
      <c r="NX387" s="28"/>
      <c r="NY387" s="28"/>
      <c r="NZ387" s="28"/>
      <c r="OA387" s="28"/>
      <c r="OB387" s="28"/>
      <c r="OC387" s="28"/>
      <c r="OD387" s="28"/>
      <c r="OE387" s="28"/>
      <c r="OF387" s="28"/>
      <c r="OG387" s="28"/>
      <c r="OH387" s="28"/>
      <c r="OI387" s="28"/>
      <c r="OJ387" s="28"/>
      <c r="OK387" s="28"/>
      <c r="OL387" s="28"/>
      <c r="OM387" s="28"/>
      <c r="ON387" s="28"/>
      <c r="OO387" s="28"/>
      <c r="OP387" s="28"/>
      <c r="OQ387" s="28"/>
      <c r="OR387" s="28"/>
      <c r="OS387" s="28"/>
      <c r="OT387" s="28"/>
      <c r="OU387" s="28"/>
      <c r="OV387" s="28"/>
      <c r="OW387" s="28"/>
      <c r="OX387" s="28"/>
      <c r="OY387" s="28"/>
      <c r="OZ387" s="28"/>
      <c r="PA387" s="28"/>
      <c r="PB387" s="28"/>
      <c r="PC387" s="28"/>
      <c r="PD387" s="28"/>
      <c r="PE387" s="28"/>
      <c r="PF387" s="28"/>
      <c r="PG387" s="28"/>
      <c r="PH387" s="28"/>
      <c r="PI387" s="28"/>
      <c r="PJ387" s="28"/>
      <c r="PK387" s="28"/>
      <c r="PL387" s="28"/>
      <c r="PM387" s="28"/>
      <c r="PN387" s="28"/>
      <c r="PO387" s="28"/>
      <c r="PP387" s="28"/>
      <c r="PQ387" s="28"/>
      <c r="PR387" s="28"/>
      <c r="PS387" s="28"/>
      <c r="PT387" s="28"/>
      <c r="PU387" s="28"/>
      <c r="PV387" s="28"/>
      <c r="PW387" s="28"/>
      <c r="PX387" s="28"/>
      <c r="PY387" s="28"/>
      <c r="PZ387" s="28"/>
      <c r="QA387" s="28"/>
      <c r="QB387" s="28"/>
      <c r="QC387" s="28"/>
      <c r="QD387" s="28"/>
      <c r="QE387" s="28"/>
      <c r="QF387" s="28"/>
      <c r="QG387" s="28"/>
      <c r="QH387" s="28"/>
      <c r="QI387" s="28"/>
      <c r="QJ387" s="28"/>
      <c r="QK387" s="28"/>
      <c r="QL387" s="28"/>
      <c r="QM387" s="28"/>
      <c r="QN387" s="28"/>
      <c r="QO387" s="28"/>
      <c r="QP387" s="28"/>
      <c r="QQ387" s="28"/>
      <c r="QR387" s="28"/>
      <c r="QS387" s="28"/>
      <c r="QT387" s="28"/>
      <c r="QU387" s="28"/>
      <c r="QV387" s="28"/>
      <c r="QW387" s="28"/>
      <c r="QX387" s="28"/>
      <c r="QY387" s="28"/>
      <c r="QZ387" s="28"/>
      <c r="RA387" s="28"/>
      <c r="RB387" s="28"/>
      <c r="RC387" s="28"/>
      <c r="RD387" s="28"/>
      <c r="RE387" s="28"/>
      <c r="RF387" s="28"/>
      <c r="RG387" s="28"/>
      <c r="RH387" s="28"/>
      <c r="RI387" s="28"/>
      <c r="RJ387" s="28"/>
      <c r="RK387" s="28"/>
      <c r="RL387" s="28"/>
      <c r="RM387" s="28"/>
      <c r="RN387" s="28"/>
      <c r="RO387" s="28"/>
      <c r="RP387" s="28"/>
      <c r="RQ387" s="28"/>
      <c r="RR387" s="28"/>
      <c r="RS387" s="28"/>
      <c r="RT387" s="28"/>
      <c r="RU387" s="28"/>
      <c r="RV387" s="28"/>
      <c r="RW387" s="28"/>
      <c r="RX387" s="28"/>
      <c r="RY387" s="28"/>
      <c r="RZ387" s="28"/>
      <c r="SA387" s="28"/>
      <c r="SB387" s="28"/>
      <c r="SC387" s="28"/>
      <c r="SD387" s="28"/>
      <c r="SE387" s="28"/>
      <c r="SF387" s="28"/>
      <c r="SG387" s="28"/>
      <c r="SH387" s="28"/>
      <c r="SI387" s="28"/>
      <c r="SJ387" s="28"/>
      <c r="SK387" s="28"/>
      <c r="SL387" s="28"/>
      <c r="SM387" s="28"/>
      <c r="SN387" s="28"/>
      <c r="SO387" s="28"/>
      <c r="SP387" s="28"/>
      <c r="SQ387" s="28"/>
      <c r="SR387" s="28"/>
      <c r="SS387" s="28"/>
      <c r="ST387" s="28"/>
      <c r="SU387" s="28"/>
      <c r="SV387" s="28"/>
      <c r="SW387" s="28"/>
      <c r="SX387" s="28"/>
      <c r="SY387" s="28"/>
      <c r="SZ387" s="28"/>
      <c r="TA387" s="28"/>
      <c r="TB387" s="28"/>
      <c r="TC387" s="28"/>
      <c r="TD387" s="28"/>
      <c r="TE387" s="28"/>
      <c r="TF387" s="28"/>
      <c r="TG387" s="28"/>
      <c r="TH387" s="28"/>
      <c r="TI387" s="28"/>
      <c r="TJ387" s="28"/>
      <c r="TK387" s="28"/>
      <c r="TL387" s="28"/>
      <c r="TM387" s="28"/>
      <c r="TN387" s="28"/>
      <c r="TO387" s="28"/>
      <c r="TP387" s="28"/>
      <c r="TQ387" s="28"/>
      <c r="TR387" s="28"/>
      <c r="TS387" s="28"/>
      <c r="TT387" s="28"/>
      <c r="TU387" s="28"/>
      <c r="TV387" s="28"/>
      <c r="TW387" s="28"/>
      <c r="TX387" s="28"/>
      <c r="TY387" s="28"/>
      <c r="TZ387" s="28"/>
      <c r="UA387" s="28"/>
      <c r="UB387" s="28"/>
      <c r="UC387" s="28"/>
      <c r="UD387" s="28"/>
      <c r="UE387" s="28"/>
      <c r="UF387" s="28"/>
      <c r="UG387" s="28"/>
      <c r="UH387" s="28"/>
      <c r="UI387" s="28"/>
      <c r="UJ387" s="28"/>
      <c r="UK387" s="28"/>
      <c r="UL387" s="28"/>
      <c r="UM387" s="28"/>
      <c r="UN387" s="28"/>
      <c r="UO387" s="28"/>
      <c r="UP387" s="28"/>
      <c r="UQ387" s="28"/>
      <c r="UR387" s="28"/>
      <c r="US387" s="28"/>
      <c r="UT387" s="28"/>
      <c r="UU387" s="28"/>
      <c r="UV387" s="28"/>
      <c r="UW387" s="28"/>
      <c r="UX387" s="28"/>
      <c r="UY387" s="28"/>
      <c r="UZ387" s="28"/>
      <c r="VA387" s="28"/>
      <c r="VB387" s="28"/>
      <c r="VC387" s="28"/>
      <c r="VD387" s="28"/>
      <c r="VE387" s="28"/>
      <c r="VF387" s="28"/>
      <c r="VG387" s="28"/>
      <c r="VH387" s="28"/>
      <c r="VI387" s="28"/>
      <c r="VJ387" s="28"/>
      <c r="VK387" s="28"/>
      <c r="VL387" s="28"/>
      <c r="VM387" s="28"/>
      <c r="VN387" s="28"/>
      <c r="VO387" s="28"/>
      <c r="VP387" s="28"/>
      <c r="VQ387" s="28"/>
      <c r="VR387" s="28"/>
      <c r="VS387" s="28"/>
      <c r="VT387" s="28"/>
      <c r="VU387" s="28"/>
      <c r="VV387" s="28"/>
      <c r="VW387" s="28"/>
      <c r="VX387" s="28"/>
      <c r="VY387" s="28"/>
      <c r="VZ387" s="28"/>
      <c r="WA387" s="28"/>
      <c r="WB387" s="28"/>
      <c r="WC387" s="28"/>
      <c r="WD387" s="28"/>
      <c r="WE387" s="28"/>
      <c r="WF387" s="28"/>
      <c r="WG387" s="28"/>
      <c r="WH387" s="28"/>
      <c r="WI387" s="28"/>
      <c r="WJ387" s="28"/>
      <c r="WK387" s="28"/>
      <c r="WL387" s="28"/>
      <c r="WM387" s="28"/>
      <c r="WN387" s="28"/>
      <c r="WO387" s="28"/>
      <c r="WP387" s="28"/>
      <c r="WQ387" s="28"/>
      <c r="WR387" s="28"/>
      <c r="WS387" s="28"/>
      <c r="WT387" s="28"/>
      <c r="WU387" s="28"/>
      <c r="WV387" s="28"/>
      <c r="WW387" s="28"/>
      <c r="WX387" s="28"/>
      <c r="WY387" s="28"/>
      <c r="WZ387" s="28"/>
      <c r="XA387" s="28"/>
      <c r="XB387" s="28"/>
      <c r="XC387" s="28"/>
      <c r="XD387" s="28"/>
      <c r="XE387" s="28"/>
      <c r="XF387" s="28"/>
      <c r="XG387" s="28"/>
      <c r="XH387" s="28"/>
      <c r="XI387" s="28"/>
      <c r="XJ387" s="28"/>
      <c r="XK387" s="28"/>
      <c r="XL387" s="28"/>
      <c r="XM387" s="28"/>
      <c r="XN387" s="28"/>
      <c r="XO387" s="28"/>
      <c r="XP387" s="28"/>
      <c r="XQ387" s="28"/>
      <c r="XR387" s="28"/>
      <c r="XS387" s="28"/>
      <c r="XT387" s="28"/>
      <c r="XU387" s="28"/>
      <c r="XV387" s="28"/>
      <c r="XW387" s="28"/>
      <c r="XX387" s="28"/>
      <c r="XY387" s="28"/>
      <c r="XZ387" s="28"/>
      <c r="YA387" s="28"/>
      <c r="YB387" s="28"/>
      <c r="YC387" s="28"/>
      <c r="YD387" s="28"/>
      <c r="YE387" s="28"/>
      <c r="YF387" s="28"/>
      <c r="YG387" s="28"/>
      <c r="YH387" s="28"/>
      <c r="YI387" s="28"/>
      <c r="YJ387" s="28"/>
      <c r="YK387" s="28"/>
      <c r="YL387" s="28"/>
      <c r="YM387" s="28"/>
      <c r="YN387" s="28"/>
      <c r="YO387" s="28"/>
      <c r="YP387" s="28"/>
      <c r="YQ387" s="28"/>
      <c r="YR387" s="28"/>
      <c r="YS387" s="28"/>
      <c r="YT387" s="28"/>
      <c r="YU387" s="28"/>
      <c r="YV387" s="28"/>
      <c r="YW387" s="28"/>
      <c r="YX387" s="28"/>
      <c r="YY387" s="28"/>
      <c r="YZ387" s="28"/>
      <c r="ZA387" s="28"/>
      <c r="ZB387" s="28"/>
      <c r="ZC387" s="28"/>
      <c r="ZD387" s="28"/>
      <c r="ZE387" s="28"/>
      <c r="ZF387" s="28"/>
      <c r="ZG387" s="28"/>
      <c r="ZH387" s="28"/>
      <c r="ZI387" s="28"/>
      <c r="ZJ387" s="28"/>
      <c r="ZK387" s="28"/>
      <c r="ZL387" s="28"/>
      <c r="ZM387" s="28"/>
      <c r="ZN387" s="28"/>
      <c r="ZO387" s="28"/>
      <c r="ZP387" s="28"/>
      <c r="ZQ387" s="28"/>
      <c r="ZR387" s="28"/>
      <c r="ZS387" s="28"/>
      <c r="ZT387" s="28"/>
      <c r="ZU387" s="28"/>
      <c r="ZV387" s="28"/>
      <c r="ZW387" s="28"/>
      <c r="ZX387" s="28"/>
      <c r="ZY387" s="28"/>
      <c r="ZZ387" s="28"/>
      <c r="AAA387" s="28"/>
      <c r="AAB387" s="28"/>
      <c r="AAC387" s="28"/>
      <c r="AAD387" s="28"/>
      <c r="AAE387" s="28"/>
      <c r="AAF387" s="28"/>
      <c r="AAG387" s="28"/>
      <c r="AAH387" s="28"/>
      <c r="AAI387" s="28"/>
      <c r="AAJ387" s="28"/>
      <c r="AAK387" s="28"/>
      <c r="AAL387" s="28"/>
      <c r="AAM387" s="28"/>
      <c r="AAN387" s="28"/>
      <c r="AAO387" s="28"/>
      <c r="AAP387" s="28"/>
      <c r="AAQ387" s="28"/>
      <c r="AAR387" s="28"/>
      <c r="AAS387" s="28"/>
      <c r="AAT387" s="28"/>
      <c r="AAU387" s="28"/>
      <c r="AAV387" s="28"/>
      <c r="AAW387" s="28"/>
      <c r="AAX387" s="28"/>
      <c r="AAY387" s="28"/>
      <c r="AAZ387" s="28"/>
      <c r="ABA387" s="28"/>
      <c r="ABB387" s="28"/>
      <c r="ABC387" s="28"/>
      <c r="ABD387" s="28"/>
      <c r="ABE387" s="28"/>
      <c r="ABF387" s="28"/>
      <c r="ABG387" s="28"/>
      <c r="ABH387" s="28"/>
      <c r="ABI387" s="28"/>
      <c r="ABJ387" s="28"/>
      <c r="ABK387" s="28"/>
      <c r="ABL387" s="28"/>
      <c r="ABM387" s="28"/>
      <c r="ABN387" s="28"/>
      <c r="ABO387" s="28"/>
      <c r="ABP387" s="28"/>
      <c r="ABQ387" s="28"/>
      <c r="ABR387" s="28"/>
      <c r="ABS387" s="28"/>
      <c r="ABT387" s="28"/>
      <c r="ABU387" s="28"/>
      <c r="ABV387" s="28"/>
      <c r="ABW387" s="28"/>
      <c r="ABX387" s="28"/>
      <c r="ABY387" s="28"/>
      <c r="ABZ387" s="28"/>
      <c r="ACA387" s="28"/>
      <c r="ACB387" s="28"/>
      <c r="ACC387" s="28"/>
      <c r="ACD387" s="28"/>
      <c r="ACE387" s="28"/>
      <c r="ACF387" s="28"/>
      <c r="ACG387" s="28"/>
      <c r="ACH387" s="28"/>
      <c r="ACI387" s="28"/>
      <c r="ACJ387" s="28"/>
      <c r="ACK387" s="28"/>
      <c r="ACL387" s="28"/>
      <c r="ACM387" s="28"/>
      <c r="ACN387" s="28"/>
      <c r="ACO387" s="28"/>
      <c r="ACP387" s="28"/>
      <c r="ACQ387" s="28"/>
      <c r="ACR387" s="28"/>
      <c r="ACS387" s="28"/>
      <c r="ACT387" s="28"/>
      <c r="ACU387" s="28"/>
      <c r="ACV387" s="28"/>
      <c r="ACW387" s="28"/>
      <c r="ACX387" s="28"/>
      <c r="ACY387" s="28"/>
      <c r="ACZ387" s="28"/>
      <c r="ADA387" s="28"/>
      <c r="ADB387" s="28"/>
      <c r="ADC387" s="28"/>
      <c r="ADD387" s="28"/>
      <c r="ADE387" s="28"/>
      <c r="ADF387" s="28"/>
      <c r="ADG387" s="28"/>
      <c r="ADH387" s="28"/>
      <c r="ADI387" s="28"/>
      <c r="ADJ387" s="28"/>
      <c r="ADK387" s="28"/>
      <c r="ADL387" s="28"/>
      <c r="ADM387" s="28"/>
      <c r="ADN387" s="28"/>
      <c r="ADO387" s="28"/>
      <c r="ADP387" s="28"/>
      <c r="ADQ387" s="28"/>
      <c r="ADR387" s="28"/>
      <c r="ADS387" s="28"/>
      <c r="ADT387" s="28"/>
      <c r="ADU387" s="28"/>
      <c r="ADV387" s="28"/>
      <c r="ADW387" s="28"/>
      <c r="ADX387" s="28"/>
      <c r="ADY387" s="28"/>
      <c r="ADZ387" s="28"/>
      <c r="AEA387" s="28"/>
      <c r="AEB387" s="28"/>
      <c r="AEC387" s="28"/>
      <c r="AED387" s="28"/>
      <c r="AEE387" s="28"/>
      <c r="AEF387" s="28"/>
      <c r="AEG387" s="28"/>
      <c r="AEH387" s="28"/>
      <c r="AEI387" s="28"/>
      <c r="AEJ387" s="28"/>
      <c r="AEK387" s="28"/>
      <c r="AEL387" s="28"/>
      <c r="AEM387" s="28"/>
      <c r="AEN387" s="28"/>
      <c r="AEO387" s="28"/>
      <c r="AEP387" s="28"/>
      <c r="AEQ387" s="28"/>
      <c r="AER387" s="28"/>
      <c r="AES387" s="28"/>
      <c r="AET387" s="28"/>
      <c r="AEU387" s="28"/>
      <c r="AEV387" s="28"/>
      <c r="AEW387" s="28"/>
      <c r="AEX387" s="28"/>
      <c r="AEY387" s="28"/>
      <c r="AEZ387" s="28"/>
      <c r="AFA387" s="28"/>
      <c r="AFB387" s="28"/>
      <c r="AFC387" s="28"/>
      <c r="AFD387" s="28"/>
      <c r="AFE387" s="28"/>
      <c r="AFF387" s="28"/>
      <c r="AFG387" s="28"/>
      <c r="AFH387" s="28"/>
      <c r="AFI387" s="28"/>
      <c r="AFJ387" s="28"/>
      <c r="AFK387" s="28"/>
      <c r="AFL387" s="28"/>
      <c r="AFM387" s="28"/>
      <c r="AFN387" s="28"/>
      <c r="AFO387" s="28"/>
      <c r="AFP387" s="28"/>
      <c r="AFQ387" s="28"/>
      <c r="AFR387" s="28"/>
      <c r="AFS387" s="28"/>
      <c r="AFT387" s="28"/>
      <c r="AFU387" s="28"/>
      <c r="AFV387" s="28"/>
      <c r="AFW387" s="28"/>
      <c r="AFX387" s="28"/>
      <c r="AFY387" s="28"/>
      <c r="AFZ387" s="28"/>
      <c r="AGA387" s="28"/>
      <c r="AGB387" s="28"/>
      <c r="AGC387" s="28"/>
      <c r="AGD387" s="28"/>
      <c r="AGE387" s="28"/>
      <c r="AGF387" s="28"/>
      <c r="AGG387" s="28"/>
      <c r="AGH387" s="28"/>
      <c r="AGI387" s="28"/>
      <c r="AGJ387" s="28"/>
      <c r="AGK387" s="28"/>
      <c r="AGL387" s="28"/>
      <c r="AGM387" s="28"/>
      <c r="AGN387" s="28"/>
      <c r="AGO387" s="28"/>
      <c r="AGP387" s="28"/>
      <c r="AGQ387" s="28"/>
      <c r="AGR387" s="28"/>
      <c r="AGS387" s="28"/>
      <c r="AGT387" s="28"/>
      <c r="AGU387" s="28"/>
      <c r="AGV387" s="28"/>
      <c r="AGW387" s="28"/>
      <c r="AGX387" s="28"/>
      <c r="AGY387" s="28"/>
      <c r="AGZ387" s="28"/>
      <c r="AHA387" s="28"/>
      <c r="AHB387" s="28"/>
      <c r="AHC387" s="28"/>
      <c r="AHD387" s="28"/>
      <c r="AHE387" s="28"/>
      <c r="AHF387" s="28"/>
      <c r="AHG387" s="28"/>
      <c r="AHH387" s="28"/>
      <c r="AHI387" s="28"/>
      <c r="AHJ387" s="28"/>
      <c r="AHK387" s="28"/>
      <c r="AHL387" s="28"/>
      <c r="AHM387" s="28"/>
      <c r="AHN387" s="28"/>
      <c r="AHO387" s="28"/>
      <c r="AHP387" s="28"/>
      <c r="AHQ387" s="28"/>
      <c r="AHR387" s="28"/>
      <c r="AHS387" s="28"/>
      <c r="AHT387" s="28"/>
      <c r="AHU387" s="28"/>
      <c r="AHV387" s="28"/>
      <c r="AHW387" s="28"/>
      <c r="AHX387" s="28"/>
      <c r="AHY387" s="28"/>
      <c r="AHZ387" s="28"/>
      <c r="AIA387" s="28"/>
      <c r="AIB387" s="28"/>
      <c r="AIC387" s="28"/>
      <c r="AID387" s="28"/>
      <c r="AIE387" s="28"/>
      <c r="AIF387" s="28"/>
      <c r="AIG387" s="28"/>
      <c r="AIH387" s="28"/>
      <c r="AII387" s="28"/>
      <c r="AIJ387" s="28"/>
      <c r="AIK387" s="28"/>
      <c r="AIL387" s="28"/>
      <c r="AIM387" s="28"/>
      <c r="AIN387" s="28"/>
      <c r="AIO387" s="28"/>
      <c r="AIP387" s="28"/>
      <c r="AIQ387" s="28"/>
      <c r="AIR387" s="28"/>
      <c r="AIS387" s="28"/>
      <c r="AIT387" s="28"/>
      <c r="AIU387" s="28"/>
      <c r="AIV387" s="28"/>
      <c r="AIW387" s="28"/>
      <c r="AIX387" s="28"/>
      <c r="AIY387" s="28"/>
      <c r="AIZ387" s="28"/>
      <c r="AJA387" s="28"/>
      <c r="AJB387" s="28"/>
      <c r="AJC387" s="28"/>
      <c r="AJD387" s="28"/>
      <c r="AJE387" s="28"/>
      <c r="AJF387" s="28"/>
      <c r="AJG387" s="28"/>
      <c r="AJH387" s="28"/>
      <c r="AJI387" s="28"/>
      <c r="AJJ387" s="28"/>
      <c r="AJK387" s="28"/>
      <c r="AJL387" s="28"/>
      <c r="AJM387" s="28"/>
      <c r="AJN387" s="28"/>
      <c r="AJO387" s="28"/>
      <c r="AJP387" s="28"/>
      <c r="AJQ387" s="28"/>
      <c r="AJR387" s="28"/>
      <c r="AJS387" s="28"/>
      <c r="AJT387" s="28"/>
      <c r="AJU387" s="28"/>
      <c r="AJV387" s="28"/>
      <c r="AJW387" s="28"/>
      <c r="AJX387" s="28"/>
      <c r="AJY387" s="28"/>
      <c r="AJZ387" s="28"/>
      <c r="AKA387" s="28"/>
      <c r="AKB387" s="28"/>
      <c r="AKC387" s="28"/>
      <c r="AKD387" s="28"/>
      <c r="AKE387" s="28"/>
      <c r="AKF387" s="28"/>
      <c r="AKG387" s="28"/>
      <c r="AKH387" s="28"/>
      <c r="AKI387" s="28"/>
      <c r="AKJ387" s="28"/>
      <c r="AKK387" s="28"/>
      <c r="AKL387" s="28"/>
      <c r="AKM387" s="28"/>
      <c r="AKN387" s="28"/>
      <c r="AKO387" s="28"/>
      <c r="AKP387" s="28"/>
      <c r="AKQ387" s="28"/>
      <c r="AKR387" s="28"/>
      <c r="AKS387" s="28"/>
      <c r="AKT387" s="28"/>
      <c r="AKU387" s="28"/>
      <c r="AKV387" s="28"/>
      <c r="AKW387" s="28"/>
      <c r="AKX387" s="28"/>
      <c r="AKY387" s="28"/>
      <c r="AKZ387" s="28"/>
      <c r="ALA387" s="28"/>
      <c r="ALB387" s="28"/>
      <c r="ALC387" s="28"/>
      <c r="ALD387" s="28"/>
      <c r="ALE387" s="28"/>
      <c r="ALF387" s="28"/>
      <c r="ALG387" s="28"/>
      <c r="ALH387" s="28"/>
      <c r="ALI387" s="28"/>
      <c r="ALJ387" s="28"/>
      <c r="ALK387" s="28"/>
      <c r="ALL387" s="28"/>
      <c r="ALM387" s="28"/>
      <c r="ALN387" s="28"/>
      <c r="ALO387" s="28"/>
      <c r="ALP387" s="28"/>
      <c r="ALQ387" s="28"/>
      <c r="ALR387" s="28"/>
      <c r="ALS387" s="28"/>
      <c r="ALT387" s="28"/>
      <c r="ALU387" s="28"/>
      <c r="ALV387" s="28"/>
      <c r="ALW387" s="28"/>
      <c r="ALX387" s="28"/>
      <c r="ALY387" s="28"/>
      <c r="ALZ387" s="28"/>
      <c r="AMA387" s="28"/>
      <c r="AMB387" s="28"/>
      <c r="AMC387" s="28"/>
      <c r="AMD387" s="28"/>
      <c r="AME387" s="28"/>
      <c r="AMF387" s="28"/>
      <c r="AMG387" s="28"/>
      <c r="AMH387" s="28"/>
      <c r="AMI387" s="28"/>
      <c r="AMJ387" s="28"/>
      <c r="AMK387" s="28"/>
      <c r="AML387" s="28"/>
      <c r="AMM387" s="28"/>
      <c r="AMN387" s="28"/>
      <c r="AMO387" s="28"/>
      <c r="AMP387" s="28"/>
      <c r="AMQ387" s="28"/>
      <c r="AMR387" s="28"/>
      <c r="AMS387" s="28"/>
      <c r="AMT387" s="28"/>
      <c r="AMU387" s="28"/>
      <c r="AMV387" s="28"/>
      <c r="AMW387" s="28"/>
      <c r="AMX387" s="28"/>
      <c r="AMY387" s="28"/>
      <c r="AMZ387" s="28"/>
      <c r="ANA387" s="28"/>
      <c r="ANB387" s="28"/>
      <c r="ANC387" s="28"/>
      <c r="AND387" s="28"/>
      <c r="ANE387" s="28"/>
      <c r="ANF387" s="28"/>
      <c r="ANG387" s="28"/>
      <c r="ANH387" s="28"/>
    </row>
    <row r="388" spans="3:1048" s="6" customFormat="1" ht="15" customHeight="1" x14ac:dyDescent="0.25">
      <c r="C388" s="6" t="str">
        <f t="shared" si="298"/>
        <v>US Craftmaster</v>
      </c>
      <c r="D388" s="6" t="str">
        <f t="shared" si="299"/>
        <v>HPHE2F50HD045VU 120  (50 gal)</v>
      </c>
      <c r="E388" s="6">
        <f t="shared" si="266"/>
        <v>250413</v>
      </c>
      <c r="F388" s="60">
        <f t="shared" si="202"/>
        <v>50</v>
      </c>
      <c r="G388" s="6" t="str">
        <f t="shared" si="300"/>
        <v>AOSmithHPTU50</v>
      </c>
      <c r="H388" s="60">
        <v>1</v>
      </c>
      <c r="I388" s="62">
        <v>0</v>
      </c>
      <c r="J388" s="61">
        <f t="shared" si="205"/>
        <v>2.4</v>
      </c>
      <c r="K388" s="61">
        <f t="shared" si="206"/>
        <v>0</v>
      </c>
      <c r="L388" s="127">
        <f t="shared" si="327"/>
        <v>0</v>
      </c>
      <c r="M388" s="169" t="str">
        <f t="shared" si="267"/>
        <v>USCraftmasterHPHE2F50U</v>
      </c>
      <c r="N388" s="97" t="s">
        <v>196</v>
      </c>
      <c r="O388" s="32">
        <v>1</v>
      </c>
      <c r="P388" s="81">
        <f t="shared" si="328"/>
        <v>25</v>
      </c>
      <c r="Q388" s="9" t="s">
        <v>49</v>
      </c>
      <c r="R388" s="68">
        <f t="shared" si="329"/>
        <v>4</v>
      </c>
      <c r="S388" s="68">
        <f t="shared" si="325"/>
        <v>250413</v>
      </c>
      <c r="T388" s="65" t="str">
        <f t="shared" si="317"/>
        <v>HPHE2F50HD045VU 120  (50 gal)</v>
      </c>
      <c r="U388" s="168">
        <f t="shared" si="314"/>
        <v>1</v>
      </c>
      <c r="V388" s="10" t="s">
        <v>78</v>
      </c>
      <c r="W388" s="11">
        <v>50</v>
      </c>
      <c r="X388" s="30" t="s">
        <v>84</v>
      </c>
      <c r="Y388" s="86" t="s">
        <v>109</v>
      </c>
      <c r="Z388" s="91" t="str">
        <f t="shared" si="326"/>
        <v>AOSmithHPTU50</v>
      </c>
      <c r="AA388" s="126">
        <v>0</v>
      </c>
      <c r="AB388" s="40">
        <v>2.4</v>
      </c>
      <c r="AC388" s="47" t="s">
        <v>9</v>
      </c>
      <c r="AD388" s="160" t="s">
        <v>10</v>
      </c>
      <c r="AE388" s="48">
        <v>42591</v>
      </c>
      <c r="AF388" s="49" t="s">
        <v>83</v>
      </c>
      <c r="AG388" s="138" t="str">
        <f t="shared" si="264"/>
        <v>2,     250413,   "HPHE2F50HD045VU 120  (50 gal)"</v>
      </c>
      <c r="AH388" s="140" t="str">
        <f t="shared" si="273"/>
        <v>USCraftmaster</v>
      </c>
      <c r="AI388" s="141" t="s">
        <v>708</v>
      </c>
      <c r="AJ388" s="166">
        <f t="shared" si="316"/>
        <v>1</v>
      </c>
      <c r="AK388" s="138" t="str">
        <f t="shared" si="265"/>
        <v xml:space="preserve">          case  HPHE2F50HD045VU 120  (50 gal)   :   "USCraftmasterHPHE2F50U"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3:1048" s="6" customFormat="1" x14ac:dyDescent="0.25">
      <c r="C389" s="6" t="str">
        <f t="shared" si="298"/>
        <v>US Craftmaster</v>
      </c>
      <c r="D389" s="6" t="str">
        <f t="shared" si="299"/>
        <v>HPHE2F66HD045VU 120  (66 gal)</v>
      </c>
      <c r="E389" s="6">
        <f t="shared" si="266"/>
        <v>250514</v>
      </c>
      <c r="F389" s="60">
        <f t="shared" si="202"/>
        <v>66</v>
      </c>
      <c r="G389" s="6" t="str">
        <f t="shared" si="300"/>
        <v>AOSmithHPTU66</v>
      </c>
      <c r="H389" s="60">
        <v>1</v>
      </c>
      <c r="I389" s="62">
        <v>0</v>
      </c>
      <c r="J389" s="61">
        <f t="shared" si="205"/>
        <v>2.56</v>
      </c>
      <c r="K389" s="61">
        <f t="shared" si="206"/>
        <v>0</v>
      </c>
      <c r="L389" s="127">
        <f t="shared" si="327"/>
        <v>0</v>
      </c>
      <c r="M389" s="169" t="str">
        <f t="shared" si="267"/>
        <v>USCraftmasterHPHE2F66U</v>
      </c>
      <c r="N389" s="97" t="s">
        <v>196</v>
      </c>
      <c r="O389" s="32">
        <v>1</v>
      </c>
      <c r="P389" s="81">
        <f t="shared" si="328"/>
        <v>25</v>
      </c>
      <c r="Q389" s="9" t="s">
        <v>49</v>
      </c>
      <c r="R389" s="68">
        <f t="shared" si="329"/>
        <v>5</v>
      </c>
      <c r="S389" s="68">
        <f t="shared" si="325"/>
        <v>250514</v>
      </c>
      <c r="T389" s="65" t="str">
        <f t="shared" si="317"/>
        <v>HPHE2F66HD045VU 120  (66 gal)</v>
      </c>
      <c r="U389" s="168">
        <f t="shared" si="314"/>
        <v>1</v>
      </c>
      <c r="V389" s="10" t="s">
        <v>79</v>
      </c>
      <c r="W389" s="11">
        <v>66</v>
      </c>
      <c r="X389" s="30" t="s">
        <v>85</v>
      </c>
      <c r="Y389" s="86" t="s">
        <v>105</v>
      </c>
      <c r="Z389" s="91" t="str">
        <f t="shared" si="326"/>
        <v>AOSmithHPTU66</v>
      </c>
      <c r="AA389" s="126">
        <v>0</v>
      </c>
      <c r="AB389" s="40">
        <v>2.56</v>
      </c>
      <c r="AC389" s="47">
        <v>3</v>
      </c>
      <c r="AD389" s="160" t="s">
        <v>10</v>
      </c>
      <c r="AE389" s="48">
        <v>42591</v>
      </c>
      <c r="AF389" s="49" t="s">
        <v>83</v>
      </c>
      <c r="AG389" s="138" t="str">
        <f t="shared" ref="AG389:AG411" si="330">"2,     "&amp;E389&amp;",   """&amp;T389&amp;""""</f>
        <v>2,     250514,   "HPHE2F66HD045VU 120  (66 gal)"</v>
      </c>
      <c r="AH389" s="140" t="str">
        <f t="shared" si="273"/>
        <v>USCraftmaster</v>
      </c>
      <c r="AI389" s="141" t="s">
        <v>709</v>
      </c>
      <c r="AJ389" s="166">
        <f t="shared" si="316"/>
        <v>1</v>
      </c>
      <c r="AK389" s="138" t="str">
        <f t="shared" si="265"/>
        <v xml:space="preserve">          case  HPHE2F66HD045VU 120  (66 gal)   :   "USCraftmasterHPHE2F66U"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3:1048" s="29" customFormat="1" x14ac:dyDescent="0.25">
      <c r="C390" s="6" t="str">
        <f t="shared" si="298"/>
        <v>US Craftmaster</v>
      </c>
      <c r="D390" s="6" t="str">
        <f t="shared" si="299"/>
        <v>HPHE2F80HD045VU 120  (80 gal)</v>
      </c>
      <c r="E390" s="6">
        <f t="shared" si="266"/>
        <v>250615</v>
      </c>
      <c r="F390" s="60">
        <f t="shared" si="202"/>
        <v>80</v>
      </c>
      <c r="G390" s="6" t="str">
        <f t="shared" si="300"/>
        <v>AOSmithHPTU80</v>
      </c>
      <c r="H390" s="60">
        <v>1</v>
      </c>
      <c r="I390" s="62">
        <v>0</v>
      </c>
      <c r="J390" s="61">
        <f t="shared" si="205"/>
        <v>2.7</v>
      </c>
      <c r="K390" s="61">
        <f t="shared" si="206"/>
        <v>0</v>
      </c>
      <c r="L390" s="127">
        <f t="shared" si="327"/>
        <v>0</v>
      </c>
      <c r="M390" s="169" t="str">
        <f t="shared" si="267"/>
        <v>USCraftmasterHPHE2F80U</v>
      </c>
      <c r="N390" s="97" t="s">
        <v>196</v>
      </c>
      <c r="O390" s="32">
        <v>1</v>
      </c>
      <c r="P390" s="81">
        <f t="shared" si="328"/>
        <v>25</v>
      </c>
      <c r="Q390" s="9" t="s">
        <v>49</v>
      </c>
      <c r="R390" s="68">
        <f t="shared" si="329"/>
        <v>6</v>
      </c>
      <c r="S390" s="68">
        <f t="shared" si="325"/>
        <v>250615</v>
      </c>
      <c r="T390" s="65" t="str">
        <f t="shared" si="317"/>
        <v>HPHE2F80HD045VU 120  (80 gal)</v>
      </c>
      <c r="U390" s="168">
        <f t="shared" si="314"/>
        <v>1</v>
      </c>
      <c r="V390" s="10" t="s">
        <v>80</v>
      </c>
      <c r="W390" s="11">
        <v>80</v>
      </c>
      <c r="X390" s="30" t="s">
        <v>86</v>
      </c>
      <c r="Y390" s="86" t="s">
        <v>106</v>
      </c>
      <c r="Z390" s="91" t="str">
        <f t="shared" si="326"/>
        <v>AOSmithHPTU80</v>
      </c>
      <c r="AA390" s="126">
        <v>0</v>
      </c>
      <c r="AB390" s="40">
        <v>2.7</v>
      </c>
      <c r="AC390" s="47" t="s">
        <v>15</v>
      </c>
      <c r="AD390" s="160" t="s">
        <v>10</v>
      </c>
      <c r="AE390" s="48">
        <v>42591</v>
      </c>
      <c r="AF390" s="49" t="s">
        <v>83</v>
      </c>
      <c r="AG390" s="138" t="str">
        <f t="shared" si="330"/>
        <v>2,     250615,   "HPHE2F80HD045VU 120  (80 gal)"</v>
      </c>
      <c r="AH390" s="140" t="str">
        <f t="shared" si="273"/>
        <v>USCraftmaster</v>
      </c>
      <c r="AI390" s="141" t="s">
        <v>710</v>
      </c>
      <c r="AJ390" s="166">
        <f t="shared" si="316"/>
        <v>1</v>
      </c>
      <c r="AK390" s="138" t="str">
        <f t="shared" si="265"/>
        <v xml:space="preserve">          case  HPHE2F80HD045VU 120  (80 gal)   :   "USCraftmasterHPHE2F80U"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S390" s="6"/>
      <c r="LT390" s="6"/>
      <c r="LU390" s="6"/>
      <c r="LV390" s="6"/>
      <c r="LW390" s="6"/>
      <c r="LX390" s="6"/>
      <c r="LY390" s="6"/>
      <c r="LZ390" s="6"/>
      <c r="MA390" s="6"/>
      <c r="MB390" s="6"/>
      <c r="MC390" s="6"/>
      <c r="MD390" s="6"/>
      <c r="ME390" s="6"/>
      <c r="MF390" s="6"/>
      <c r="MG390" s="6"/>
      <c r="MH390" s="6"/>
      <c r="MI390" s="6"/>
      <c r="MJ390" s="6"/>
      <c r="MK390" s="6"/>
      <c r="ML390" s="6"/>
      <c r="MM390" s="6"/>
      <c r="MN390" s="6"/>
      <c r="MO390" s="6"/>
      <c r="MP390" s="6"/>
      <c r="MQ390" s="6"/>
      <c r="MR390" s="6"/>
      <c r="MS390" s="6"/>
      <c r="MT390" s="6"/>
      <c r="MU390" s="6"/>
      <c r="MV390" s="6"/>
      <c r="MW390" s="6"/>
      <c r="MX390" s="6"/>
      <c r="MY390" s="6"/>
      <c r="MZ390" s="6"/>
      <c r="NA390" s="6"/>
      <c r="NB390" s="6"/>
      <c r="NC390" s="6"/>
      <c r="ND390" s="6"/>
      <c r="NE390" s="6"/>
      <c r="NF390" s="6"/>
      <c r="NG390" s="6"/>
      <c r="NH390" s="6"/>
      <c r="NI390" s="6"/>
      <c r="NJ390" s="6"/>
      <c r="NK390" s="6"/>
      <c r="NL390" s="6"/>
      <c r="NM390" s="6"/>
      <c r="NN390" s="6"/>
      <c r="NO390" s="6"/>
      <c r="NP390" s="6"/>
      <c r="NQ390" s="6"/>
      <c r="NR390" s="6"/>
      <c r="NS390" s="6"/>
      <c r="NT390" s="6"/>
      <c r="NU390" s="6"/>
      <c r="NV390" s="6"/>
      <c r="NW390" s="6"/>
      <c r="NX390" s="6"/>
      <c r="NY390" s="6"/>
      <c r="NZ390" s="6"/>
      <c r="OA390" s="6"/>
      <c r="OB390" s="6"/>
      <c r="OC390" s="6"/>
      <c r="OD390" s="6"/>
      <c r="OE390" s="6"/>
      <c r="OF390" s="6"/>
      <c r="OG390" s="6"/>
      <c r="OH390" s="6"/>
      <c r="OI390" s="6"/>
      <c r="OJ390" s="6"/>
      <c r="OK390" s="6"/>
      <c r="OL390" s="6"/>
      <c r="OM390" s="6"/>
      <c r="ON390" s="6"/>
      <c r="OO390" s="6"/>
      <c r="OP390" s="6"/>
      <c r="OQ390" s="6"/>
      <c r="OR390" s="6"/>
      <c r="OS390" s="6"/>
      <c r="OT390" s="6"/>
      <c r="OU390" s="6"/>
      <c r="OV390" s="6"/>
      <c r="OW390" s="6"/>
      <c r="OX390" s="6"/>
      <c r="OY390" s="6"/>
      <c r="OZ390" s="6"/>
      <c r="PA390" s="6"/>
      <c r="PB390" s="6"/>
      <c r="PC390" s="6"/>
      <c r="PD390" s="6"/>
      <c r="PE390" s="6"/>
      <c r="PF390" s="6"/>
      <c r="PG390" s="6"/>
      <c r="PH390" s="6"/>
      <c r="PI390" s="6"/>
      <c r="PJ390" s="6"/>
      <c r="PK390" s="6"/>
      <c r="PL390" s="6"/>
      <c r="PM390" s="6"/>
      <c r="PN390" s="6"/>
      <c r="PO390" s="6"/>
      <c r="PP390" s="6"/>
      <c r="PQ390" s="6"/>
      <c r="PR390" s="6"/>
      <c r="PS390" s="6"/>
      <c r="PT390" s="6"/>
      <c r="PU390" s="6"/>
      <c r="PV390" s="6"/>
      <c r="PW390" s="6"/>
      <c r="PX390" s="6"/>
      <c r="PY390" s="6"/>
      <c r="PZ390" s="6"/>
      <c r="QA390" s="6"/>
      <c r="QB390" s="6"/>
      <c r="QC390" s="6"/>
      <c r="QD390" s="6"/>
      <c r="QE390" s="6"/>
      <c r="QF390" s="6"/>
      <c r="QG390" s="6"/>
      <c r="QH390" s="6"/>
      <c r="QI390" s="6"/>
      <c r="QJ390" s="6"/>
      <c r="QK390" s="6"/>
      <c r="QL390" s="6"/>
      <c r="QM390" s="6"/>
      <c r="QN390" s="6"/>
      <c r="QO390" s="6"/>
      <c r="QP390" s="6"/>
      <c r="QQ390" s="6"/>
      <c r="QR390" s="6"/>
      <c r="QS390" s="6"/>
      <c r="QT390" s="6"/>
      <c r="QU390" s="6"/>
      <c r="QV390" s="6"/>
      <c r="QW390" s="6"/>
      <c r="QX390" s="6"/>
      <c r="QY390" s="6"/>
      <c r="QZ390" s="6"/>
      <c r="RA390" s="6"/>
      <c r="RB390" s="6"/>
      <c r="RC390" s="6"/>
      <c r="RD390" s="6"/>
      <c r="RE390" s="6"/>
      <c r="RF390" s="6"/>
      <c r="RG390" s="6"/>
      <c r="RH390" s="6"/>
      <c r="RI390" s="6"/>
      <c r="RJ390" s="6"/>
      <c r="RK390" s="6"/>
      <c r="RL390" s="6"/>
      <c r="RM390" s="6"/>
      <c r="RN390" s="6"/>
      <c r="RO390" s="6"/>
      <c r="RP390" s="6"/>
      <c r="RQ390" s="6"/>
      <c r="RR390" s="6"/>
      <c r="RS390" s="6"/>
      <c r="RT390" s="6"/>
      <c r="RU390" s="6"/>
      <c r="RV390" s="6"/>
      <c r="RW390" s="6"/>
      <c r="RX390" s="6"/>
      <c r="RY390" s="6"/>
      <c r="RZ390" s="6"/>
      <c r="SA390" s="6"/>
      <c r="SB390" s="6"/>
      <c r="SC390" s="6"/>
      <c r="SD390" s="6"/>
      <c r="SE390" s="6"/>
      <c r="SF390" s="6"/>
      <c r="SG390" s="6"/>
      <c r="SH390" s="6"/>
      <c r="SI390" s="6"/>
      <c r="SJ390" s="6"/>
      <c r="SK390" s="6"/>
      <c r="SL390" s="6"/>
      <c r="SM390" s="6"/>
      <c r="SN390" s="6"/>
      <c r="SO390" s="6"/>
      <c r="SP390" s="6"/>
      <c r="SQ390" s="6"/>
      <c r="SR390" s="6"/>
      <c r="SS390" s="6"/>
      <c r="ST390" s="6"/>
      <c r="SU390" s="6"/>
      <c r="SV390" s="6"/>
      <c r="SW390" s="6"/>
      <c r="SX390" s="6"/>
      <c r="SY390" s="6"/>
      <c r="SZ390" s="6"/>
      <c r="TA390" s="6"/>
      <c r="TB390" s="6"/>
      <c r="TC390" s="6"/>
      <c r="TD390" s="6"/>
      <c r="TE390" s="6"/>
      <c r="TF390" s="6"/>
      <c r="TG390" s="6"/>
      <c r="TH390" s="6"/>
      <c r="TI390" s="6"/>
      <c r="TJ390" s="6"/>
      <c r="TK390" s="6"/>
      <c r="TL390" s="6"/>
      <c r="TM390" s="6"/>
      <c r="TN390" s="6"/>
      <c r="TO390" s="6"/>
      <c r="TP390" s="6"/>
      <c r="TQ390" s="6"/>
      <c r="TR390" s="6"/>
      <c r="TS390" s="6"/>
      <c r="TT390" s="6"/>
      <c r="TU390" s="6"/>
      <c r="TV390" s="6"/>
      <c r="TW390" s="6"/>
      <c r="TX390" s="6"/>
      <c r="TY390" s="6"/>
      <c r="TZ390" s="6"/>
      <c r="UA390" s="6"/>
      <c r="UB390" s="6"/>
      <c r="UC390" s="6"/>
      <c r="UD390" s="6"/>
      <c r="UE390" s="6"/>
      <c r="UF390" s="6"/>
      <c r="UG390" s="6"/>
      <c r="UH390" s="6"/>
      <c r="UI390" s="6"/>
      <c r="UJ390" s="6"/>
      <c r="UK390" s="6"/>
      <c r="UL390" s="6"/>
      <c r="UM390" s="6"/>
      <c r="UN390" s="6"/>
      <c r="UO390" s="6"/>
      <c r="UP390" s="6"/>
      <c r="UQ390" s="6"/>
      <c r="UR390" s="6"/>
      <c r="US390" s="6"/>
      <c r="UT390" s="6"/>
      <c r="UU390" s="6"/>
      <c r="UV390" s="6"/>
      <c r="UW390" s="6"/>
      <c r="UX390" s="6"/>
      <c r="UY390" s="6"/>
      <c r="UZ390" s="6"/>
      <c r="VA390" s="6"/>
      <c r="VB390" s="6"/>
      <c r="VC390" s="6"/>
      <c r="VD390" s="6"/>
      <c r="VE390" s="6"/>
      <c r="VF390" s="6"/>
      <c r="VG390" s="6"/>
      <c r="VH390" s="6"/>
      <c r="VI390" s="6"/>
      <c r="VJ390" s="6"/>
      <c r="VK390" s="6"/>
      <c r="VL390" s="6"/>
      <c r="VM390" s="6"/>
      <c r="VN390" s="6"/>
      <c r="VO390" s="6"/>
      <c r="VP390" s="6"/>
      <c r="VQ390" s="6"/>
      <c r="VR390" s="6"/>
      <c r="VS390" s="6"/>
      <c r="VT390" s="6"/>
      <c r="VU390" s="6"/>
      <c r="VV390" s="6"/>
      <c r="VW390" s="6"/>
      <c r="VX390" s="6"/>
      <c r="VY390" s="6"/>
      <c r="VZ390" s="6"/>
      <c r="WA390" s="6"/>
      <c r="WB390" s="6"/>
      <c r="WC390" s="6"/>
      <c r="WD390" s="6"/>
      <c r="WE390" s="6"/>
      <c r="WF390" s="6"/>
      <c r="WG390" s="6"/>
      <c r="WH390" s="6"/>
      <c r="WI390" s="6"/>
      <c r="WJ390" s="6"/>
      <c r="WK390" s="6"/>
      <c r="WL390" s="6"/>
      <c r="WM390" s="6"/>
      <c r="WN390" s="6"/>
      <c r="WO390" s="6"/>
      <c r="WP390" s="6"/>
      <c r="WQ390" s="6"/>
      <c r="WR390" s="6"/>
      <c r="WS390" s="6"/>
      <c r="WT390" s="6"/>
      <c r="WU390" s="6"/>
      <c r="WV390" s="6"/>
      <c r="WW390" s="6"/>
      <c r="WX390" s="6"/>
      <c r="WY390" s="6"/>
      <c r="WZ390" s="6"/>
      <c r="XA390" s="6"/>
      <c r="XB390" s="6"/>
      <c r="XC390" s="6"/>
      <c r="XD390" s="6"/>
      <c r="XE390" s="6"/>
      <c r="XF390" s="6"/>
      <c r="XG390" s="6"/>
      <c r="XH390" s="6"/>
      <c r="XI390" s="6"/>
      <c r="XJ390" s="6"/>
      <c r="XK390" s="6"/>
      <c r="XL390" s="6"/>
      <c r="XM390" s="6"/>
      <c r="XN390" s="6"/>
      <c r="XO390" s="6"/>
      <c r="XP390" s="6"/>
      <c r="XQ390" s="6"/>
      <c r="XR390" s="6"/>
      <c r="XS390" s="6"/>
      <c r="XT390" s="6"/>
      <c r="XU390" s="6"/>
      <c r="XV390" s="6"/>
      <c r="XW390" s="6"/>
      <c r="XX390" s="6"/>
      <c r="XY390" s="6"/>
      <c r="XZ390" s="6"/>
      <c r="YA390" s="6"/>
      <c r="YB390" s="6"/>
      <c r="YC390" s="6"/>
      <c r="YD390" s="6"/>
      <c r="YE390" s="6"/>
      <c r="YF390" s="6"/>
      <c r="YG390" s="6"/>
      <c r="YH390" s="6"/>
      <c r="YI390" s="6"/>
      <c r="YJ390" s="6"/>
      <c r="YK390" s="6"/>
      <c r="YL390" s="6"/>
      <c r="YM390" s="6"/>
      <c r="YN390" s="6"/>
      <c r="YO390" s="6"/>
      <c r="YP390" s="6"/>
      <c r="YQ390" s="6"/>
      <c r="YR390" s="6"/>
      <c r="YS390" s="6"/>
      <c r="YT390" s="6"/>
      <c r="YU390" s="6"/>
      <c r="YV390" s="6"/>
      <c r="YW390" s="6"/>
      <c r="YX390" s="6"/>
      <c r="YY390" s="6"/>
      <c r="YZ390" s="6"/>
      <c r="ZA390" s="6"/>
      <c r="ZB390" s="6"/>
      <c r="ZC390" s="6"/>
      <c r="ZD390" s="6"/>
      <c r="ZE390" s="6"/>
      <c r="ZF390" s="6"/>
      <c r="ZG390" s="6"/>
      <c r="ZH390" s="6"/>
      <c r="ZI390" s="6"/>
      <c r="ZJ390" s="6"/>
      <c r="ZK390" s="6"/>
      <c r="ZL390" s="6"/>
      <c r="ZM390" s="6"/>
      <c r="ZN390" s="6"/>
      <c r="ZO390" s="6"/>
      <c r="ZP390" s="6"/>
      <c r="ZQ390" s="6"/>
      <c r="ZR390" s="6"/>
      <c r="ZS390" s="6"/>
      <c r="ZT390" s="6"/>
      <c r="ZU390" s="6"/>
      <c r="ZV390" s="6"/>
      <c r="ZW390" s="6"/>
      <c r="ZX390" s="6"/>
      <c r="ZY390" s="6"/>
      <c r="ZZ390" s="6"/>
      <c r="AAA390" s="6"/>
      <c r="AAB390" s="6"/>
      <c r="AAC390" s="6"/>
      <c r="AAD390" s="6"/>
      <c r="AAE390" s="6"/>
      <c r="AAF390" s="6"/>
      <c r="AAG390" s="6"/>
      <c r="AAH390" s="6"/>
      <c r="AAI390" s="6"/>
      <c r="AAJ390" s="6"/>
      <c r="AAK390" s="6"/>
      <c r="AAL390" s="6"/>
      <c r="AAM390" s="6"/>
      <c r="AAN390" s="6"/>
      <c r="AAO390" s="6"/>
      <c r="AAP390" s="6"/>
      <c r="AAQ390" s="6"/>
      <c r="AAR390" s="6"/>
      <c r="AAS390" s="6"/>
      <c r="AAT390" s="6"/>
      <c r="AAU390" s="6"/>
      <c r="AAV390" s="6"/>
      <c r="AAW390" s="6"/>
      <c r="AAX390" s="6"/>
      <c r="AAY390" s="6"/>
      <c r="AAZ390" s="6"/>
      <c r="ABA390" s="6"/>
      <c r="ABB390" s="6"/>
      <c r="ABC390" s="6"/>
      <c r="ABD390" s="6"/>
      <c r="ABE390" s="6"/>
      <c r="ABF390" s="6"/>
      <c r="ABG390" s="6"/>
      <c r="ABH390" s="6"/>
      <c r="ABI390" s="6"/>
      <c r="ABJ390" s="6"/>
      <c r="ABK390" s="6"/>
      <c r="ABL390" s="6"/>
      <c r="ABM390" s="6"/>
      <c r="ABN390" s="6"/>
      <c r="ABO390" s="6"/>
      <c r="ABP390" s="6"/>
      <c r="ABQ390" s="6"/>
      <c r="ABR390" s="6"/>
      <c r="ABS390" s="6"/>
      <c r="ABT390" s="6"/>
      <c r="ABU390" s="6"/>
      <c r="ABV390" s="6"/>
      <c r="ABW390" s="6"/>
      <c r="ABX390" s="6"/>
      <c r="ABY390" s="6"/>
      <c r="ABZ390" s="6"/>
      <c r="ACA390" s="6"/>
      <c r="ACB390" s="6"/>
      <c r="ACC390" s="6"/>
      <c r="ACD390" s="6"/>
      <c r="ACE390" s="6"/>
      <c r="ACF390" s="6"/>
      <c r="ACG390" s="6"/>
      <c r="ACH390" s="6"/>
      <c r="ACI390" s="6"/>
      <c r="ACJ390" s="6"/>
      <c r="ACK390" s="6"/>
      <c r="ACL390" s="6"/>
      <c r="ACM390" s="6"/>
      <c r="ACN390" s="6"/>
      <c r="ACO390" s="6"/>
      <c r="ACP390" s="6"/>
      <c r="ACQ390" s="6"/>
      <c r="ACR390" s="6"/>
      <c r="ACS390" s="6"/>
      <c r="ACT390" s="6"/>
      <c r="ACU390" s="6"/>
      <c r="ACV390" s="6"/>
      <c r="ACW390" s="6"/>
      <c r="ACX390" s="6"/>
      <c r="ACY390" s="6"/>
      <c r="ACZ390" s="6"/>
      <c r="ADA390" s="6"/>
      <c r="ADB390" s="6"/>
      <c r="ADC390" s="6"/>
      <c r="ADD390" s="6"/>
      <c r="ADE390" s="6"/>
      <c r="ADF390" s="6"/>
      <c r="ADG390" s="6"/>
      <c r="ADH390" s="6"/>
      <c r="ADI390" s="6"/>
      <c r="ADJ390" s="6"/>
      <c r="ADK390" s="6"/>
      <c r="ADL390" s="6"/>
      <c r="ADM390" s="6"/>
      <c r="ADN390" s="6"/>
      <c r="ADO390" s="6"/>
      <c r="ADP390" s="6"/>
      <c r="ADQ390" s="6"/>
      <c r="ADR390" s="6"/>
      <c r="ADS390" s="6"/>
      <c r="ADT390" s="6"/>
      <c r="ADU390" s="6"/>
      <c r="ADV390" s="6"/>
      <c r="ADW390" s="6"/>
      <c r="ADX390" s="6"/>
      <c r="ADY390" s="6"/>
      <c r="ADZ390" s="6"/>
      <c r="AEA390" s="6"/>
      <c r="AEB390" s="6"/>
      <c r="AEC390" s="6"/>
      <c r="AED390" s="6"/>
      <c r="AEE390" s="6"/>
      <c r="AEF390" s="6"/>
      <c r="AEG390" s="6"/>
      <c r="AEH390" s="6"/>
      <c r="AEI390" s="6"/>
      <c r="AEJ390" s="6"/>
      <c r="AEK390" s="6"/>
      <c r="AEL390" s="6"/>
      <c r="AEM390" s="6"/>
      <c r="AEN390" s="6"/>
      <c r="AEO390" s="6"/>
      <c r="AEP390" s="6"/>
      <c r="AEQ390" s="6"/>
      <c r="AER390" s="6"/>
      <c r="AES390" s="6"/>
      <c r="AET390" s="6"/>
      <c r="AEU390" s="6"/>
      <c r="AEV390" s="6"/>
      <c r="AEW390" s="6"/>
      <c r="AEX390" s="6"/>
      <c r="AEY390" s="6"/>
      <c r="AEZ390" s="6"/>
      <c r="AFA390" s="6"/>
      <c r="AFB390" s="6"/>
      <c r="AFC390" s="6"/>
      <c r="AFD390" s="6"/>
      <c r="AFE390" s="6"/>
      <c r="AFF390" s="6"/>
      <c r="AFG390" s="6"/>
      <c r="AFH390" s="6"/>
      <c r="AFI390" s="6"/>
      <c r="AFJ390" s="6"/>
      <c r="AFK390" s="6"/>
      <c r="AFL390" s="6"/>
      <c r="AFM390" s="6"/>
      <c r="AFN390" s="6"/>
      <c r="AFO390" s="6"/>
      <c r="AFP390" s="6"/>
      <c r="AFQ390" s="6"/>
      <c r="AFR390" s="6"/>
      <c r="AFS390" s="6"/>
      <c r="AFT390" s="6"/>
      <c r="AFU390" s="6"/>
      <c r="AFV390" s="6"/>
      <c r="AFW390" s="6"/>
      <c r="AFX390" s="6"/>
      <c r="AFY390" s="6"/>
      <c r="AFZ390" s="6"/>
      <c r="AGA390" s="6"/>
      <c r="AGB390" s="6"/>
      <c r="AGC390" s="6"/>
      <c r="AGD390" s="6"/>
      <c r="AGE390" s="6"/>
      <c r="AGF390" s="6"/>
      <c r="AGG390" s="6"/>
      <c r="AGH390" s="6"/>
      <c r="AGI390" s="6"/>
      <c r="AGJ390" s="6"/>
      <c r="AGK390" s="6"/>
      <c r="AGL390" s="6"/>
      <c r="AGM390" s="6"/>
      <c r="AGN390" s="6"/>
      <c r="AGO390" s="6"/>
      <c r="AGP390" s="6"/>
      <c r="AGQ390" s="6"/>
      <c r="AGR390" s="6"/>
      <c r="AGS390" s="6"/>
      <c r="AGT390" s="6"/>
      <c r="AGU390" s="6"/>
      <c r="AGV390" s="6"/>
      <c r="AGW390" s="6"/>
      <c r="AGX390" s="6"/>
      <c r="AGY390" s="6"/>
      <c r="AGZ390" s="6"/>
      <c r="AHA390" s="6"/>
      <c r="AHB390" s="6"/>
      <c r="AHC390" s="6"/>
      <c r="AHD390" s="6"/>
      <c r="AHE390" s="6"/>
      <c r="AHF390" s="6"/>
      <c r="AHG390" s="6"/>
      <c r="AHH390" s="6"/>
      <c r="AHI390" s="6"/>
      <c r="AHJ390" s="6"/>
      <c r="AHK390" s="6"/>
      <c r="AHL390" s="6"/>
      <c r="AHM390" s="6"/>
      <c r="AHN390" s="6"/>
      <c r="AHO390" s="6"/>
      <c r="AHP390" s="6"/>
      <c r="AHQ390" s="6"/>
      <c r="AHR390" s="6"/>
      <c r="AHS390" s="6"/>
      <c r="AHT390" s="6"/>
      <c r="AHU390" s="6"/>
      <c r="AHV390" s="6"/>
      <c r="AHW390" s="6"/>
      <c r="AHX390" s="6"/>
      <c r="AHY390" s="6"/>
      <c r="AHZ390" s="6"/>
      <c r="AIA390" s="6"/>
      <c r="AIB390" s="6"/>
      <c r="AIC390" s="6"/>
      <c r="AID390" s="6"/>
      <c r="AIE390" s="6"/>
      <c r="AIF390" s="6"/>
      <c r="AIG390" s="6"/>
      <c r="AIH390" s="6"/>
      <c r="AII390" s="6"/>
      <c r="AIJ390" s="6"/>
      <c r="AIK390" s="6"/>
      <c r="AIL390" s="6"/>
      <c r="AIM390" s="6"/>
      <c r="AIN390" s="6"/>
      <c r="AIO390" s="6"/>
      <c r="AIP390" s="6"/>
      <c r="AIQ390" s="6"/>
      <c r="AIR390" s="6"/>
      <c r="AIS390" s="6"/>
      <c r="AIT390" s="6"/>
      <c r="AIU390" s="6"/>
      <c r="AIV390" s="6"/>
      <c r="AIW390" s="6"/>
      <c r="AIX390" s="6"/>
      <c r="AIY390" s="6"/>
      <c r="AIZ390" s="6"/>
      <c r="AJA390" s="6"/>
      <c r="AJB390" s="6"/>
      <c r="AJC390" s="6"/>
      <c r="AJD390" s="6"/>
      <c r="AJE390" s="6"/>
      <c r="AJF390" s="6"/>
      <c r="AJG390" s="6"/>
      <c r="AJH390" s="6"/>
      <c r="AJI390" s="6"/>
      <c r="AJJ390" s="6"/>
      <c r="AJK390" s="6"/>
      <c r="AJL390" s="6"/>
      <c r="AJM390" s="6"/>
      <c r="AJN390" s="6"/>
      <c r="AJO390" s="6"/>
      <c r="AJP390" s="6"/>
      <c r="AJQ390" s="6"/>
      <c r="AJR390" s="6"/>
      <c r="AJS390" s="6"/>
      <c r="AJT390" s="6"/>
      <c r="AJU390" s="6"/>
      <c r="AJV390" s="6"/>
      <c r="AJW390" s="6"/>
      <c r="AJX390" s="6"/>
      <c r="AJY390" s="6"/>
      <c r="AJZ390" s="6"/>
      <c r="AKA390" s="6"/>
      <c r="AKB390" s="6"/>
      <c r="AKC390" s="6"/>
      <c r="AKD390" s="6"/>
      <c r="AKE390" s="6"/>
      <c r="AKF390" s="6"/>
      <c r="AKG390" s="6"/>
      <c r="AKH390" s="6"/>
      <c r="AKI390" s="6"/>
      <c r="AKJ390" s="6"/>
      <c r="AKK390" s="6"/>
      <c r="AKL390" s="6"/>
      <c r="AKM390" s="6"/>
      <c r="AKN390" s="6"/>
      <c r="AKO390" s="6"/>
      <c r="AKP390" s="6"/>
      <c r="AKQ390" s="6"/>
      <c r="AKR390" s="6"/>
      <c r="AKS390" s="6"/>
      <c r="AKT390" s="6"/>
      <c r="AKU390" s="6"/>
      <c r="AKV390" s="6"/>
      <c r="AKW390" s="6"/>
      <c r="AKX390" s="6"/>
      <c r="AKY390" s="6"/>
      <c r="AKZ390" s="6"/>
      <c r="ALA390" s="6"/>
      <c r="ALB390" s="6"/>
      <c r="ALC390" s="6"/>
      <c r="ALD390" s="6"/>
      <c r="ALE390" s="6"/>
      <c r="ALF390" s="6"/>
      <c r="ALG390" s="6"/>
      <c r="ALH390" s="6"/>
      <c r="ALI390" s="6"/>
      <c r="ALJ390" s="6"/>
      <c r="ALK390" s="6"/>
      <c r="ALL390" s="6"/>
      <c r="ALM390" s="6"/>
      <c r="ALN390" s="6"/>
      <c r="ALO390" s="6"/>
      <c r="ALP390" s="6"/>
      <c r="ALQ390" s="6"/>
      <c r="ALR390" s="6"/>
      <c r="ALS390" s="6"/>
      <c r="ALT390" s="6"/>
      <c r="ALU390" s="6"/>
      <c r="ALV390" s="6"/>
      <c r="ALW390" s="6"/>
      <c r="ALX390" s="6"/>
      <c r="ALY390" s="6"/>
      <c r="ALZ390" s="6"/>
      <c r="AMA390" s="6"/>
      <c r="AMB390" s="6"/>
      <c r="AMC390" s="6"/>
      <c r="AMD390" s="6"/>
      <c r="AME390" s="6"/>
      <c r="AMF390" s="6"/>
      <c r="AMG390" s="6"/>
      <c r="AMH390" s="6"/>
      <c r="AMI390" s="6"/>
      <c r="AMJ390" s="6"/>
      <c r="AMK390" s="6"/>
      <c r="AML390" s="6"/>
      <c r="AMM390" s="6"/>
      <c r="AMN390" s="6"/>
      <c r="AMO390" s="6"/>
      <c r="AMP390" s="6"/>
      <c r="AMQ390" s="6"/>
      <c r="AMR390" s="6"/>
      <c r="AMS390" s="6"/>
      <c r="AMT390" s="6"/>
      <c r="AMU390" s="6"/>
      <c r="AMV390" s="6"/>
      <c r="AMW390" s="6"/>
      <c r="AMX390" s="6"/>
      <c r="AMY390" s="6"/>
      <c r="AMZ390" s="6"/>
      <c r="ANA390" s="6"/>
      <c r="ANB390" s="6"/>
      <c r="ANC390" s="6"/>
      <c r="AND390" s="6"/>
      <c r="ANE390" s="6"/>
      <c r="ANF390" s="6"/>
      <c r="ANG390" s="6"/>
      <c r="ANH390" s="6"/>
    </row>
    <row r="391" spans="3:1048" s="28" customFormat="1" x14ac:dyDescent="0.25">
      <c r="C391" s="6" t="str">
        <f t="shared" si="298"/>
        <v>US Craftmaster</v>
      </c>
      <c r="D391" s="6" t="str">
        <f t="shared" si="299"/>
        <v>HPHE2K50HD045VUN 120  (50 gal)</v>
      </c>
      <c r="E391" s="6">
        <f t="shared" si="266"/>
        <v>250713</v>
      </c>
      <c r="F391" s="60">
        <f t="shared" si="202"/>
        <v>50</v>
      </c>
      <c r="G391" s="6" t="str">
        <f t="shared" si="300"/>
        <v>AOSmithHPTU50</v>
      </c>
      <c r="H391" s="62">
        <v>0</v>
      </c>
      <c r="I391" s="60">
        <v>1</v>
      </c>
      <c r="J391" s="61">
        <f t="shared" ref="J391:J411" si="331">IF(H391&gt;0,AB391,0)</f>
        <v>0</v>
      </c>
      <c r="K391" s="61">
        <f t="shared" ref="K391:K406" si="332">IF(I391&gt;0,AD391,0)</f>
        <v>2.9</v>
      </c>
      <c r="L391" s="127">
        <f t="shared" si="327"/>
        <v>0</v>
      </c>
      <c r="M391" s="169" t="str">
        <f t="shared" si="267"/>
        <v>USCraftmasterHPHE2K50UN</v>
      </c>
      <c r="N391" s="97" t="s">
        <v>196</v>
      </c>
      <c r="O391" s="32">
        <v>3</v>
      </c>
      <c r="P391" s="81">
        <f t="shared" si="328"/>
        <v>25</v>
      </c>
      <c r="Q391" s="9" t="s">
        <v>49</v>
      </c>
      <c r="R391" s="68">
        <f t="shared" si="329"/>
        <v>7</v>
      </c>
      <c r="S391" s="68">
        <f t="shared" si="325"/>
        <v>250713</v>
      </c>
      <c r="T391" s="65" t="str">
        <f t="shared" si="317"/>
        <v>HPHE2K50HD045VUN 120  (50 gal)</v>
      </c>
      <c r="U391" s="168">
        <f t="shared" si="314"/>
        <v>1</v>
      </c>
      <c r="V391" s="10" t="s">
        <v>50</v>
      </c>
      <c r="W391" s="11">
        <v>50</v>
      </c>
      <c r="X391" s="30" t="s">
        <v>84</v>
      </c>
      <c r="Y391" s="86" t="s">
        <v>109</v>
      </c>
      <c r="Z391" s="91" t="str">
        <f t="shared" si="326"/>
        <v>AOSmithHPTU50</v>
      </c>
      <c r="AA391" s="126">
        <v>0</v>
      </c>
      <c r="AB391" s="40" t="s">
        <v>10</v>
      </c>
      <c r="AC391" s="47" t="s">
        <v>9</v>
      </c>
      <c r="AD391" s="160">
        <v>2.9</v>
      </c>
      <c r="AE391" s="48">
        <v>42545</v>
      </c>
      <c r="AF391" s="49" t="s">
        <v>83</v>
      </c>
      <c r="AG391" s="138" t="str">
        <f t="shared" si="330"/>
        <v>2,     250713,   "HPHE2K50HD045VUN 120  (50 gal)"</v>
      </c>
      <c r="AH391" s="140" t="str">
        <f t="shared" si="273"/>
        <v>USCraftmaster</v>
      </c>
      <c r="AI391" s="141" t="s">
        <v>711</v>
      </c>
      <c r="AJ391" s="166">
        <f t="shared" si="316"/>
        <v>1</v>
      </c>
      <c r="AK391" s="138" t="str">
        <f t="shared" si="265"/>
        <v xml:space="preserve">          case  HPHE2K50HD045VUN 120  (50 gal)   :   "USCraftmasterHPHE2K50UN"</v>
      </c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/>
      <c r="PD391"/>
      <c r="PE391"/>
      <c r="PF391"/>
      <c r="PG391"/>
      <c r="PH391"/>
      <c r="PI391"/>
      <c r="PJ391"/>
      <c r="PK391"/>
      <c r="PL391"/>
      <c r="PM391"/>
      <c r="PN391"/>
      <c r="PO391"/>
      <c r="PP391"/>
      <c r="PQ391"/>
      <c r="PR391"/>
      <c r="PS391"/>
      <c r="PT391"/>
      <c r="PU391"/>
      <c r="PV391"/>
      <c r="PW391"/>
      <c r="PX391"/>
      <c r="PY391"/>
      <c r="PZ391"/>
      <c r="QA391"/>
      <c r="QB391"/>
      <c r="QC391"/>
      <c r="QD391"/>
      <c r="QE391"/>
      <c r="QF391"/>
      <c r="QG391"/>
      <c r="QH391"/>
      <c r="QI391"/>
      <c r="QJ391"/>
      <c r="QK391"/>
      <c r="QL391"/>
      <c r="QM391"/>
      <c r="QN391"/>
      <c r="QO391"/>
      <c r="QP391"/>
      <c r="QQ391"/>
      <c r="QR391"/>
      <c r="QS391"/>
      <c r="QT391"/>
      <c r="QU391"/>
      <c r="QV391"/>
      <c r="QW391"/>
      <c r="QX391"/>
      <c r="QY391"/>
      <c r="QZ391"/>
      <c r="RA391"/>
      <c r="RB391"/>
      <c r="RC391"/>
      <c r="RD391"/>
      <c r="RE391"/>
      <c r="RF391"/>
      <c r="RG391"/>
      <c r="RH391"/>
      <c r="RI391"/>
      <c r="RJ391"/>
      <c r="RK391"/>
      <c r="RL391"/>
      <c r="RM391"/>
      <c r="RN391"/>
      <c r="RO391"/>
      <c r="RP391"/>
      <c r="RQ391"/>
      <c r="RR391"/>
      <c r="RS391"/>
      <c r="RT391"/>
      <c r="RU391"/>
      <c r="RV391"/>
      <c r="RW391"/>
      <c r="RX391"/>
      <c r="RY391"/>
      <c r="RZ391"/>
      <c r="SA391"/>
      <c r="SB391"/>
      <c r="SC391"/>
      <c r="SD391"/>
      <c r="SE391"/>
      <c r="SF391"/>
      <c r="SG391"/>
      <c r="SH391"/>
      <c r="SI391"/>
      <c r="SJ391"/>
      <c r="SK391"/>
      <c r="SL391"/>
      <c r="SM391"/>
      <c r="SN391"/>
      <c r="SO391"/>
      <c r="SP391"/>
      <c r="SQ391"/>
      <c r="SR391"/>
      <c r="SS391"/>
      <c r="ST391"/>
      <c r="SU391"/>
      <c r="SV391"/>
      <c r="SW391"/>
      <c r="SX391"/>
      <c r="SY391"/>
      <c r="SZ391"/>
      <c r="TA391"/>
      <c r="TB391"/>
      <c r="TC391"/>
      <c r="TD391"/>
      <c r="TE391"/>
      <c r="TF391"/>
      <c r="TG391"/>
      <c r="TH391"/>
      <c r="TI391"/>
      <c r="TJ391"/>
      <c r="TK391"/>
      <c r="TL391"/>
      <c r="TM391"/>
      <c r="TN391"/>
      <c r="TO391"/>
      <c r="TP391"/>
      <c r="TQ391"/>
      <c r="TR391"/>
      <c r="TS391"/>
      <c r="TT391"/>
      <c r="TU391"/>
      <c r="TV391"/>
      <c r="TW391"/>
      <c r="TX391"/>
      <c r="TY391"/>
      <c r="TZ391"/>
      <c r="UA391"/>
      <c r="UB391"/>
      <c r="UC391"/>
      <c r="UD391"/>
      <c r="UE391"/>
      <c r="UF391"/>
      <c r="UG391"/>
      <c r="UH391"/>
      <c r="UI391"/>
      <c r="UJ391"/>
      <c r="UK391"/>
      <c r="UL391"/>
      <c r="UM391"/>
      <c r="UN391"/>
      <c r="UO391"/>
      <c r="UP391"/>
      <c r="UQ391"/>
      <c r="UR391"/>
      <c r="US391"/>
      <c r="UT391"/>
      <c r="UU391"/>
      <c r="UV391"/>
      <c r="UW391"/>
      <c r="UX391"/>
      <c r="UY391"/>
      <c r="UZ391"/>
      <c r="VA391"/>
      <c r="VB391"/>
      <c r="VC391"/>
      <c r="VD391"/>
      <c r="VE391"/>
      <c r="VF391"/>
      <c r="VG391"/>
      <c r="VH391"/>
      <c r="VI391"/>
      <c r="VJ391"/>
      <c r="VK391"/>
      <c r="VL391"/>
      <c r="VM391"/>
      <c r="VN391"/>
      <c r="VO391"/>
      <c r="VP391"/>
      <c r="VQ391"/>
      <c r="VR391"/>
      <c r="VS391"/>
      <c r="VT391"/>
      <c r="VU391"/>
      <c r="VV391"/>
      <c r="VW391"/>
      <c r="VX391"/>
      <c r="VY391"/>
      <c r="VZ391"/>
      <c r="WA391"/>
      <c r="WB391"/>
      <c r="WC391"/>
      <c r="WD391"/>
      <c r="WE391"/>
      <c r="WF391"/>
      <c r="WG391"/>
      <c r="WH391"/>
      <c r="WI391"/>
      <c r="WJ391"/>
      <c r="WK391"/>
      <c r="WL391"/>
      <c r="WM391"/>
      <c r="WN391"/>
      <c r="WO391"/>
      <c r="WP391"/>
      <c r="WQ391"/>
      <c r="WR391"/>
      <c r="WS391"/>
      <c r="WT391"/>
      <c r="WU391"/>
      <c r="WV391"/>
      <c r="WW391"/>
      <c r="WX391"/>
      <c r="WY391"/>
      <c r="WZ391"/>
      <c r="XA391"/>
      <c r="XB391"/>
      <c r="XC391"/>
      <c r="XD391"/>
      <c r="XE391"/>
      <c r="XF391"/>
      <c r="XG391"/>
      <c r="XH391"/>
      <c r="XI391"/>
      <c r="XJ391"/>
      <c r="XK391"/>
      <c r="XL391"/>
      <c r="XM391"/>
      <c r="XN391"/>
      <c r="XO391"/>
      <c r="XP391"/>
      <c r="XQ391"/>
      <c r="XR391"/>
      <c r="XS391"/>
      <c r="XT391"/>
      <c r="XU391"/>
      <c r="XV391"/>
      <c r="XW391"/>
      <c r="XX391"/>
      <c r="XY391"/>
      <c r="XZ391"/>
      <c r="YA391"/>
      <c r="YB391"/>
      <c r="YC391"/>
      <c r="YD391"/>
      <c r="YE391"/>
      <c r="YF391"/>
      <c r="YG391"/>
      <c r="YH391"/>
      <c r="YI391"/>
      <c r="YJ391"/>
      <c r="YK391"/>
      <c r="YL391"/>
      <c r="YM391"/>
      <c r="YN391"/>
      <c r="YO391"/>
      <c r="YP391"/>
      <c r="YQ391"/>
      <c r="YR391"/>
      <c r="YS391"/>
      <c r="YT391"/>
      <c r="YU391"/>
      <c r="YV391"/>
      <c r="YW391"/>
      <c r="YX391"/>
      <c r="YY391"/>
      <c r="YZ391"/>
      <c r="ZA391"/>
      <c r="ZB391"/>
      <c r="ZC391"/>
      <c r="ZD391"/>
      <c r="ZE391"/>
      <c r="ZF391"/>
      <c r="ZG391"/>
      <c r="ZH391"/>
      <c r="ZI391"/>
      <c r="ZJ391"/>
      <c r="ZK391"/>
      <c r="ZL391"/>
      <c r="ZM391"/>
      <c r="ZN391"/>
      <c r="ZO391"/>
      <c r="ZP391"/>
      <c r="ZQ391"/>
      <c r="ZR391"/>
      <c r="ZS391"/>
      <c r="ZT391"/>
      <c r="ZU391"/>
      <c r="ZV391"/>
      <c r="ZW391"/>
      <c r="ZX391"/>
      <c r="ZY391"/>
      <c r="ZZ391"/>
      <c r="AAA391"/>
      <c r="AAB391"/>
      <c r="AAC391"/>
      <c r="AAD391"/>
      <c r="AAE391"/>
      <c r="AAF391"/>
      <c r="AAG391"/>
      <c r="AAH391"/>
      <c r="AAI391"/>
      <c r="AAJ391"/>
      <c r="AAK391"/>
      <c r="AAL391"/>
      <c r="AAM391"/>
      <c r="AAN391"/>
      <c r="AAO391"/>
      <c r="AAP391"/>
      <c r="AAQ391"/>
      <c r="AAR391"/>
      <c r="AAS391"/>
      <c r="AAT391"/>
      <c r="AAU391"/>
      <c r="AAV391"/>
      <c r="AAW391"/>
      <c r="AAX391"/>
      <c r="AAY391"/>
      <c r="AAZ391"/>
      <c r="ABA391"/>
      <c r="ABB391"/>
      <c r="ABC391"/>
      <c r="ABD391"/>
      <c r="ABE391"/>
      <c r="ABF391"/>
      <c r="ABG391"/>
      <c r="ABH391"/>
      <c r="ABI391"/>
      <c r="ABJ391"/>
      <c r="ABK391"/>
      <c r="ABL391"/>
      <c r="ABM391"/>
      <c r="ABN391"/>
      <c r="ABO391"/>
      <c r="ABP391"/>
      <c r="ABQ391"/>
      <c r="ABR391"/>
      <c r="ABS391"/>
      <c r="ABT391"/>
      <c r="ABU391"/>
      <c r="ABV391"/>
      <c r="ABW391"/>
      <c r="ABX391"/>
      <c r="ABY391"/>
      <c r="ABZ391"/>
      <c r="ACA391"/>
      <c r="ACB391"/>
      <c r="ACC391"/>
      <c r="ACD391"/>
      <c r="ACE391"/>
      <c r="ACF391"/>
      <c r="ACG391"/>
      <c r="ACH391"/>
      <c r="ACI391"/>
      <c r="ACJ391"/>
      <c r="ACK391"/>
      <c r="ACL391"/>
      <c r="ACM391"/>
      <c r="ACN391"/>
      <c r="ACO391"/>
      <c r="ACP391"/>
      <c r="ACQ391"/>
      <c r="ACR391"/>
      <c r="ACS391"/>
      <c r="ACT391"/>
      <c r="ACU391"/>
      <c r="ACV391"/>
      <c r="ACW391"/>
      <c r="ACX391"/>
      <c r="ACY391"/>
      <c r="ACZ391"/>
      <c r="ADA391"/>
      <c r="ADB391"/>
      <c r="ADC391"/>
      <c r="ADD391"/>
      <c r="ADE391"/>
      <c r="ADF391"/>
      <c r="ADG391"/>
      <c r="ADH391"/>
      <c r="ADI391"/>
      <c r="ADJ391"/>
      <c r="ADK391"/>
      <c r="ADL391"/>
      <c r="ADM391"/>
      <c r="ADN391"/>
      <c r="ADO391"/>
      <c r="ADP391"/>
      <c r="ADQ391"/>
      <c r="ADR391"/>
      <c r="ADS391"/>
      <c r="ADT391"/>
      <c r="ADU391"/>
      <c r="ADV391"/>
      <c r="ADW391"/>
      <c r="ADX391"/>
      <c r="ADY391"/>
      <c r="ADZ391"/>
      <c r="AEA391"/>
      <c r="AEB391"/>
      <c r="AEC391"/>
      <c r="AED391"/>
      <c r="AEE391"/>
      <c r="AEF391"/>
      <c r="AEG391"/>
      <c r="AEH391"/>
      <c r="AEI391"/>
      <c r="AEJ391"/>
      <c r="AEK391"/>
      <c r="AEL391"/>
      <c r="AEM391"/>
      <c r="AEN391"/>
      <c r="AEO391"/>
      <c r="AEP391"/>
      <c r="AEQ391"/>
      <c r="AER391"/>
      <c r="AES391"/>
      <c r="AET391"/>
      <c r="AEU391"/>
      <c r="AEV391"/>
      <c r="AEW391"/>
      <c r="AEX391"/>
      <c r="AEY391"/>
      <c r="AEZ391"/>
      <c r="AFA391"/>
      <c r="AFB391"/>
      <c r="AFC391"/>
      <c r="AFD391"/>
      <c r="AFE391"/>
      <c r="AFF391"/>
      <c r="AFG391"/>
      <c r="AFH391"/>
      <c r="AFI391"/>
      <c r="AFJ391"/>
      <c r="AFK391"/>
      <c r="AFL391"/>
      <c r="AFM391"/>
      <c r="AFN391"/>
      <c r="AFO391"/>
      <c r="AFP391"/>
      <c r="AFQ391"/>
      <c r="AFR391"/>
      <c r="AFS391"/>
      <c r="AFT391"/>
      <c r="AFU391"/>
      <c r="AFV391"/>
      <c r="AFW391"/>
      <c r="AFX391"/>
      <c r="AFY391"/>
      <c r="AFZ391"/>
      <c r="AGA391"/>
      <c r="AGB391"/>
      <c r="AGC391"/>
      <c r="AGD391"/>
      <c r="AGE391"/>
      <c r="AGF391"/>
      <c r="AGG391"/>
      <c r="AGH391"/>
      <c r="AGI391"/>
      <c r="AGJ391"/>
      <c r="AGK391"/>
      <c r="AGL391"/>
      <c r="AGM391"/>
      <c r="AGN391"/>
      <c r="AGO391"/>
      <c r="AGP391"/>
      <c r="AGQ391"/>
      <c r="AGR391"/>
      <c r="AGS391"/>
      <c r="AGT391"/>
      <c r="AGU391"/>
      <c r="AGV391"/>
      <c r="AGW391"/>
      <c r="AGX391"/>
      <c r="AGY391"/>
      <c r="AGZ391"/>
      <c r="AHA391"/>
      <c r="AHB391"/>
      <c r="AHC391"/>
      <c r="AHD391"/>
      <c r="AHE391"/>
      <c r="AHF391"/>
      <c r="AHG391"/>
      <c r="AHH391"/>
      <c r="AHI391"/>
      <c r="AHJ391"/>
      <c r="AHK391"/>
      <c r="AHL391"/>
      <c r="AHM391"/>
      <c r="AHN391"/>
      <c r="AHO391"/>
      <c r="AHP391"/>
      <c r="AHQ391"/>
      <c r="AHR391"/>
      <c r="AHS391"/>
      <c r="AHT391"/>
      <c r="AHU391"/>
      <c r="AHV391"/>
      <c r="AHW391"/>
      <c r="AHX391"/>
      <c r="AHY391"/>
      <c r="AHZ391"/>
      <c r="AIA391"/>
      <c r="AIB391"/>
      <c r="AIC391"/>
      <c r="AID391"/>
      <c r="AIE391"/>
      <c r="AIF391"/>
      <c r="AIG391"/>
      <c r="AIH391"/>
      <c r="AII391"/>
      <c r="AIJ391"/>
      <c r="AIK391"/>
      <c r="AIL391"/>
      <c r="AIM391"/>
      <c r="AIN391"/>
      <c r="AIO391"/>
      <c r="AIP391"/>
      <c r="AIQ391"/>
      <c r="AIR391"/>
      <c r="AIS391"/>
      <c r="AIT391"/>
      <c r="AIU391"/>
      <c r="AIV391"/>
      <c r="AIW391"/>
      <c r="AIX391"/>
      <c r="AIY391"/>
      <c r="AIZ391"/>
      <c r="AJA391"/>
      <c r="AJB391"/>
      <c r="AJC391"/>
      <c r="AJD391"/>
      <c r="AJE391"/>
      <c r="AJF391"/>
      <c r="AJG391"/>
      <c r="AJH391"/>
      <c r="AJI391"/>
      <c r="AJJ391"/>
      <c r="AJK391"/>
      <c r="AJL391"/>
      <c r="AJM391"/>
      <c r="AJN391"/>
      <c r="AJO391"/>
      <c r="AJP391"/>
      <c r="AJQ391"/>
      <c r="AJR391"/>
      <c r="AJS391"/>
      <c r="AJT391"/>
      <c r="AJU391"/>
      <c r="AJV391"/>
      <c r="AJW391"/>
      <c r="AJX391"/>
      <c r="AJY391"/>
      <c r="AJZ391"/>
      <c r="AKA391"/>
      <c r="AKB391"/>
      <c r="AKC391"/>
      <c r="AKD391"/>
      <c r="AKE391"/>
      <c r="AKF391"/>
      <c r="AKG391"/>
      <c r="AKH391"/>
      <c r="AKI391"/>
      <c r="AKJ391"/>
      <c r="AKK391"/>
      <c r="AKL391"/>
      <c r="AKM391"/>
      <c r="AKN391"/>
      <c r="AKO391"/>
      <c r="AKP391"/>
      <c r="AKQ391"/>
      <c r="AKR391"/>
      <c r="AKS391"/>
      <c r="AKT391"/>
      <c r="AKU391"/>
      <c r="AKV391"/>
      <c r="AKW391"/>
      <c r="AKX391"/>
      <c r="AKY391"/>
      <c r="AKZ391"/>
      <c r="ALA391"/>
      <c r="ALB391"/>
      <c r="ALC391"/>
      <c r="ALD391"/>
      <c r="ALE391"/>
      <c r="ALF391"/>
      <c r="ALG39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  <c r="AMC391"/>
      <c r="AMD391"/>
      <c r="AME391"/>
      <c r="AMF391"/>
      <c r="AMG391"/>
      <c r="AMH391"/>
      <c r="AMI391"/>
      <c r="AMJ391"/>
      <c r="AMK391"/>
      <c r="AML391"/>
      <c r="AMM391"/>
      <c r="AMN391"/>
      <c r="AMO391"/>
      <c r="AMP391"/>
      <c r="AMQ391"/>
      <c r="AMR391"/>
      <c r="AMS391"/>
      <c r="AMT391"/>
      <c r="AMU391"/>
      <c r="AMV391"/>
      <c r="AMW391"/>
      <c r="AMX391"/>
      <c r="AMY391"/>
      <c r="AMZ391"/>
      <c r="ANA391"/>
      <c r="ANB391"/>
      <c r="ANC391"/>
      <c r="AND391"/>
      <c r="ANE391"/>
      <c r="ANF391" s="6"/>
      <c r="ANG391" s="6"/>
      <c r="ANH391" s="6"/>
    </row>
    <row r="392" spans="3:1048" s="28" customFormat="1" x14ac:dyDescent="0.25">
      <c r="C392" s="6" t="str">
        <f t="shared" si="298"/>
        <v>US Craftmaster</v>
      </c>
      <c r="D392" s="6" t="str">
        <f t="shared" si="299"/>
        <v>HPHE2K66HD045VUN 120  (66 gal)</v>
      </c>
      <c r="E392" s="6">
        <f t="shared" si="266"/>
        <v>250814</v>
      </c>
      <c r="F392" s="60">
        <f t="shared" si="202"/>
        <v>66</v>
      </c>
      <c r="G392" s="6" t="str">
        <f t="shared" si="300"/>
        <v>AOSmithHPTU66</v>
      </c>
      <c r="H392" s="62">
        <v>0</v>
      </c>
      <c r="I392" s="60">
        <v>1</v>
      </c>
      <c r="J392" s="61">
        <f t="shared" si="331"/>
        <v>0</v>
      </c>
      <c r="K392" s="61">
        <f t="shared" si="332"/>
        <v>3.1</v>
      </c>
      <c r="L392" s="127">
        <f t="shared" si="327"/>
        <v>0</v>
      </c>
      <c r="M392" s="169" t="str">
        <f t="shared" si="267"/>
        <v>USCraftmasterHPHE2K66UN</v>
      </c>
      <c r="N392" s="97" t="s">
        <v>196</v>
      </c>
      <c r="O392" s="32">
        <v>3</v>
      </c>
      <c r="P392" s="81">
        <f t="shared" si="328"/>
        <v>25</v>
      </c>
      <c r="Q392" s="9" t="s">
        <v>49</v>
      </c>
      <c r="R392" s="68">
        <f t="shared" si="329"/>
        <v>8</v>
      </c>
      <c r="S392" s="68">
        <f t="shared" si="325"/>
        <v>250814</v>
      </c>
      <c r="T392" s="65" t="str">
        <f t="shared" si="317"/>
        <v>HPHE2K66HD045VUN 120  (66 gal)</v>
      </c>
      <c r="U392" s="168">
        <f t="shared" si="314"/>
        <v>1</v>
      </c>
      <c r="V392" s="10" t="s">
        <v>51</v>
      </c>
      <c r="W392" s="11">
        <v>66</v>
      </c>
      <c r="X392" s="30" t="s">
        <v>85</v>
      </c>
      <c r="Y392" s="86" t="s">
        <v>105</v>
      </c>
      <c r="Z392" s="91" t="str">
        <f t="shared" si="326"/>
        <v>AOSmithHPTU66</v>
      </c>
      <c r="AA392" s="126">
        <v>0</v>
      </c>
      <c r="AB392" s="40" t="s">
        <v>10</v>
      </c>
      <c r="AC392" s="47">
        <v>3</v>
      </c>
      <c r="AD392" s="160">
        <v>3.1</v>
      </c>
      <c r="AE392" s="48">
        <v>42545</v>
      </c>
      <c r="AF392" s="49" t="s">
        <v>83</v>
      </c>
      <c r="AG392" s="138" t="str">
        <f t="shared" si="330"/>
        <v>2,     250814,   "HPHE2K66HD045VUN 120  (66 gal)"</v>
      </c>
      <c r="AH392" s="140" t="str">
        <f t="shared" si="273"/>
        <v>USCraftmaster</v>
      </c>
      <c r="AI392" s="141" t="s">
        <v>712</v>
      </c>
      <c r="AJ392" s="166">
        <f t="shared" si="316"/>
        <v>1</v>
      </c>
      <c r="AK392" s="138" t="str">
        <f t="shared" ref="AK392:AK411" si="333">"          case  "&amp;D392&amp;"   :   """&amp;AI392&amp;""""</f>
        <v xml:space="preserve">          case  HPHE2K66HD045VUN 120  (66 gal)   :   "USCraftmasterHPHE2K66UN"</v>
      </c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  <c r="QH392"/>
      <c r="QI392"/>
      <c r="QJ392"/>
      <c r="QK392"/>
      <c r="QL392"/>
      <c r="QM392"/>
      <c r="QN392"/>
      <c r="QO392"/>
      <c r="QP392"/>
      <c r="QQ392"/>
      <c r="QR392"/>
      <c r="QS392"/>
      <c r="QT392"/>
      <c r="QU392"/>
      <c r="QV392"/>
      <c r="QW392"/>
      <c r="QX392"/>
      <c r="QY392"/>
      <c r="QZ392"/>
      <c r="RA392"/>
      <c r="RB392"/>
      <c r="RC392"/>
      <c r="RD392"/>
      <c r="RE392"/>
      <c r="RF392"/>
      <c r="RG392"/>
      <c r="RH392"/>
      <c r="RI392"/>
      <c r="RJ392"/>
      <c r="RK392"/>
      <c r="RL392"/>
      <c r="RM392"/>
      <c r="RN392"/>
      <c r="RO392"/>
      <c r="RP392"/>
      <c r="RQ392"/>
      <c r="RR392"/>
      <c r="RS392"/>
      <c r="RT392"/>
      <c r="RU392"/>
      <c r="RV392"/>
      <c r="RW392"/>
      <c r="RX392"/>
      <c r="RY392"/>
      <c r="RZ392"/>
      <c r="SA392"/>
      <c r="SB392"/>
      <c r="SC392"/>
      <c r="SD392"/>
      <c r="SE392"/>
      <c r="SF392"/>
      <c r="SG392"/>
      <c r="SH392"/>
      <c r="SI392"/>
      <c r="SJ392"/>
      <c r="SK392"/>
      <c r="SL392"/>
      <c r="SM392"/>
      <c r="SN392"/>
      <c r="SO392"/>
      <c r="SP392"/>
      <c r="SQ392"/>
      <c r="SR392"/>
      <c r="SS392"/>
      <c r="ST392"/>
      <c r="SU392"/>
      <c r="SV392"/>
      <c r="SW392"/>
      <c r="SX392"/>
      <c r="SY392"/>
      <c r="SZ392"/>
      <c r="TA392"/>
      <c r="TB392"/>
      <c r="TC392"/>
      <c r="TD392"/>
      <c r="TE392"/>
      <c r="TF392"/>
      <c r="TG392"/>
      <c r="TH392"/>
      <c r="TI392"/>
      <c r="TJ392"/>
      <c r="TK392"/>
      <c r="TL392"/>
      <c r="TM392"/>
      <c r="TN392"/>
      <c r="TO392"/>
      <c r="TP392"/>
      <c r="TQ392"/>
      <c r="TR392"/>
      <c r="TS392"/>
      <c r="TT392"/>
      <c r="TU392"/>
      <c r="TV392"/>
      <c r="TW392"/>
      <c r="TX392"/>
      <c r="TY392"/>
      <c r="TZ392"/>
      <c r="UA392"/>
      <c r="UB392"/>
      <c r="UC392"/>
      <c r="UD392"/>
      <c r="UE392"/>
      <c r="UF392"/>
      <c r="UG392"/>
      <c r="UH392"/>
      <c r="UI392"/>
      <c r="UJ392"/>
      <c r="UK392"/>
      <c r="UL392"/>
      <c r="UM392"/>
      <c r="UN392"/>
      <c r="UO392"/>
      <c r="UP392"/>
      <c r="UQ392"/>
      <c r="UR392"/>
      <c r="US392"/>
      <c r="UT392"/>
      <c r="UU392"/>
      <c r="UV392"/>
      <c r="UW392"/>
      <c r="UX392"/>
      <c r="UY392"/>
      <c r="UZ392"/>
      <c r="VA392"/>
      <c r="VB392"/>
      <c r="VC392"/>
      <c r="VD392"/>
      <c r="VE392"/>
      <c r="VF392"/>
      <c r="VG392"/>
      <c r="VH392"/>
      <c r="VI392"/>
      <c r="VJ392"/>
      <c r="VK392"/>
      <c r="VL392"/>
      <c r="VM392"/>
      <c r="VN392"/>
      <c r="VO392"/>
      <c r="VP392"/>
      <c r="VQ392"/>
      <c r="VR392"/>
      <c r="VS392"/>
      <c r="VT392"/>
      <c r="VU392"/>
      <c r="VV392"/>
      <c r="VW392"/>
      <c r="VX392"/>
      <c r="VY392"/>
      <c r="VZ392"/>
      <c r="WA392"/>
      <c r="WB392"/>
      <c r="WC392"/>
      <c r="WD392"/>
      <c r="WE392"/>
      <c r="WF392"/>
      <c r="WG392"/>
      <c r="WH392"/>
      <c r="WI392"/>
      <c r="WJ392"/>
      <c r="WK392"/>
      <c r="WL392"/>
      <c r="WM392"/>
      <c r="WN392"/>
      <c r="WO392"/>
      <c r="WP392"/>
      <c r="WQ392"/>
      <c r="WR392"/>
      <c r="WS392"/>
      <c r="WT392"/>
      <c r="WU392"/>
      <c r="WV392"/>
      <c r="WW392"/>
      <c r="WX392"/>
      <c r="WY392"/>
      <c r="WZ392"/>
      <c r="XA392"/>
      <c r="XB392"/>
      <c r="XC392"/>
      <c r="XD392"/>
      <c r="XE392"/>
      <c r="XF392"/>
      <c r="XG392"/>
      <c r="XH392"/>
      <c r="XI392"/>
      <c r="XJ392"/>
      <c r="XK392"/>
      <c r="XL392"/>
      <c r="XM392"/>
      <c r="XN392"/>
      <c r="XO392"/>
      <c r="XP392"/>
      <c r="XQ392"/>
      <c r="XR392"/>
      <c r="XS392"/>
      <c r="XT392"/>
      <c r="XU392"/>
      <c r="XV392"/>
      <c r="XW392"/>
      <c r="XX392"/>
      <c r="XY392"/>
      <c r="XZ392"/>
      <c r="YA392"/>
      <c r="YB392"/>
      <c r="YC392"/>
      <c r="YD392"/>
      <c r="YE392"/>
      <c r="YF392"/>
      <c r="YG392"/>
      <c r="YH392"/>
      <c r="YI392"/>
      <c r="YJ392"/>
      <c r="YK392"/>
      <c r="YL392"/>
      <c r="YM392"/>
      <c r="YN392"/>
      <c r="YO392"/>
      <c r="YP392"/>
      <c r="YQ392"/>
      <c r="YR392"/>
      <c r="YS392"/>
      <c r="YT392"/>
      <c r="YU392"/>
      <c r="YV392"/>
      <c r="YW392"/>
      <c r="YX392"/>
      <c r="YY392"/>
      <c r="YZ392"/>
      <c r="ZA392"/>
      <c r="ZB392"/>
      <c r="ZC392"/>
      <c r="ZD392"/>
      <c r="ZE392"/>
      <c r="ZF392"/>
      <c r="ZG392"/>
      <c r="ZH392"/>
      <c r="ZI392"/>
      <c r="ZJ392"/>
      <c r="ZK392"/>
      <c r="ZL392"/>
      <c r="ZM392"/>
      <c r="ZN392"/>
      <c r="ZO392"/>
      <c r="ZP392"/>
      <c r="ZQ392"/>
      <c r="ZR392"/>
      <c r="ZS392"/>
      <c r="ZT392"/>
      <c r="ZU392"/>
      <c r="ZV392"/>
      <c r="ZW392"/>
      <c r="ZX392"/>
      <c r="ZY392"/>
      <c r="ZZ392"/>
      <c r="AAA392"/>
      <c r="AAB392"/>
      <c r="AAC392"/>
      <c r="AAD392"/>
      <c r="AAE392"/>
      <c r="AAF392"/>
      <c r="AAG392"/>
      <c r="AAH392"/>
      <c r="AAI392"/>
      <c r="AAJ392"/>
      <c r="AAK392"/>
      <c r="AAL392"/>
      <c r="AAM392"/>
      <c r="AAN392"/>
      <c r="AAO392"/>
      <c r="AAP392"/>
      <c r="AAQ392"/>
      <c r="AAR392"/>
      <c r="AAS392"/>
      <c r="AAT392"/>
      <c r="AAU392"/>
      <c r="AAV392"/>
      <c r="AAW392"/>
      <c r="AAX392"/>
      <c r="AAY392"/>
      <c r="AAZ392"/>
      <c r="ABA392"/>
      <c r="ABB392"/>
      <c r="ABC392"/>
      <c r="ABD392"/>
      <c r="ABE392"/>
      <c r="ABF392"/>
      <c r="ABG392"/>
      <c r="ABH392"/>
      <c r="ABI392"/>
      <c r="ABJ392"/>
      <c r="ABK392"/>
      <c r="ABL392"/>
      <c r="ABM392"/>
      <c r="ABN392"/>
      <c r="ABO392"/>
      <c r="ABP392"/>
      <c r="ABQ392"/>
      <c r="ABR392"/>
      <c r="ABS392"/>
      <c r="ABT392"/>
      <c r="ABU392"/>
      <c r="ABV392"/>
      <c r="ABW392"/>
      <c r="ABX392"/>
      <c r="ABY392"/>
      <c r="ABZ392"/>
      <c r="ACA392"/>
      <c r="ACB392"/>
      <c r="ACC392"/>
      <c r="ACD392"/>
      <c r="ACE392"/>
      <c r="ACF392"/>
      <c r="ACG392"/>
      <c r="ACH392"/>
      <c r="ACI392"/>
      <c r="ACJ392"/>
      <c r="ACK392"/>
      <c r="ACL392"/>
      <c r="ACM392"/>
      <c r="ACN392"/>
      <c r="ACO392"/>
      <c r="ACP392"/>
      <c r="ACQ392"/>
      <c r="ACR392"/>
      <c r="ACS392"/>
      <c r="ACT392"/>
      <c r="ACU392"/>
      <c r="ACV392"/>
      <c r="ACW392"/>
      <c r="ACX392"/>
      <c r="ACY392"/>
      <c r="ACZ392"/>
      <c r="ADA392"/>
      <c r="ADB392"/>
      <c r="ADC392"/>
      <c r="ADD392"/>
      <c r="ADE392"/>
      <c r="ADF392"/>
      <c r="ADG392"/>
      <c r="ADH392"/>
      <c r="ADI392"/>
      <c r="ADJ392"/>
      <c r="ADK392"/>
      <c r="ADL392"/>
      <c r="ADM392"/>
      <c r="ADN392"/>
      <c r="ADO392"/>
      <c r="ADP392"/>
      <c r="ADQ392"/>
      <c r="ADR392"/>
      <c r="ADS392"/>
      <c r="ADT392"/>
      <c r="ADU392"/>
      <c r="ADV392"/>
      <c r="ADW392"/>
      <c r="ADX392"/>
      <c r="ADY392"/>
      <c r="ADZ392"/>
      <c r="AEA392"/>
      <c r="AEB392"/>
      <c r="AEC392"/>
      <c r="AED392"/>
      <c r="AEE392"/>
      <c r="AEF392"/>
      <c r="AEG392"/>
      <c r="AEH392"/>
      <c r="AEI392"/>
      <c r="AEJ392"/>
      <c r="AEK392"/>
      <c r="AEL392"/>
      <c r="AEM392"/>
      <c r="AEN392"/>
      <c r="AEO392"/>
      <c r="AEP392"/>
      <c r="AEQ392"/>
      <c r="AER392"/>
      <c r="AES392"/>
      <c r="AET392"/>
      <c r="AEU392"/>
      <c r="AEV392"/>
      <c r="AEW392"/>
      <c r="AEX392"/>
      <c r="AEY392"/>
      <c r="AEZ392"/>
      <c r="AFA392"/>
      <c r="AFB392"/>
      <c r="AFC392"/>
      <c r="AFD392"/>
      <c r="AFE392"/>
      <c r="AFF392"/>
      <c r="AFG392"/>
      <c r="AFH392"/>
      <c r="AFI392"/>
      <c r="AFJ392"/>
      <c r="AFK392"/>
      <c r="AFL392"/>
      <c r="AFM392"/>
      <c r="AFN392"/>
      <c r="AFO392"/>
      <c r="AFP392"/>
      <c r="AFQ392"/>
      <c r="AFR392"/>
      <c r="AFS392"/>
      <c r="AFT392"/>
      <c r="AFU392"/>
      <c r="AFV392"/>
      <c r="AFW392"/>
      <c r="AFX392"/>
      <c r="AFY392"/>
      <c r="AFZ392"/>
      <c r="AGA392"/>
      <c r="AGB392"/>
      <c r="AGC392"/>
      <c r="AGD392"/>
      <c r="AGE392"/>
      <c r="AGF392"/>
      <c r="AGG392"/>
      <c r="AGH392"/>
      <c r="AGI392"/>
      <c r="AGJ392"/>
      <c r="AGK392"/>
      <c r="AGL392"/>
      <c r="AGM392"/>
      <c r="AGN392"/>
      <c r="AGO392"/>
      <c r="AGP392"/>
      <c r="AGQ392"/>
      <c r="AGR392"/>
      <c r="AGS392"/>
      <c r="AGT392"/>
      <c r="AGU392"/>
      <c r="AGV392"/>
      <c r="AGW392"/>
      <c r="AGX392"/>
      <c r="AGY392"/>
      <c r="AGZ392"/>
      <c r="AHA392"/>
      <c r="AHB392"/>
      <c r="AHC392"/>
      <c r="AHD392"/>
      <c r="AHE392"/>
      <c r="AHF392"/>
      <c r="AHG392"/>
      <c r="AHH392"/>
      <c r="AHI392"/>
      <c r="AHJ392"/>
      <c r="AHK392"/>
      <c r="AHL392"/>
      <c r="AHM392"/>
      <c r="AHN392"/>
      <c r="AHO392"/>
      <c r="AHP392"/>
      <c r="AHQ392"/>
      <c r="AHR392"/>
      <c r="AHS392"/>
      <c r="AHT392"/>
      <c r="AHU392"/>
      <c r="AHV392"/>
      <c r="AHW392"/>
      <c r="AHX392"/>
      <c r="AHY392"/>
      <c r="AHZ392"/>
      <c r="AIA392"/>
      <c r="AIB392"/>
      <c r="AIC392"/>
      <c r="AID392"/>
      <c r="AIE392"/>
      <c r="AIF392"/>
      <c r="AIG392"/>
      <c r="AIH392"/>
      <c r="AII392"/>
      <c r="AIJ392"/>
      <c r="AIK392"/>
      <c r="AIL392"/>
      <c r="AIM392"/>
      <c r="AIN392"/>
      <c r="AIO392"/>
      <c r="AIP392"/>
      <c r="AIQ392"/>
      <c r="AIR392"/>
      <c r="AIS392"/>
      <c r="AIT392"/>
      <c r="AIU392"/>
      <c r="AIV392"/>
      <c r="AIW392"/>
      <c r="AIX392"/>
      <c r="AIY392"/>
      <c r="AIZ392"/>
      <c r="AJA392"/>
      <c r="AJB392"/>
      <c r="AJC392"/>
      <c r="AJD392"/>
      <c r="AJE392"/>
      <c r="AJF392"/>
      <c r="AJG392"/>
      <c r="AJH392"/>
      <c r="AJI392"/>
      <c r="AJJ392"/>
      <c r="AJK392"/>
      <c r="AJL392"/>
      <c r="AJM392"/>
      <c r="AJN392"/>
      <c r="AJO392"/>
      <c r="AJP392"/>
      <c r="AJQ392"/>
      <c r="AJR392"/>
      <c r="AJS392"/>
      <c r="AJT392"/>
      <c r="AJU392"/>
      <c r="AJV392"/>
      <c r="AJW392"/>
      <c r="AJX392"/>
      <c r="AJY392"/>
      <c r="AJZ392"/>
      <c r="AKA392"/>
      <c r="AKB392"/>
      <c r="AKC392"/>
      <c r="AKD392"/>
      <c r="AKE392"/>
      <c r="AKF392"/>
      <c r="AKG392"/>
      <c r="AKH392"/>
      <c r="AKI392"/>
      <c r="AKJ392"/>
      <c r="AKK392"/>
      <c r="AKL392"/>
      <c r="AKM392"/>
      <c r="AKN392"/>
      <c r="AKO392"/>
      <c r="AKP392"/>
      <c r="AKQ392"/>
      <c r="AKR392"/>
      <c r="AKS392"/>
      <c r="AKT392"/>
      <c r="AKU392"/>
      <c r="AKV392"/>
      <c r="AKW392"/>
      <c r="AKX392"/>
      <c r="AKY392"/>
      <c r="AKZ392"/>
      <c r="ALA392"/>
      <c r="ALB392"/>
      <c r="ALC392"/>
      <c r="ALD392"/>
      <c r="ALE392"/>
      <c r="ALF392"/>
      <c r="ALG392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  <c r="AMC392"/>
      <c r="AMD392"/>
      <c r="AME392"/>
      <c r="AMF392"/>
      <c r="AMG392"/>
      <c r="AMH392"/>
      <c r="AMI392"/>
      <c r="AMJ392"/>
      <c r="AMK392"/>
      <c r="AML392"/>
      <c r="AMM392"/>
      <c r="AMN392"/>
      <c r="AMO392"/>
      <c r="AMP392"/>
      <c r="AMQ392"/>
      <c r="AMR392"/>
      <c r="AMS392"/>
      <c r="AMT392"/>
      <c r="AMU392"/>
      <c r="AMV392"/>
      <c r="AMW392"/>
      <c r="AMX392"/>
      <c r="AMY392"/>
      <c r="AMZ392"/>
      <c r="ANA392"/>
      <c r="ANB392"/>
      <c r="ANC392"/>
      <c r="AND392"/>
      <c r="ANE392"/>
      <c r="ANF392" s="6"/>
      <c r="ANG392" s="6"/>
      <c r="ANH392" s="6"/>
    </row>
    <row r="393" spans="3:1048" s="28" customFormat="1" x14ac:dyDescent="0.25">
      <c r="C393" s="6" t="str">
        <f t="shared" si="298"/>
        <v>US Craftmaster</v>
      </c>
      <c r="D393" s="6" t="str">
        <f t="shared" si="299"/>
        <v>HPHE2K80HD045VUN 120  (80 gal)</v>
      </c>
      <c r="E393" s="6">
        <f t="shared" si="266"/>
        <v>250915</v>
      </c>
      <c r="F393" s="60">
        <f t="shared" si="202"/>
        <v>80</v>
      </c>
      <c r="G393" s="6" t="str">
        <f t="shared" si="300"/>
        <v>AOSmithHPTU80</v>
      </c>
      <c r="H393" s="62">
        <v>0</v>
      </c>
      <c r="I393" s="60">
        <v>1</v>
      </c>
      <c r="J393" s="61">
        <f t="shared" si="331"/>
        <v>0</v>
      </c>
      <c r="K393" s="61">
        <f t="shared" si="332"/>
        <v>2.9</v>
      </c>
      <c r="L393" s="127">
        <f t="shared" si="327"/>
        <v>0</v>
      </c>
      <c r="M393" s="169" t="str">
        <f t="shared" si="267"/>
        <v>USCraftmasterHPHE2K80UN</v>
      </c>
      <c r="N393" s="97" t="s">
        <v>196</v>
      </c>
      <c r="O393" s="32">
        <v>3</v>
      </c>
      <c r="P393" s="81">
        <f t="shared" si="328"/>
        <v>25</v>
      </c>
      <c r="Q393" s="9" t="s">
        <v>49</v>
      </c>
      <c r="R393" s="68">
        <f t="shared" si="329"/>
        <v>9</v>
      </c>
      <c r="S393" s="68">
        <f t="shared" si="325"/>
        <v>250915</v>
      </c>
      <c r="T393" s="65" t="str">
        <f t="shared" si="317"/>
        <v>HPHE2K80HD045VUN 120  (80 gal)</v>
      </c>
      <c r="U393" s="168">
        <f t="shared" si="314"/>
        <v>1</v>
      </c>
      <c r="V393" s="10" t="s">
        <v>52</v>
      </c>
      <c r="W393" s="11">
        <v>80</v>
      </c>
      <c r="X393" s="30" t="s">
        <v>86</v>
      </c>
      <c r="Y393" s="86" t="s">
        <v>106</v>
      </c>
      <c r="Z393" s="91" t="str">
        <f t="shared" si="326"/>
        <v>AOSmithHPTU80</v>
      </c>
      <c r="AA393" s="126">
        <v>0</v>
      </c>
      <c r="AB393" s="40" t="s">
        <v>10</v>
      </c>
      <c r="AC393" s="47" t="s">
        <v>15</v>
      </c>
      <c r="AD393" s="160">
        <v>2.9</v>
      </c>
      <c r="AE393" s="48">
        <v>42545</v>
      </c>
      <c r="AF393" s="49" t="s">
        <v>83</v>
      </c>
      <c r="AG393" s="138" t="str">
        <f t="shared" si="330"/>
        <v>2,     250915,   "HPHE2K80HD045VUN 120  (80 gal)"</v>
      </c>
      <c r="AH393" s="140" t="str">
        <f t="shared" si="273"/>
        <v>USCraftmaster</v>
      </c>
      <c r="AI393" s="141" t="s">
        <v>713</v>
      </c>
      <c r="AJ393" s="166">
        <f t="shared" si="316"/>
        <v>1</v>
      </c>
      <c r="AK393" s="138" t="str">
        <f t="shared" si="333"/>
        <v xml:space="preserve">          case  HPHE2K80HD045VUN 120  (80 gal)   :   "USCraftmasterHPHE2K80UN"</v>
      </c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  <c r="AML393"/>
      <c r="AMM393"/>
      <c r="AMN393"/>
      <c r="AMO393"/>
      <c r="AMP393"/>
      <c r="AMQ393"/>
      <c r="AMR393"/>
      <c r="AMS393"/>
      <c r="AMT393"/>
      <c r="AMU393"/>
      <c r="AMV393"/>
      <c r="AMW393"/>
      <c r="AMX393"/>
      <c r="AMY393"/>
      <c r="AMZ393"/>
      <c r="ANA393"/>
      <c r="ANB393"/>
      <c r="ANC393"/>
      <c r="AND393"/>
      <c r="ANE393"/>
      <c r="ANF393" s="6"/>
      <c r="ANG393" s="6"/>
      <c r="ANH393" s="6"/>
    </row>
    <row r="394" spans="3:1048" s="28" customFormat="1" x14ac:dyDescent="0.25">
      <c r="C394" s="6" t="str">
        <f t="shared" si="298"/>
        <v>Whirlpool</v>
      </c>
      <c r="D394" s="6" t="str">
        <f t="shared" si="299"/>
        <v>HPE2K60HD045V  (60 gal)</v>
      </c>
      <c r="E394" s="6">
        <f t="shared" si="266"/>
        <v>260111</v>
      </c>
      <c r="F394" s="60">
        <f t="shared" si="202"/>
        <v>60</v>
      </c>
      <c r="G394" s="6" t="str">
        <f t="shared" si="300"/>
        <v>AOSmithPHPT60</v>
      </c>
      <c r="H394" s="60">
        <v>1</v>
      </c>
      <c r="I394" s="62">
        <v>0</v>
      </c>
      <c r="J394" s="61">
        <f t="shared" si="331"/>
        <v>2.33</v>
      </c>
      <c r="K394" s="61">
        <f t="shared" si="332"/>
        <v>0</v>
      </c>
      <c r="L394" s="127">
        <f t="shared" si="327"/>
        <v>0</v>
      </c>
      <c r="M394" s="169" t="str">
        <f t="shared" si="267"/>
        <v>WhirlpoolHPE2K60</v>
      </c>
      <c r="N394" s="97" t="s">
        <v>196</v>
      </c>
      <c r="O394" s="33"/>
      <c r="P394" s="81">
        <f t="shared" si="328"/>
        <v>26</v>
      </c>
      <c r="Q394" s="173" t="s">
        <v>53</v>
      </c>
      <c r="R394" s="67">
        <v>1</v>
      </c>
      <c r="S394" s="68">
        <f t="shared" si="325"/>
        <v>260111</v>
      </c>
      <c r="T394" s="65" t="str">
        <f t="shared" si="317"/>
        <v>HPE2K60HD045V  (60 gal)</v>
      </c>
      <c r="U394" s="168">
        <f t="shared" si="314"/>
        <v>2</v>
      </c>
      <c r="V394" s="19" t="s">
        <v>113</v>
      </c>
      <c r="W394" s="20">
        <v>60</v>
      </c>
      <c r="X394" s="31" t="s">
        <v>107</v>
      </c>
      <c r="Y394" s="86" t="s">
        <v>107</v>
      </c>
      <c r="Z394" s="91" t="str">
        <f t="shared" si="326"/>
        <v>AOSmithPHPT60</v>
      </c>
      <c r="AA394" s="126">
        <v>0</v>
      </c>
      <c r="AB394" s="34">
        <v>2.33</v>
      </c>
      <c r="AC394" s="50"/>
      <c r="AD394" s="170"/>
      <c r="AE394" s="50"/>
      <c r="AF394" s="49"/>
      <c r="AG394" s="138" t="str">
        <f t="shared" si="330"/>
        <v>2,     260111,   "HPE2K60HD045V  (60 gal)"</v>
      </c>
      <c r="AH394" s="139" t="str">
        <f>Q394</f>
        <v>Whirlpool</v>
      </c>
      <c r="AI394" s="141" t="s">
        <v>714</v>
      </c>
      <c r="AJ394" s="166">
        <f t="shared" si="316"/>
        <v>1</v>
      </c>
      <c r="AK394" s="138" t="str">
        <f t="shared" si="333"/>
        <v xml:space="preserve">          case  HPE2K60HD045V  (60 gal)   :   "WhirlpoolHPE2K60"</v>
      </c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</row>
    <row r="395" spans="3:1048" s="28" customFormat="1" x14ac:dyDescent="0.25">
      <c r="C395" s="6" t="str">
        <f t="shared" si="298"/>
        <v>Whirlpool</v>
      </c>
      <c r="D395" s="6" t="str">
        <f t="shared" si="299"/>
        <v>HPE2K80HD045V  (80 gal)</v>
      </c>
      <c r="E395" s="6">
        <f t="shared" si="266"/>
        <v>260212</v>
      </c>
      <c r="F395" s="60">
        <f t="shared" si="202"/>
        <v>80</v>
      </c>
      <c r="G395" s="6" t="str">
        <f t="shared" si="300"/>
        <v>AOSmithPHPT80</v>
      </c>
      <c r="H395" s="60">
        <v>1</v>
      </c>
      <c r="I395" s="62">
        <v>0</v>
      </c>
      <c r="J395" s="61">
        <f t="shared" si="331"/>
        <v>2.33</v>
      </c>
      <c r="K395" s="61">
        <f t="shared" si="332"/>
        <v>0</v>
      </c>
      <c r="L395" s="127">
        <f t="shared" si="327"/>
        <v>0</v>
      </c>
      <c r="M395" s="169" t="str">
        <f t="shared" si="267"/>
        <v>WhirlpoolHPE2K80</v>
      </c>
      <c r="N395" s="97" t="s">
        <v>196</v>
      </c>
      <c r="O395" s="33"/>
      <c r="P395" s="81">
        <f t="shared" si="328"/>
        <v>26</v>
      </c>
      <c r="Q395" s="18" t="s">
        <v>53</v>
      </c>
      <c r="R395" s="68">
        <f t="shared" ref="R395:R411" si="334">R394+1</f>
        <v>2</v>
      </c>
      <c r="S395" s="68">
        <f t="shared" si="325"/>
        <v>260212</v>
      </c>
      <c r="T395" s="65" t="str">
        <f t="shared" si="317"/>
        <v>HPE2K80HD045V  (80 gal)</v>
      </c>
      <c r="U395" s="168">
        <f t="shared" si="314"/>
        <v>2</v>
      </c>
      <c r="V395" s="19" t="s">
        <v>117</v>
      </c>
      <c r="W395" s="20">
        <v>80</v>
      </c>
      <c r="X395" s="31" t="s">
        <v>108</v>
      </c>
      <c r="Y395" s="86" t="s">
        <v>108</v>
      </c>
      <c r="Z395" s="91" t="str">
        <f t="shared" si="326"/>
        <v>AOSmithPHPT80</v>
      </c>
      <c r="AA395" s="126">
        <v>0</v>
      </c>
      <c r="AB395" s="34">
        <v>2.33</v>
      </c>
      <c r="AC395" s="50"/>
      <c r="AD395" s="170"/>
      <c r="AE395" s="50"/>
      <c r="AF395" s="49"/>
      <c r="AG395" s="138" t="str">
        <f t="shared" si="330"/>
        <v>2,     260212,   "HPE2K80HD045V  (80 gal)"</v>
      </c>
      <c r="AH395" s="140" t="str">
        <f t="shared" si="273"/>
        <v>Whirlpool</v>
      </c>
      <c r="AI395" s="141" t="s">
        <v>715</v>
      </c>
      <c r="AJ395" s="166">
        <f t="shared" si="316"/>
        <v>1</v>
      </c>
      <c r="AK395" s="138" t="str">
        <f t="shared" si="333"/>
        <v xml:space="preserve">          case  HPE2K80HD045V  (80 gal)   :   "WhirlpoolHPE2K80"</v>
      </c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</row>
    <row r="396" spans="3:1048" s="28" customFormat="1" x14ac:dyDescent="0.25">
      <c r="C396" s="6" t="str">
        <f t="shared" si="298"/>
        <v>Whirlpool</v>
      </c>
      <c r="D396" s="6" t="str">
        <f t="shared" si="299"/>
        <v>HPHE2K50HD045V 120  (50 gal)</v>
      </c>
      <c r="E396" s="6">
        <f t="shared" si="266"/>
        <v>260313</v>
      </c>
      <c r="F396" s="60">
        <f t="shared" si="202"/>
        <v>50</v>
      </c>
      <c r="G396" s="6" t="str">
        <f t="shared" si="300"/>
        <v>AOSmithHPTU50</v>
      </c>
      <c r="H396" s="62">
        <v>0</v>
      </c>
      <c r="I396" s="60">
        <v>1</v>
      </c>
      <c r="J396" s="61">
        <f t="shared" si="331"/>
        <v>0</v>
      </c>
      <c r="K396" s="61">
        <f t="shared" si="332"/>
        <v>2.9</v>
      </c>
      <c r="L396" s="127">
        <f t="shared" si="327"/>
        <v>0</v>
      </c>
      <c r="M396" s="169" t="str">
        <f t="shared" si="267"/>
        <v>WhirlpoolHPHE2K50</v>
      </c>
      <c r="N396" s="97" t="s">
        <v>196</v>
      </c>
      <c r="O396" s="32">
        <v>3</v>
      </c>
      <c r="P396" s="81">
        <f t="shared" si="328"/>
        <v>26</v>
      </c>
      <c r="Q396" s="9" t="s">
        <v>53</v>
      </c>
      <c r="R396" s="68">
        <f t="shared" si="334"/>
        <v>3</v>
      </c>
      <c r="S396" s="68">
        <f t="shared" si="325"/>
        <v>260313</v>
      </c>
      <c r="T396" s="65" t="str">
        <f t="shared" si="317"/>
        <v>HPHE2K50HD045V 120  (50 gal)</v>
      </c>
      <c r="U396" s="168">
        <f t="shared" si="314"/>
        <v>1</v>
      </c>
      <c r="V396" s="10" t="s">
        <v>54</v>
      </c>
      <c r="W396" s="11">
        <v>50</v>
      </c>
      <c r="X396" s="30" t="s">
        <v>84</v>
      </c>
      <c r="Y396" s="86" t="s">
        <v>109</v>
      </c>
      <c r="Z396" s="91" t="str">
        <f t="shared" si="326"/>
        <v>AOSmithHPTU50</v>
      </c>
      <c r="AA396" s="126">
        <v>0</v>
      </c>
      <c r="AB396" s="40" t="s">
        <v>10</v>
      </c>
      <c r="AC396" s="47" t="s">
        <v>9</v>
      </c>
      <c r="AD396" s="160">
        <v>2.9</v>
      </c>
      <c r="AE396" s="48">
        <v>42545</v>
      </c>
      <c r="AF396" s="49" t="s">
        <v>83</v>
      </c>
      <c r="AG396" s="138" t="str">
        <f t="shared" si="330"/>
        <v>2,     260313,   "HPHE2K50HD045V 120  (50 gal)"</v>
      </c>
      <c r="AH396" s="140" t="str">
        <f t="shared" si="273"/>
        <v>Whirlpool</v>
      </c>
      <c r="AI396" s="141" t="s">
        <v>716</v>
      </c>
      <c r="AJ396" s="166">
        <f t="shared" si="316"/>
        <v>1</v>
      </c>
      <c r="AK396" s="138" t="str">
        <f t="shared" si="333"/>
        <v xml:space="preserve">          case  HPHE2K50HD045V 120  (50 gal)   :   "WhirlpoolHPHE2K50"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  <c r="PG396"/>
      <c r="PH396"/>
      <c r="PI396"/>
      <c r="PJ396"/>
      <c r="PK396"/>
      <c r="PL396"/>
      <c r="PM396"/>
      <c r="PN396"/>
      <c r="PO396"/>
      <c r="PP396"/>
      <c r="PQ396"/>
      <c r="PR396"/>
      <c r="PS396"/>
      <c r="PT396"/>
      <c r="PU396"/>
      <c r="PV396"/>
      <c r="PW396"/>
      <c r="PX396"/>
      <c r="PY396"/>
      <c r="PZ396"/>
      <c r="QA396"/>
      <c r="QB396"/>
      <c r="QC396"/>
      <c r="QD396"/>
      <c r="QE396"/>
      <c r="QF396"/>
      <c r="QG396"/>
      <c r="QH396"/>
      <c r="QI396"/>
      <c r="QJ396"/>
      <c r="QK396"/>
      <c r="QL396"/>
      <c r="QM396"/>
      <c r="QN396"/>
      <c r="QO396"/>
      <c r="QP396"/>
      <c r="QQ396"/>
      <c r="QR396"/>
      <c r="QS396"/>
      <c r="QT396"/>
      <c r="QU396"/>
      <c r="QV396"/>
      <c r="QW396"/>
      <c r="QX396"/>
      <c r="QY396"/>
      <c r="QZ396"/>
      <c r="RA396"/>
      <c r="RB396"/>
      <c r="RC396"/>
      <c r="RD396"/>
      <c r="RE396"/>
      <c r="RF396"/>
      <c r="RG396"/>
      <c r="RH396"/>
      <c r="RI396"/>
      <c r="RJ396"/>
      <c r="RK396"/>
      <c r="RL396"/>
      <c r="RM396"/>
      <c r="RN396"/>
      <c r="RO396"/>
      <c r="RP396"/>
      <c r="RQ396"/>
      <c r="RR396"/>
      <c r="RS396"/>
      <c r="RT396"/>
      <c r="RU396"/>
      <c r="RV396"/>
      <c r="RW396"/>
      <c r="RX396"/>
      <c r="RY396"/>
      <c r="RZ396"/>
      <c r="SA396"/>
      <c r="SB396"/>
      <c r="SC396"/>
      <c r="SD396"/>
      <c r="SE396"/>
      <c r="SF396"/>
      <c r="SG396"/>
      <c r="SH396"/>
      <c r="SI396"/>
      <c r="SJ396"/>
      <c r="SK396"/>
      <c r="SL396"/>
      <c r="SM396"/>
      <c r="SN396"/>
      <c r="SO396"/>
      <c r="SP396"/>
      <c r="SQ396"/>
      <c r="SR396"/>
      <c r="SS396"/>
      <c r="ST396"/>
      <c r="SU396"/>
      <c r="SV396"/>
      <c r="SW396"/>
      <c r="SX396"/>
      <c r="SY396"/>
      <c r="SZ396"/>
      <c r="TA396"/>
      <c r="TB396"/>
      <c r="TC396"/>
      <c r="TD396"/>
      <c r="TE396"/>
      <c r="TF396"/>
      <c r="TG396"/>
      <c r="TH396"/>
      <c r="TI396"/>
      <c r="TJ396"/>
      <c r="TK396"/>
      <c r="TL396"/>
      <c r="TM396"/>
      <c r="TN396"/>
      <c r="TO396"/>
      <c r="TP396"/>
      <c r="TQ396"/>
      <c r="TR396"/>
      <c r="TS396"/>
      <c r="TT396"/>
      <c r="TU396"/>
      <c r="TV396"/>
      <c r="TW396"/>
      <c r="TX396"/>
      <c r="TY396"/>
      <c r="TZ396"/>
      <c r="UA396"/>
      <c r="UB396"/>
      <c r="UC396"/>
      <c r="UD396"/>
      <c r="UE396"/>
      <c r="UF396"/>
      <c r="UG396"/>
      <c r="UH396"/>
      <c r="UI396"/>
      <c r="UJ396"/>
      <c r="UK396"/>
      <c r="UL396"/>
      <c r="UM396"/>
      <c r="UN396"/>
      <c r="UO396"/>
      <c r="UP396"/>
      <c r="UQ396"/>
      <c r="UR396"/>
      <c r="US396"/>
      <c r="UT396"/>
      <c r="UU396"/>
      <c r="UV396"/>
      <c r="UW396"/>
      <c r="UX396"/>
      <c r="UY396"/>
      <c r="UZ396"/>
      <c r="VA396"/>
      <c r="VB396"/>
      <c r="VC396"/>
      <c r="VD396"/>
      <c r="VE396"/>
      <c r="VF396"/>
      <c r="VG396"/>
      <c r="VH396"/>
      <c r="VI396"/>
      <c r="VJ396"/>
      <c r="VK396"/>
      <c r="VL396"/>
      <c r="VM396"/>
      <c r="VN396"/>
      <c r="VO396"/>
      <c r="VP396"/>
      <c r="VQ396"/>
      <c r="VR396"/>
      <c r="VS396"/>
      <c r="VT396"/>
      <c r="VU396"/>
      <c r="VV396"/>
      <c r="VW396"/>
      <c r="VX396"/>
      <c r="VY396"/>
      <c r="VZ396"/>
      <c r="WA396"/>
      <c r="WB396"/>
      <c r="WC396"/>
      <c r="WD396"/>
      <c r="WE396"/>
      <c r="WF396"/>
      <c r="WG396"/>
      <c r="WH396"/>
      <c r="WI396"/>
      <c r="WJ396"/>
      <c r="WK396"/>
      <c r="WL396"/>
      <c r="WM396"/>
      <c r="WN396"/>
      <c r="WO396"/>
      <c r="WP396"/>
      <c r="WQ396"/>
      <c r="WR396"/>
      <c r="WS396"/>
      <c r="WT396"/>
      <c r="WU396"/>
      <c r="WV396"/>
      <c r="WW396"/>
      <c r="WX396"/>
      <c r="WY396"/>
      <c r="WZ396"/>
      <c r="XA396"/>
      <c r="XB396"/>
      <c r="XC396"/>
      <c r="XD396"/>
      <c r="XE396"/>
      <c r="XF396"/>
      <c r="XG396"/>
      <c r="XH396"/>
      <c r="XI396"/>
      <c r="XJ396"/>
      <c r="XK396"/>
      <c r="XL396"/>
      <c r="XM396"/>
      <c r="XN396"/>
      <c r="XO396"/>
      <c r="XP396"/>
      <c r="XQ396"/>
      <c r="XR396"/>
      <c r="XS396"/>
      <c r="XT396"/>
      <c r="XU396"/>
      <c r="XV396"/>
      <c r="XW396"/>
      <c r="XX396"/>
      <c r="XY396"/>
      <c r="XZ396"/>
      <c r="YA396"/>
      <c r="YB396"/>
      <c r="YC396"/>
      <c r="YD396"/>
      <c r="YE396"/>
      <c r="YF396"/>
      <c r="YG396"/>
      <c r="YH396"/>
      <c r="YI396"/>
      <c r="YJ396"/>
      <c r="YK396"/>
      <c r="YL396"/>
      <c r="YM396"/>
      <c r="YN396"/>
      <c r="YO396"/>
      <c r="YP396"/>
      <c r="YQ396"/>
      <c r="YR396"/>
      <c r="YS396"/>
      <c r="YT396"/>
      <c r="YU396"/>
      <c r="YV396"/>
      <c r="YW396"/>
      <c r="YX396"/>
      <c r="YY396"/>
      <c r="YZ396"/>
      <c r="ZA396"/>
      <c r="ZB396"/>
      <c r="ZC396"/>
      <c r="ZD396"/>
      <c r="ZE396"/>
      <c r="ZF396"/>
      <c r="ZG396"/>
      <c r="ZH396"/>
      <c r="ZI396"/>
      <c r="ZJ396"/>
      <c r="ZK396"/>
      <c r="ZL396"/>
      <c r="ZM396"/>
      <c r="ZN396"/>
      <c r="ZO396"/>
      <c r="ZP396"/>
      <c r="ZQ396"/>
      <c r="ZR396"/>
      <c r="ZS396"/>
      <c r="ZT396"/>
      <c r="ZU396"/>
      <c r="ZV396"/>
      <c r="ZW396"/>
      <c r="ZX396"/>
      <c r="ZY396"/>
      <c r="ZZ396"/>
      <c r="AAA396"/>
      <c r="AAB396"/>
      <c r="AAC396"/>
      <c r="AAD396"/>
      <c r="AAE396"/>
      <c r="AAF396"/>
      <c r="AAG396"/>
      <c r="AAH396"/>
      <c r="AAI396"/>
      <c r="AAJ396"/>
      <c r="AAK396"/>
      <c r="AAL396"/>
      <c r="AAM396"/>
      <c r="AAN396"/>
      <c r="AAO396"/>
      <c r="AAP396"/>
      <c r="AAQ396"/>
      <c r="AAR396"/>
      <c r="AAS396"/>
      <c r="AAT396"/>
      <c r="AAU396"/>
      <c r="AAV396"/>
      <c r="AAW396"/>
      <c r="AAX396"/>
      <c r="AAY396"/>
      <c r="AAZ396"/>
      <c r="ABA396"/>
      <c r="ABB396"/>
      <c r="ABC396"/>
      <c r="ABD396"/>
      <c r="ABE396"/>
      <c r="ABF396"/>
      <c r="ABG396"/>
      <c r="ABH396"/>
      <c r="ABI396"/>
      <c r="ABJ396"/>
      <c r="ABK396"/>
      <c r="ABL396"/>
      <c r="ABM396"/>
      <c r="ABN396"/>
      <c r="ABO396"/>
      <c r="ABP396"/>
      <c r="ABQ396"/>
      <c r="ABR396"/>
      <c r="ABS396"/>
      <c r="ABT396"/>
      <c r="ABU396"/>
      <c r="ABV396"/>
      <c r="ABW396"/>
      <c r="ABX396"/>
      <c r="ABY396"/>
      <c r="ABZ396"/>
      <c r="ACA396"/>
      <c r="ACB396"/>
      <c r="ACC396"/>
      <c r="ACD396"/>
      <c r="ACE396"/>
      <c r="ACF396"/>
      <c r="ACG396"/>
      <c r="ACH396"/>
      <c r="ACI396"/>
      <c r="ACJ396"/>
      <c r="ACK396"/>
      <c r="ACL396"/>
      <c r="ACM396"/>
      <c r="ACN396"/>
      <c r="ACO396"/>
      <c r="ACP396"/>
      <c r="ACQ396"/>
      <c r="ACR396"/>
      <c r="ACS396"/>
      <c r="ACT396"/>
      <c r="ACU396"/>
      <c r="ACV396"/>
      <c r="ACW396"/>
      <c r="ACX396"/>
      <c r="ACY396"/>
      <c r="ACZ396"/>
      <c r="ADA396"/>
      <c r="ADB396"/>
      <c r="ADC396"/>
      <c r="ADD396"/>
      <c r="ADE396"/>
      <c r="ADF396"/>
      <c r="ADG396"/>
      <c r="ADH396"/>
      <c r="ADI396"/>
      <c r="ADJ396"/>
      <c r="ADK396"/>
      <c r="ADL396"/>
      <c r="ADM396"/>
      <c r="ADN396"/>
      <c r="ADO396"/>
      <c r="ADP396"/>
      <c r="ADQ396"/>
      <c r="ADR396"/>
      <c r="ADS396"/>
      <c r="ADT396"/>
      <c r="ADU396"/>
      <c r="ADV396"/>
      <c r="ADW396"/>
      <c r="ADX396"/>
      <c r="ADY396"/>
      <c r="ADZ396"/>
      <c r="AEA396"/>
      <c r="AEB396"/>
      <c r="AEC396"/>
      <c r="AED396"/>
      <c r="AEE396"/>
      <c r="AEF396"/>
      <c r="AEG396"/>
      <c r="AEH396"/>
      <c r="AEI396"/>
      <c r="AEJ396"/>
      <c r="AEK396"/>
      <c r="AEL396"/>
      <c r="AEM396"/>
      <c r="AEN396"/>
      <c r="AEO396"/>
      <c r="AEP396"/>
      <c r="AEQ396"/>
      <c r="AER396"/>
      <c r="AES396"/>
      <c r="AET396"/>
      <c r="AEU396"/>
      <c r="AEV396"/>
      <c r="AEW396"/>
      <c r="AEX396"/>
      <c r="AEY396"/>
      <c r="AEZ396"/>
      <c r="AFA396"/>
      <c r="AFB396"/>
      <c r="AFC396"/>
      <c r="AFD396"/>
      <c r="AFE396"/>
      <c r="AFF396"/>
      <c r="AFG396"/>
      <c r="AFH396"/>
      <c r="AFI396"/>
      <c r="AFJ396"/>
      <c r="AFK396"/>
      <c r="AFL396"/>
      <c r="AFM396"/>
      <c r="AFN396"/>
      <c r="AFO396"/>
      <c r="AFP396"/>
      <c r="AFQ396"/>
      <c r="AFR396"/>
      <c r="AFS396"/>
      <c r="AFT396"/>
      <c r="AFU396"/>
      <c r="AFV396"/>
      <c r="AFW396"/>
      <c r="AFX396"/>
      <c r="AFY396"/>
      <c r="AFZ396"/>
      <c r="AGA396"/>
      <c r="AGB396"/>
      <c r="AGC396"/>
      <c r="AGD396"/>
      <c r="AGE396"/>
      <c r="AGF396"/>
      <c r="AGG396"/>
      <c r="AGH396"/>
      <c r="AGI396"/>
      <c r="AGJ396"/>
      <c r="AGK396"/>
      <c r="AGL396"/>
      <c r="AGM396"/>
      <c r="AGN396"/>
      <c r="AGO396"/>
      <c r="AGP396"/>
      <c r="AGQ396"/>
      <c r="AGR396"/>
      <c r="AGS396"/>
      <c r="AGT396"/>
      <c r="AGU396"/>
      <c r="AGV396"/>
      <c r="AGW396"/>
      <c r="AGX396"/>
      <c r="AGY396"/>
      <c r="AGZ396"/>
      <c r="AHA396"/>
      <c r="AHB396"/>
      <c r="AHC396"/>
      <c r="AHD396"/>
      <c r="AHE396"/>
      <c r="AHF396"/>
      <c r="AHG396"/>
      <c r="AHH396"/>
      <c r="AHI396"/>
      <c r="AHJ396"/>
      <c r="AHK396"/>
      <c r="AHL396"/>
      <c r="AHM396"/>
      <c r="AHN396"/>
      <c r="AHO396"/>
      <c r="AHP396"/>
      <c r="AHQ396"/>
      <c r="AHR396"/>
      <c r="AHS396"/>
      <c r="AHT396"/>
      <c r="AHU396"/>
      <c r="AHV396"/>
      <c r="AHW396"/>
      <c r="AHX396"/>
      <c r="AHY396"/>
      <c r="AHZ396"/>
      <c r="AIA396"/>
      <c r="AIB396"/>
      <c r="AIC396"/>
      <c r="AID396"/>
      <c r="AIE396"/>
      <c r="AIF396"/>
      <c r="AIG396"/>
      <c r="AIH396"/>
      <c r="AII396"/>
      <c r="AIJ396"/>
      <c r="AIK396"/>
      <c r="AIL396"/>
      <c r="AIM396"/>
      <c r="AIN396"/>
      <c r="AIO396"/>
      <c r="AIP396"/>
      <c r="AIQ396"/>
      <c r="AIR396"/>
      <c r="AIS396"/>
      <c r="AIT396"/>
      <c r="AIU396"/>
      <c r="AIV396"/>
      <c r="AIW396"/>
      <c r="AIX396"/>
      <c r="AIY396"/>
      <c r="AIZ396"/>
      <c r="AJA396"/>
      <c r="AJB396"/>
      <c r="AJC396"/>
      <c r="AJD396"/>
      <c r="AJE396"/>
      <c r="AJF396"/>
      <c r="AJG396"/>
      <c r="AJH396"/>
      <c r="AJI396"/>
      <c r="AJJ396"/>
      <c r="AJK396"/>
      <c r="AJL396"/>
      <c r="AJM396"/>
      <c r="AJN396"/>
      <c r="AJO396"/>
      <c r="AJP396"/>
      <c r="AJQ396"/>
      <c r="AJR396"/>
      <c r="AJS396"/>
      <c r="AJT396"/>
      <c r="AJU396"/>
      <c r="AJV396"/>
      <c r="AJW396"/>
      <c r="AJX396"/>
      <c r="AJY396"/>
      <c r="AJZ396"/>
      <c r="AKA396"/>
      <c r="AKB396"/>
      <c r="AKC396"/>
      <c r="AKD396"/>
      <c r="AKE396"/>
      <c r="AKF396"/>
      <c r="AKG396"/>
      <c r="AKH396"/>
      <c r="AKI396"/>
      <c r="AKJ396"/>
      <c r="AKK396"/>
      <c r="AKL396"/>
      <c r="AKM396"/>
      <c r="AKN396"/>
      <c r="AKO396"/>
      <c r="AKP396"/>
      <c r="AKQ396"/>
      <c r="AKR396"/>
      <c r="AKS396"/>
      <c r="AKT396"/>
      <c r="AKU396"/>
      <c r="AKV396"/>
      <c r="AKW396"/>
      <c r="AKX396"/>
      <c r="AKY396"/>
      <c r="AKZ396"/>
      <c r="ALA396"/>
      <c r="ALB396"/>
      <c r="ALC396"/>
      <c r="ALD396"/>
      <c r="ALE396"/>
      <c r="ALF396"/>
      <c r="ALG396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  <c r="AMC396"/>
      <c r="AMD396"/>
      <c r="AME396"/>
      <c r="AMF396"/>
      <c r="AMG396"/>
      <c r="AMH396"/>
      <c r="AMI396"/>
      <c r="AMJ396"/>
      <c r="AMK396"/>
      <c r="AML396"/>
      <c r="AMM396"/>
      <c r="AMN396"/>
      <c r="AMO396"/>
      <c r="AMP396"/>
      <c r="AMQ396"/>
      <c r="AMR396"/>
      <c r="AMS396"/>
      <c r="AMT396"/>
      <c r="AMU396"/>
      <c r="AMV396"/>
      <c r="AMW396"/>
      <c r="AMX396"/>
      <c r="AMY396"/>
      <c r="AMZ396"/>
      <c r="ANA396"/>
      <c r="ANB396"/>
      <c r="ANC396"/>
      <c r="AND396"/>
      <c r="ANE396"/>
      <c r="ANF396" s="6"/>
      <c r="ANG396" s="6"/>
      <c r="ANH396" s="6"/>
    </row>
    <row r="397" spans="3:1048" s="28" customFormat="1" x14ac:dyDescent="0.25">
      <c r="C397" s="6" t="str">
        <f t="shared" si="298"/>
        <v>Whirlpool</v>
      </c>
      <c r="D397" s="6" t="str">
        <f t="shared" si="299"/>
        <v>HPHE2K50HD045VC 120  (50 gal)</v>
      </c>
      <c r="E397" s="6">
        <f t="shared" si="266"/>
        <v>260413</v>
      </c>
      <c r="F397" s="60">
        <f t="shared" si="202"/>
        <v>50</v>
      </c>
      <c r="G397" s="6" t="str">
        <f t="shared" si="300"/>
        <v>AOSmithHPTU50</v>
      </c>
      <c r="H397" s="62">
        <v>0</v>
      </c>
      <c r="I397" s="60">
        <v>1</v>
      </c>
      <c r="J397" s="61">
        <f t="shared" si="331"/>
        <v>0</v>
      </c>
      <c r="K397" s="61">
        <f t="shared" si="332"/>
        <v>2.9</v>
      </c>
      <c r="L397" s="127">
        <f t="shared" si="327"/>
        <v>0</v>
      </c>
      <c r="M397" s="169" t="str">
        <f t="shared" si="267"/>
        <v>WhirlpoolHPHE2K50C</v>
      </c>
      <c r="N397" s="97" t="s">
        <v>196</v>
      </c>
      <c r="O397" s="32">
        <v>3</v>
      </c>
      <c r="P397" s="81">
        <f t="shared" si="328"/>
        <v>26</v>
      </c>
      <c r="Q397" s="9" t="s">
        <v>53</v>
      </c>
      <c r="R397" s="68">
        <f t="shared" si="334"/>
        <v>4</v>
      </c>
      <c r="S397" s="68">
        <f t="shared" si="325"/>
        <v>260413</v>
      </c>
      <c r="T397" s="65" t="str">
        <f t="shared" si="317"/>
        <v>HPHE2K50HD045VC 120  (50 gal)</v>
      </c>
      <c r="U397" s="168">
        <f t="shared" si="314"/>
        <v>1</v>
      </c>
      <c r="V397" s="10" t="s">
        <v>55</v>
      </c>
      <c r="W397" s="11">
        <v>50</v>
      </c>
      <c r="X397" s="30" t="s">
        <v>84</v>
      </c>
      <c r="Y397" s="86" t="s">
        <v>109</v>
      </c>
      <c r="Z397" s="91" t="str">
        <f t="shared" si="326"/>
        <v>AOSmithHPTU50</v>
      </c>
      <c r="AA397" s="126">
        <v>0</v>
      </c>
      <c r="AB397" s="40" t="s">
        <v>10</v>
      </c>
      <c r="AC397" s="47" t="s">
        <v>9</v>
      </c>
      <c r="AD397" s="160">
        <v>2.9</v>
      </c>
      <c r="AE397" s="48">
        <v>42545</v>
      </c>
      <c r="AF397" s="49" t="s">
        <v>83</v>
      </c>
      <c r="AG397" s="138" t="str">
        <f t="shared" si="330"/>
        <v>2,     260413,   "HPHE2K50HD045VC 120  (50 gal)"</v>
      </c>
      <c r="AH397" s="140" t="str">
        <f t="shared" si="273"/>
        <v>Whirlpool</v>
      </c>
      <c r="AI397" s="141" t="s">
        <v>717</v>
      </c>
      <c r="AJ397" s="166">
        <f t="shared" si="316"/>
        <v>1</v>
      </c>
      <c r="AK397" s="138" t="str">
        <f t="shared" si="333"/>
        <v xml:space="preserve">          case  HPHE2K50HD045VC 120  (50 gal)   :   "WhirlpoolHPHE2K50C"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  <c r="QH397"/>
      <c r="QI397"/>
      <c r="QJ397"/>
      <c r="QK397"/>
      <c r="QL397"/>
      <c r="QM397"/>
      <c r="QN397"/>
      <c r="QO397"/>
      <c r="QP397"/>
      <c r="QQ397"/>
      <c r="QR397"/>
      <c r="QS397"/>
      <c r="QT397"/>
      <c r="QU397"/>
      <c r="QV397"/>
      <c r="QW397"/>
      <c r="QX397"/>
      <c r="QY397"/>
      <c r="QZ397"/>
      <c r="RA397"/>
      <c r="RB397"/>
      <c r="RC397"/>
      <c r="RD397"/>
      <c r="RE397"/>
      <c r="RF397"/>
      <c r="RG397"/>
      <c r="RH397"/>
      <c r="RI397"/>
      <c r="RJ397"/>
      <c r="RK397"/>
      <c r="RL397"/>
      <c r="RM397"/>
      <c r="RN397"/>
      <c r="RO397"/>
      <c r="RP397"/>
      <c r="RQ397"/>
      <c r="RR397"/>
      <c r="RS397"/>
      <c r="RT397"/>
      <c r="RU397"/>
      <c r="RV397"/>
      <c r="RW397"/>
      <c r="RX397"/>
      <c r="RY397"/>
      <c r="RZ397"/>
      <c r="SA397"/>
      <c r="SB397"/>
      <c r="SC397"/>
      <c r="SD397"/>
      <c r="SE397"/>
      <c r="SF397"/>
      <c r="SG397"/>
      <c r="SH397"/>
      <c r="SI397"/>
      <c r="SJ397"/>
      <c r="SK397"/>
      <c r="SL397"/>
      <c r="SM397"/>
      <c r="SN397"/>
      <c r="SO397"/>
      <c r="SP397"/>
      <c r="SQ397"/>
      <c r="SR397"/>
      <c r="SS397"/>
      <c r="ST397"/>
      <c r="SU397"/>
      <c r="SV397"/>
      <c r="SW397"/>
      <c r="SX397"/>
      <c r="SY397"/>
      <c r="SZ397"/>
      <c r="TA397"/>
      <c r="TB397"/>
      <c r="TC397"/>
      <c r="TD397"/>
      <c r="TE397"/>
      <c r="TF397"/>
      <c r="TG397"/>
      <c r="TH397"/>
      <c r="TI397"/>
      <c r="TJ397"/>
      <c r="TK397"/>
      <c r="TL397"/>
      <c r="TM397"/>
      <c r="TN397"/>
      <c r="TO397"/>
      <c r="TP397"/>
      <c r="TQ397"/>
      <c r="TR397"/>
      <c r="TS397"/>
      <c r="TT397"/>
      <c r="TU397"/>
      <c r="TV397"/>
      <c r="TW397"/>
      <c r="TX397"/>
      <c r="TY397"/>
      <c r="TZ397"/>
      <c r="UA397"/>
      <c r="UB397"/>
      <c r="UC397"/>
      <c r="UD397"/>
      <c r="UE397"/>
      <c r="UF397"/>
      <c r="UG397"/>
      <c r="UH397"/>
      <c r="UI397"/>
      <c r="UJ397"/>
      <c r="UK397"/>
      <c r="UL397"/>
      <c r="UM397"/>
      <c r="UN397"/>
      <c r="UO397"/>
      <c r="UP397"/>
      <c r="UQ397"/>
      <c r="UR397"/>
      <c r="US397"/>
      <c r="UT397"/>
      <c r="UU397"/>
      <c r="UV397"/>
      <c r="UW397"/>
      <c r="UX397"/>
      <c r="UY397"/>
      <c r="UZ397"/>
      <c r="VA397"/>
      <c r="VB397"/>
      <c r="VC397"/>
      <c r="VD397"/>
      <c r="VE397"/>
      <c r="VF397"/>
      <c r="VG397"/>
      <c r="VH397"/>
      <c r="VI397"/>
      <c r="VJ397"/>
      <c r="VK397"/>
      <c r="VL397"/>
      <c r="VM397"/>
      <c r="VN397"/>
      <c r="VO397"/>
      <c r="VP397"/>
      <c r="VQ397"/>
      <c r="VR397"/>
      <c r="VS397"/>
      <c r="VT397"/>
      <c r="VU397"/>
      <c r="VV397"/>
      <c r="VW397"/>
      <c r="VX397"/>
      <c r="VY397"/>
      <c r="VZ397"/>
      <c r="WA397"/>
      <c r="WB397"/>
      <c r="WC397"/>
      <c r="WD397"/>
      <c r="WE397"/>
      <c r="WF397"/>
      <c r="WG397"/>
      <c r="WH397"/>
      <c r="WI397"/>
      <c r="WJ397"/>
      <c r="WK397"/>
      <c r="WL397"/>
      <c r="WM397"/>
      <c r="WN397"/>
      <c r="WO397"/>
      <c r="WP397"/>
      <c r="WQ397"/>
      <c r="WR397"/>
      <c r="WS397"/>
      <c r="WT397"/>
      <c r="WU397"/>
      <c r="WV397"/>
      <c r="WW397"/>
      <c r="WX397"/>
      <c r="WY397"/>
      <c r="WZ397"/>
      <c r="XA397"/>
      <c r="XB397"/>
      <c r="XC397"/>
      <c r="XD397"/>
      <c r="XE397"/>
      <c r="XF397"/>
      <c r="XG397"/>
      <c r="XH397"/>
      <c r="XI397"/>
      <c r="XJ397"/>
      <c r="XK397"/>
      <c r="XL397"/>
      <c r="XM397"/>
      <c r="XN397"/>
      <c r="XO397"/>
      <c r="XP397"/>
      <c r="XQ397"/>
      <c r="XR397"/>
      <c r="XS397"/>
      <c r="XT397"/>
      <c r="XU397"/>
      <c r="XV397"/>
      <c r="XW397"/>
      <c r="XX397"/>
      <c r="XY397"/>
      <c r="XZ397"/>
      <c r="YA397"/>
      <c r="YB397"/>
      <c r="YC397"/>
      <c r="YD397"/>
      <c r="YE397"/>
      <c r="YF397"/>
      <c r="YG397"/>
      <c r="YH397"/>
      <c r="YI397"/>
      <c r="YJ397"/>
      <c r="YK397"/>
      <c r="YL397"/>
      <c r="YM397"/>
      <c r="YN397"/>
      <c r="YO397"/>
      <c r="YP397"/>
      <c r="YQ397"/>
      <c r="YR397"/>
      <c r="YS397"/>
      <c r="YT397"/>
      <c r="YU397"/>
      <c r="YV397"/>
      <c r="YW397"/>
      <c r="YX397"/>
      <c r="YY397"/>
      <c r="YZ397"/>
      <c r="ZA397"/>
      <c r="ZB397"/>
      <c r="ZC397"/>
      <c r="ZD397"/>
      <c r="ZE397"/>
      <c r="ZF397"/>
      <c r="ZG397"/>
      <c r="ZH397"/>
      <c r="ZI397"/>
      <c r="ZJ397"/>
      <c r="ZK397"/>
      <c r="ZL397"/>
      <c r="ZM397"/>
      <c r="ZN397"/>
      <c r="ZO397"/>
      <c r="ZP397"/>
      <c r="ZQ397"/>
      <c r="ZR397"/>
      <c r="ZS397"/>
      <c r="ZT397"/>
      <c r="ZU397"/>
      <c r="ZV397"/>
      <c r="ZW397"/>
      <c r="ZX397"/>
      <c r="ZY397"/>
      <c r="ZZ397"/>
      <c r="AAA397"/>
      <c r="AAB397"/>
      <c r="AAC397"/>
      <c r="AAD397"/>
      <c r="AAE397"/>
      <c r="AAF397"/>
      <c r="AAG397"/>
      <c r="AAH397"/>
      <c r="AAI397"/>
      <c r="AAJ397"/>
      <c r="AAK397"/>
      <c r="AAL397"/>
      <c r="AAM397"/>
      <c r="AAN397"/>
      <c r="AAO397"/>
      <c r="AAP397"/>
      <c r="AAQ397"/>
      <c r="AAR397"/>
      <c r="AAS397"/>
      <c r="AAT397"/>
      <c r="AAU397"/>
      <c r="AAV397"/>
      <c r="AAW397"/>
      <c r="AAX397"/>
      <c r="AAY397"/>
      <c r="AAZ397"/>
      <c r="ABA397"/>
      <c r="ABB397"/>
      <c r="ABC397"/>
      <c r="ABD397"/>
      <c r="ABE397"/>
      <c r="ABF397"/>
      <c r="ABG397"/>
      <c r="ABH397"/>
      <c r="ABI397"/>
      <c r="ABJ397"/>
      <c r="ABK397"/>
      <c r="ABL397"/>
      <c r="ABM397"/>
      <c r="ABN397"/>
      <c r="ABO397"/>
      <c r="ABP397"/>
      <c r="ABQ397"/>
      <c r="ABR397"/>
      <c r="ABS397"/>
      <c r="ABT397"/>
      <c r="ABU397"/>
      <c r="ABV397"/>
      <c r="ABW397"/>
      <c r="ABX397"/>
      <c r="ABY397"/>
      <c r="ABZ397"/>
      <c r="ACA397"/>
      <c r="ACB397"/>
      <c r="ACC397"/>
      <c r="ACD397"/>
      <c r="ACE397"/>
      <c r="ACF397"/>
      <c r="ACG397"/>
      <c r="ACH397"/>
      <c r="ACI397"/>
      <c r="ACJ397"/>
      <c r="ACK397"/>
      <c r="ACL397"/>
      <c r="ACM397"/>
      <c r="ACN397"/>
      <c r="ACO397"/>
      <c r="ACP397"/>
      <c r="ACQ397"/>
      <c r="ACR397"/>
      <c r="ACS397"/>
      <c r="ACT397"/>
      <c r="ACU397"/>
      <c r="ACV397"/>
      <c r="ACW397"/>
      <c r="ACX397"/>
      <c r="ACY397"/>
      <c r="ACZ397"/>
      <c r="ADA397"/>
      <c r="ADB397"/>
      <c r="ADC397"/>
      <c r="ADD397"/>
      <c r="ADE397"/>
      <c r="ADF397"/>
      <c r="ADG397"/>
      <c r="ADH397"/>
      <c r="ADI397"/>
      <c r="ADJ397"/>
      <c r="ADK397"/>
      <c r="ADL397"/>
      <c r="ADM397"/>
      <c r="ADN397"/>
      <c r="ADO397"/>
      <c r="ADP397"/>
      <c r="ADQ397"/>
      <c r="ADR397"/>
      <c r="ADS397"/>
      <c r="ADT397"/>
      <c r="ADU397"/>
      <c r="ADV397"/>
      <c r="ADW397"/>
      <c r="ADX397"/>
      <c r="ADY397"/>
      <c r="ADZ397"/>
      <c r="AEA397"/>
      <c r="AEB397"/>
      <c r="AEC397"/>
      <c r="AED397"/>
      <c r="AEE397"/>
      <c r="AEF397"/>
      <c r="AEG397"/>
      <c r="AEH397"/>
      <c r="AEI397"/>
      <c r="AEJ397"/>
      <c r="AEK397"/>
      <c r="AEL397"/>
      <c r="AEM397"/>
      <c r="AEN397"/>
      <c r="AEO397"/>
      <c r="AEP397"/>
      <c r="AEQ397"/>
      <c r="AER397"/>
      <c r="AES397"/>
      <c r="AET397"/>
      <c r="AEU397"/>
      <c r="AEV397"/>
      <c r="AEW397"/>
      <c r="AEX397"/>
      <c r="AEY397"/>
      <c r="AEZ397"/>
      <c r="AFA397"/>
      <c r="AFB397"/>
      <c r="AFC397"/>
      <c r="AFD397"/>
      <c r="AFE397"/>
      <c r="AFF397"/>
      <c r="AFG397"/>
      <c r="AFH397"/>
      <c r="AFI397"/>
      <c r="AFJ397"/>
      <c r="AFK397"/>
      <c r="AFL397"/>
      <c r="AFM397"/>
      <c r="AFN397"/>
      <c r="AFO397"/>
      <c r="AFP397"/>
      <c r="AFQ397"/>
      <c r="AFR397"/>
      <c r="AFS397"/>
      <c r="AFT397"/>
      <c r="AFU397"/>
      <c r="AFV397"/>
      <c r="AFW397"/>
      <c r="AFX397"/>
      <c r="AFY397"/>
      <c r="AFZ397"/>
      <c r="AGA397"/>
      <c r="AGB397"/>
      <c r="AGC397"/>
      <c r="AGD397"/>
      <c r="AGE397"/>
      <c r="AGF397"/>
      <c r="AGG397"/>
      <c r="AGH397"/>
      <c r="AGI397"/>
      <c r="AGJ397"/>
      <c r="AGK397"/>
      <c r="AGL397"/>
      <c r="AGM397"/>
      <c r="AGN397"/>
      <c r="AGO397"/>
      <c r="AGP397"/>
      <c r="AGQ397"/>
      <c r="AGR397"/>
      <c r="AGS397"/>
      <c r="AGT397"/>
      <c r="AGU397"/>
      <c r="AGV397"/>
      <c r="AGW397"/>
      <c r="AGX397"/>
      <c r="AGY397"/>
      <c r="AGZ397"/>
      <c r="AHA397"/>
      <c r="AHB397"/>
      <c r="AHC397"/>
      <c r="AHD397"/>
      <c r="AHE397"/>
      <c r="AHF397"/>
      <c r="AHG397"/>
      <c r="AHH397"/>
      <c r="AHI397"/>
      <c r="AHJ397"/>
      <c r="AHK397"/>
      <c r="AHL397"/>
      <c r="AHM397"/>
      <c r="AHN397"/>
      <c r="AHO397"/>
      <c r="AHP397"/>
      <c r="AHQ397"/>
      <c r="AHR397"/>
      <c r="AHS397"/>
      <c r="AHT397"/>
      <c r="AHU397"/>
      <c r="AHV397"/>
      <c r="AHW397"/>
      <c r="AHX397"/>
      <c r="AHY397"/>
      <c r="AHZ397"/>
      <c r="AIA397"/>
      <c r="AIB397"/>
      <c r="AIC397"/>
      <c r="AID397"/>
      <c r="AIE397"/>
      <c r="AIF397"/>
      <c r="AIG397"/>
      <c r="AIH397"/>
      <c r="AII397"/>
      <c r="AIJ397"/>
      <c r="AIK397"/>
      <c r="AIL397"/>
      <c r="AIM397"/>
      <c r="AIN397"/>
      <c r="AIO397"/>
      <c r="AIP397"/>
      <c r="AIQ397"/>
      <c r="AIR397"/>
      <c r="AIS397"/>
      <c r="AIT397"/>
      <c r="AIU397"/>
      <c r="AIV397"/>
      <c r="AIW397"/>
      <c r="AIX397"/>
      <c r="AIY397"/>
      <c r="AIZ397"/>
      <c r="AJA397"/>
      <c r="AJB397"/>
      <c r="AJC397"/>
      <c r="AJD397"/>
      <c r="AJE397"/>
      <c r="AJF397"/>
      <c r="AJG397"/>
      <c r="AJH397"/>
      <c r="AJI397"/>
      <c r="AJJ397"/>
      <c r="AJK397"/>
      <c r="AJL397"/>
      <c r="AJM397"/>
      <c r="AJN397"/>
      <c r="AJO397"/>
      <c r="AJP397"/>
      <c r="AJQ397"/>
      <c r="AJR397"/>
      <c r="AJS397"/>
      <c r="AJT397"/>
      <c r="AJU397"/>
      <c r="AJV397"/>
      <c r="AJW397"/>
      <c r="AJX397"/>
      <c r="AJY397"/>
      <c r="AJZ397"/>
      <c r="AKA397"/>
      <c r="AKB397"/>
      <c r="AKC397"/>
      <c r="AKD397"/>
      <c r="AKE397"/>
      <c r="AKF397"/>
      <c r="AKG397"/>
      <c r="AKH397"/>
      <c r="AKI397"/>
      <c r="AKJ397"/>
      <c r="AKK397"/>
      <c r="AKL397"/>
      <c r="AKM397"/>
      <c r="AKN397"/>
      <c r="AKO397"/>
      <c r="AKP397"/>
      <c r="AKQ397"/>
      <c r="AKR397"/>
      <c r="AKS397"/>
      <c r="AKT397"/>
      <c r="AKU397"/>
      <c r="AKV397"/>
      <c r="AKW397"/>
      <c r="AKX397"/>
      <c r="AKY397"/>
      <c r="AKZ397"/>
      <c r="ALA397"/>
      <c r="ALB397"/>
      <c r="ALC397"/>
      <c r="ALD397"/>
      <c r="ALE397"/>
      <c r="ALF397"/>
      <c r="ALG397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  <c r="AMC397"/>
      <c r="AMD397"/>
      <c r="AME397"/>
      <c r="AMF397"/>
      <c r="AMG397"/>
      <c r="AMH397"/>
      <c r="AMI397"/>
      <c r="AMJ397"/>
      <c r="AMK397"/>
      <c r="AML397"/>
      <c r="AMM397"/>
      <c r="AMN397"/>
      <c r="AMO397"/>
      <c r="AMP397"/>
      <c r="AMQ397"/>
      <c r="AMR397"/>
      <c r="AMS397"/>
      <c r="AMT397"/>
      <c r="AMU397"/>
      <c r="AMV397"/>
      <c r="AMW397"/>
      <c r="AMX397"/>
      <c r="AMY397"/>
      <c r="AMZ397"/>
      <c r="ANA397"/>
      <c r="ANB397"/>
      <c r="ANC397"/>
      <c r="AND397"/>
      <c r="ANE397"/>
      <c r="ANF397" s="6"/>
      <c r="ANG397" s="6"/>
      <c r="ANH397" s="6"/>
    </row>
    <row r="398" spans="3:1048" s="28" customFormat="1" x14ac:dyDescent="0.25">
      <c r="C398" s="6" t="str">
        <f t="shared" si="298"/>
        <v>Whirlpool</v>
      </c>
      <c r="D398" s="6" t="str">
        <f t="shared" si="299"/>
        <v>HPHE2K50HD045VN 120  (50 gal)</v>
      </c>
      <c r="E398" s="6">
        <f t="shared" ref="E398:E411" si="335">S398</f>
        <v>260513</v>
      </c>
      <c r="F398" s="60">
        <f t="shared" si="202"/>
        <v>50</v>
      </c>
      <c r="G398" s="6" t="str">
        <f t="shared" si="300"/>
        <v>AOSmithHPTU50</v>
      </c>
      <c r="H398" s="62">
        <v>0</v>
      </c>
      <c r="I398" s="60">
        <v>1</v>
      </c>
      <c r="J398" s="61">
        <f t="shared" si="331"/>
        <v>0</v>
      </c>
      <c r="K398" s="61">
        <f t="shared" si="332"/>
        <v>2.9</v>
      </c>
      <c r="L398" s="127">
        <f t="shared" si="327"/>
        <v>0</v>
      </c>
      <c r="M398" s="169" t="str">
        <f t="shared" ref="M398:M411" si="336">AI398</f>
        <v>WhirlpoolHPHE2K50N</v>
      </c>
      <c r="N398" s="97" t="s">
        <v>196</v>
      </c>
      <c r="O398" s="32">
        <v>3</v>
      </c>
      <c r="P398" s="81">
        <f t="shared" si="328"/>
        <v>26</v>
      </c>
      <c r="Q398" s="9" t="s">
        <v>53</v>
      </c>
      <c r="R398" s="68">
        <f t="shared" si="334"/>
        <v>5</v>
      </c>
      <c r="S398" s="68">
        <f t="shared" si="325"/>
        <v>260513</v>
      </c>
      <c r="T398" s="65" t="str">
        <f t="shared" si="317"/>
        <v>HPHE2K50HD045VN 120  (50 gal)</v>
      </c>
      <c r="U398" s="168">
        <f t="shared" si="314"/>
        <v>1</v>
      </c>
      <c r="V398" s="10" t="s">
        <v>56</v>
      </c>
      <c r="W398" s="11">
        <v>50</v>
      </c>
      <c r="X398" s="30" t="s">
        <v>84</v>
      </c>
      <c r="Y398" s="86" t="s">
        <v>109</v>
      </c>
      <c r="Z398" s="91" t="str">
        <f t="shared" si="326"/>
        <v>AOSmithHPTU50</v>
      </c>
      <c r="AA398" s="126">
        <v>0</v>
      </c>
      <c r="AB398" s="40" t="s">
        <v>10</v>
      </c>
      <c r="AC398" s="47" t="s">
        <v>9</v>
      </c>
      <c r="AD398" s="160">
        <v>2.9</v>
      </c>
      <c r="AE398" s="48">
        <v>42545</v>
      </c>
      <c r="AF398" s="49" t="s">
        <v>83</v>
      </c>
      <c r="AG398" s="138" t="str">
        <f t="shared" si="330"/>
        <v>2,     260513,   "HPHE2K50HD045VN 120  (50 gal)"</v>
      </c>
      <c r="AH398" s="140" t="str">
        <f t="shared" si="273"/>
        <v>Whirlpool</v>
      </c>
      <c r="AI398" s="141" t="s">
        <v>718</v>
      </c>
      <c r="AJ398" s="166">
        <f t="shared" si="316"/>
        <v>1</v>
      </c>
      <c r="AK398" s="138" t="str">
        <f t="shared" si="333"/>
        <v xml:space="preserve">          case  HPHE2K50HD045VN 120  (50 gal)   :   "WhirlpoolHPHE2K50N"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  <c r="QH398"/>
      <c r="QI398"/>
      <c r="QJ398"/>
      <c r="QK398"/>
      <c r="QL398"/>
      <c r="QM398"/>
      <c r="QN398"/>
      <c r="QO398"/>
      <c r="QP398"/>
      <c r="QQ398"/>
      <c r="QR398"/>
      <c r="QS398"/>
      <c r="QT398"/>
      <c r="QU398"/>
      <c r="QV398"/>
      <c r="QW398"/>
      <c r="QX398"/>
      <c r="QY398"/>
      <c r="QZ398"/>
      <c r="RA398"/>
      <c r="RB398"/>
      <c r="RC398"/>
      <c r="RD398"/>
      <c r="RE398"/>
      <c r="RF398"/>
      <c r="RG398"/>
      <c r="RH398"/>
      <c r="RI398"/>
      <c r="RJ398"/>
      <c r="RK398"/>
      <c r="RL398"/>
      <c r="RM398"/>
      <c r="RN398"/>
      <c r="RO398"/>
      <c r="RP398"/>
      <c r="RQ398"/>
      <c r="RR398"/>
      <c r="RS398"/>
      <c r="RT398"/>
      <c r="RU398"/>
      <c r="RV398"/>
      <c r="RW398"/>
      <c r="RX398"/>
      <c r="RY398"/>
      <c r="RZ398"/>
      <c r="SA398"/>
      <c r="SB398"/>
      <c r="SC398"/>
      <c r="SD398"/>
      <c r="SE398"/>
      <c r="SF398"/>
      <c r="SG398"/>
      <c r="SH398"/>
      <c r="SI398"/>
      <c r="SJ398"/>
      <c r="SK398"/>
      <c r="SL398"/>
      <c r="SM398"/>
      <c r="SN398"/>
      <c r="SO398"/>
      <c r="SP398"/>
      <c r="SQ398"/>
      <c r="SR398"/>
      <c r="SS398"/>
      <c r="ST398"/>
      <c r="SU398"/>
      <c r="SV398"/>
      <c r="SW398"/>
      <c r="SX398"/>
      <c r="SY398"/>
      <c r="SZ398"/>
      <c r="TA398"/>
      <c r="TB398"/>
      <c r="TC398"/>
      <c r="TD398"/>
      <c r="TE398"/>
      <c r="TF398"/>
      <c r="TG398"/>
      <c r="TH398"/>
      <c r="TI398"/>
      <c r="TJ398"/>
      <c r="TK398"/>
      <c r="TL398"/>
      <c r="TM398"/>
      <c r="TN398"/>
      <c r="TO398"/>
      <c r="TP398"/>
      <c r="TQ398"/>
      <c r="TR398"/>
      <c r="TS398"/>
      <c r="TT398"/>
      <c r="TU398"/>
      <c r="TV398"/>
      <c r="TW398"/>
      <c r="TX398"/>
      <c r="TY398"/>
      <c r="TZ398"/>
      <c r="UA398"/>
      <c r="UB398"/>
      <c r="UC398"/>
      <c r="UD398"/>
      <c r="UE398"/>
      <c r="UF398"/>
      <c r="UG398"/>
      <c r="UH398"/>
      <c r="UI398"/>
      <c r="UJ398"/>
      <c r="UK398"/>
      <c r="UL398"/>
      <c r="UM398"/>
      <c r="UN398"/>
      <c r="UO398"/>
      <c r="UP398"/>
      <c r="UQ398"/>
      <c r="UR398"/>
      <c r="US398"/>
      <c r="UT398"/>
      <c r="UU398"/>
      <c r="UV398"/>
      <c r="UW398"/>
      <c r="UX398"/>
      <c r="UY398"/>
      <c r="UZ398"/>
      <c r="VA398"/>
      <c r="VB398"/>
      <c r="VC398"/>
      <c r="VD398"/>
      <c r="VE398"/>
      <c r="VF398"/>
      <c r="VG398"/>
      <c r="VH398"/>
      <c r="VI398"/>
      <c r="VJ398"/>
      <c r="VK398"/>
      <c r="VL398"/>
      <c r="VM398"/>
      <c r="VN398"/>
      <c r="VO398"/>
      <c r="VP398"/>
      <c r="VQ398"/>
      <c r="VR398"/>
      <c r="VS398"/>
      <c r="VT398"/>
      <c r="VU398"/>
      <c r="VV398"/>
      <c r="VW398"/>
      <c r="VX398"/>
      <c r="VY398"/>
      <c r="VZ398"/>
      <c r="WA398"/>
      <c r="WB398"/>
      <c r="WC398"/>
      <c r="WD398"/>
      <c r="WE398"/>
      <c r="WF398"/>
      <c r="WG398"/>
      <c r="WH398"/>
      <c r="WI398"/>
      <c r="WJ398"/>
      <c r="WK398"/>
      <c r="WL398"/>
      <c r="WM398"/>
      <c r="WN398"/>
      <c r="WO398"/>
      <c r="WP398"/>
      <c r="WQ398"/>
      <c r="WR398"/>
      <c r="WS398"/>
      <c r="WT398"/>
      <c r="WU398"/>
      <c r="WV398"/>
      <c r="WW398"/>
      <c r="WX398"/>
      <c r="WY398"/>
      <c r="WZ398"/>
      <c r="XA398"/>
      <c r="XB398"/>
      <c r="XC398"/>
      <c r="XD398"/>
      <c r="XE398"/>
      <c r="XF398"/>
      <c r="XG398"/>
      <c r="XH398"/>
      <c r="XI398"/>
      <c r="XJ398"/>
      <c r="XK398"/>
      <c r="XL398"/>
      <c r="XM398"/>
      <c r="XN398"/>
      <c r="XO398"/>
      <c r="XP398"/>
      <c r="XQ398"/>
      <c r="XR398"/>
      <c r="XS398"/>
      <c r="XT398"/>
      <c r="XU398"/>
      <c r="XV398"/>
      <c r="XW398"/>
      <c r="XX398"/>
      <c r="XY398"/>
      <c r="XZ398"/>
      <c r="YA398"/>
      <c r="YB398"/>
      <c r="YC398"/>
      <c r="YD398"/>
      <c r="YE398"/>
      <c r="YF398"/>
      <c r="YG398"/>
      <c r="YH398"/>
      <c r="YI398"/>
      <c r="YJ398"/>
      <c r="YK398"/>
      <c r="YL398"/>
      <c r="YM398"/>
      <c r="YN398"/>
      <c r="YO398"/>
      <c r="YP398"/>
      <c r="YQ398"/>
      <c r="YR398"/>
      <c r="YS398"/>
      <c r="YT398"/>
      <c r="YU398"/>
      <c r="YV398"/>
      <c r="YW398"/>
      <c r="YX398"/>
      <c r="YY398"/>
      <c r="YZ398"/>
      <c r="ZA398"/>
      <c r="ZB398"/>
      <c r="ZC398"/>
      <c r="ZD398"/>
      <c r="ZE398"/>
      <c r="ZF398"/>
      <c r="ZG398"/>
      <c r="ZH398"/>
      <c r="ZI398"/>
      <c r="ZJ398"/>
      <c r="ZK398"/>
      <c r="ZL398"/>
      <c r="ZM398"/>
      <c r="ZN398"/>
      <c r="ZO398"/>
      <c r="ZP398"/>
      <c r="ZQ398"/>
      <c r="ZR398"/>
      <c r="ZS398"/>
      <c r="ZT398"/>
      <c r="ZU398"/>
      <c r="ZV398"/>
      <c r="ZW398"/>
      <c r="ZX398"/>
      <c r="ZY398"/>
      <c r="ZZ398"/>
      <c r="AAA398"/>
      <c r="AAB398"/>
      <c r="AAC398"/>
      <c r="AAD398"/>
      <c r="AAE398"/>
      <c r="AAF398"/>
      <c r="AAG398"/>
      <c r="AAH398"/>
      <c r="AAI398"/>
      <c r="AAJ398"/>
      <c r="AAK398"/>
      <c r="AAL398"/>
      <c r="AAM398"/>
      <c r="AAN398"/>
      <c r="AAO398"/>
      <c r="AAP398"/>
      <c r="AAQ398"/>
      <c r="AAR398"/>
      <c r="AAS398"/>
      <c r="AAT398"/>
      <c r="AAU398"/>
      <c r="AAV398"/>
      <c r="AAW398"/>
      <c r="AAX398"/>
      <c r="AAY398"/>
      <c r="AAZ398"/>
      <c r="ABA398"/>
      <c r="ABB398"/>
      <c r="ABC398"/>
      <c r="ABD398"/>
      <c r="ABE398"/>
      <c r="ABF398"/>
      <c r="ABG398"/>
      <c r="ABH398"/>
      <c r="ABI398"/>
      <c r="ABJ398"/>
      <c r="ABK398"/>
      <c r="ABL398"/>
      <c r="ABM398"/>
      <c r="ABN398"/>
      <c r="ABO398"/>
      <c r="ABP398"/>
      <c r="ABQ398"/>
      <c r="ABR398"/>
      <c r="ABS398"/>
      <c r="ABT398"/>
      <c r="ABU398"/>
      <c r="ABV398"/>
      <c r="ABW398"/>
      <c r="ABX398"/>
      <c r="ABY398"/>
      <c r="ABZ398"/>
      <c r="ACA398"/>
      <c r="ACB398"/>
      <c r="ACC398"/>
      <c r="ACD398"/>
      <c r="ACE398"/>
      <c r="ACF398"/>
      <c r="ACG398"/>
      <c r="ACH398"/>
      <c r="ACI398"/>
      <c r="ACJ398"/>
      <c r="ACK398"/>
      <c r="ACL398"/>
      <c r="ACM398"/>
      <c r="ACN398"/>
      <c r="ACO398"/>
      <c r="ACP398"/>
      <c r="ACQ398"/>
      <c r="ACR398"/>
      <c r="ACS398"/>
      <c r="ACT398"/>
      <c r="ACU398"/>
      <c r="ACV398"/>
      <c r="ACW398"/>
      <c r="ACX398"/>
      <c r="ACY398"/>
      <c r="ACZ398"/>
      <c r="ADA398"/>
      <c r="ADB398"/>
      <c r="ADC398"/>
      <c r="ADD398"/>
      <c r="ADE398"/>
      <c r="ADF398"/>
      <c r="ADG398"/>
      <c r="ADH398"/>
      <c r="ADI398"/>
      <c r="ADJ398"/>
      <c r="ADK398"/>
      <c r="ADL398"/>
      <c r="ADM398"/>
      <c r="ADN398"/>
      <c r="ADO398"/>
      <c r="ADP398"/>
      <c r="ADQ398"/>
      <c r="ADR398"/>
      <c r="ADS398"/>
      <c r="ADT398"/>
      <c r="ADU398"/>
      <c r="ADV398"/>
      <c r="ADW398"/>
      <c r="ADX398"/>
      <c r="ADY398"/>
      <c r="ADZ398"/>
      <c r="AEA398"/>
      <c r="AEB398"/>
      <c r="AEC398"/>
      <c r="AED398"/>
      <c r="AEE398"/>
      <c r="AEF398"/>
      <c r="AEG398"/>
      <c r="AEH398"/>
      <c r="AEI398"/>
      <c r="AEJ398"/>
      <c r="AEK398"/>
      <c r="AEL398"/>
      <c r="AEM398"/>
      <c r="AEN398"/>
      <c r="AEO398"/>
      <c r="AEP398"/>
      <c r="AEQ398"/>
      <c r="AER398"/>
      <c r="AES398"/>
      <c r="AET398"/>
      <c r="AEU398"/>
      <c r="AEV398"/>
      <c r="AEW398"/>
      <c r="AEX398"/>
      <c r="AEY398"/>
      <c r="AEZ398"/>
      <c r="AFA398"/>
      <c r="AFB398"/>
      <c r="AFC398"/>
      <c r="AFD398"/>
      <c r="AFE398"/>
      <c r="AFF398"/>
      <c r="AFG398"/>
      <c r="AFH398"/>
      <c r="AFI398"/>
      <c r="AFJ398"/>
      <c r="AFK398"/>
      <c r="AFL398"/>
      <c r="AFM398"/>
      <c r="AFN398"/>
      <c r="AFO398"/>
      <c r="AFP398"/>
      <c r="AFQ398"/>
      <c r="AFR398"/>
      <c r="AFS398"/>
      <c r="AFT398"/>
      <c r="AFU398"/>
      <c r="AFV398"/>
      <c r="AFW398"/>
      <c r="AFX398"/>
      <c r="AFY398"/>
      <c r="AFZ398"/>
      <c r="AGA398"/>
      <c r="AGB398"/>
      <c r="AGC398"/>
      <c r="AGD398"/>
      <c r="AGE398"/>
      <c r="AGF398"/>
      <c r="AGG398"/>
      <c r="AGH398"/>
      <c r="AGI398"/>
      <c r="AGJ398"/>
      <c r="AGK398"/>
      <c r="AGL398"/>
      <c r="AGM398"/>
      <c r="AGN398"/>
      <c r="AGO398"/>
      <c r="AGP398"/>
      <c r="AGQ398"/>
      <c r="AGR398"/>
      <c r="AGS398"/>
      <c r="AGT398"/>
      <c r="AGU398"/>
      <c r="AGV398"/>
      <c r="AGW398"/>
      <c r="AGX398"/>
      <c r="AGY398"/>
      <c r="AGZ398"/>
      <c r="AHA398"/>
      <c r="AHB398"/>
      <c r="AHC398"/>
      <c r="AHD398"/>
      <c r="AHE398"/>
      <c r="AHF398"/>
      <c r="AHG398"/>
      <c r="AHH398"/>
      <c r="AHI398"/>
      <c r="AHJ398"/>
      <c r="AHK398"/>
      <c r="AHL398"/>
      <c r="AHM398"/>
      <c r="AHN398"/>
      <c r="AHO398"/>
      <c r="AHP398"/>
      <c r="AHQ398"/>
      <c r="AHR398"/>
      <c r="AHS398"/>
      <c r="AHT398"/>
      <c r="AHU398"/>
      <c r="AHV398"/>
      <c r="AHW398"/>
      <c r="AHX398"/>
      <c r="AHY398"/>
      <c r="AHZ398"/>
      <c r="AIA398"/>
      <c r="AIB398"/>
      <c r="AIC398"/>
      <c r="AID398"/>
      <c r="AIE398"/>
      <c r="AIF398"/>
      <c r="AIG398"/>
      <c r="AIH398"/>
      <c r="AII398"/>
      <c r="AIJ398"/>
      <c r="AIK398"/>
      <c r="AIL398"/>
      <c r="AIM398"/>
      <c r="AIN398"/>
      <c r="AIO398"/>
      <c r="AIP398"/>
      <c r="AIQ398"/>
      <c r="AIR398"/>
      <c r="AIS398"/>
      <c r="AIT398"/>
      <c r="AIU398"/>
      <c r="AIV398"/>
      <c r="AIW398"/>
      <c r="AIX398"/>
      <c r="AIY398"/>
      <c r="AIZ398"/>
      <c r="AJA398"/>
      <c r="AJB398"/>
      <c r="AJC398"/>
      <c r="AJD398"/>
      <c r="AJE398"/>
      <c r="AJF398"/>
      <c r="AJG398"/>
      <c r="AJH398"/>
      <c r="AJI398"/>
      <c r="AJJ398"/>
      <c r="AJK398"/>
      <c r="AJL398"/>
      <c r="AJM398"/>
      <c r="AJN398"/>
      <c r="AJO398"/>
      <c r="AJP398"/>
      <c r="AJQ398"/>
      <c r="AJR398"/>
      <c r="AJS398"/>
      <c r="AJT398"/>
      <c r="AJU398"/>
      <c r="AJV398"/>
      <c r="AJW398"/>
      <c r="AJX398"/>
      <c r="AJY398"/>
      <c r="AJZ398"/>
      <c r="AKA398"/>
      <c r="AKB398"/>
      <c r="AKC398"/>
      <c r="AKD398"/>
      <c r="AKE398"/>
      <c r="AKF398"/>
      <c r="AKG398"/>
      <c r="AKH398"/>
      <c r="AKI398"/>
      <c r="AKJ398"/>
      <c r="AKK398"/>
      <c r="AKL398"/>
      <c r="AKM398"/>
      <c r="AKN398"/>
      <c r="AKO398"/>
      <c r="AKP398"/>
      <c r="AKQ398"/>
      <c r="AKR398"/>
      <c r="AKS398"/>
      <c r="AKT398"/>
      <c r="AKU398"/>
      <c r="AKV398"/>
      <c r="AKW398"/>
      <c r="AKX398"/>
      <c r="AKY398"/>
      <c r="AKZ398"/>
      <c r="ALA398"/>
      <c r="ALB398"/>
      <c r="ALC398"/>
      <c r="ALD398"/>
      <c r="ALE398"/>
      <c r="ALF398"/>
      <c r="ALG398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  <c r="AMC398"/>
      <c r="AMD398"/>
      <c r="AME398"/>
      <c r="AMF398"/>
      <c r="AMG398"/>
      <c r="AMH398"/>
      <c r="AMI398"/>
      <c r="AMJ398"/>
      <c r="AMK398"/>
      <c r="AML398"/>
      <c r="AMM398"/>
      <c r="AMN398"/>
      <c r="AMO398"/>
      <c r="AMP398"/>
      <c r="AMQ398"/>
      <c r="AMR398"/>
      <c r="AMS398"/>
      <c r="AMT398"/>
      <c r="AMU398"/>
      <c r="AMV398"/>
      <c r="AMW398"/>
      <c r="AMX398"/>
      <c r="AMY398"/>
      <c r="AMZ398"/>
      <c r="ANA398"/>
      <c r="ANB398"/>
      <c r="ANC398"/>
      <c r="AND398"/>
      <c r="ANE398"/>
      <c r="ANF398" s="6"/>
      <c r="ANG398" s="6"/>
      <c r="ANH398" s="6"/>
    </row>
    <row r="399" spans="3:1048" s="28" customFormat="1" x14ac:dyDescent="0.25">
      <c r="C399" s="6" t="str">
        <f t="shared" si="298"/>
        <v>Whirlpool</v>
      </c>
      <c r="D399" s="6" t="str">
        <f t="shared" si="299"/>
        <v>HPHE2K66HD045V 120  (66 gal)</v>
      </c>
      <c r="E399" s="6">
        <f t="shared" si="335"/>
        <v>260614</v>
      </c>
      <c r="F399" s="60">
        <f t="shared" si="202"/>
        <v>66</v>
      </c>
      <c r="G399" s="6" t="str">
        <f t="shared" si="300"/>
        <v>AOSmithHPTU66</v>
      </c>
      <c r="H399" s="62">
        <v>0</v>
      </c>
      <c r="I399" s="60">
        <v>1</v>
      </c>
      <c r="J399" s="61">
        <f t="shared" si="331"/>
        <v>0</v>
      </c>
      <c r="K399" s="61">
        <f t="shared" si="332"/>
        <v>3.1</v>
      </c>
      <c r="L399" s="127">
        <f t="shared" si="327"/>
        <v>0</v>
      </c>
      <c r="M399" s="169" t="str">
        <f t="shared" si="336"/>
        <v>WhirlpoolHPHE2K66</v>
      </c>
      <c r="N399" s="97" t="s">
        <v>196</v>
      </c>
      <c r="O399" s="32">
        <v>3</v>
      </c>
      <c r="P399" s="81">
        <f t="shared" si="328"/>
        <v>26</v>
      </c>
      <c r="Q399" s="9" t="s">
        <v>53</v>
      </c>
      <c r="R399" s="68">
        <f t="shared" si="334"/>
        <v>6</v>
      </c>
      <c r="S399" s="68">
        <f t="shared" si="325"/>
        <v>260614</v>
      </c>
      <c r="T399" s="65" t="str">
        <f t="shared" si="317"/>
        <v>HPHE2K66HD045V 120  (66 gal)</v>
      </c>
      <c r="U399" s="168">
        <f t="shared" si="314"/>
        <v>1</v>
      </c>
      <c r="V399" s="10" t="s">
        <v>57</v>
      </c>
      <c r="W399" s="11">
        <v>66</v>
      </c>
      <c r="X399" s="30" t="s">
        <v>85</v>
      </c>
      <c r="Y399" s="86" t="s">
        <v>105</v>
      </c>
      <c r="Z399" s="91" t="str">
        <f t="shared" si="326"/>
        <v>AOSmithHPTU66</v>
      </c>
      <c r="AA399" s="126">
        <v>0</v>
      </c>
      <c r="AB399" s="40" t="s">
        <v>10</v>
      </c>
      <c r="AC399" s="47">
        <v>3</v>
      </c>
      <c r="AD399" s="160">
        <v>3.1</v>
      </c>
      <c r="AE399" s="48">
        <v>42545</v>
      </c>
      <c r="AF399" s="49" t="s">
        <v>83</v>
      </c>
      <c r="AG399" s="138" t="str">
        <f t="shared" si="330"/>
        <v>2,     260614,   "HPHE2K66HD045V 120  (66 gal)"</v>
      </c>
      <c r="AH399" s="140" t="str">
        <f t="shared" si="273"/>
        <v>Whirlpool</v>
      </c>
      <c r="AI399" s="141" t="s">
        <v>719</v>
      </c>
      <c r="AJ399" s="166">
        <f t="shared" si="316"/>
        <v>1</v>
      </c>
      <c r="AK399" s="138" t="str">
        <f t="shared" si="333"/>
        <v xml:space="preserve">          case  HPHE2K66HD045V 120  (66 gal)   :   "WhirlpoolHPHE2K66"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  <c r="QH399"/>
      <c r="QI399"/>
      <c r="QJ399"/>
      <c r="QK399"/>
      <c r="QL399"/>
      <c r="QM399"/>
      <c r="QN399"/>
      <c r="QO399"/>
      <c r="QP399"/>
      <c r="QQ399"/>
      <c r="QR399"/>
      <c r="QS399"/>
      <c r="QT399"/>
      <c r="QU399"/>
      <c r="QV399"/>
      <c r="QW399"/>
      <c r="QX399"/>
      <c r="QY399"/>
      <c r="QZ399"/>
      <c r="RA399"/>
      <c r="RB399"/>
      <c r="RC399"/>
      <c r="RD399"/>
      <c r="RE399"/>
      <c r="RF399"/>
      <c r="RG399"/>
      <c r="RH399"/>
      <c r="RI399"/>
      <c r="RJ399"/>
      <c r="RK399"/>
      <c r="RL399"/>
      <c r="RM399"/>
      <c r="RN399"/>
      <c r="RO399"/>
      <c r="RP399"/>
      <c r="RQ399"/>
      <c r="RR399"/>
      <c r="RS399"/>
      <c r="RT399"/>
      <c r="RU399"/>
      <c r="RV399"/>
      <c r="RW399"/>
      <c r="RX399"/>
      <c r="RY399"/>
      <c r="RZ399"/>
      <c r="SA399"/>
      <c r="SB399"/>
      <c r="SC399"/>
      <c r="SD399"/>
      <c r="SE399"/>
      <c r="SF399"/>
      <c r="SG399"/>
      <c r="SH399"/>
      <c r="SI399"/>
      <c r="SJ399"/>
      <c r="SK399"/>
      <c r="SL399"/>
      <c r="SM399"/>
      <c r="SN399"/>
      <c r="SO399"/>
      <c r="SP399"/>
      <c r="SQ399"/>
      <c r="SR399"/>
      <c r="SS399"/>
      <c r="ST399"/>
      <c r="SU399"/>
      <c r="SV399"/>
      <c r="SW399"/>
      <c r="SX399"/>
      <c r="SY399"/>
      <c r="SZ399"/>
      <c r="TA399"/>
      <c r="TB399"/>
      <c r="TC399"/>
      <c r="TD399"/>
      <c r="TE399"/>
      <c r="TF399"/>
      <c r="TG399"/>
      <c r="TH399"/>
      <c r="TI399"/>
      <c r="TJ399"/>
      <c r="TK399"/>
      <c r="TL399"/>
      <c r="TM399"/>
      <c r="TN399"/>
      <c r="TO399"/>
      <c r="TP399"/>
      <c r="TQ399"/>
      <c r="TR399"/>
      <c r="TS399"/>
      <c r="TT399"/>
      <c r="TU399"/>
      <c r="TV399"/>
      <c r="TW399"/>
      <c r="TX399"/>
      <c r="TY399"/>
      <c r="TZ399"/>
      <c r="UA399"/>
      <c r="UB399"/>
      <c r="UC399"/>
      <c r="UD399"/>
      <c r="UE399"/>
      <c r="UF399"/>
      <c r="UG399"/>
      <c r="UH399"/>
      <c r="UI399"/>
      <c r="UJ399"/>
      <c r="UK399"/>
      <c r="UL399"/>
      <c r="UM399"/>
      <c r="UN399"/>
      <c r="UO399"/>
      <c r="UP399"/>
      <c r="UQ399"/>
      <c r="UR399"/>
      <c r="US399"/>
      <c r="UT399"/>
      <c r="UU399"/>
      <c r="UV399"/>
      <c r="UW399"/>
      <c r="UX399"/>
      <c r="UY399"/>
      <c r="UZ399"/>
      <c r="VA399"/>
      <c r="VB399"/>
      <c r="VC399"/>
      <c r="VD399"/>
      <c r="VE399"/>
      <c r="VF399"/>
      <c r="VG399"/>
      <c r="VH399"/>
      <c r="VI399"/>
      <c r="VJ399"/>
      <c r="VK399"/>
      <c r="VL399"/>
      <c r="VM399"/>
      <c r="VN399"/>
      <c r="VO399"/>
      <c r="VP399"/>
      <c r="VQ399"/>
      <c r="VR399"/>
      <c r="VS399"/>
      <c r="VT399"/>
      <c r="VU399"/>
      <c r="VV399"/>
      <c r="VW399"/>
      <c r="VX399"/>
      <c r="VY399"/>
      <c r="VZ399"/>
      <c r="WA399"/>
      <c r="WB399"/>
      <c r="WC399"/>
      <c r="WD399"/>
      <c r="WE399"/>
      <c r="WF399"/>
      <c r="WG399"/>
      <c r="WH399"/>
      <c r="WI399"/>
      <c r="WJ399"/>
      <c r="WK399"/>
      <c r="WL399"/>
      <c r="WM399"/>
      <c r="WN399"/>
      <c r="WO399"/>
      <c r="WP399"/>
      <c r="WQ399"/>
      <c r="WR399"/>
      <c r="WS399"/>
      <c r="WT399"/>
      <c r="WU399"/>
      <c r="WV399"/>
      <c r="WW399"/>
      <c r="WX399"/>
      <c r="WY399"/>
      <c r="WZ399"/>
      <c r="XA399"/>
      <c r="XB399"/>
      <c r="XC399"/>
      <c r="XD399"/>
      <c r="XE399"/>
      <c r="XF399"/>
      <c r="XG399"/>
      <c r="XH399"/>
      <c r="XI399"/>
      <c r="XJ399"/>
      <c r="XK399"/>
      <c r="XL399"/>
      <c r="XM399"/>
      <c r="XN399"/>
      <c r="XO399"/>
      <c r="XP399"/>
      <c r="XQ399"/>
      <c r="XR399"/>
      <c r="XS399"/>
      <c r="XT399"/>
      <c r="XU399"/>
      <c r="XV399"/>
      <c r="XW399"/>
      <c r="XX399"/>
      <c r="XY399"/>
      <c r="XZ399"/>
      <c r="YA399"/>
      <c r="YB399"/>
      <c r="YC399"/>
      <c r="YD399"/>
      <c r="YE399"/>
      <c r="YF399"/>
      <c r="YG399"/>
      <c r="YH399"/>
      <c r="YI399"/>
      <c r="YJ399"/>
      <c r="YK399"/>
      <c r="YL399"/>
      <c r="YM399"/>
      <c r="YN399"/>
      <c r="YO399"/>
      <c r="YP399"/>
      <c r="YQ399"/>
      <c r="YR399"/>
      <c r="YS399"/>
      <c r="YT399"/>
      <c r="YU399"/>
      <c r="YV399"/>
      <c r="YW399"/>
      <c r="YX399"/>
      <c r="YY399"/>
      <c r="YZ399"/>
      <c r="ZA399"/>
      <c r="ZB399"/>
      <c r="ZC399"/>
      <c r="ZD399"/>
      <c r="ZE399"/>
      <c r="ZF399"/>
      <c r="ZG399"/>
      <c r="ZH399"/>
      <c r="ZI399"/>
      <c r="ZJ399"/>
      <c r="ZK399"/>
      <c r="ZL399"/>
      <c r="ZM399"/>
      <c r="ZN399"/>
      <c r="ZO399"/>
      <c r="ZP399"/>
      <c r="ZQ399"/>
      <c r="ZR399"/>
      <c r="ZS399"/>
      <c r="ZT399"/>
      <c r="ZU399"/>
      <c r="ZV399"/>
      <c r="ZW399"/>
      <c r="ZX399"/>
      <c r="ZY399"/>
      <c r="ZZ399"/>
      <c r="AAA399"/>
      <c r="AAB399"/>
      <c r="AAC399"/>
      <c r="AAD399"/>
      <c r="AAE399"/>
      <c r="AAF399"/>
      <c r="AAG399"/>
      <c r="AAH399"/>
      <c r="AAI399"/>
      <c r="AAJ399"/>
      <c r="AAK399"/>
      <c r="AAL399"/>
      <c r="AAM399"/>
      <c r="AAN399"/>
      <c r="AAO399"/>
      <c r="AAP399"/>
      <c r="AAQ399"/>
      <c r="AAR399"/>
      <c r="AAS399"/>
      <c r="AAT399"/>
      <c r="AAU399"/>
      <c r="AAV399"/>
      <c r="AAW399"/>
      <c r="AAX399"/>
      <c r="AAY399"/>
      <c r="AAZ399"/>
      <c r="ABA399"/>
      <c r="ABB399"/>
      <c r="ABC399"/>
      <c r="ABD399"/>
      <c r="ABE399"/>
      <c r="ABF399"/>
      <c r="ABG399"/>
      <c r="ABH399"/>
      <c r="ABI399"/>
      <c r="ABJ399"/>
      <c r="ABK399"/>
      <c r="ABL399"/>
      <c r="ABM399"/>
      <c r="ABN399"/>
      <c r="ABO399"/>
      <c r="ABP399"/>
      <c r="ABQ399"/>
      <c r="ABR399"/>
      <c r="ABS399"/>
      <c r="ABT399"/>
      <c r="ABU399"/>
      <c r="ABV399"/>
      <c r="ABW399"/>
      <c r="ABX399"/>
      <c r="ABY399"/>
      <c r="ABZ399"/>
      <c r="ACA399"/>
      <c r="ACB399"/>
      <c r="ACC399"/>
      <c r="ACD399"/>
      <c r="ACE399"/>
      <c r="ACF399"/>
      <c r="ACG399"/>
      <c r="ACH399"/>
      <c r="ACI399"/>
      <c r="ACJ399"/>
      <c r="ACK399"/>
      <c r="ACL399"/>
      <c r="ACM399"/>
      <c r="ACN399"/>
      <c r="ACO399"/>
      <c r="ACP399"/>
      <c r="ACQ399"/>
      <c r="ACR399"/>
      <c r="ACS399"/>
      <c r="ACT399"/>
      <c r="ACU399"/>
      <c r="ACV399"/>
      <c r="ACW399"/>
      <c r="ACX399"/>
      <c r="ACY399"/>
      <c r="ACZ399"/>
      <c r="ADA399"/>
      <c r="ADB399"/>
      <c r="ADC399"/>
      <c r="ADD399"/>
      <c r="ADE399"/>
      <c r="ADF399"/>
      <c r="ADG399"/>
      <c r="ADH399"/>
      <c r="ADI399"/>
      <c r="ADJ399"/>
      <c r="ADK399"/>
      <c r="ADL399"/>
      <c r="ADM399"/>
      <c r="ADN399"/>
      <c r="ADO399"/>
      <c r="ADP399"/>
      <c r="ADQ399"/>
      <c r="ADR399"/>
      <c r="ADS399"/>
      <c r="ADT399"/>
      <c r="ADU399"/>
      <c r="ADV399"/>
      <c r="ADW399"/>
      <c r="ADX399"/>
      <c r="ADY399"/>
      <c r="ADZ399"/>
      <c r="AEA399"/>
      <c r="AEB399"/>
      <c r="AEC399"/>
      <c r="AED399"/>
      <c r="AEE399"/>
      <c r="AEF399"/>
      <c r="AEG399"/>
      <c r="AEH399"/>
      <c r="AEI399"/>
      <c r="AEJ399"/>
      <c r="AEK399"/>
      <c r="AEL399"/>
      <c r="AEM399"/>
      <c r="AEN399"/>
      <c r="AEO399"/>
      <c r="AEP399"/>
      <c r="AEQ399"/>
      <c r="AER399"/>
      <c r="AES399"/>
      <c r="AET399"/>
      <c r="AEU399"/>
      <c r="AEV399"/>
      <c r="AEW399"/>
      <c r="AEX399"/>
      <c r="AEY399"/>
      <c r="AEZ399"/>
      <c r="AFA399"/>
      <c r="AFB399"/>
      <c r="AFC399"/>
      <c r="AFD399"/>
      <c r="AFE399"/>
      <c r="AFF399"/>
      <c r="AFG399"/>
      <c r="AFH399"/>
      <c r="AFI399"/>
      <c r="AFJ399"/>
      <c r="AFK399"/>
      <c r="AFL399"/>
      <c r="AFM399"/>
      <c r="AFN399"/>
      <c r="AFO399"/>
      <c r="AFP399"/>
      <c r="AFQ399"/>
      <c r="AFR399"/>
      <c r="AFS399"/>
      <c r="AFT399"/>
      <c r="AFU399"/>
      <c r="AFV399"/>
      <c r="AFW399"/>
      <c r="AFX399"/>
      <c r="AFY399"/>
      <c r="AFZ399"/>
      <c r="AGA399"/>
      <c r="AGB399"/>
      <c r="AGC399"/>
      <c r="AGD399"/>
      <c r="AGE399"/>
      <c r="AGF399"/>
      <c r="AGG399"/>
      <c r="AGH399"/>
      <c r="AGI399"/>
      <c r="AGJ399"/>
      <c r="AGK399"/>
      <c r="AGL399"/>
      <c r="AGM399"/>
      <c r="AGN399"/>
      <c r="AGO399"/>
      <c r="AGP399"/>
      <c r="AGQ399"/>
      <c r="AGR399"/>
      <c r="AGS399"/>
      <c r="AGT399"/>
      <c r="AGU399"/>
      <c r="AGV399"/>
      <c r="AGW399"/>
      <c r="AGX399"/>
      <c r="AGY399"/>
      <c r="AGZ399"/>
      <c r="AHA399"/>
      <c r="AHB399"/>
      <c r="AHC399"/>
      <c r="AHD399"/>
      <c r="AHE399"/>
      <c r="AHF399"/>
      <c r="AHG399"/>
      <c r="AHH399"/>
      <c r="AHI399"/>
      <c r="AHJ399"/>
      <c r="AHK399"/>
      <c r="AHL399"/>
      <c r="AHM399"/>
      <c r="AHN399"/>
      <c r="AHO399"/>
      <c r="AHP399"/>
      <c r="AHQ399"/>
      <c r="AHR399"/>
      <c r="AHS399"/>
      <c r="AHT399"/>
      <c r="AHU399"/>
      <c r="AHV399"/>
      <c r="AHW399"/>
      <c r="AHX399"/>
      <c r="AHY399"/>
      <c r="AHZ399"/>
      <c r="AIA399"/>
      <c r="AIB399"/>
      <c r="AIC399"/>
      <c r="AID399"/>
      <c r="AIE399"/>
      <c r="AIF399"/>
      <c r="AIG399"/>
      <c r="AIH399"/>
      <c r="AII399"/>
      <c r="AIJ399"/>
      <c r="AIK399"/>
      <c r="AIL399"/>
      <c r="AIM399"/>
      <c r="AIN399"/>
      <c r="AIO399"/>
      <c r="AIP399"/>
      <c r="AIQ399"/>
      <c r="AIR399"/>
      <c r="AIS399"/>
      <c r="AIT399"/>
      <c r="AIU399"/>
      <c r="AIV399"/>
      <c r="AIW399"/>
      <c r="AIX399"/>
      <c r="AIY399"/>
      <c r="AIZ399"/>
      <c r="AJA399"/>
      <c r="AJB399"/>
      <c r="AJC399"/>
      <c r="AJD399"/>
      <c r="AJE399"/>
      <c r="AJF399"/>
      <c r="AJG399"/>
      <c r="AJH399"/>
      <c r="AJI399"/>
      <c r="AJJ399"/>
      <c r="AJK399"/>
      <c r="AJL399"/>
      <c r="AJM399"/>
      <c r="AJN399"/>
      <c r="AJO399"/>
      <c r="AJP399"/>
      <c r="AJQ399"/>
      <c r="AJR399"/>
      <c r="AJS399"/>
      <c r="AJT399"/>
      <c r="AJU399"/>
      <c r="AJV399"/>
      <c r="AJW399"/>
      <c r="AJX399"/>
      <c r="AJY399"/>
      <c r="AJZ399"/>
      <c r="AKA399"/>
      <c r="AKB399"/>
      <c r="AKC399"/>
      <c r="AKD399"/>
      <c r="AKE399"/>
      <c r="AKF399"/>
      <c r="AKG399"/>
      <c r="AKH399"/>
      <c r="AKI399"/>
      <c r="AKJ399"/>
      <c r="AKK399"/>
      <c r="AKL399"/>
      <c r="AKM399"/>
      <c r="AKN399"/>
      <c r="AKO399"/>
      <c r="AKP399"/>
      <c r="AKQ399"/>
      <c r="AKR399"/>
      <c r="AKS399"/>
      <c r="AKT399"/>
      <c r="AKU399"/>
      <c r="AKV399"/>
      <c r="AKW399"/>
      <c r="AKX399"/>
      <c r="AKY399"/>
      <c r="AKZ399"/>
      <c r="ALA399"/>
      <c r="ALB399"/>
      <c r="ALC399"/>
      <c r="ALD399"/>
      <c r="ALE399"/>
      <c r="ALF399"/>
      <c r="ALG399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  <c r="AMC399"/>
      <c r="AMD399"/>
      <c r="AME399"/>
      <c r="AMF399"/>
      <c r="AMG399"/>
      <c r="AMH399"/>
      <c r="AMI399"/>
      <c r="AMJ399"/>
      <c r="AMK399"/>
      <c r="AML399"/>
      <c r="AMM399"/>
      <c r="AMN399"/>
      <c r="AMO399"/>
      <c r="AMP399"/>
      <c r="AMQ399"/>
      <c r="AMR399"/>
      <c r="AMS399"/>
      <c r="AMT399"/>
      <c r="AMU399"/>
      <c r="AMV399"/>
      <c r="AMW399"/>
      <c r="AMX399"/>
      <c r="AMY399"/>
      <c r="AMZ399"/>
      <c r="ANA399"/>
      <c r="ANB399"/>
      <c r="ANC399"/>
      <c r="AND399"/>
      <c r="ANE399"/>
      <c r="ANF399" s="6"/>
      <c r="ANG399" s="6"/>
      <c r="ANH399" s="6"/>
    </row>
    <row r="400" spans="3:1048" s="28" customFormat="1" x14ac:dyDescent="0.25">
      <c r="C400" s="6" t="str">
        <f t="shared" si="298"/>
        <v>Whirlpool</v>
      </c>
      <c r="D400" s="6" t="str">
        <f t="shared" si="299"/>
        <v>HPHE2K66HD045VC 120  (66 gal)</v>
      </c>
      <c r="E400" s="6">
        <f t="shared" si="335"/>
        <v>260714</v>
      </c>
      <c r="F400" s="60">
        <f t="shared" si="202"/>
        <v>66</v>
      </c>
      <c r="G400" s="6" t="str">
        <f t="shared" si="300"/>
        <v>AOSmithHPTU66</v>
      </c>
      <c r="H400" s="62">
        <v>0</v>
      </c>
      <c r="I400" s="60">
        <v>1</v>
      </c>
      <c r="J400" s="61">
        <f t="shared" si="331"/>
        <v>0</v>
      </c>
      <c r="K400" s="61">
        <f t="shared" si="332"/>
        <v>3.1</v>
      </c>
      <c r="L400" s="127">
        <f t="shared" si="327"/>
        <v>0</v>
      </c>
      <c r="M400" s="169" t="str">
        <f t="shared" si="336"/>
        <v>WhirlpoolHPHE2K66C</v>
      </c>
      <c r="N400" s="97" t="s">
        <v>196</v>
      </c>
      <c r="O400" s="32">
        <v>3</v>
      </c>
      <c r="P400" s="81">
        <f t="shared" si="328"/>
        <v>26</v>
      </c>
      <c r="Q400" s="9" t="s">
        <v>53</v>
      </c>
      <c r="R400" s="68">
        <f t="shared" si="334"/>
        <v>7</v>
      </c>
      <c r="S400" s="68">
        <f t="shared" si="325"/>
        <v>260714</v>
      </c>
      <c r="T400" s="65" t="str">
        <f t="shared" si="317"/>
        <v>HPHE2K66HD045VC 120  (66 gal)</v>
      </c>
      <c r="U400" s="168">
        <f t="shared" si="314"/>
        <v>1</v>
      </c>
      <c r="V400" s="10" t="s">
        <v>58</v>
      </c>
      <c r="W400" s="11">
        <v>66</v>
      </c>
      <c r="X400" s="30" t="s">
        <v>85</v>
      </c>
      <c r="Y400" s="86" t="s">
        <v>105</v>
      </c>
      <c r="Z400" s="91" t="str">
        <f t="shared" si="326"/>
        <v>AOSmithHPTU66</v>
      </c>
      <c r="AA400" s="126">
        <v>0</v>
      </c>
      <c r="AB400" s="40" t="s">
        <v>10</v>
      </c>
      <c r="AC400" s="47">
        <v>3</v>
      </c>
      <c r="AD400" s="160">
        <v>3.1</v>
      </c>
      <c r="AE400" s="48">
        <v>42545</v>
      </c>
      <c r="AF400" s="49" t="s">
        <v>83</v>
      </c>
      <c r="AG400" s="138" t="str">
        <f t="shared" si="330"/>
        <v>2,     260714,   "HPHE2K66HD045VC 120  (66 gal)"</v>
      </c>
      <c r="AH400" s="140" t="str">
        <f t="shared" si="273"/>
        <v>Whirlpool</v>
      </c>
      <c r="AI400" s="141" t="s">
        <v>720</v>
      </c>
      <c r="AJ400" s="166">
        <f t="shared" si="316"/>
        <v>1</v>
      </c>
      <c r="AK400" s="138" t="str">
        <f t="shared" si="333"/>
        <v xml:space="preserve">          case  HPHE2K66HD045VC 120  (66 gal)   :   "WhirlpoolHPHE2K66C"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  <c r="QH400"/>
      <c r="QI400"/>
      <c r="QJ400"/>
      <c r="QK400"/>
      <c r="QL400"/>
      <c r="QM400"/>
      <c r="QN400"/>
      <c r="QO400"/>
      <c r="QP400"/>
      <c r="QQ400"/>
      <c r="QR400"/>
      <c r="QS400"/>
      <c r="QT400"/>
      <c r="QU400"/>
      <c r="QV400"/>
      <c r="QW400"/>
      <c r="QX400"/>
      <c r="QY400"/>
      <c r="QZ400"/>
      <c r="RA400"/>
      <c r="RB400"/>
      <c r="RC400"/>
      <c r="RD400"/>
      <c r="RE400"/>
      <c r="RF400"/>
      <c r="RG400"/>
      <c r="RH400"/>
      <c r="RI400"/>
      <c r="RJ400"/>
      <c r="RK400"/>
      <c r="RL400"/>
      <c r="RM400"/>
      <c r="RN400"/>
      <c r="RO400"/>
      <c r="RP400"/>
      <c r="RQ400"/>
      <c r="RR400"/>
      <c r="RS400"/>
      <c r="RT400"/>
      <c r="RU400"/>
      <c r="RV400"/>
      <c r="RW400"/>
      <c r="RX400"/>
      <c r="RY400"/>
      <c r="RZ400"/>
      <c r="SA400"/>
      <c r="SB400"/>
      <c r="SC400"/>
      <c r="SD400"/>
      <c r="SE400"/>
      <c r="SF400"/>
      <c r="SG400"/>
      <c r="SH400"/>
      <c r="SI400"/>
      <c r="SJ400"/>
      <c r="SK400"/>
      <c r="SL400"/>
      <c r="SM400"/>
      <c r="SN400"/>
      <c r="SO400"/>
      <c r="SP400"/>
      <c r="SQ400"/>
      <c r="SR400"/>
      <c r="SS400"/>
      <c r="ST400"/>
      <c r="SU400"/>
      <c r="SV400"/>
      <c r="SW400"/>
      <c r="SX400"/>
      <c r="SY400"/>
      <c r="SZ400"/>
      <c r="TA400"/>
      <c r="TB400"/>
      <c r="TC400"/>
      <c r="TD400"/>
      <c r="TE400"/>
      <c r="TF400"/>
      <c r="TG400"/>
      <c r="TH400"/>
      <c r="TI400"/>
      <c r="TJ400"/>
      <c r="TK400"/>
      <c r="TL400"/>
      <c r="TM400"/>
      <c r="TN400"/>
      <c r="TO400"/>
      <c r="TP400"/>
      <c r="TQ400"/>
      <c r="TR400"/>
      <c r="TS400"/>
      <c r="TT400"/>
      <c r="TU400"/>
      <c r="TV400"/>
      <c r="TW400"/>
      <c r="TX400"/>
      <c r="TY400"/>
      <c r="TZ400"/>
      <c r="UA400"/>
      <c r="UB400"/>
      <c r="UC400"/>
      <c r="UD400"/>
      <c r="UE400"/>
      <c r="UF400"/>
      <c r="UG400"/>
      <c r="UH400"/>
      <c r="UI400"/>
      <c r="UJ400"/>
      <c r="UK400"/>
      <c r="UL400"/>
      <c r="UM400"/>
      <c r="UN400"/>
      <c r="UO400"/>
      <c r="UP400"/>
      <c r="UQ400"/>
      <c r="UR400"/>
      <c r="US400"/>
      <c r="UT400"/>
      <c r="UU400"/>
      <c r="UV400"/>
      <c r="UW400"/>
      <c r="UX400"/>
      <c r="UY400"/>
      <c r="UZ400"/>
      <c r="VA400"/>
      <c r="VB400"/>
      <c r="VC400"/>
      <c r="VD400"/>
      <c r="VE400"/>
      <c r="VF400"/>
      <c r="VG400"/>
      <c r="VH400"/>
      <c r="VI400"/>
      <c r="VJ400"/>
      <c r="VK400"/>
      <c r="VL400"/>
      <c r="VM400"/>
      <c r="VN400"/>
      <c r="VO400"/>
      <c r="VP400"/>
      <c r="VQ400"/>
      <c r="VR400"/>
      <c r="VS400"/>
      <c r="VT400"/>
      <c r="VU400"/>
      <c r="VV400"/>
      <c r="VW400"/>
      <c r="VX400"/>
      <c r="VY400"/>
      <c r="VZ400"/>
      <c r="WA400"/>
      <c r="WB400"/>
      <c r="WC400"/>
      <c r="WD400"/>
      <c r="WE400"/>
      <c r="WF400"/>
      <c r="WG400"/>
      <c r="WH400"/>
      <c r="WI400"/>
      <c r="WJ400"/>
      <c r="WK400"/>
      <c r="WL400"/>
      <c r="WM400"/>
      <c r="WN400"/>
      <c r="WO400"/>
      <c r="WP400"/>
      <c r="WQ400"/>
      <c r="WR400"/>
      <c r="WS400"/>
      <c r="WT400"/>
      <c r="WU400"/>
      <c r="WV400"/>
      <c r="WW400"/>
      <c r="WX400"/>
      <c r="WY400"/>
      <c r="WZ400"/>
      <c r="XA400"/>
      <c r="XB400"/>
      <c r="XC400"/>
      <c r="XD400"/>
      <c r="XE400"/>
      <c r="XF400"/>
      <c r="XG400"/>
      <c r="XH400"/>
      <c r="XI400"/>
      <c r="XJ400"/>
      <c r="XK400"/>
      <c r="XL400"/>
      <c r="XM400"/>
      <c r="XN400"/>
      <c r="XO400"/>
      <c r="XP400"/>
      <c r="XQ400"/>
      <c r="XR400"/>
      <c r="XS400"/>
      <c r="XT400"/>
      <c r="XU400"/>
      <c r="XV400"/>
      <c r="XW400"/>
      <c r="XX400"/>
      <c r="XY400"/>
      <c r="XZ400"/>
      <c r="YA400"/>
      <c r="YB400"/>
      <c r="YC400"/>
      <c r="YD400"/>
      <c r="YE400"/>
      <c r="YF400"/>
      <c r="YG400"/>
      <c r="YH400"/>
      <c r="YI400"/>
      <c r="YJ400"/>
      <c r="YK400"/>
      <c r="YL400"/>
      <c r="YM400"/>
      <c r="YN400"/>
      <c r="YO400"/>
      <c r="YP400"/>
      <c r="YQ400"/>
      <c r="YR400"/>
      <c r="YS400"/>
      <c r="YT400"/>
      <c r="YU400"/>
      <c r="YV400"/>
      <c r="YW400"/>
      <c r="YX400"/>
      <c r="YY400"/>
      <c r="YZ400"/>
      <c r="ZA400"/>
      <c r="ZB400"/>
      <c r="ZC400"/>
      <c r="ZD400"/>
      <c r="ZE400"/>
      <c r="ZF400"/>
      <c r="ZG400"/>
      <c r="ZH400"/>
      <c r="ZI400"/>
      <c r="ZJ400"/>
      <c r="ZK400"/>
      <c r="ZL400"/>
      <c r="ZM400"/>
      <c r="ZN400"/>
      <c r="ZO400"/>
      <c r="ZP400"/>
      <c r="ZQ400"/>
      <c r="ZR400"/>
      <c r="ZS400"/>
      <c r="ZT400"/>
      <c r="ZU400"/>
      <c r="ZV400"/>
      <c r="ZW400"/>
      <c r="ZX400"/>
      <c r="ZY400"/>
      <c r="ZZ400"/>
      <c r="AAA400"/>
      <c r="AAB400"/>
      <c r="AAC400"/>
      <c r="AAD400"/>
      <c r="AAE400"/>
      <c r="AAF400"/>
      <c r="AAG400"/>
      <c r="AAH400"/>
      <c r="AAI400"/>
      <c r="AAJ400"/>
      <c r="AAK400"/>
      <c r="AAL400"/>
      <c r="AAM400"/>
      <c r="AAN400"/>
      <c r="AAO400"/>
      <c r="AAP400"/>
      <c r="AAQ400"/>
      <c r="AAR400"/>
      <c r="AAS400"/>
      <c r="AAT400"/>
      <c r="AAU400"/>
      <c r="AAV400"/>
      <c r="AAW400"/>
      <c r="AAX400"/>
      <c r="AAY400"/>
      <c r="AAZ400"/>
      <c r="ABA400"/>
      <c r="ABB400"/>
      <c r="ABC400"/>
      <c r="ABD400"/>
      <c r="ABE400"/>
      <c r="ABF400"/>
      <c r="ABG400"/>
      <c r="ABH400"/>
      <c r="ABI400"/>
      <c r="ABJ400"/>
      <c r="ABK400"/>
      <c r="ABL400"/>
      <c r="ABM400"/>
      <c r="ABN400"/>
      <c r="ABO400"/>
      <c r="ABP400"/>
      <c r="ABQ400"/>
      <c r="ABR400"/>
      <c r="ABS400"/>
      <c r="ABT400"/>
      <c r="ABU400"/>
      <c r="ABV400"/>
      <c r="ABW400"/>
      <c r="ABX400"/>
      <c r="ABY400"/>
      <c r="ABZ400"/>
      <c r="ACA400"/>
      <c r="ACB400"/>
      <c r="ACC400"/>
      <c r="ACD400"/>
      <c r="ACE400"/>
      <c r="ACF400"/>
      <c r="ACG400"/>
      <c r="ACH400"/>
      <c r="ACI400"/>
      <c r="ACJ400"/>
      <c r="ACK400"/>
      <c r="ACL400"/>
      <c r="ACM400"/>
      <c r="ACN400"/>
      <c r="ACO400"/>
      <c r="ACP400"/>
      <c r="ACQ400"/>
      <c r="ACR400"/>
      <c r="ACS400"/>
      <c r="ACT400"/>
      <c r="ACU400"/>
      <c r="ACV400"/>
      <c r="ACW400"/>
      <c r="ACX400"/>
      <c r="ACY400"/>
      <c r="ACZ400"/>
      <c r="ADA400"/>
      <c r="ADB400"/>
      <c r="ADC400"/>
      <c r="ADD400"/>
      <c r="ADE400"/>
      <c r="ADF400"/>
      <c r="ADG400"/>
      <c r="ADH400"/>
      <c r="ADI400"/>
      <c r="ADJ400"/>
      <c r="ADK400"/>
      <c r="ADL400"/>
      <c r="ADM400"/>
      <c r="ADN400"/>
      <c r="ADO400"/>
      <c r="ADP400"/>
      <c r="ADQ400"/>
      <c r="ADR400"/>
      <c r="ADS400"/>
      <c r="ADT400"/>
      <c r="ADU400"/>
      <c r="ADV400"/>
      <c r="ADW400"/>
      <c r="ADX400"/>
      <c r="ADY400"/>
      <c r="ADZ400"/>
      <c r="AEA400"/>
      <c r="AEB400"/>
      <c r="AEC400"/>
      <c r="AED400"/>
      <c r="AEE400"/>
      <c r="AEF400"/>
      <c r="AEG400"/>
      <c r="AEH400"/>
      <c r="AEI400"/>
      <c r="AEJ400"/>
      <c r="AEK400"/>
      <c r="AEL400"/>
      <c r="AEM400"/>
      <c r="AEN400"/>
      <c r="AEO400"/>
      <c r="AEP400"/>
      <c r="AEQ400"/>
      <c r="AER400"/>
      <c r="AES400"/>
      <c r="AET400"/>
      <c r="AEU400"/>
      <c r="AEV400"/>
      <c r="AEW400"/>
      <c r="AEX400"/>
      <c r="AEY400"/>
      <c r="AEZ400"/>
      <c r="AFA400"/>
      <c r="AFB400"/>
      <c r="AFC400"/>
      <c r="AFD400"/>
      <c r="AFE400"/>
      <c r="AFF400"/>
      <c r="AFG400"/>
      <c r="AFH400"/>
      <c r="AFI400"/>
      <c r="AFJ400"/>
      <c r="AFK400"/>
      <c r="AFL400"/>
      <c r="AFM400"/>
      <c r="AFN400"/>
      <c r="AFO400"/>
      <c r="AFP400"/>
      <c r="AFQ400"/>
      <c r="AFR400"/>
      <c r="AFS400"/>
      <c r="AFT400"/>
      <c r="AFU400"/>
      <c r="AFV400"/>
      <c r="AFW400"/>
      <c r="AFX400"/>
      <c r="AFY400"/>
      <c r="AFZ400"/>
      <c r="AGA400"/>
      <c r="AGB400"/>
      <c r="AGC400"/>
      <c r="AGD400"/>
      <c r="AGE400"/>
      <c r="AGF400"/>
      <c r="AGG400"/>
      <c r="AGH400"/>
      <c r="AGI400"/>
      <c r="AGJ400"/>
      <c r="AGK400"/>
      <c r="AGL400"/>
      <c r="AGM400"/>
      <c r="AGN400"/>
      <c r="AGO400"/>
      <c r="AGP400"/>
      <c r="AGQ400"/>
      <c r="AGR400"/>
      <c r="AGS400"/>
      <c r="AGT400"/>
      <c r="AGU400"/>
      <c r="AGV400"/>
      <c r="AGW400"/>
      <c r="AGX400"/>
      <c r="AGY400"/>
      <c r="AGZ400"/>
      <c r="AHA400"/>
      <c r="AHB400"/>
      <c r="AHC400"/>
      <c r="AHD400"/>
      <c r="AHE400"/>
      <c r="AHF400"/>
      <c r="AHG400"/>
      <c r="AHH400"/>
      <c r="AHI400"/>
      <c r="AHJ400"/>
      <c r="AHK400"/>
      <c r="AHL400"/>
      <c r="AHM400"/>
      <c r="AHN400"/>
      <c r="AHO400"/>
      <c r="AHP400"/>
      <c r="AHQ400"/>
      <c r="AHR400"/>
      <c r="AHS400"/>
      <c r="AHT400"/>
      <c r="AHU400"/>
      <c r="AHV400"/>
      <c r="AHW400"/>
      <c r="AHX400"/>
      <c r="AHY400"/>
      <c r="AHZ400"/>
      <c r="AIA400"/>
      <c r="AIB400"/>
      <c r="AIC400"/>
      <c r="AID400"/>
      <c r="AIE400"/>
      <c r="AIF400"/>
      <c r="AIG400"/>
      <c r="AIH400"/>
      <c r="AII400"/>
      <c r="AIJ400"/>
      <c r="AIK400"/>
      <c r="AIL400"/>
      <c r="AIM400"/>
      <c r="AIN400"/>
      <c r="AIO400"/>
      <c r="AIP400"/>
      <c r="AIQ400"/>
      <c r="AIR400"/>
      <c r="AIS400"/>
      <c r="AIT400"/>
      <c r="AIU400"/>
      <c r="AIV400"/>
      <c r="AIW400"/>
      <c r="AIX400"/>
      <c r="AIY400"/>
      <c r="AIZ400"/>
      <c r="AJA400"/>
      <c r="AJB400"/>
      <c r="AJC400"/>
      <c r="AJD400"/>
      <c r="AJE400"/>
      <c r="AJF400"/>
      <c r="AJG400"/>
      <c r="AJH400"/>
      <c r="AJI400"/>
      <c r="AJJ400"/>
      <c r="AJK400"/>
      <c r="AJL400"/>
      <c r="AJM400"/>
      <c r="AJN400"/>
      <c r="AJO400"/>
      <c r="AJP400"/>
      <c r="AJQ400"/>
      <c r="AJR400"/>
      <c r="AJS400"/>
      <c r="AJT400"/>
      <c r="AJU400"/>
      <c r="AJV400"/>
      <c r="AJW400"/>
      <c r="AJX400"/>
      <c r="AJY400"/>
      <c r="AJZ400"/>
      <c r="AKA400"/>
      <c r="AKB400"/>
      <c r="AKC400"/>
      <c r="AKD400"/>
      <c r="AKE400"/>
      <c r="AKF400"/>
      <c r="AKG400"/>
      <c r="AKH400"/>
      <c r="AKI400"/>
      <c r="AKJ400"/>
      <c r="AKK400"/>
      <c r="AKL400"/>
      <c r="AKM400"/>
      <c r="AKN400"/>
      <c r="AKO400"/>
      <c r="AKP400"/>
      <c r="AKQ400"/>
      <c r="AKR400"/>
      <c r="AKS400"/>
      <c r="AKT400"/>
      <c r="AKU400"/>
      <c r="AKV400"/>
      <c r="AKW400"/>
      <c r="AKX400"/>
      <c r="AKY400"/>
      <c r="AKZ400"/>
      <c r="ALA400"/>
      <c r="ALB400"/>
      <c r="ALC400"/>
      <c r="ALD400"/>
      <c r="ALE400"/>
      <c r="ALF400"/>
      <c r="ALG400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  <c r="AMC400"/>
      <c r="AMD400"/>
      <c r="AME400"/>
      <c r="AMF400"/>
      <c r="AMG400"/>
      <c r="AMH400"/>
      <c r="AMI400"/>
      <c r="AMJ400"/>
      <c r="AMK400"/>
      <c r="AML400"/>
      <c r="AMM400"/>
      <c r="AMN400"/>
      <c r="AMO400"/>
      <c r="AMP400"/>
      <c r="AMQ400"/>
      <c r="AMR400"/>
      <c r="AMS400"/>
      <c r="AMT400"/>
      <c r="AMU400"/>
      <c r="AMV400"/>
      <c r="AMW400"/>
      <c r="AMX400"/>
      <c r="AMY400"/>
      <c r="AMZ400"/>
      <c r="ANA400"/>
      <c r="ANB400"/>
      <c r="ANC400"/>
      <c r="AND400"/>
      <c r="ANE400"/>
      <c r="ANF400" s="6"/>
      <c r="ANG400" s="6"/>
      <c r="ANH400" s="6"/>
    </row>
    <row r="401" spans="1:1048" s="28" customFormat="1" x14ac:dyDescent="0.25">
      <c r="C401" s="6" t="str">
        <f t="shared" si="298"/>
        <v>Whirlpool</v>
      </c>
      <c r="D401" s="6" t="str">
        <f t="shared" si="299"/>
        <v>HPHE2K80HD045V 120  (80 gal)</v>
      </c>
      <c r="E401" s="6">
        <f t="shared" si="335"/>
        <v>260815</v>
      </c>
      <c r="F401" s="60">
        <f t="shared" si="202"/>
        <v>80</v>
      </c>
      <c r="G401" s="6" t="str">
        <f t="shared" si="300"/>
        <v>AOSmithHPTU80</v>
      </c>
      <c r="H401" s="62">
        <v>0</v>
      </c>
      <c r="I401" s="60">
        <v>1</v>
      </c>
      <c r="J401" s="61">
        <f t="shared" si="331"/>
        <v>0</v>
      </c>
      <c r="K401" s="61">
        <f t="shared" si="332"/>
        <v>2.9</v>
      </c>
      <c r="L401" s="127">
        <f t="shared" si="327"/>
        <v>0</v>
      </c>
      <c r="M401" s="169" t="str">
        <f t="shared" si="336"/>
        <v>WhirlpoolHPHE2K80</v>
      </c>
      <c r="N401" s="97" t="s">
        <v>196</v>
      </c>
      <c r="O401" s="32">
        <v>3</v>
      </c>
      <c r="P401" s="81">
        <f t="shared" si="328"/>
        <v>26</v>
      </c>
      <c r="Q401" s="9" t="s">
        <v>53</v>
      </c>
      <c r="R401" s="68">
        <f t="shared" si="334"/>
        <v>8</v>
      </c>
      <c r="S401" s="68">
        <f t="shared" si="325"/>
        <v>260815</v>
      </c>
      <c r="T401" s="65" t="str">
        <f t="shared" si="317"/>
        <v>HPHE2K80HD045V 120  (80 gal)</v>
      </c>
      <c r="U401" s="168">
        <f t="shared" si="314"/>
        <v>1</v>
      </c>
      <c r="V401" s="10" t="s">
        <v>59</v>
      </c>
      <c r="W401" s="11">
        <v>80</v>
      </c>
      <c r="X401" s="30" t="s">
        <v>86</v>
      </c>
      <c r="Y401" s="86" t="s">
        <v>106</v>
      </c>
      <c r="Z401" s="91" t="str">
        <f t="shared" si="326"/>
        <v>AOSmithHPTU80</v>
      </c>
      <c r="AA401" s="126">
        <v>0</v>
      </c>
      <c r="AB401" s="40" t="s">
        <v>10</v>
      </c>
      <c r="AC401" s="47" t="s">
        <v>15</v>
      </c>
      <c r="AD401" s="160">
        <v>2.9</v>
      </c>
      <c r="AE401" s="48">
        <v>42545</v>
      </c>
      <c r="AF401" s="49" t="s">
        <v>83</v>
      </c>
      <c r="AG401" s="138" t="str">
        <f t="shared" si="330"/>
        <v>2,     260815,   "HPHE2K80HD045V 120  (80 gal)"</v>
      </c>
      <c r="AH401" s="140" t="str">
        <f t="shared" si="273"/>
        <v>Whirlpool</v>
      </c>
      <c r="AI401" s="141" t="s">
        <v>721</v>
      </c>
      <c r="AJ401" s="166">
        <f t="shared" si="316"/>
        <v>1</v>
      </c>
      <c r="AK401" s="138" t="str">
        <f t="shared" si="333"/>
        <v xml:space="preserve">          case  HPHE2K80HD045V 120  (80 gal)   :   "WhirlpoolHPHE2K80"</v>
      </c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  <c r="PQ401"/>
      <c r="PR401"/>
      <c r="PS401"/>
      <c r="PT401"/>
      <c r="PU401"/>
      <c r="PV401"/>
      <c r="PW401"/>
      <c r="PX401"/>
      <c r="PY401"/>
      <c r="PZ401"/>
      <c r="QA401"/>
      <c r="QB401"/>
      <c r="QC401"/>
      <c r="QD401"/>
      <c r="QE401"/>
      <c r="QF401"/>
      <c r="QG401"/>
      <c r="QH401"/>
      <c r="QI401"/>
      <c r="QJ401"/>
      <c r="QK401"/>
      <c r="QL401"/>
      <c r="QM401"/>
      <c r="QN401"/>
      <c r="QO401"/>
      <c r="QP401"/>
      <c r="QQ401"/>
      <c r="QR401"/>
      <c r="QS401"/>
      <c r="QT401"/>
      <c r="QU401"/>
      <c r="QV401"/>
      <c r="QW401"/>
      <c r="QX401"/>
      <c r="QY401"/>
      <c r="QZ401"/>
      <c r="RA401"/>
      <c r="RB401"/>
      <c r="RC401"/>
      <c r="RD401"/>
      <c r="RE401"/>
      <c r="RF401"/>
      <c r="RG401"/>
      <c r="RH401"/>
      <c r="RI401"/>
      <c r="RJ401"/>
      <c r="RK401"/>
      <c r="RL401"/>
      <c r="RM401"/>
      <c r="RN401"/>
      <c r="RO401"/>
      <c r="RP401"/>
      <c r="RQ401"/>
      <c r="RR401"/>
      <c r="RS401"/>
      <c r="RT401"/>
      <c r="RU401"/>
      <c r="RV401"/>
      <c r="RW401"/>
      <c r="RX401"/>
      <c r="RY401"/>
      <c r="RZ401"/>
      <c r="SA401"/>
      <c r="SB401"/>
      <c r="SC401"/>
      <c r="SD401"/>
      <c r="SE401"/>
      <c r="SF401"/>
      <c r="SG401"/>
      <c r="SH401"/>
      <c r="SI401"/>
      <c r="SJ401"/>
      <c r="SK401"/>
      <c r="SL401"/>
      <c r="SM401"/>
      <c r="SN401"/>
      <c r="SO401"/>
      <c r="SP401"/>
      <c r="SQ401"/>
      <c r="SR401"/>
      <c r="SS401"/>
      <c r="ST401"/>
      <c r="SU401"/>
      <c r="SV401"/>
      <c r="SW401"/>
      <c r="SX401"/>
      <c r="SY401"/>
      <c r="SZ401"/>
      <c r="TA401"/>
      <c r="TB401"/>
      <c r="TC401"/>
      <c r="TD401"/>
      <c r="TE401"/>
      <c r="TF401"/>
      <c r="TG401"/>
      <c r="TH401"/>
      <c r="TI401"/>
      <c r="TJ401"/>
      <c r="TK401"/>
      <c r="TL401"/>
      <c r="TM401"/>
      <c r="TN401"/>
      <c r="TO401"/>
      <c r="TP401"/>
      <c r="TQ401"/>
      <c r="TR401"/>
      <c r="TS401"/>
      <c r="TT401"/>
      <c r="TU401"/>
      <c r="TV401"/>
      <c r="TW401"/>
      <c r="TX401"/>
      <c r="TY401"/>
      <c r="TZ401"/>
      <c r="UA401"/>
      <c r="UB401"/>
      <c r="UC401"/>
      <c r="UD401"/>
      <c r="UE401"/>
      <c r="UF401"/>
      <c r="UG401"/>
      <c r="UH401"/>
      <c r="UI401"/>
      <c r="UJ401"/>
      <c r="UK401"/>
      <c r="UL401"/>
      <c r="UM401"/>
      <c r="UN401"/>
      <c r="UO401"/>
      <c r="UP401"/>
      <c r="UQ401"/>
      <c r="UR401"/>
      <c r="US401"/>
      <c r="UT401"/>
      <c r="UU401"/>
      <c r="UV401"/>
      <c r="UW401"/>
      <c r="UX401"/>
      <c r="UY401"/>
      <c r="UZ401"/>
      <c r="VA401"/>
      <c r="VB401"/>
      <c r="VC401"/>
      <c r="VD401"/>
      <c r="VE401"/>
      <c r="VF401"/>
      <c r="VG401"/>
      <c r="VH401"/>
      <c r="VI401"/>
      <c r="VJ401"/>
      <c r="VK401"/>
      <c r="VL401"/>
      <c r="VM401"/>
      <c r="VN401"/>
      <c r="VO401"/>
      <c r="VP401"/>
      <c r="VQ401"/>
      <c r="VR401"/>
      <c r="VS401"/>
      <c r="VT401"/>
      <c r="VU401"/>
      <c r="VV401"/>
      <c r="VW401"/>
      <c r="VX401"/>
      <c r="VY401"/>
      <c r="VZ401"/>
      <c r="WA401"/>
      <c r="WB401"/>
      <c r="WC401"/>
      <c r="WD401"/>
      <c r="WE401"/>
      <c r="WF401"/>
      <c r="WG401"/>
      <c r="WH401"/>
      <c r="WI401"/>
      <c r="WJ401"/>
      <c r="WK401"/>
      <c r="WL401"/>
      <c r="WM401"/>
      <c r="WN401"/>
      <c r="WO401"/>
      <c r="WP401"/>
      <c r="WQ401"/>
      <c r="WR401"/>
      <c r="WS401"/>
      <c r="WT401"/>
      <c r="WU401"/>
      <c r="WV401"/>
      <c r="WW401"/>
      <c r="WX401"/>
      <c r="WY401"/>
      <c r="WZ401"/>
      <c r="XA401"/>
      <c r="XB401"/>
      <c r="XC401"/>
      <c r="XD401"/>
      <c r="XE401"/>
      <c r="XF401"/>
      <c r="XG401"/>
      <c r="XH401"/>
      <c r="XI401"/>
      <c r="XJ401"/>
      <c r="XK401"/>
      <c r="XL401"/>
      <c r="XM401"/>
      <c r="XN401"/>
      <c r="XO401"/>
      <c r="XP401"/>
      <c r="XQ401"/>
      <c r="XR401"/>
      <c r="XS401"/>
      <c r="XT401"/>
      <c r="XU401"/>
      <c r="XV401"/>
      <c r="XW401"/>
      <c r="XX401"/>
      <c r="XY401"/>
      <c r="XZ401"/>
      <c r="YA401"/>
      <c r="YB401"/>
      <c r="YC401"/>
      <c r="YD401"/>
      <c r="YE401"/>
      <c r="YF401"/>
      <c r="YG401"/>
      <c r="YH401"/>
      <c r="YI401"/>
      <c r="YJ401"/>
      <c r="YK401"/>
      <c r="YL401"/>
      <c r="YM401"/>
      <c r="YN401"/>
      <c r="YO401"/>
      <c r="YP401"/>
      <c r="YQ401"/>
      <c r="YR401"/>
      <c r="YS401"/>
      <c r="YT401"/>
      <c r="YU401"/>
      <c r="YV401"/>
      <c r="YW401"/>
      <c r="YX401"/>
      <c r="YY401"/>
      <c r="YZ401"/>
      <c r="ZA401"/>
      <c r="ZB401"/>
      <c r="ZC401"/>
      <c r="ZD401"/>
      <c r="ZE401"/>
      <c r="ZF401"/>
      <c r="ZG401"/>
      <c r="ZH401"/>
      <c r="ZI401"/>
      <c r="ZJ401"/>
      <c r="ZK401"/>
      <c r="ZL401"/>
      <c r="ZM401"/>
      <c r="ZN401"/>
      <c r="ZO401"/>
      <c r="ZP401"/>
      <c r="ZQ401"/>
      <c r="ZR401"/>
      <c r="ZS401"/>
      <c r="ZT401"/>
      <c r="ZU401"/>
      <c r="ZV401"/>
      <c r="ZW401"/>
      <c r="ZX401"/>
      <c r="ZY401"/>
      <c r="ZZ401"/>
      <c r="AAA401"/>
      <c r="AAB401"/>
      <c r="AAC401"/>
      <c r="AAD401"/>
      <c r="AAE401"/>
      <c r="AAF401"/>
      <c r="AAG401"/>
      <c r="AAH401"/>
      <c r="AAI401"/>
      <c r="AAJ401"/>
      <c r="AAK401"/>
      <c r="AAL401"/>
      <c r="AAM401"/>
      <c r="AAN401"/>
      <c r="AAO401"/>
      <c r="AAP401"/>
      <c r="AAQ401"/>
      <c r="AAR401"/>
      <c r="AAS401"/>
      <c r="AAT401"/>
      <c r="AAU401"/>
      <c r="AAV401"/>
      <c r="AAW401"/>
      <c r="AAX401"/>
      <c r="AAY401"/>
      <c r="AAZ401"/>
      <c r="ABA401"/>
      <c r="ABB401"/>
      <c r="ABC401"/>
      <c r="ABD401"/>
      <c r="ABE401"/>
      <c r="ABF401"/>
      <c r="ABG401"/>
      <c r="ABH401"/>
      <c r="ABI401"/>
      <c r="ABJ401"/>
      <c r="ABK401"/>
      <c r="ABL401"/>
      <c r="ABM401"/>
      <c r="ABN401"/>
      <c r="ABO401"/>
      <c r="ABP401"/>
      <c r="ABQ401"/>
      <c r="ABR401"/>
      <c r="ABS401"/>
      <c r="ABT401"/>
      <c r="ABU401"/>
      <c r="ABV401"/>
      <c r="ABW401"/>
      <c r="ABX401"/>
      <c r="ABY401"/>
      <c r="ABZ401"/>
      <c r="ACA401"/>
      <c r="ACB401"/>
      <c r="ACC401"/>
      <c r="ACD401"/>
      <c r="ACE401"/>
      <c r="ACF401"/>
      <c r="ACG401"/>
      <c r="ACH401"/>
      <c r="ACI401"/>
      <c r="ACJ401"/>
      <c r="ACK401"/>
      <c r="ACL401"/>
      <c r="ACM401"/>
      <c r="ACN401"/>
      <c r="ACO401"/>
      <c r="ACP401"/>
      <c r="ACQ401"/>
      <c r="ACR401"/>
      <c r="ACS401"/>
      <c r="ACT401"/>
      <c r="ACU401"/>
      <c r="ACV401"/>
      <c r="ACW401"/>
      <c r="ACX401"/>
      <c r="ACY401"/>
      <c r="ACZ401"/>
      <c r="ADA401"/>
      <c r="ADB401"/>
      <c r="ADC401"/>
      <c r="ADD401"/>
      <c r="ADE401"/>
      <c r="ADF401"/>
      <c r="ADG401"/>
      <c r="ADH401"/>
      <c r="ADI401"/>
      <c r="ADJ401"/>
      <c r="ADK401"/>
      <c r="ADL401"/>
      <c r="ADM401"/>
      <c r="ADN401"/>
      <c r="ADO401"/>
      <c r="ADP401"/>
      <c r="ADQ401"/>
      <c r="ADR401"/>
      <c r="ADS401"/>
      <c r="ADT401"/>
      <c r="ADU401"/>
      <c r="ADV401"/>
      <c r="ADW401"/>
      <c r="ADX401"/>
      <c r="ADY401"/>
      <c r="ADZ401"/>
      <c r="AEA401"/>
      <c r="AEB401"/>
      <c r="AEC401"/>
      <c r="AED401"/>
      <c r="AEE401"/>
      <c r="AEF401"/>
      <c r="AEG401"/>
      <c r="AEH401"/>
      <c r="AEI401"/>
      <c r="AEJ401"/>
      <c r="AEK401"/>
      <c r="AEL401"/>
      <c r="AEM401"/>
      <c r="AEN401"/>
      <c r="AEO401"/>
      <c r="AEP401"/>
      <c r="AEQ401"/>
      <c r="AER401"/>
      <c r="AES401"/>
      <c r="AET401"/>
      <c r="AEU401"/>
      <c r="AEV401"/>
      <c r="AEW401"/>
      <c r="AEX401"/>
      <c r="AEY401"/>
      <c r="AEZ401"/>
      <c r="AFA401"/>
      <c r="AFB401"/>
      <c r="AFC401"/>
      <c r="AFD401"/>
      <c r="AFE401"/>
      <c r="AFF401"/>
      <c r="AFG401"/>
      <c r="AFH401"/>
      <c r="AFI401"/>
      <c r="AFJ401"/>
      <c r="AFK401"/>
      <c r="AFL401"/>
      <c r="AFM401"/>
      <c r="AFN401"/>
      <c r="AFO401"/>
      <c r="AFP401"/>
      <c r="AFQ401"/>
      <c r="AFR401"/>
      <c r="AFS401"/>
      <c r="AFT401"/>
      <c r="AFU401"/>
      <c r="AFV401"/>
      <c r="AFW401"/>
      <c r="AFX401"/>
      <c r="AFY401"/>
      <c r="AFZ401"/>
      <c r="AGA401"/>
      <c r="AGB401"/>
      <c r="AGC401"/>
      <c r="AGD401"/>
      <c r="AGE401"/>
      <c r="AGF401"/>
      <c r="AGG401"/>
      <c r="AGH401"/>
      <c r="AGI401"/>
      <c r="AGJ401"/>
      <c r="AGK401"/>
      <c r="AGL401"/>
      <c r="AGM401"/>
      <c r="AGN401"/>
      <c r="AGO401"/>
      <c r="AGP401"/>
      <c r="AGQ401"/>
      <c r="AGR401"/>
      <c r="AGS401"/>
      <c r="AGT401"/>
      <c r="AGU401"/>
      <c r="AGV401"/>
      <c r="AGW401"/>
      <c r="AGX401"/>
      <c r="AGY401"/>
      <c r="AGZ401"/>
      <c r="AHA401"/>
      <c r="AHB401"/>
      <c r="AHC401"/>
      <c r="AHD401"/>
      <c r="AHE401"/>
      <c r="AHF401"/>
      <c r="AHG401"/>
      <c r="AHH401"/>
      <c r="AHI401"/>
      <c r="AHJ401"/>
      <c r="AHK401"/>
      <c r="AHL401"/>
      <c r="AHM401"/>
      <c r="AHN401"/>
      <c r="AHO401"/>
      <c r="AHP401"/>
      <c r="AHQ401"/>
      <c r="AHR401"/>
      <c r="AHS401"/>
      <c r="AHT401"/>
      <c r="AHU401"/>
      <c r="AHV401"/>
      <c r="AHW401"/>
      <c r="AHX401"/>
      <c r="AHY401"/>
      <c r="AHZ401"/>
      <c r="AIA401"/>
      <c r="AIB401"/>
      <c r="AIC401"/>
      <c r="AID401"/>
      <c r="AIE401"/>
      <c r="AIF401"/>
      <c r="AIG401"/>
      <c r="AIH401"/>
      <c r="AII401"/>
      <c r="AIJ401"/>
      <c r="AIK401"/>
      <c r="AIL401"/>
      <c r="AIM401"/>
      <c r="AIN401"/>
      <c r="AIO401"/>
      <c r="AIP401"/>
      <c r="AIQ401"/>
      <c r="AIR401"/>
      <c r="AIS401"/>
      <c r="AIT401"/>
      <c r="AIU401"/>
      <c r="AIV401"/>
      <c r="AIW401"/>
      <c r="AIX401"/>
      <c r="AIY401"/>
      <c r="AIZ401"/>
      <c r="AJA401"/>
      <c r="AJB401"/>
      <c r="AJC401"/>
      <c r="AJD401"/>
      <c r="AJE401"/>
      <c r="AJF401"/>
      <c r="AJG401"/>
      <c r="AJH401"/>
      <c r="AJI401"/>
      <c r="AJJ401"/>
      <c r="AJK401"/>
      <c r="AJL401"/>
      <c r="AJM401"/>
      <c r="AJN401"/>
      <c r="AJO401"/>
      <c r="AJP401"/>
      <c r="AJQ401"/>
      <c r="AJR401"/>
      <c r="AJS401"/>
      <c r="AJT401"/>
      <c r="AJU401"/>
      <c r="AJV401"/>
      <c r="AJW401"/>
      <c r="AJX401"/>
      <c r="AJY401"/>
      <c r="AJZ401"/>
      <c r="AKA401"/>
      <c r="AKB401"/>
      <c r="AKC401"/>
      <c r="AKD401"/>
      <c r="AKE401"/>
      <c r="AKF401"/>
      <c r="AKG401"/>
      <c r="AKH401"/>
      <c r="AKI401"/>
      <c r="AKJ401"/>
      <c r="AKK401"/>
      <c r="AKL401"/>
      <c r="AKM401"/>
      <c r="AKN401"/>
      <c r="AKO401"/>
      <c r="AKP401"/>
      <c r="AKQ401"/>
      <c r="AKR401"/>
      <c r="AKS401"/>
      <c r="AKT401"/>
      <c r="AKU401"/>
      <c r="AKV401"/>
      <c r="AKW401"/>
      <c r="AKX401"/>
      <c r="AKY401"/>
      <c r="AKZ401"/>
      <c r="ALA401"/>
      <c r="ALB401"/>
      <c r="ALC401"/>
      <c r="ALD401"/>
      <c r="ALE401"/>
      <c r="ALF401"/>
      <c r="ALG40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  <c r="AMC401"/>
      <c r="AMD401"/>
      <c r="AME401"/>
      <c r="AMF401"/>
      <c r="AMG401"/>
      <c r="AMH401"/>
      <c r="AMI401"/>
      <c r="AMJ401"/>
      <c r="AMK401"/>
      <c r="AML401"/>
      <c r="AMM401"/>
      <c r="AMN401"/>
      <c r="AMO401"/>
      <c r="AMP401"/>
      <c r="AMQ401"/>
      <c r="AMR401"/>
      <c r="AMS401"/>
      <c r="AMT401"/>
      <c r="AMU401"/>
      <c r="AMV401"/>
      <c r="AMW401"/>
      <c r="AMX401"/>
      <c r="AMY401"/>
      <c r="AMZ401"/>
      <c r="ANA401"/>
      <c r="ANB401"/>
      <c r="ANC401"/>
      <c r="AND401"/>
      <c r="ANE401"/>
      <c r="ANF401" s="6"/>
      <c r="ANG401" s="6"/>
      <c r="ANH401" s="6"/>
    </row>
    <row r="402" spans="1:1048" s="28" customFormat="1" x14ac:dyDescent="0.25">
      <c r="C402" s="6" t="str">
        <f t="shared" si="298"/>
        <v>Whirlpool</v>
      </c>
      <c r="D402" s="6" t="str">
        <f t="shared" si="299"/>
        <v>HPHE2K80HD045VC 120  (80 gal)</v>
      </c>
      <c r="E402" s="6">
        <f t="shared" si="335"/>
        <v>260915</v>
      </c>
      <c r="F402" s="60">
        <f t="shared" si="202"/>
        <v>80</v>
      </c>
      <c r="G402" s="6" t="str">
        <f t="shared" si="300"/>
        <v>AOSmithHPTU80</v>
      </c>
      <c r="H402" s="62">
        <v>0</v>
      </c>
      <c r="I402" s="60">
        <v>1</v>
      </c>
      <c r="J402" s="61">
        <f t="shared" si="331"/>
        <v>0</v>
      </c>
      <c r="K402" s="61">
        <f t="shared" si="332"/>
        <v>2.9</v>
      </c>
      <c r="L402" s="127">
        <f t="shared" si="327"/>
        <v>0</v>
      </c>
      <c r="M402" s="169" t="str">
        <f t="shared" si="336"/>
        <v>WhirlpoolHPHE2K80C</v>
      </c>
      <c r="N402" s="97" t="s">
        <v>196</v>
      </c>
      <c r="O402" s="32">
        <v>3</v>
      </c>
      <c r="P402" s="81">
        <f t="shared" si="328"/>
        <v>26</v>
      </c>
      <c r="Q402" s="9" t="s">
        <v>53</v>
      </c>
      <c r="R402" s="68">
        <f t="shared" si="334"/>
        <v>9</v>
      </c>
      <c r="S402" s="68">
        <f t="shared" si="325"/>
        <v>260915</v>
      </c>
      <c r="T402" s="65" t="str">
        <f t="shared" si="317"/>
        <v>HPHE2K80HD045VC 120  (80 gal)</v>
      </c>
      <c r="U402" s="168">
        <f t="shared" si="314"/>
        <v>1</v>
      </c>
      <c r="V402" s="10" t="s">
        <v>60</v>
      </c>
      <c r="W402" s="11">
        <v>80</v>
      </c>
      <c r="X402" s="30" t="s">
        <v>86</v>
      </c>
      <c r="Y402" s="86" t="s">
        <v>106</v>
      </c>
      <c r="Z402" s="91" t="str">
        <f t="shared" si="326"/>
        <v>AOSmithHPTU80</v>
      </c>
      <c r="AA402" s="126">
        <v>0</v>
      </c>
      <c r="AB402" s="40" t="s">
        <v>10</v>
      </c>
      <c r="AC402" s="47" t="s">
        <v>15</v>
      </c>
      <c r="AD402" s="160">
        <v>2.9</v>
      </c>
      <c r="AE402" s="48">
        <v>42545</v>
      </c>
      <c r="AF402" s="49" t="s">
        <v>83</v>
      </c>
      <c r="AG402" s="138" t="str">
        <f t="shared" si="330"/>
        <v>2,     260915,   "HPHE2K80HD045VC 120  (80 gal)"</v>
      </c>
      <c r="AH402" s="140" t="str">
        <f t="shared" si="273"/>
        <v>Whirlpool</v>
      </c>
      <c r="AI402" s="141" t="s">
        <v>722</v>
      </c>
      <c r="AJ402" s="166">
        <f t="shared" si="316"/>
        <v>1</v>
      </c>
      <c r="AK402" s="138" t="str">
        <f t="shared" si="333"/>
        <v xml:space="preserve">          case  HPHE2K80HD045VC 120  (80 gal)   :   "WhirlpoolHPHE2K80C"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  <c r="PG402"/>
      <c r="PH402"/>
      <c r="PI402"/>
      <c r="PJ402"/>
      <c r="PK402"/>
      <c r="PL402"/>
      <c r="PM402"/>
      <c r="PN402"/>
      <c r="PO402"/>
      <c r="PP402"/>
      <c r="PQ402"/>
      <c r="PR402"/>
      <c r="PS402"/>
      <c r="PT402"/>
      <c r="PU402"/>
      <c r="PV402"/>
      <c r="PW402"/>
      <c r="PX402"/>
      <c r="PY402"/>
      <c r="PZ402"/>
      <c r="QA402"/>
      <c r="QB402"/>
      <c r="QC402"/>
      <c r="QD402"/>
      <c r="QE402"/>
      <c r="QF402"/>
      <c r="QG402"/>
      <c r="QH402"/>
      <c r="QI402"/>
      <c r="QJ402"/>
      <c r="QK402"/>
      <c r="QL402"/>
      <c r="QM402"/>
      <c r="QN402"/>
      <c r="QO402"/>
      <c r="QP402"/>
      <c r="QQ402"/>
      <c r="QR402"/>
      <c r="QS402"/>
      <c r="QT402"/>
      <c r="QU402"/>
      <c r="QV402"/>
      <c r="QW402"/>
      <c r="QX402"/>
      <c r="QY402"/>
      <c r="QZ402"/>
      <c r="RA402"/>
      <c r="RB402"/>
      <c r="RC402"/>
      <c r="RD402"/>
      <c r="RE402"/>
      <c r="RF402"/>
      <c r="RG402"/>
      <c r="RH402"/>
      <c r="RI402"/>
      <c r="RJ402"/>
      <c r="RK402"/>
      <c r="RL402"/>
      <c r="RM402"/>
      <c r="RN402"/>
      <c r="RO402"/>
      <c r="RP402"/>
      <c r="RQ402"/>
      <c r="RR402"/>
      <c r="RS402"/>
      <c r="RT402"/>
      <c r="RU402"/>
      <c r="RV402"/>
      <c r="RW402"/>
      <c r="RX402"/>
      <c r="RY402"/>
      <c r="RZ402"/>
      <c r="SA402"/>
      <c r="SB402"/>
      <c r="SC402"/>
      <c r="SD402"/>
      <c r="SE402"/>
      <c r="SF402"/>
      <c r="SG402"/>
      <c r="SH402"/>
      <c r="SI402"/>
      <c r="SJ402"/>
      <c r="SK402"/>
      <c r="SL402"/>
      <c r="SM402"/>
      <c r="SN402"/>
      <c r="SO402"/>
      <c r="SP402"/>
      <c r="SQ402"/>
      <c r="SR402"/>
      <c r="SS402"/>
      <c r="ST402"/>
      <c r="SU402"/>
      <c r="SV402"/>
      <c r="SW402"/>
      <c r="SX402"/>
      <c r="SY402"/>
      <c r="SZ402"/>
      <c r="TA402"/>
      <c r="TB402"/>
      <c r="TC402"/>
      <c r="TD402"/>
      <c r="TE402"/>
      <c r="TF402"/>
      <c r="TG402"/>
      <c r="TH402"/>
      <c r="TI402"/>
      <c r="TJ402"/>
      <c r="TK402"/>
      <c r="TL402"/>
      <c r="TM402"/>
      <c r="TN402"/>
      <c r="TO402"/>
      <c r="TP402"/>
      <c r="TQ402"/>
      <c r="TR402"/>
      <c r="TS402"/>
      <c r="TT402"/>
      <c r="TU402"/>
      <c r="TV402"/>
      <c r="TW402"/>
      <c r="TX402"/>
      <c r="TY402"/>
      <c r="TZ402"/>
      <c r="UA402"/>
      <c r="UB402"/>
      <c r="UC402"/>
      <c r="UD402"/>
      <c r="UE402"/>
      <c r="UF402"/>
      <c r="UG402"/>
      <c r="UH402"/>
      <c r="UI402"/>
      <c r="UJ402"/>
      <c r="UK402"/>
      <c r="UL402"/>
      <c r="UM402"/>
      <c r="UN402"/>
      <c r="UO402"/>
      <c r="UP402"/>
      <c r="UQ402"/>
      <c r="UR402"/>
      <c r="US402"/>
      <c r="UT402"/>
      <c r="UU402"/>
      <c r="UV402"/>
      <c r="UW402"/>
      <c r="UX402"/>
      <c r="UY402"/>
      <c r="UZ402"/>
      <c r="VA402"/>
      <c r="VB402"/>
      <c r="VC402"/>
      <c r="VD402"/>
      <c r="VE402"/>
      <c r="VF402"/>
      <c r="VG402"/>
      <c r="VH402"/>
      <c r="VI402"/>
      <c r="VJ402"/>
      <c r="VK402"/>
      <c r="VL402"/>
      <c r="VM402"/>
      <c r="VN402"/>
      <c r="VO402"/>
      <c r="VP402"/>
      <c r="VQ402"/>
      <c r="VR402"/>
      <c r="VS402"/>
      <c r="VT402"/>
      <c r="VU402"/>
      <c r="VV402"/>
      <c r="VW402"/>
      <c r="VX402"/>
      <c r="VY402"/>
      <c r="VZ402"/>
      <c r="WA402"/>
      <c r="WB402"/>
      <c r="WC402"/>
      <c r="WD402"/>
      <c r="WE402"/>
      <c r="WF402"/>
      <c r="WG402"/>
      <c r="WH402"/>
      <c r="WI402"/>
      <c r="WJ402"/>
      <c r="WK402"/>
      <c r="WL402"/>
      <c r="WM402"/>
      <c r="WN402"/>
      <c r="WO402"/>
      <c r="WP402"/>
      <c r="WQ402"/>
      <c r="WR402"/>
      <c r="WS402"/>
      <c r="WT402"/>
      <c r="WU402"/>
      <c r="WV402"/>
      <c r="WW402"/>
      <c r="WX402"/>
      <c r="WY402"/>
      <c r="WZ402"/>
      <c r="XA402"/>
      <c r="XB402"/>
      <c r="XC402"/>
      <c r="XD402"/>
      <c r="XE402"/>
      <c r="XF402"/>
      <c r="XG402"/>
      <c r="XH402"/>
      <c r="XI402"/>
      <c r="XJ402"/>
      <c r="XK402"/>
      <c r="XL402"/>
      <c r="XM402"/>
      <c r="XN402"/>
      <c r="XO402"/>
      <c r="XP402"/>
      <c r="XQ402"/>
      <c r="XR402"/>
      <c r="XS402"/>
      <c r="XT402"/>
      <c r="XU402"/>
      <c r="XV402"/>
      <c r="XW402"/>
      <c r="XX402"/>
      <c r="XY402"/>
      <c r="XZ402"/>
      <c r="YA402"/>
      <c r="YB402"/>
      <c r="YC402"/>
      <c r="YD402"/>
      <c r="YE402"/>
      <c r="YF402"/>
      <c r="YG402"/>
      <c r="YH402"/>
      <c r="YI402"/>
      <c r="YJ402"/>
      <c r="YK402"/>
      <c r="YL402"/>
      <c r="YM402"/>
      <c r="YN402"/>
      <c r="YO402"/>
      <c r="YP402"/>
      <c r="YQ402"/>
      <c r="YR402"/>
      <c r="YS402"/>
      <c r="YT402"/>
      <c r="YU402"/>
      <c r="YV402"/>
      <c r="YW402"/>
      <c r="YX402"/>
      <c r="YY402"/>
      <c r="YZ402"/>
      <c r="ZA402"/>
      <c r="ZB402"/>
      <c r="ZC402"/>
      <c r="ZD402"/>
      <c r="ZE402"/>
      <c r="ZF402"/>
      <c r="ZG402"/>
      <c r="ZH402"/>
      <c r="ZI402"/>
      <c r="ZJ402"/>
      <c r="ZK402"/>
      <c r="ZL402"/>
      <c r="ZM402"/>
      <c r="ZN402"/>
      <c r="ZO402"/>
      <c r="ZP402"/>
      <c r="ZQ402"/>
      <c r="ZR402"/>
      <c r="ZS402"/>
      <c r="ZT402"/>
      <c r="ZU402"/>
      <c r="ZV402"/>
      <c r="ZW402"/>
      <c r="ZX402"/>
      <c r="ZY402"/>
      <c r="ZZ402"/>
      <c r="AAA402"/>
      <c r="AAB402"/>
      <c r="AAC402"/>
      <c r="AAD402"/>
      <c r="AAE402"/>
      <c r="AAF402"/>
      <c r="AAG402"/>
      <c r="AAH402"/>
      <c r="AAI402"/>
      <c r="AAJ402"/>
      <c r="AAK402"/>
      <c r="AAL402"/>
      <c r="AAM402"/>
      <c r="AAN402"/>
      <c r="AAO402"/>
      <c r="AAP402"/>
      <c r="AAQ402"/>
      <c r="AAR402"/>
      <c r="AAS402"/>
      <c r="AAT402"/>
      <c r="AAU402"/>
      <c r="AAV402"/>
      <c r="AAW402"/>
      <c r="AAX402"/>
      <c r="AAY402"/>
      <c r="AAZ402"/>
      <c r="ABA402"/>
      <c r="ABB402"/>
      <c r="ABC402"/>
      <c r="ABD402"/>
      <c r="ABE402"/>
      <c r="ABF402"/>
      <c r="ABG402"/>
      <c r="ABH402"/>
      <c r="ABI402"/>
      <c r="ABJ402"/>
      <c r="ABK402"/>
      <c r="ABL402"/>
      <c r="ABM402"/>
      <c r="ABN402"/>
      <c r="ABO402"/>
      <c r="ABP402"/>
      <c r="ABQ402"/>
      <c r="ABR402"/>
      <c r="ABS402"/>
      <c r="ABT402"/>
      <c r="ABU402"/>
      <c r="ABV402"/>
      <c r="ABW402"/>
      <c r="ABX402"/>
      <c r="ABY402"/>
      <c r="ABZ402"/>
      <c r="ACA402"/>
      <c r="ACB402"/>
      <c r="ACC402"/>
      <c r="ACD402"/>
      <c r="ACE402"/>
      <c r="ACF402"/>
      <c r="ACG402"/>
      <c r="ACH402"/>
      <c r="ACI402"/>
      <c r="ACJ402"/>
      <c r="ACK402"/>
      <c r="ACL402"/>
      <c r="ACM402"/>
      <c r="ACN402"/>
      <c r="ACO402"/>
      <c r="ACP402"/>
      <c r="ACQ402"/>
      <c r="ACR402"/>
      <c r="ACS402"/>
      <c r="ACT402"/>
      <c r="ACU402"/>
      <c r="ACV402"/>
      <c r="ACW402"/>
      <c r="ACX402"/>
      <c r="ACY402"/>
      <c r="ACZ402"/>
      <c r="ADA402"/>
      <c r="ADB402"/>
      <c r="ADC402"/>
      <c r="ADD402"/>
      <c r="ADE402"/>
      <c r="ADF402"/>
      <c r="ADG402"/>
      <c r="ADH402"/>
      <c r="ADI402"/>
      <c r="ADJ402"/>
      <c r="ADK402"/>
      <c r="ADL402"/>
      <c r="ADM402"/>
      <c r="ADN402"/>
      <c r="ADO402"/>
      <c r="ADP402"/>
      <c r="ADQ402"/>
      <c r="ADR402"/>
      <c r="ADS402"/>
      <c r="ADT402"/>
      <c r="ADU402"/>
      <c r="ADV402"/>
      <c r="ADW402"/>
      <c r="ADX402"/>
      <c r="ADY402"/>
      <c r="ADZ402"/>
      <c r="AEA402"/>
      <c r="AEB402"/>
      <c r="AEC402"/>
      <c r="AED402"/>
      <c r="AEE402"/>
      <c r="AEF402"/>
      <c r="AEG402"/>
      <c r="AEH402"/>
      <c r="AEI402"/>
      <c r="AEJ402"/>
      <c r="AEK402"/>
      <c r="AEL402"/>
      <c r="AEM402"/>
      <c r="AEN402"/>
      <c r="AEO402"/>
      <c r="AEP402"/>
      <c r="AEQ402"/>
      <c r="AER402"/>
      <c r="AES402"/>
      <c r="AET402"/>
      <c r="AEU402"/>
      <c r="AEV402"/>
      <c r="AEW402"/>
      <c r="AEX402"/>
      <c r="AEY402"/>
      <c r="AEZ402"/>
      <c r="AFA402"/>
      <c r="AFB402"/>
      <c r="AFC402"/>
      <c r="AFD402"/>
      <c r="AFE402"/>
      <c r="AFF402"/>
      <c r="AFG402"/>
      <c r="AFH402"/>
      <c r="AFI402"/>
      <c r="AFJ402"/>
      <c r="AFK402"/>
      <c r="AFL402"/>
      <c r="AFM402"/>
      <c r="AFN402"/>
      <c r="AFO402"/>
      <c r="AFP402"/>
      <c r="AFQ402"/>
      <c r="AFR402"/>
      <c r="AFS402"/>
      <c r="AFT402"/>
      <c r="AFU402"/>
      <c r="AFV402"/>
      <c r="AFW402"/>
      <c r="AFX402"/>
      <c r="AFY402"/>
      <c r="AFZ402"/>
      <c r="AGA402"/>
      <c r="AGB402"/>
      <c r="AGC402"/>
      <c r="AGD402"/>
      <c r="AGE402"/>
      <c r="AGF402"/>
      <c r="AGG402"/>
      <c r="AGH402"/>
      <c r="AGI402"/>
      <c r="AGJ402"/>
      <c r="AGK402"/>
      <c r="AGL402"/>
      <c r="AGM402"/>
      <c r="AGN402"/>
      <c r="AGO402"/>
      <c r="AGP402"/>
      <c r="AGQ402"/>
      <c r="AGR402"/>
      <c r="AGS402"/>
      <c r="AGT402"/>
      <c r="AGU402"/>
      <c r="AGV402"/>
      <c r="AGW402"/>
      <c r="AGX402"/>
      <c r="AGY402"/>
      <c r="AGZ402"/>
      <c r="AHA402"/>
      <c r="AHB402"/>
      <c r="AHC402"/>
      <c r="AHD402"/>
      <c r="AHE402"/>
      <c r="AHF402"/>
      <c r="AHG402"/>
      <c r="AHH402"/>
      <c r="AHI402"/>
      <c r="AHJ402"/>
      <c r="AHK402"/>
      <c r="AHL402"/>
      <c r="AHM402"/>
      <c r="AHN402"/>
      <c r="AHO402"/>
      <c r="AHP402"/>
      <c r="AHQ402"/>
      <c r="AHR402"/>
      <c r="AHS402"/>
      <c r="AHT402"/>
      <c r="AHU402"/>
      <c r="AHV402"/>
      <c r="AHW402"/>
      <c r="AHX402"/>
      <c r="AHY402"/>
      <c r="AHZ402"/>
      <c r="AIA402"/>
      <c r="AIB402"/>
      <c r="AIC402"/>
      <c r="AID402"/>
      <c r="AIE402"/>
      <c r="AIF402"/>
      <c r="AIG402"/>
      <c r="AIH402"/>
      <c r="AII402"/>
      <c r="AIJ402"/>
      <c r="AIK402"/>
      <c r="AIL402"/>
      <c r="AIM402"/>
      <c r="AIN402"/>
      <c r="AIO402"/>
      <c r="AIP402"/>
      <c r="AIQ402"/>
      <c r="AIR402"/>
      <c r="AIS402"/>
      <c r="AIT402"/>
      <c r="AIU402"/>
      <c r="AIV402"/>
      <c r="AIW402"/>
      <c r="AIX402"/>
      <c r="AIY402"/>
      <c r="AIZ402"/>
      <c r="AJA402"/>
      <c r="AJB402"/>
      <c r="AJC402"/>
      <c r="AJD402"/>
      <c r="AJE402"/>
      <c r="AJF402"/>
      <c r="AJG402"/>
      <c r="AJH402"/>
      <c r="AJI402"/>
      <c r="AJJ402"/>
      <c r="AJK402"/>
      <c r="AJL402"/>
      <c r="AJM402"/>
      <c r="AJN402"/>
      <c r="AJO402"/>
      <c r="AJP402"/>
      <c r="AJQ402"/>
      <c r="AJR402"/>
      <c r="AJS402"/>
      <c r="AJT402"/>
      <c r="AJU402"/>
      <c r="AJV402"/>
      <c r="AJW402"/>
      <c r="AJX402"/>
      <c r="AJY402"/>
      <c r="AJZ402"/>
      <c r="AKA402"/>
      <c r="AKB402"/>
      <c r="AKC402"/>
      <c r="AKD402"/>
      <c r="AKE402"/>
      <c r="AKF402"/>
      <c r="AKG402"/>
      <c r="AKH402"/>
      <c r="AKI402"/>
      <c r="AKJ402"/>
      <c r="AKK402"/>
      <c r="AKL402"/>
      <c r="AKM402"/>
      <c r="AKN402"/>
      <c r="AKO402"/>
      <c r="AKP402"/>
      <c r="AKQ402"/>
      <c r="AKR402"/>
      <c r="AKS402"/>
      <c r="AKT402"/>
      <c r="AKU402"/>
      <c r="AKV402"/>
      <c r="AKW402"/>
      <c r="AKX402"/>
      <c r="AKY402"/>
      <c r="AKZ402"/>
      <c r="ALA402"/>
      <c r="ALB402"/>
      <c r="ALC402"/>
      <c r="ALD402"/>
      <c r="ALE402"/>
      <c r="ALF402"/>
      <c r="ALG402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  <c r="AMC402"/>
      <c r="AMD402"/>
      <c r="AME402"/>
      <c r="AMF402"/>
      <c r="AMG402"/>
      <c r="AMH402"/>
      <c r="AMI402"/>
      <c r="AMJ402"/>
      <c r="AMK402"/>
      <c r="AML402"/>
      <c r="AMM402"/>
      <c r="AMN402"/>
      <c r="AMO402"/>
      <c r="AMP402"/>
      <c r="AMQ402"/>
      <c r="AMR402"/>
      <c r="AMS402"/>
      <c r="AMT402"/>
      <c r="AMU402"/>
      <c r="AMV402"/>
      <c r="AMW402"/>
      <c r="AMX402"/>
      <c r="AMY402"/>
      <c r="AMZ402"/>
      <c r="ANA402"/>
      <c r="ANB402"/>
      <c r="ANC402"/>
      <c r="AND402"/>
      <c r="ANE402"/>
      <c r="ANF402" s="6"/>
      <c r="ANG402" s="6"/>
      <c r="ANH402" s="6"/>
    </row>
    <row r="403" spans="1:1048" s="28" customFormat="1" x14ac:dyDescent="0.25">
      <c r="C403" s="6" t="str">
        <f t="shared" si="298"/>
        <v>Whirlpool</v>
      </c>
      <c r="D403" s="6" t="str">
        <f t="shared" si="299"/>
        <v>HPSE2K50HD045V 100 (WP)  (50 gal)</v>
      </c>
      <c r="E403" s="6">
        <f t="shared" si="335"/>
        <v>261032</v>
      </c>
      <c r="F403" s="60">
        <f t="shared" si="202"/>
        <v>50</v>
      </c>
      <c r="G403" s="6" t="str">
        <f t="shared" si="300"/>
        <v>AOSmithSHPT50</v>
      </c>
      <c r="H403" s="60">
        <v>1</v>
      </c>
      <c r="I403" s="62">
        <v>0</v>
      </c>
      <c r="J403" s="61">
        <f t="shared" si="331"/>
        <v>2</v>
      </c>
      <c r="K403" s="61">
        <f t="shared" si="332"/>
        <v>0</v>
      </c>
      <c r="L403" s="127">
        <f t="shared" si="327"/>
        <v>0</v>
      </c>
      <c r="M403" s="169" t="str">
        <f t="shared" si="336"/>
        <v>WhirlpoolHPSE2K50</v>
      </c>
      <c r="N403" s="97" t="s">
        <v>196</v>
      </c>
      <c r="O403" s="32">
        <v>1</v>
      </c>
      <c r="P403" s="81">
        <f t="shared" si="328"/>
        <v>26</v>
      </c>
      <c r="Q403" s="12" t="s">
        <v>53</v>
      </c>
      <c r="R403" s="68">
        <f t="shared" si="334"/>
        <v>10</v>
      </c>
      <c r="S403" s="68">
        <f t="shared" si="325"/>
        <v>261032</v>
      </c>
      <c r="T403" s="65" t="str">
        <f t="shared" si="317"/>
        <v>HPSE2K50HD045V 100 (WP)  (50 gal)</v>
      </c>
      <c r="U403" s="168">
        <f t="shared" si="314"/>
        <v>1</v>
      </c>
      <c r="V403" s="13" t="s">
        <v>157</v>
      </c>
      <c r="W403" s="14">
        <v>50</v>
      </c>
      <c r="X403" s="30" t="s">
        <v>164</v>
      </c>
      <c r="Y403" s="86" t="s">
        <v>164</v>
      </c>
      <c r="Z403" s="91" t="str">
        <f t="shared" si="326"/>
        <v>AOSmithSHPT50</v>
      </c>
      <c r="AA403" s="126">
        <v>0</v>
      </c>
      <c r="AB403" s="42">
        <f>[1]ESTAR_to_AWHS!K180</f>
        <v>2</v>
      </c>
      <c r="AC403" s="51">
        <f>[1]ESTAR_to_AWHS!I180</f>
        <v>3</v>
      </c>
      <c r="AD403" s="171" t="str">
        <f>[1]ESTAR_to_AWHS!L180</f>
        <v>--</v>
      </c>
      <c r="AE403" s="52">
        <f>[1]ESTAR_to_AWHS!J180</f>
        <v>42591</v>
      </c>
      <c r="AF403" s="49" t="s">
        <v>83</v>
      </c>
      <c r="AG403" s="138" t="str">
        <f t="shared" si="330"/>
        <v>2,     261032,   "HPSE2K50HD045V 100 (WP)  (50 gal)"</v>
      </c>
      <c r="AH403" s="140" t="str">
        <f t="shared" si="273"/>
        <v>Whirlpool</v>
      </c>
      <c r="AI403" s="141" t="s">
        <v>704</v>
      </c>
      <c r="AJ403" s="167">
        <f t="shared" si="316"/>
        <v>2</v>
      </c>
      <c r="AK403" s="138" t="str">
        <f t="shared" si="333"/>
        <v xml:space="preserve">          case  HPSE2K50HD045V 100 (WP)  (50 gal)   :   "WhirlpoolHPSE2K50"</v>
      </c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  <c r="LA403" s="6"/>
      <c r="LB403" s="6"/>
      <c r="LC403" s="6"/>
      <c r="LD403" s="6"/>
      <c r="LE403" s="6"/>
      <c r="LF403" s="6"/>
      <c r="LG403" s="6"/>
      <c r="LH403" s="6"/>
      <c r="LI403" s="6"/>
      <c r="LJ403" s="6"/>
      <c r="LK403" s="6"/>
      <c r="LL403" s="6"/>
      <c r="LM403" s="6"/>
      <c r="LN403" s="6"/>
      <c r="LO403" s="6"/>
      <c r="LP403" s="6"/>
      <c r="LQ403" s="6"/>
      <c r="LR403" s="6"/>
      <c r="LS403" s="6"/>
      <c r="LT403" s="6"/>
      <c r="LU403" s="6"/>
      <c r="LV403" s="6"/>
      <c r="LW403" s="6"/>
      <c r="LX403" s="6"/>
      <c r="LY403" s="6"/>
      <c r="LZ403" s="6"/>
      <c r="MA403" s="6"/>
      <c r="MB403" s="6"/>
      <c r="MC403" s="6"/>
      <c r="MD403" s="6"/>
      <c r="ME403" s="6"/>
      <c r="MF403" s="6"/>
      <c r="MG403" s="6"/>
      <c r="MH403" s="6"/>
      <c r="MI403" s="6"/>
      <c r="MJ403" s="6"/>
      <c r="MK403" s="6"/>
      <c r="ML403" s="6"/>
      <c r="MM403" s="6"/>
      <c r="MN403" s="6"/>
      <c r="MO403" s="6"/>
      <c r="MP403" s="6"/>
      <c r="MQ403" s="6"/>
      <c r="MR403" s="6"/>
      <c r="MS403" s="6"/>
      <c r="MT403" s="6"/>
      <c r="MU403" s="6"/>
      <c r="MV403" s="6"/>
      <c r="MW403" s="6"/>
      <c r="MX403" s="6"/>
      <c r="MY403" s="6"/>
      <c r="MZ403" s="6"/>
      <c r="NA403" s="6"/>
      <c r="NB403" s="6"/>
      <c r="NC403" s="6"/>
      <c r="ND403" s="6"/>
      <c r="NE403" s="6"/>
      <c r="NF403" s="6"/>
      <c r="NG403" s="6"/>
      <c r="NH403" s="6"/>
      <c r="NI403" s="6"/>
      <c r="NJ403" s="6"/>
      <c r="NK403" s="6"/>
      <c r="NL403" s="6"/>
      <c r="NM403" s="6"/>
      <c r="NN403" s="6"/>
      <c r="NO403" s="6"/>
      <c r="NP403" s="6"/>
      <c r="NQ403" s="6"/>
      <c r="NR403" s="6"/>
      <c r="NS403" s="6"/>
      <c r="NT403" s="6"/>
      <c r="NU403" s="6"/>
      <c r="NV403" s="6"/>
      <c r="NW403" s="6"/>
      <c r="NX403" s="6"/>
      <c r="NY403" s="6"/>
      <c r="NZ403" s="6"/>
      <c r="OA403" s="6"/>
      <c r="OB403" s="6"/>
      <c r="OC403" s="6"/>
      <c r="OD403" s="6"/>
      <c r="OE403" s="6"/>
      <c r="OF403" s="6"/>
      <c r="OG403" s="6"/>
      <c r="OH403" s="6"/>
      <c r="OI403" s="6"/>
      <c r="OJ403" s="6"/>
      <c r="OK403" s="6"/>
      <c r="OL403" s="6"/>
      <c r="OM403" s="6"/>
      <c r="ON403" s="6"/>
      <c r="OO403" s="6"/>
      <c r="OP403" s="6"/>
      <c r="OQ403" s="6"/>
      <c r="OR403" s="6"/>
      <c r="OS403" s="6"/>
      <c r="OT403" s="6"/>
      <c r="OU403" s="6"/>
      <c r="OV403" s="6"/>
      <c r="OW403" s="6"/>
      <c r="OX403" s="6"/>
      <c r="OY403" s="6"/>
      <c r="OZ403" s="6"/>
      <c r="PA403" s="6"/>
      <c r="PB403" s="6"/>
      <c r="PC403" s="6"/>
      <c r="PD403" s="6"/>
      <c r="PE403" s="6"/>
      <c r="PF403" s="6"/>
      <c r="PG403" s="6"/>
      <c r="PH403" s="6"/>
      <c r="PI403" s="6"/>
      <c r="PJ403" s="6"/>
      <c r="PK403" s="6"/>
      <c r="PL403" s="6"/>
      <c r="PM403" s="6"/>
      <c r="PN403" s="6"/>
      <c r="PO403" s="6"/>
      <c r="PP403" s="6"/>
      <c r="PQ403" s="6"/>
      <c r="PR403" s="6"/>
      <c r="PS403" s="6"/>
      <c r="PT403" s="6"/>
      <c r="PU403" s="6"/>
      <c r="PV403" s="6"/>
      <c r="PW403" s="6"/>
      <c r="PX403" s="6"/>
      <c r="PY403" s="6"/>
      <c r="PZ403" s="6"/>
      <c r="QA403" s="6"/>
      <c r="QB403" s="6"/>
      <c r="QC403" s="6"/>
      <c r="QD403" s="6"/>
      <c r="QE403" s="6"/>
      <c r="QF403" s="6"/>
      <c r="QG403" s="6"/>
      <c r="QH403" s="6"/>
      <c r="QI403" s="6"/>
      <c r="QJ403" s="6"/>
      <c r="QK403" s="6"/>
      <c r="QL403" s="6"/>
      <c r="QM403" s="6"/>
      <c r="QN403" s="6"/>
      <c r="QO403" s="6"/>
      <c r="QP403" s="6"/>
      <c r="QQ403" s="6"/>
      <c r="QR403" s="6"/>
      <c r="QS403" s="6"/>
      <c r="QT403" s="6"/>
      <c r="QU403" s="6"/>
      <c r="QV403" s="6"/>
      <c r="QW403" s="6"/>
      <c r="QX403" s="6"/>
      <c r="QY403" s="6"/>
      <c r="QZ403" s="6"/>
      <c r="RA403" s="6"/>
      <c r="RB403" s="6"/>
      <c r="RC403" s="6"/>
      <c r="RD403" s="6"/>
      <c r="RE403" s="6"/>
      <c r="RF403" s="6"/>
      <c r="RG403" s="6"/>
      <c r="RH403" s="6"/>
      <c r="RI403" s="6"/>
      <c r="RJ403" s="6"/>
      <c r="RK403" s="6"/>
      <c r="RL403" s="6"/>
      <c r="RM403" s="6"/>
      <c r="RN403" s="6"/>
      <c r="RO403" s="6"/>
      <c r="RP403" s="6"/>
      <c r="RQ403" s="6"/>
      <c r="RR403" s="6"/>
      <c r="RS403" s="6"/>
      <c r="RT403" s="6"/>
      <c r="RU403" s="6"/>
      <c r="RV403" s="6"/>
      <c r="RW403" s="6"/>
      <c r="RX403" s="6"/>
      <c r="RY403" s="6"/>
      <c r="RZ403" s="6"/>
      <c r="SA403" s="6"/>
      <c r="SB403" s="6"/>
      <c r="SC403" s="6"/>
      <c r="SD403" s="6"/>
      <c r="SE403" s="6"/>
      <c r="SF403" s="6"/>
      <c r="SG403" s="6"/>
      <c r="SH403" s="6"/>
      <c r="SI403" s="6"/>
      <c r="SJ403" s="6"/>
      <c r="SK403" s="6"/>
      <c r="SL403" s="6"/>
      <c r="SM403" s="6"/>
      <c r="SN403" s="6"/>
      <c r="SO403" s="6"/>
      <c r="SP403" s="6"/>
      <c r="SQ403" s="6"/>
      <c r="SR403" s="6"/>
      <c r="SS403" s="6"/>
      <c r="ST403" s="6"/>
      <c r="SU403" s="6"/>
      <c r="SV403" s="6"/>
      <c r="SW403" s="6"/>
      <c r="SX403" s="6"/>
      <c r="SY403" s="6"/>
      <c r="SZ403" s="6"/>
      <c r="TA403" s="6"/>
      <c r="TB403" s="6"/>
      <c r="TC403" s="6"/>
      <c r="TD403" s="6"/>
      <c r="TE403" s="6"/>
      <c r="TF403" s="6"/>
      <c r="TG403" s="6"/>
      <c r="TH403" s="6"/>
      <c r="TI403" s="6"/>
      <c r="TJ403" s="6"/>
      <c r="TK403" s="6"/>
      <c r="TL403" s="6"/>
      <c r="TM403" s="6"/>
      <c r="TN403" s="6"/>
      <c r="TO403" s="6"/>
      <c r="TP403" s="6"/>
      <c r="TQ403" s="6"/>
      <c r="TR403" s="6"/>
      <c r="TS403" s="6"/>
      <c r="TT403" s="6"/>
      <c r="TU403" s="6"/>
      <c r="TV403" s="6"/>
      <c r="TW403" s="6"/>
      <c r="TX403" s="6"/>
      <c r="TY403" s="6"/>
      <c r="TZ403" s="6"/>
      <c r="UA403" s="6"/>
      <c r="UB403" s="6"/>
      <c r="UC403" s="6"/>
      <c r="UD403" s="6"/>
      <c r="UE403" s="6"/>
      <c r="UF403" s="6"/>
      <c r="UG403" s="6"/>
      <c r="UH403" s="6"/>
      <c r="UI403" s="6"/>
      <c r="UJ403" s="6"/>
      <c r="UK403" s="6"/>
      <c r="UL403" s="6"/>
      <c r="UM403" s="6"/>
      <c r="UN403" s="6"/>
      <c r="UO403" s="6"/>
      <c r="UP403" s="6"/>
      <c r="UQ403" s="6"/>
      <c r="UR403" s="6"/>
      <c r="US403" s="6"/>
      <c r="UT403" s="6"/>
      <c r="UU403" s="6"/>
      <c r="UV403" s="6"/>
      <c r="UW403" s="6"/>
      <c r="UX403" s="6"/>
      <c r="UY403" s="6"/>
      <c r="UZ403" s="6"/>
      <c r="VA403" s="6"/>
      <c r="VB403" s="6"/>
      <c r="VC403" s="6"/>
      <c r="VD403" s="6"/>
      <c r="VE403" s="6"/>
      <c r="VF403" s="6"/>
      <c r="VG403" s="6"/>
      <c r="VH403" s="6"/>
      <c r="VI403" s="6"/>
      <c r="VJ403" s="6"/>
      <c r="VK403" s="6"/>
      <c r="VL403" s="6"/>
      <c r="VM403" s="6"/>
      <c r="VN403" s="6"/>
      <c r="VO403" s="6"/>
      <c r="VP403" s="6"/>
      <c r="VQ403" s="6"/>
      <c r="VR403" s="6"/>
      <c r="VS403" s="6"/>
      <c r="VT403" s="6"/>
      <c r="VU403" s="6"/>
      <c r="VV403" s="6"/>
      <c r="VW403" s="6"/>
      <c r="VX403" s="6"/>
      <c r="VY403" s="6"/>
      <c r="VZ403" s="6"/>
      <c r="WA403" s="6"/>
      <c r="WB403" s="6"/>
      <c r="WC403" s="6"/>
      <c r="WD403" s="6"/>
      <c r="WE403" s="6"/>
      <c r="WF403" s="6"/>
      <c r="WG403" s="6"/>
      <c r="WH403" s="6"/>
      <c r="WI403" s="6"/>
      <c r="WJ403" s="6"/>
      <c r="WK403" s="6"/>
      <c r="WL403" s="6"/>
      <c r="WM403" s="6"/>
      <c r="WN403" s="6"/>
      <c r="WO403" s="6"/>
      <c r="WP403" s="6"/>
      <c r="WQ403" s="6"/>
      <c r="WR403" s="6"/>
      <c r="WS403" s="6"/>
      <c r="WT403" s="6"/>
      <c r="WU403" s="6"/>
      <c r="WV403" s="6"/>
      <c r="WW403" s="6"/>
      <c r="WX403" s="6"/>
      <c r="WY403" s="6"/>
      <c r="WZ403" s="6"/>
      <c r="XA403" s="6"/>
      <c r="XB403" s="6"/>
      <c r="XC403" s="6"/>
      <c r="XD403" s="6"/>
      <c r="XE403" s="6"/>
      <c r="XF403" s="6"/>
      <c r="XG403" s="6"/>
      <c r="XH403" s="6"/>
      <c r="XI403" s="6"/>
      <c r="XJ403" s="6"/>
      <c r="XK403" s="6"/>
      <c r="XL403" s="6"/>
      <c r="XM403" s="6"/>
      <c r="XN403" s="6"/>
      <c r="XO403" s="6"/>
      <c r="XP403" s="6"/>
      <c r="XQ403" s="6"/>
      <c r="XR403" s="6"/>
      <c r="XS403" s="6"/>
      <c r="XT403" s="6"/>
      <c r="XU403" s="6"/>
      <c r="XV403" s="6"/>
      <c r="XW403" s="6"/>
      <c r="XX403" s="6"/>
      <c r="XY403" s="6"/>
      <c r="XZ403" s="6"/>
      <c r="YA403" s="6"/>
      <c r="YB403" s="6"/>
      <c r="YC403" s="6"/>
      <c r="YD403" s="6"/>
      <c r="YE403" s="6"/>
      <c r="YF403" s="6"/>
      <c r="YG403" s="6"/>
      <c r="YH403" s="6"/>
      <c r="YI403" s="6"/>
      <c r="YJ403" s="6"/>
      <c r="YK403" s="6"/>
      <c r="YL403" s="6"/>
      <c r="YM403" s="6"/>
      <c r="YN403" s="6"/>
      <c r="YO403" s="6"/>
      <c r="YP403" s="6"/>
      <c r="YQ403" s="6"/>
      <c r="YR403" s="6"/>
      <c r="YS403" s="6"/>
      <c r="YT403" s="6"/>
      <c r="YU403" s="6"/>
      <c r="YV403" s="6"/>
      <c r="YW403" s="6"/>
      <c r="YX403" s="6"/>
      <c r="YY403" s="6"/>
      <c r="YZ403" s="6"/>
      <c r="ZA403" s="6"/>
      <c r="ZB403" s="6"/>
      <c r="ZC403" s="6"/>
      <c r="ZD403" s="6"/>
      <c r="ZE403" s="6"/>
      <c r="ZF403" s="6"/>
      <c r="ZG403" s="6"/>
      <c r="ZH403" s="6"/>
      <c r="ZI403" s="6"/>
      <c r="ZJ403" s="6"/>
      <c r="ZK403" s="6"/>
      <c r="ZL403" s="6"/>
      <c r="ZM403" s="6"/>
      <c r="ZN403" s="6"/>
      <c r="ZO403" s="6"/>
      <c r="ZP403" s="6"/>
      <c r="ZQ403" s="6"/>
      <c r="ZR403" s="6"/>
      <c r="ZS403" s="6"/>
      <c r="ZT403" s="6"/>
      <c r="ZU403" s="6"/>
      <c r="ZV403" s="6"/>
      <c r="ZW403" s="6"/>
      <c r="ZX403" s="6"/>
      <c r="ZY403" s="6"/>
      <c r="ZZ403" s="6"/>
      <c r="AAA403" s="6"/>
      <c r="AAB403" s="6"/>
      <c r="AAC403" s="6"/>
      <c r="AAD403" s="6"/>
      <c r="AAE403" s="6"/>
      <c r="AAF403" s="6"/>
      <c r="AAG403" s="6"/>
      <c r="AAH403" s="6"/>
      <c r="AAI403" s="6"/>
      <c r="AAJ403" s="6"/>
      <c r="AAK403" s="6"/>
      <c r="AAL403" s="6"/>
      <c r="AAM403" s="6"/>
      <c r="AAN403" s="6"/>
      <c r="AAO403" s="6"/>
      <c r="AAP403" s="6"/>
      <c r="AAQ403" s="6"/>
      <c r="AAR403" s="6"/>
      <c r="AAS403" s="6"/>
      <c r="AAT403" s="6"/>
      <c r="AAU403" s="6"/>
      <c r="AAV403" s="6"/>
      <c r="AAW403" s="6"/>
      <c r="AAX403" s="6"/>
      <c r="AAY403" s="6"/>
      <c r="AAZ403" s="6"/>
      <c r="ABA403" s="6"/>
      <c r="ABB403" s="6"/>
      <c r="ABC403" s="6"/>
      <c r="ABD403" s="6"/>
      <c r="ABE403" s="6"/>
      <c r="ABF403" s="6"/>
      <c r="ABG403" s="6"/>
      <c r="ABH403" s="6"/>
      <c r="ABI403" s="6"/>
      <c r="ABJ403" s="6"/>
      <c r="ABK403" s="6"/>
      <c r="ABL403" s="6"/>
      <c r="ABM403" s="6"/>
      <c r="ABN403" s="6"/>
      <c r="ABO403" s="6"/>
      <c r="ABP403" s="6"/>
      <c r="ABQ403" s="6"/>
      <c r="ABR403" s="6"/>
      <c r="ABS403" s="6"/>
      <c r="ABT403" s="6"/>
      <c r="ABU403" s="6"/>
      <c r="ABV403" s="6"/>
      <c r="ABW403" s="6"/>
      <c r="ABX403" s="6"/>
      <c r="ABY403" s="6"/>
      <c r="ABZ403" s="6"/>
      <c r="ACA403" s="6"/>
      <c r="ACB403" s="6"/>
      <c r="ACC403" s="6"/>
      <c r="ACD403" s="6"/>
      <c r="ACE403" s="6"/>
      <c r="ACF403" s="6"/>
      <c r="ACG403" s="6"/>
      <c r="ACH403" s="6"/>
      <c r="ACI403" s="6"/>
      <c r="ACJ403" s="6"/>
      <c r="ACK403" s="6"/>
      <c r="ACL403" s="6"/>
      <c r="ACM403" s="6"/>
      <c r="ACN403" s="6"/>
      <c r="ACO403" s="6"/>
      <c r="ACP403" s="6"/>
      <c r="ACQ403" s="6"/>
      <c r="ACR403" s="6"/>
      <c r="ACS403" s="6"/>
      <c r="ACT403" s="6"/>
      <c r="ACU403" s="6"/>
      <c r="ACV403" s="6"/>
      <c r="ACW403" s="6"/>
      <c r="ACX403" s="6"/>
      <c r="ACY403" s="6"/>
      <c r="ACZ403" s="6"/>
      <c r="ADA403" s="6"/>
      <c r="ADB403" s="6"/>
      <c r="ADC403" s="6"/>
      <c r="ADD403" s="6"/>
      <c r="ADE403" s="6"/>
      <c r="ADF403" s="6"/>
      <c r="ADG403" s="6"/>
      <c r="ADH403" s="6"/>
      <c r="ADI403" s="6"/>
      <c r="ADJ403" s="6"/>
      <c r="ADK403" s="6"/>
      <c r="ADL403" s="6"/>
      <c r="ADM403" s="6"/>
      <c r="ADN403" s="6"/>
      <c r="ADO403" s="6"/>
      <c r="ADP403" s="6"/>
      <c r="ADQ403" s="6"/>
      <c r="ADR403" s="6"/>
      <c r="ADS403" s="6"/>
      <c r="ADT403" s="6"/>
      <c r="ADU403" s="6"/>
      <c r="ADV403" s="6"/>
      <c r="ADW403" s="6"/>
      <c r="ADX403" s="6"/>
      <c r="ADY403" s="6"/>
      <c r="ADZ403" s="6"/>
      <c r="AEA403" s="6"/>
      <c r="AEB403" s="6"/>
      <c r="AEC403" s="6"/>
      <c r="AED403" s="6"/>
      <c r="AEE403" s="6"/>
      <c r="AEF403" s="6"/>
      <c r="AEG403" s="6"/>
      <c r="AEH403" s="6"/>
      <c r="AEI403" s="6"/>
      <c r="AEJ403" s="6"/>
      <c r="AEK403" s="6"/>
      <c r="AEL403" s="6"/>
      <c r="AEM403" s="6"/>
      <c r="AEN403" s="6"/>
      <c r="AEO403" s="6"/>
      <c r="AEP403" s="6"/>
      <c r="AEQ403" s="6"/>
      <c r="AER403" s="6"/>
      <c r="AES403" s="6"/>
      <c r="AET403" s="6"/>
      <c r="AEU403" s="6"/>
      <c r="AEV403" s="6"/>
      <c r="AEW403" s="6"/>
      <c r="AEX403" s="6"/>
      <c r="AEY403" s="6"/>
      <c r="AEZ403" s="6"/>
      <c r="AFA403" s="6"/>
      <c r="AFB403" s="6"/>
      <c r="AFC403" s="6"/>
      <c r="AFD403" s="6"/>
      <c r="AFE403" s="6"/>
      <c r="AFF403" s="6"/>
      <c r="AFG403" s="6"/>
      <c r="AFH403" s="6"/>
      <c r="AFI403" s="6"/>
      <c r="AFJ403" s="6"/>
      <c r="AFK403" s="6"/>
      <c r="AFL403" s="6"/>
      <c r="AFM403" s="6"/>
      <c r="AFN403" s="6"/>
      <c r="AFO403" s="6"/>
      <c r="AFP403" s="6"/>
      <c r="AFQ403" s="6"/>
      <c r="AFR403" s="6"/>
      <c r="AFS403" s="6"/>
      <c r="AFT403" s="6"/>
      <c r="AFU403" s="6"/>
      <c r="AFV403" s="6"/>
      <c r="AFW403" s="6"/>
      <c r="AFX403" s="6"/>
      <c r="AFY403" s="6"/>
      <c r="AFZ403" s="6"/>
      <c r="AGA403" s="6"/>
      <c r="AGB403" s="6"/>
      <c r="AGC403" s="6"/>
      <c r="AGD403" s="6"/>
      <c r="AGE403" s="6"/>
      <c r="AGF403" s="6"/>
      <c r="AGG403" s="6"/>
      <c r="AGH403" s="6"/>
      <c r="AGI403" s="6"/>
      <c r="AGJ403" s="6"/>
      <c r="AGK403" s="6"/>
      <c r="AGL403" s="6"/>
      <c r="AGM403" s="6"/>
      <c r="AGN403" s="6"/>
      <c r="AGO403" s="6"/>
      <c r="AGP403" s="6"/>
      <c r="AGQ403" s="6"/>
      <c r="AGR403" s="6"/>
      <c r="AGS403" s="6"/>
      <c r="AGT403" s="6"/>
      <c r="AGU403" s="6"/>
      <c r="AGV403" s="6"/>
      <c r="AGW403" s="6"/>
      <c r="AGX403" s="6"/>
      <c r="AGY403" s="6"/>
      <c r="AGZ403" s="6"/>
      <c r="AHA403" s="6"/>
      <c r="AHB403" s="6"/>
      <c r="AHC403" s="6"/>
      <c r="AHD403" s="6"/>
      <c r="AHE403" s="6"/>
      <c r="AHF403" s="6"/>
      <c r="AHG403" s="6"/>
      <c r="AHH403" s="6"/>
      <c r="AHI403" s="6"/>
      <c r="AHJ403" s="6"/>
      <c r="AHK403" s="6"/>
      <c r="AHL403" s="6"/>
      <c r="AHM403" s="6"/>
      <c r="AHN403" s="6"/>
      <c r="AHO403" s="6"/>
      <c r="AHP403" s="6"/>
      <c r="AHQ403" s="6"/>
      <c r="AHR403" s="6"/>
      <c r="AHS403" s="6"/>
      <c r="AHT403" s="6"/>
      <c r="AHU403" s="6"/>
      <c r="AHV403" s="6"/>
      <c r="AHW403" s="6"/>
      <c r="AHX403" s="6"/>
      <c r="AHY403" s="6"/>
      <c r="AHZ403" s="6"/>
      <c r="AIA403" s="6"/>
      <c r="AIB403" s="6"/>
      <c r="AIC403" s="6"/>
      <c r="AID403" s="6"/>
      <c r="AIE403" s="6"/>
      <c r="AIF403" s="6"/>
      <c r="AIG403" s="6"/>
      <c r="AIH403" s="6"/>
      <c r="AII403" s="6"/>
      <c r="AIJ403" s="6"/>
      <c r="AIK403" s="6"/>
      <c r="AIL403" s="6"/>
      <c r="AIM403" s="6"/>
      <c r="AIN403" s="6"/>
      <c r="AIO403" s="6"/>
      <c r="AIP403" s="6"/>
      <c r="AIQ403" s="6"/>
      <c r="AIR403" s="6"/>
      <c r="AIS403" s="6"/>
      <c r="AIT403" s="6"/>
      <c r="AIU403" s="6"/>
      <c r="AIV403" s="6"/>
      <c r="AIW403" s="6"/>
      <c r="AIX403" s="6"/>
      <c r="AIY403" s="6"/>
      <c r="AIZ403" s="6"/>
      <c r="AJA403" s="6"/>
      <c r="AJB403" s="6"/>
      <c r="AJC403" s="6"/>
      <c r="AJD403" s="6"/>
      <c r="AJE403" s="6"/>
      <c r="AJF403" s="6"/>
      <c r="AJG403" s="6"/>
      <c r="AJH403" s="6"/>
      <c r="AJI403" s="6"/>
      <c r="AJJ403" s="6"/>
      <c r="AJK403" s="6"/>
      <c r="AJL403" s="6"/>
      <c r="AJM403" s="6"/>
      <c r="AJN403" s="6"/>
      <c r="AJO403" s="6"/>
      <c r="AJP403" s="6"/>
      <c r="AJQ403" s="6"/>
      <c r="AJR403" s="6"/>
      <c r="AJS403" s="6"/>
      <c r="AJT403" s="6"/>
      <c r="AJU403" s="6"/>
      <c r="AJV403" s="6"/>
      <c r="AJW403" s="6"/>
      <c r="AJX403" s="6"/>
      <c r="AJY403" s="6"/>
      <c r="AJZ403" s="6"/>
      <c r="AKA403" s="6"/>
      <c r="AKB403" s="6"/>
      <c r="AKC403" s="6"/>
      <c r="AKD403" s="6"/>
      <c r="AKE403" s="6"/>
      <c r="AKF403" s="6"/>
      <c r="AKG403" s="6"/>
      <c r="AKH403" s="6"/>
      <c r="AKI403" s="6"/>
      <c r="AKJ403" s="6"/>
      <c r="AKK403" s="6"/>
      <c r="AKL403" s="6"/>
      <c r="AKM403" s="6"/>
      <c r="AKN403" s="6"/>
      <c r="AKO403" s="6"/>
      <c r="AKP403" s="6"/>
      <c r="AKQ403" s="6"/>
      <c r="AKR403" s="6"/>
      <c r="AKS403" s="6"/>
      <c r="AKT403" s="6"/>
      <c r="AKU403" s="6"/>
      <c r="AKV403" s="6"/>
      <c r="AKW403" s="6"/>
      <c r="AKX403" s="6"/>
      <c r="AKY403" s="6"/>
      <c r="AKZ403" s="6"/>
      <c r="ALA403" s="6"/>
      <c r="ALB403" s="6"/>
      <c r="ALC403" s="6"/>
      <c r="ALD403" s="6"/>
      <c r="ALE403" s="6"/>
      <c r="ALF403" s="6"/>
      <c r="ALG403" s="6"/>
      <c r="ALH403" s="6"/>
      <c r="ALI403" s="6"/>
      <c r="ALJ403" s="6"/>
      <c r="ALK403" s="6"/>
      <c r="ALL403" s="6"/>
      <c r="ALM403" s="6"/>
      <c r="ALN403" s="6"/>
      <c r="ALO403" s="6"/>
      <c r="ALP403" s="6"/>
      <c r="ALQ403" s="6"/>
      <c r="ALR403" s="6"/>
      <c r="ALS403" s="6"/>
      <c r="ALT403" s="6"/>
      <c r="ALU403" s="6"/>
      <c r="ALV403" s="6"/>
      <c r="ALW403" s="6"/>
      <c r="ALX403" s="6"/>
      <c r="ALY403" s="6"/>
      <c r="ALZ403" s="6"/>
      <c r="AMA403" s="6"/>
      <c r="AMB403" s="6"/>
      <c r="AMC403" s="6"/>
      <c r="AMD403" s="6"/>
      <c r="AME403" s="6"/>
      <c r="AMF403" s="6"/>
      <c r="AMG403" s="6"/>
      <c r="AMH403" s="6"/>
      <c r="AMI403" s="6"/>
      <c r="AMJ403" s="6"/>
      <c r="AMK403" s="6"/>
      <c r="AML403" s="6"/>
      <c r="AMM403" s="6"/>
      <c r="AMN403" s="6"/>
      <c r="AMO403" s="6"/>
      <c r="AMP403" s="6"/>
      <c r="AMQ403" s="6"/>
      <c r="AMR403" s="6"/>
      <c r="AMS403" s="6"/>
      <c r="AMT403" s="6"/>
      <c r="AMU403" s="6"/>
      <c r="AMV403" s="6"/>
      <c r="AMW403" s="6"/>
      <c r="AMX403" s="6"/>
      <c r="AMY403" s="6"/>
      <c r="AMZ403" s="6"/>
      <c r="ANA403" s="6"/>
      <c r="ANB403" s="6"/>
      <c r="ANC403" s="6"/>
      <c r="AND403" s="6"/>
      <c r="ANE403" s="6"/>
      <c r="ANF403" s="6"/>
      <c r="ANG403" s="6"/>
      <c r="ANH403" s="6"/>
    </row>
    <row r="404" spans="1:1048" s="28" customFormat="1" x14ac:dyDescent="0.25">
      <c r="C404" s="6" t="str">
        <f t="shared" si="298"/>
        <v>Whirlpool</v>
      </c>
      <c r="D404" s="6" t="str">
        <f t="shared" si="299"/>
        <v>HPSE2K50HD045VC 100 (WP)  (50 gal)</v>
      </c>
      <c r="E404" s="6">
        <f t="shared" si="335"/>
        <v>261132</v>
      </c>
      <c r="F404" s="60">
        <f t="shared" si="202"/>
        <v>50</v>
      </c>
      <c r="G404" s="6" t="str">
        <f t="shared" si="300"/>
        <v>AOSmithSHPT50</v>
      </c>
      <c r="H404" s="60">
        <v>1</v>
      </c>
      <c r="I404" s="62">
        <v>0</v>
      </c>
      <c r="J404" s="61">
        <f t="shared" si="331"/>
        <v>2.1</v>
      </c>
      <c r="K404" s="61">
        <f t="shared" si="332"/>
        <v>0</v>
      </c>
      <c r="L404" s="127">
        <f t="shared" si="327"/>
        <v>0</v>
      </c>
      <c r="M404" s="169" t="str">
        <f t="shared" si="336"/>
        <v>WhirlpoolHPSE2K50C</v>
      </c>
      <c r="N404" s="97" t="s">
        <v>196</v>
      </c>
      <c r="O404" s="32">
        <v>1</v>
      </c>
      <c r="P404" s="81">
        <f t="shared" si="328"/>
        <v>26</v>
      </c>
      <c r="Q404" s="12" t="s">
        <v>53</v>
      </c>
      <c r="R404" s="68">
        <f t="shared" si="334"/>
        <v>11</v>
      </c>
      <c r="S404" s="68">
        <f t="shared" si="325"/>
        <v>261132</v>
      </c>
      <c r="T404" s="65" t="str">
        <f t="shared" si="317"/>
        <v>HPSE2K50HD045VC 100 (WP)  (50 gal)</v>
      </c>
      <c r="U404" s="168">
        <f t="shared" si="314"/>
        <v>1</v>
      </c>
      <c r="V404" s="13" t="s">
        <v>158</v>
      </c>
      <c r="W404" s="14">
        <v>50</v>
      </c>
      <c r="X404" s="30" t="s">
        <v>164</v>
      </c>
      <c r="Y404" s="86" t="s">
        <v>164</v>
      </c>
      <c r="Z404" s="91" t="str">
        <f t="shared" si="326"/>
        <v>AOSmithSHPT50</v>
      </c>
      <c r="AA404" s="126">
        <v>0</v>
      </c>
      <c r="AB404" s="42">
        <f>[1]ESTAR_to_AWHS!K181</f>
        <v>2.1</v>
      </c>
      <c r="AC404" s="51" t="str">
        <f>[1]ESTAR_to_AWHS!I181</f>
        <v>4+</v>
      </c>
      <c r="AD404" s="171" t="str">
        <f>[1]ESTAR_to_AWHS!L181</f>
        <v>--</v>
      </c>
      <c r="AE404" s="52">
        <f>[1]ESTAR_to_AWHS!J181</f>
        <v>42591</v>
      </c>
      <c r="AF404" s="49" t="s">
        <v>83</v>
      </c>
      <c r="AG404" s="138" t="str">
        <f t="shared" si="330"/>
        <v>2,     261132,   "HPSE2K50HD045VC 100 (WP)  (50 gal)"</v>
      </c>
      <c r="AH404" s="140" t="str">
        <f t="shared" si="273"/>
        <v>Whirlpool</v>
      </c>
      <c r="AI404" s="141" t="s">
        <v>723</v>
      </c>
      <c r="AJ404" s="166">
        <f t="shared" si="316"/>
        <v>1</v>
      </c>
      <c r="AK404" s="138" t="str">
        <f t="shared" si="333"/>
        <v xml:space="preserve">          case  HPSE2K50HD045VC 100 (WP)  (50 gal)   :   "WhirlpoolHPSE2K50C"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S404" s="6"/>
      <c r="LT404" s="6"/>
      <c r="LU404" s="6"/>
      <c r="LV404" s="6"/>
      <c r="LW404" s="6"/>
      <c r="LX404" s="6"/>
      <c r="LY404" s="6"/>
      <c r="LZ404" s="6"/>
      <c r="MA404" s="6"/>
      <c r="MB404" s="6"/>
      <c r="MC404" s="6"/>
      <c r="MD404" s="6"/>
      <c r="ME404" s="6"/>
      <c r="MF404" s="6"/>
      <c r="MG404" s="6"/>
      <c r="MH404" s="6"/>
      <c r="MI404" s="6"/>
      <c r="MJ404" s="6"/>
      <c r="MK404" s="6"/>
      <c r="ML404" s="6"/>
      <c r="MM404" s="6"/>
      <c r="MN404" s="6"/>
      <c r="MO404" s="6"/>
      <c r="MP404" s="6"/>
      <c r="MQ404" s="6"/>
      <c r="MR404" s="6"/>
      <c r="MS404" s="6"/>
      <c r="MT404" s="6"/>
      <c r="MU404" s="6"/>
      <c r="MV404" s="6"/>
      <c r="MW404" s="6"/>
      <c r="MX404" s="6"/>
      <c r="MY404" s="6"/>
      <c r="MZ404" s="6"/>
      <c r="NA404" s="6"/>
      <c r="NB404" s="6"/>
      <c r="NC404" s="6"/>
      <c r="ND404" s="6"/>
      <c r="NE404" s="6"/>
      <c r="NF404" s="6"/>
      <c r="NG404" s="6"/>
      <c r="NH404" s="6"/>
      <c r="NI404" s="6"/>
      <c r="NJ404" s="6"/>
      <c r="NK404" s="6"/>
      <c r="NL404" s="6"/>
      <c r="NM404" s="6"/>
      <c r="NN404" s="6"/>
      <c r="NO404" s="6"/>
      <c r="NP404" s="6"/>
      <c r="NQ404" s="6"/>
      <c r="NR404" s="6"/>
      <c r="NS404" s="6"/>
      <c r="NT404" s="6"/>
      <c r="NU404" s="6"/>
      <c r="NV404" s="6"/>
      <c r="NW404" s="6"/>
      <c r="NX404" s="6"/>
      <c r="NY404" s="6"/>
      <c r="NZ404" s="6"/>
      <c r="OA404" s="6"/>
      <c r="OB404" s="6"/>
      <c r="OC404" s="6"/>
      <c r="OD404" s="6"/>
      <c r="OE404" s="6"/>
      <c r="OF404" s="6"/>
      <c r="OG404" s="6"/>
      <c r="OH404" s="6"/>
      <c r="OI404" s="6"/>
      <c r="OJ404" s="6"/>
      <c r="OK404" s="6"/>
      <c r="OL404" s="6"/>
      <c r="OM404" s="6"/>
      <c r="ON404" s="6"/>
      <c r="OO404" s="6"/>
      <c r="OP404" s="6"/>
      <c r="OQ404" s="6"/>
      <c r="OR404" s="6"/>
      <c r="OS404" s="6"/>
      <c r="OT404" s="6"/>
      <c r="OU404" s="6"/>
      <c r="OV404" s="6"/>
      <c r="OW404" s="6"/>
      <c r="OX404" s="6"/>
      <c r="OY404" s="6"/>
      <c r="OZ404" s="6"/>
      <c r="PA404" s="6"/>
      <c r="PB404" s="6"/>
      <c r="PC404" s="6"/>
      <c r="PD404" s="6"/>
      <c r="PE404" s="6"/>
      <c r="PF404" s="6"/>
      <c r="PG404" s="6"/>
      <c r="PH404" s="6"/>
      <c r="PI404" s="6"/>
      <c r="PJ404" s="6"/>
      <c r="PK404" s="6"/>
      <c r="PL404" s="6"/>
      <c r="PM404" s="6"/>
      <c r="PN404" s="6"/>
      <c r="PO404" s="6"/>
      <c r="PP404" s="6"/>
      <c r="PQ404" s="6"/>
      <c r="PR404" s="6"/>
      <c r="PS404" s="6"/>
      <c r="PT404" s="6"/>
      <c r="PU404" s="6"/>
      <c r="PV404" s="6"/>
      <c r="PW404" s="6"/>
      <c r="PX404" s="6"/>
      <c r="PY404" s="6"/>
      <c r="PZ404" s="6"/>
      <c r="QA404" s="6"/>
      <c r="QB404" s="6"/>
      <c r="QC404" s="6"/>
      <c r="QD404" s="6"/>
      <c r="QE404" s="6"/>
      <c r="QF404" s="6"/>
      <c r="QG404" s="6"/>
      <c r="QH404" s="6"/>
      <c r="QI404" s="6"/>
      <c r="QJ404" s="6"/>
      <c r="QK404" s="6"/>
      <c r="QL404" s="6"/>
      <c r="QM404" s="6"/>
      <c r="QN404" s="6"/>
      <c r="QO404" s="6"/>
      <c r="QP404" s="6"/>
      <c r="QQ404" s="6"/>
      <c r="QR404" s="6"/>
      <c r="QS404" s="6"/>
      <c r="QT404" s="6"/>
      <c r="QU404" s="6"/>
      <c r="QV404" s="6"/>
      <c r="QW404" s="6"/>
      <c r="QX404" s="6"/>
      <c r="QY404" s="6"/>
      <c r="QZ404" s="6"/>
      <c r="RA404" s="6"/>
      <c r="RB404" s="6"/>
      <c r="RC404" s="6"/>
      <c r="RD404" s="6"/>
      <c r="RE404" s="6"/>
      <c r="RF404" s="6"/>
      <c r="RG404" s="6"/>
      <c r="RH404" s="6"/>
      <c r="RI404" s="6"/>
      <c r="RJ404" s="6"/>
      <c r="RK404" s="6"/>
      <c r="RL404" s="6"/>
      <c r="RM404" s="6"/>
      <c r="RN404" s="6"/>
      <c r="RO404" s="6"/>
      <c r="RP404" s="6"/>
      <c r="RQ404" s="6"/>
      <c r="RR404" s="6"/>
      <c r="RS404" s="6"/>
      <c r="RT404" s="6"/>
      <c r="RU404" s="6"/>
      <c r="RV404" s="6"/>
      <c r="RW404" s="6"/>
      <c r="RX404" s="6"/>
      <c r="RY404" s="6"/>
      <c r="RZ404" s="6"/>
      <c r="SA404" s="6"/>
      <c r="SB404" s="6"/>
      <c r="SC404" s="6"/>
      <c r="SD404" s="6"/>
      <c r="SE404" s="6"/>
      <c r="SF404" s="6"/>
      <c r="SG404" s="6"/>
      <c r="SH404" s="6"/>
      <c r="SI404" s="6"/>
      <c r="SJ404" s="6"/>
      <c r="SK404" s="6"/>
      <c r="SL404" s="6"/>
      <c r="SM404" s="6"/>
      <c r="SN404" s="6"/>
      <c r="SO404" s="6"/>
      <c r="SP404" s="6"/>
      <c r="SQ404" s="6"/>
      <c r="SR404" s="6"/>
      <c r="SS404" s="6"/>
      <c r="ST404" s="6"/>
      <c r="SU404" s="6"/>
      <c r="SV404" s="6"/>
      <c r="SW404" s="6"/>
      <c r="SX404" s="6"/>
      <c r="SY404" s="6"/>
      <c r="SZ404" s="6"/>
      <c r="TA404" s="6"/>
      <c r="TB404" s="6"/>
      <c r="TC404" s="6"/>
      <c r="TD404" s="6"/>
      <c r="TE404" s="6"/>
      <c r="TF404" s="6"/>
      <c r="TG404" s="6"/>
      <c r="TH404" s="6"/>
      <c r="TI404" s="6"/>
      <c r="TJ404" s="6"/>
      <c r="TK404" s="6"/>
      <c r="TL404" s="6"/>
      <c r="TM404" s="6"/>
      <c r="TN404" s="6"/>
      <c r="TO404" s="6"/>
      <c r="TP404" s="6"/>
      <c r="TQ404" s="6"/>
      <c r="TR404" s="6"/>
      <c r="TS404" s="6"/>
      <c r="TT404" s="6"/>
      <c r="TU404" s="6"/>
      <c r="TV404" s="6"/>
      <c r="TW404" s="6"/>
      <c r="TX404" s="6"/>
      <c r="TY404" s="6"/>
      <c r="TZ404" s="6"/>
      <c r="UA404" s="6"/>
      <c r="UB404" s="6"/>
      <c r="UC404" s="6"/>
      <c r="UD404" s="6"/>
      <c r="UE404" s="6"/>
      <c r="UF404" s="6"/>
      <c r="UG404" s="6"/>
      <c r="UH404" s="6"/>
      <c r="UI404" s="6"/>
      <c r="UJ404" s="6"/>
      <c r="UK404" s="6"/>
      <c r="UL404" s="6"/>
      <c r="UM404" s="6"/>
      <c r="UN404" s="6"/>
      <c r="UO404" s="6"/>
      <c r="UP404" s="6"/>
      <c r="UQ404" s="6"/>
      <c r="UR404" s="6"/>
      <c r="US404" s="6"/>
      <c r="UT404" s="6"/>
      <c r="UU404" s="6"/>
      <c r="UV404" s="6"/>
      <c r="UW404" s="6"/>
      <c r="UX404" s="6"/>
      <c r="UY404" s="6"/>
      <c r="UZ404" s="6"/>
      <c r="VA404" s="6"/>
      <c r="VB404" s="6"/>
      <c r="VC404" s="6"/>
      <c r="VD404" s="6"/>
      <c r="VE404" s="6"/>
      <c r="VF404" s="6"/>
      <c r="VG404" s="6"/>
      <c r="VH404" s="6"/>
      <c r="VI404" s="6"/>
      <c r="VJ404" s="6"/>
      <c r="VK404" s="6"/>
      <c r="VL404" s="6"/>
      <c r="VM404" s="6"/>
      <c r="VN404" s="6"/>
      <c r="VO404" s="6"/>
      <c r="VP404" s="6"/>
      <c r="VQ404" s="6"/>
      <c r="VR404" s="6"/>
      <c r="VS404" s="6"/>
      <c r="VT404" s="6"/>
      <c r="VU404" s="6"/>
      <c r="VV404" s="6"/>
      <c r="VW404" s="6"/>
      <c r="VX404" s="6"/>
      <c r="VY404" s="6"/>
      <c r="VZ404" s="6"/>
      <c r="WA404" s="6"/>
      <c r="WB404" s="6"/>
      <c r="WC404" s="6"/>
      <c r="WD404" s="6"/>
      <c r="WE404" s="6"/>
      <c r="WF404" s="6"/>
      <c r="WG404" s="6"/>
      <c r="WH404" s="6"/>
      <c r="WI404" s="6"/>
      <c r="WJ404" s="6"/>
      <c r="WK404" s="6"/>
      <c r="WL404" s="6"/>
      <c r="WM404" s="6"/>
      <c r="WN404" s="6"/>
      <c r="WO404" s="6"/>
      <c r="WP404" s="6"/>
      <c r="WQ404" s="6"/>
      <c r="WR404" s="6"/>
      <c r="WS404" s="6"/>
      <c r="WT404" s="6"/>
      <c r="WU404" s="6"/>
      <c r="WV404" s="6"/>
      <c r="WW404" s="6"/>
      <c r="WX404" s="6"/>
      <c r="WY404" s="6"/>
      <c r="WZ404" s="6"/>
      <c r="XA404" s="6"/>
      <c r="XB404" s="6"/>
      <c r="XC404" s="6"/>
      <c r="XD404" s="6"/>
      <c r="XE404" s="6"/>
      <c r="XF404" s="6"/>
      <c r="XG404" s="6"/>
      <c r="XH404" s="6"/>
      <c r="XI404" s="6"/>
      <c r="XJ404" s="6"/>
      <c r="XK404" s="6"/>
      <c r="XL404" s="6"/>
      <c r="XM404" s="6"/>
      <c r="XN404" s="6"/>
      <c r="XO404" s="6"/>
      <c r="XP404" s="6"/>
      <c r="XQ404" s="6"/>
      <c r="XR404" s="6"/>
      <c r="XS404" s="6"/>
      <c r="XT404" s="6"/>
      <c r="XU404" s="6"/>
      <c r="XV404" s="6"/>
      <c r="XW404" s="6"/>
      <c r="XX404" s="6"/>
      <c r="XY404" s="6"/>
      <c r="XZ404" s="6"/>
      <c r="YA404" s="6"/>
      <c r="YB404" s="6"/>
      <c r="YC404" s="6"/>
      <c r="YD404" s="6"/>
      <c r="YE404" s="6"/>
      <c r="YF404" s="6"/>
      <c r="YG404" s="6"/>
      <c r="YH404" s="6"/>
      <c r="YI404" s="6"/>
      <c r="YJ404" s="6"/>
      <c r="YK404" s="6"/>
      <c r="YL404" s="6"/>
      <c r="YM404" s="6"/>
      <c r="YN404" s="6"/>
      <c r="YO404" s="6"/>
      <c r="YP404" s="6"/>
      <c r="YQ404" s="6"/>
      <c r="YR404" s="6"/>
      <c r="YS404" s="6"/>
      <c r="YT404" s="6"/>
      <c r="YU404" s="6"/>
      <c r="YV404" s="6"/>
      <c r="YW404" s="6"/>
      <c r="YX404" s="6"/>
      <c r="YY404" s="6"/>
      <c r="YZ404" s="6"/>
      <c r="ZA404" s="6"/>
      <c r="ZB404" s="6"/>
      <c r="ZC404" s="6"/>
      <c r="ZD404" s="6"/>
      <c r="ZE404" s="6"/>
      <c r="ZF404" s="6"/>
      <c r="ZG404" s="6"/>
      <c r="ZH404" s="6"/>
      <c r="ZI404" s="6"/>
      <c r="ZJ404" s="6"/>
      <c r="ZK404" s="6"/>
      <c r="ZL404" s="6"/>
      <c r="ZM404" s="6"/>
      <c r="ZN404" s="6"/>
      <c r="ZO404" s="6"/>
      <c r="ZP404" s="6"/>
      <c r="ZQ404" s="6"/>
      <c r="ZR404" s="6"/>
      <c r="ZS404" s="6"/>
      <c r="ZT404" s="6"/>
      <c r="ZU404" s="6"/>
      <c r="ZV404" s="6"/>
      <c r="ZW404" s="6"/>
      <c r="ZX404" s="6"/>
      <c r="ZY404" s="6"/>
      <c r="ZZ404" s="6"/>
      <c r="AAA404" s="6"/>
      <c r="AAB404" s="6"/>
      <c r="AAC404" s="6"/>
      <c r="AAD404" s="6"/>
      <c r="AAE404" s="6"/>
      <c r="AAF404" s="6"/>
      <c r="AAG404" s="6"/>
      <c r="AAH404" s="6"/>
      <c r="AAI404" s="6"/>
      <c r="AAJ404" s="6"/>
      <c r="AAK404" s="6"/>
      <c r="AAL404" s="6"/>
      <c r="AAM404" s="6"/>
      <c r="AAN404" s="6"/>
      <c r="AAO404" s="6"/>
      <c r="AAP404" s="6"/>
      <c r="AAQ404" s="6"/>
      <c r="AAR404" s="6"/>
      <c r="AAS404" s="6"/>
      <c r="AAT404" s="6"/>
      <c r="AAU404" s="6"/>
      <c r="AAV404" s="6"/>
      <c r="AAW404" s="6"/>
      <c r="AAX404" s="6"/>
      <c r="AAY404" s="6"/>
      <c r="AAZ404" s="6"/>
      <c r="ABA404" s="6"/>
      <c r="ABB404" s="6"/>
      <c r="ABC404" s="6"/>
      <c r="ABD404" s="6"/>
      <c r="ABE404" s="6"/>
      <c r="ABF404" s="6"/>
      <c r="ABG404" s="6"/>
      <c r="ABH404" s="6"/>
      <c r="ABI404" s="6"/>
      <c r="ABJ404" s="6"/>
      <c r="ABK404" s="6"/>
      <c r="ABL404" s="6"/>
      <c r="ABM404" s="6"/>
      <c r="ABN404" s="6"/>
      <c r="ABO404" s="6"/>
      <c r="ABP404" s="6"/>
      <c r="ABQ404" s="6"/>
      <c r="ABR404" s="6"/>
      <c r="ABS404" s="6"/>
      <c r="ABT404" s="6"/>
      <c r="ABU404" s="6"/>
      <c r="ABV404" s="6"/>
      <c r="ABW404" s="6"/>
      <c r="ABX404" s="6"/>
      <c r="ABY404" s="6"/>
      <c r="ABZ404" s="6"/>
      <c r="ACA404" s="6"/>
      <c r="ACB404" s="6"/>
      <c r="ACC404" s="6"/>
      <c r="ACD404" s="6"/>
      <c r="ACE404" s="6"/>
      <c r="ACF404" s="6"/>
      <c r="ACG404" s="6"/>
      <c r="ACH404" s="6"/>
      <c r="ACI404" s="6"/>
      <c r="ACJ404" s="6"/>
      <c r="ACK404" s="6"/>
      <c r="ACL404" s="6"/>
      <c r="ACM404" s="6"/>
      <c r="ACN404" s="6"/>
      <c r="ACO404" s="6"/>
      <c r="ACP404" s="6"/>
      <c r="ACQ404" s="6"/>
      <c r="ACR404" s="6"/>
      <c r="ACS404" s="6"/>
      <c r="ACT404" s="6"/>
      <c r="ACU404" s="6"/>
      <c r="ACV404" s="6"/>
      <c r="ACW404" s="6"/>
      <c r="ACX404" s="6"/>
      <c r="ACY404" s="6"/>
      <c r="ACZ404" s="6"/>
      <c r="ADA404" s="6"/>
      <c r="ADB404" s="6"/>
      <c r="ADC404" s="6"/>
      <c r="ADD404" s="6"/>
      <c r="ADE404" s="6"/>
      <c r="ADF404" s="6"/>
      <c r="ADG404" s="6"/>
      <c r="ADH404" s="6"/>
      <c r="ADI404" s="6"/>
      <c r="ADJ404" s="6"/>
      <c r="ADK404" s="6"/>
      <c r="ADL404" s="6"/>
      <c r="ADM404" s="6"/>
      <c r="ADN404" s="6"/>
      <c r="ADO404" s="6"/>
      <c r="ADP404" s="6"/>
      <c r="ADQ404" s="6"/>
      <c r="ADR404" s="6"/>
      <c r="ADS404" s="6"/>
      <c r="ADT404" s="6"/>
      <c r="ADU404" s="6"/>
      <c r="ADV404" s="6"/>
      <c r="ADW404" s="6"/>
      <c r="ADX404" s="6"/>
      <c r="ADY404" s="6"/>
      <c r="ADZ404" s="6"/>
      <c r="AEA404" s="6"/>
      <c r="AEB404" s="6"/>
      <c r="AEC404" s="6"/>
      <c r="AED404" s="6"/>
      <c r="AEE404" s="6"/>
      <c r="AEF404" s="6"/>
      <c r="AEG404" s="6"/>
      <c r="AEH404" s="6"/>
      <c r="AEI404" s="6"/>
      <c r="AEJ404" s="6"/>
      <c r="AEK404" s="6"/>
      <c r="AEL404" s="6"/>
      <c r="AEM404" s="6"/>
      <c r="AEN404" s="6"/>
      <c r="AEO404" s="6"/>
      <c r="AEP404" s="6"/>
      <c r="AEQ404" s="6"/>
      <c r="AER404" s="6"/>
      <c r="AES404" s="6"/>
      <c r="AET404" s="6"/>
      <c r="AEU404" s="6"/>
      <c r="AEV404" s="6"/>
      <c r="AEW404" s="6"/>
      <c r="AEX404" s="6"/>
      <c r="AEY404" s="6"/>
      <c r="AEZ404" s="6"/>
      <c r="AFA404" s="6"/>
      <c r="AFB404" s="6"/>
      <c r="AFC404" s="6"/>
      <c r="AFD404" s="6"/>
      <c r="AFE404" s="6"/>
      <c r="AFF404" s="6"/>
      <c r="AFG404" s="6"/>
      <c r="AFH404" s="6"/>
      <c r="AFI404" s="6"/>
      <c r="AFJ404" s="6"/>
      <c r="AFK404" s="6"/>
      <c r="AFL404" s="6"/>
      <c r="AFM404" s="6"/>
      <c r="AFN404" s="6"/>
      <c r="AFO404" s="6"/>
      <c r="AFP404" s="6"/>
      <c r="AFQ404" s="6"/>
      <c r="AFR404" s="6"/>
      <c r="AFS404" s="6"/>
      <c r="AFT404" s="6"/>
      <c r="AFU404" s="6"/>
      <c r="AFV404" s="6"/>
      <c r="AFW404" s="6"/>
      <c r="AFX404" s="6"/>
      <c r="AFY404" s="6"/>
      <c r="AFZ404" s="6"/>
      <c r="AGA404" s="6"/>
      <c r="AGB404" s="6"/>
      <c r="AGC404" s="6"/>
      <c r="AGD404" s="6"/>
      <c r="AGE404" s="6"/>
      <c r="AGF404" s="6"/>
      <c r="AGG404" s="6"/>
      <c r="AGH404" s="6"/>
      <c r="AGI404" s="6"/>
      <c r="AGJ404" s="6"/>
      <c r="AGK404" s="6"/>
      <c r="AGL404" s="6"/>
      <c r="AGM404" s="6"/>
      <c r="AGN404" s="6"/>
      <c r="AGO404" s="6"/>
      <c r="AGP404" s="6"/>
      <c r="AGQ404" s="6"/>
      <c r="AGR404" s="6"/>
      <c r="AGS404" s="6"/>
      <c r="AGT404" s="6"/>
      <c r="AGU404" s="6"/>
      <c r="AGV404" s="6"/>
      <c r="AGW404" s="6"/>
      <c r="AGX404" s="6"/>
      <c r="AGY404" s="6"/>
      <c r="AGZ404" s="6"/>
      <c r="AHA404" s="6"/>
      <c r="AHB404" s="6"/>
      <c r="AHC404" s="6"/>
      <c r="AHD404" s="6"/>
      <c r="AHE404" s="6"/>
      <c r="AHF404" s="6"/>
      <c r="AHG404" s="6"/>
      <c r="AHH404" s="6"/>
      <c r="AHI404" s="6"/>
      <c r="AHJ404" s="6"/>
      <c r="AHK404" s="6"/>
      <c r="AHL404" s="6"/>
      <c r="AHM404" s="6"/>
      <c r="AHN404" s="6"/>
      <c r="AHO404" s="6"/>
      <c r="AHP404" s="6"/>
      <c r="AHQ404" s="6"/>
      <c r="AHR404" s="6"/>
      <c r="AHS404" s="6"/>
      <c r="AHT404" s="6"/>
      <c r="AHU404" s="6"/>
      <c r="AHV404" s="6"/>
      <c r="AHW404" s="6"/>
      <c r="AHX404" s="6"/>
      <c r="AHY404" s="6"/>
      <c r="AHZ404" s="6"/>
      <c r="AIA404" s="6"/>
      <c r="AIB404" s="6"/>
      <c r="AIC404" s="6"/>
      <c r="AID404" s="6"/>
      <c r="AIE404" s="6"/>
      <c r="AIF404" s="6"/>
      <c r="AIG404" s="6"/>
      <c r="AIH404" s="6"/>
      <c r="AII404" s="6"/>
      <c r="AIJ404" s="6"/>
      <c r="AIK404" s="6"/>
      <c r="AIL404" s="6"/>
      <c r="AIM404" s="6"/>
      <c r="AIN404" s="6"/>
      <c r="AIO404" s="6"/>
      <c r="AIP404" s="6"/>
      <c r="AIQ404" s="6"/>
      <c r="AIR404" s="6"/>
      <c r="AIS404" s="6"/>
      <c r="AIT404" s="6"/>
      <c r="AIU404" s="6"/>
      <c r="AIV404" s="6"/>
      <c r="AIW404" s="6"/>
      <c r="AIX404" s="6"/>
      <c r="AIY404" s="6"/>
      <c r="AIZ404" s="6"/>
      <c r="AJA404" s="6"/>
      <c r="AJB404" s="6"/>
      <c r="AJC404" s="6"/>
      <c r="AJD404" s="6"/>
      <c r="AJE404" s="6"/>
      <c r="AJF404" s="6"/>
      <c r="AJG404" s="6"/>
      <c r="AJH404" s="6"/>
      <c r="AJI404" s="6"/>
      <c r="AJJ404" s="6"/>
      <c r="AJK404" s="6"/>
      <c r="AJL404" s="6"/>
      <c r="AJM404" s="6"/>
      <c r="AJN404" s="6"/>
      <c r="AJO404" s="6"/>
      <c r="AJP404" s="6"/>
      <c r="AJQ404" s="6"/>
      <c r="AJR404" s="6"/>
      <c r="AJS404" s="6"/>
      <c r="AJT404" s="6"/>
      <c r="AJU404" s="6"/>
      <c r="AJV404" s="6"/>
      <c r="AJW404" s="6"/>
      <c r="AJX404" s="6"/>
      <c r="AJY404" s="6"/>
      <c r="AJZ404" s="6"/>
      <c r="AKA404" s="6"/>
      <c r="AKB404" s="6"/>
      <c r="AKC404" s="6"/>
      <c r="AKD404" s="6"/>
      <c r="AKE404" s="6"/>
      <c r="AKF404" s="6"/>
      <c r="AKG404" s="6"/>
      <c r="AKH404" s="6"/>
      <c r="AKI404" s="6"/>
      <c r="AKJ404" s="6"/>
      <c r="AKK404" s="6"/>
      <c r="AKL404" s="6"/>
      <c r="AKM404" s="6"/>
      <c r="AKN404" s="6"/>
      <c r="AKO404" s="6"/>
      <c r="AKP404" s="6"/>
      <c r="AKQ404" s="6"/>
      <c r="AKR404" s="6"/>
      <c r="AKS404" s="6"/>
      <c r="AKT404" s="6"/>
      <c r="AKU404" s="6"/>
      <c r="AKV404" s="6"/>
      <c r="AKW404" s="6"/>
      <c r="AKX404" s="6"/>
      <c r="AKY404" s="6"/>
      <c r="AKZ404" s="6"/>
      <c r="ALA404" s="6"/>
      <c r="ALB404" s="6"/>
      <c r="ALC404" s="6"/>
      <c r="ALD404" s="6"/>
      <c r="ALE404" s="6"/>
      <c r="ALF404" s="6"/>
      <c r="ALG404" s="6"/>
      <c r="ALH404" s="6"/>
      <c r="ALI404" s="6"/>
      <c r="ALJ404" s="6"/>
      <c r="ALK404" s="6"/>
      <c r="ALL404" s="6"/>
      <c r="ALM404" s="6"/>
      <c r="ALN404" s="6"/>
      <c r="ALO404" s="6"/>
      <c r="ALP404" s="6"/>
      <c r="ALQ404" s="6"/>
      <c r="ALR404" s="6"/>
      <c r="ALS404" s="6"/>
      <c r="ALT404" s="6"/>
      <c r="ALU404" s="6"/>
      <c r="ALV404" s="6"/>
      <c r="ALW404" s="6"/>
      <c r="ALX404" s="6"/>
      <c r="ALY404" s="6"/>
      <c r="ALZ404" s="6"/>
      <c r="AMA404" s="6"/>
      <c r="AMB404" s="6"/>
      <c r="AMC404" s="6"/>
      <c r="AMD404" s="6"/>
      <c r="AME404" s="6"/>
      <c r="AMF404" s="6"/>
      <c r="AMG404" s="6"/>
      <c r="AMH404" s="6"/>
      <c r="AMI404" s="6"/>
      <c r="AMJ404" s="6"/>
      <c r="AMK404" s="6"/>
      <c r="AML404" s="6"/>
      <c r="AMM404" s="6"/>
      <c r="AMN404" s="6"/>
      <c r="AMO404" s="6"/>
      <c r="AMP404" s="6"/>
      <c r="AMQ404" s="6"/>
      <c r="AMR404" s="6"/>
      <c r="AMS404" s="6"/>
      <c r="AMT404" s="6"/>
      <c r="AMU404" s="6"/>
      <c r="AMV404" s="6"/>
      <c r="AMW404" s="6"/>
      <c r="AMX404" s="6"/>
      <c r="AMY404" s="6"/>
      <c r="AMZ404" s="6"/>
      <c r="ANA404" s="6"/>
      <c r="ANB404" s="6"/>
      <c r="ANC404" s="6"/>
      <c r="AND404" s="6"/>
      <c r="ANE404" s="6"/>
      <c r="ANF404" s="6"/>
      <c r="ANG404" s="6"/>
      <c r="ANH404" s="6"/>
    </row>
    <row r="405" spans="1:1048" s="18" customFormat="1" x14ac:dyDescent="0.25">
      <c r="C405" s="6" t="str">
        <f t="shared" si="298"/>
        <v>Whirlpool</v>
      </c>
      <c r="D405" s="6" t="str">
        <f t="shared" si="299"/>
        <v>HPSE2K80HD045V  (80 gal)</v>
      </c>
      <c r="E405" s="6">
        <f t="shared" si="335"/>
        <v>261212</v>
      </c>
      <c r="F405" s="60">
        <f t="shared" si="202"/>
        <v>80</v>
      </c>
      <c r="G405" s="6" t="str">
        <f t="shared" si="300"/>
        <v>AOSmithPHPT80</v>
      </c>
      <c r="H405" s="60">
        <v>1</v>
      </c>
      <c r="I405" s="62">
        <v>0</v>
      </c>
      <c r="J405" s="61">
        <f t="shared" si="331"/>
        <v>2</v>
      </c>
      <c r="K405" s="61">
        <f t="shared" si="332"/>
        <v>0</v>
      </c>
      <c r="L405" s="127">
        <f t="shared" si="327"/>
        <v>0</v>
      </c>
      <c r="M405" s="169" t="str">
        <f t="shared" si="336"/>
        <v>WhirlpoolHPSE2K80</v>
      </c>
      <c r="N405" s="97" t="s">
        <v>196</v>
      </c>
      <c r="O405" s="32">
        <v>1</v>
      </c>
      <c r="P405" s="81">
        <f t="shared" si="328"/>
        <v>26</v>
      </c>
      <c r="Q405" s="12" t="s">
        <v>53</v>
      </c>
      <c r="R405" s="68">
        <f t="shared" si="334"/>
        <v>12</v>
      </c>
      <c r="S405" s="68">
        <f t="shared" si="325"/>
        <v>261212</v>
      </c>
      <c r="T405" s="65" t="str">
        <f t="shared" si="317"/>
        <v>HPSE2K80HD045V  (80 gal)</v>
      </c>
      <c r="U405" s="168">
        <f t="shared" si="314"/>
        <v>1</v>
      </c>
      <c r="V405" s="13" t="s">
        <v>159</v>
      </c>
      <c r="W405" s="14">
        <v>80</v>
      </c>
      <c r="X405" s="30" t="s">
        <v>165</v>
      </c>
      <c r="Y405" s="86" t="s">
        <v>108</v>
      </c>
      <c r="Z405" s="91" t="str">
        <f t="shared" si="326"/>
        <v>AOSmithPHPT80</v>
      </c>
      <c r="AA405" s="126">
        <v>0</v>
      </c>
      <c r="AB405" s="42">
        <f>[1]ESTAR_to_AWHS!K184</f>
        <v>2</v>
      </c>
      <c r="AC405" s="51" t="str">
        <f>[1]ESTAR_to_AWHS!I184</f>
        <v>2-3</v>
      </c>
      <c r="AD405" s="171" t="str">
        <f>[1]ESTAR_to_AWHS!L184</f>
        <v>--</v>
      </c>
      <c r="AE405" s="52">
        <f>[1]ESTAR_to_AWHS!J184</f>
        <v>41666</v>
      </c>
      <c r="AF405" s="49" t="s">
        <v>83</v>
      </c>
      <c r="AG405" s="138" t="str">
        <f t="shared" si="330"/>
        <v>2,     261212,   "HPSE2K80HD045V  (80 gal)"</v>
      </c>
      <c r="AH405" s="140" t="str">
        <f t="shared" si="273"/>
        <v>Whirlpool</v>
      </c>
      <c r="AI405" s="142" t="s">
        <v>724</v>
      </c>
      <c r="AJ405" s="166">
        <f t="shared" si="316"/>
        <v>1</v>
      </c>
      <c r="AK405" s="138" t="str">
        <f t="shared" si="333"/>
        <v xml:space="preserve">          case  HPSE2K80HD045V  (80 gal)   :   "WhirlpoolHPSE2K80"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S405" s="6"/>
      <c r="LT405" s="6"/>
      <c r="LU405" s="6"/>
      <c r="LV405" s="6"/>
      <c r="LW405" s="6"/>
      <c r="LX405" s="6"/>
      <c r="LY405" s="6"/>
      <c r="LZ405" s="6"/>
      <c r="MA405" s="6"/>
      <c r="MB405" s="6"/>
      <c r="MC405" s="6"/>
      <c r="MD405" s="6"/>
      <c r="ME405" s="6"/>
      <c r="MF405" s="6"/>
      <c r="MG405" s="6"/>
      <c r="MH405" s="6"/>
      <c r="MI405" s="6"/>
      <c r="MJ405" s="6"/>
      <c r="MK405" s="6"/>
      <c r="ML405" s="6"/>
      <c r="MM405" s="6"/>
      <c r="MN405" s="6"/>
      <c r="MO405" s="6"/>
      <c r="MP405" s="6"/>
      <c r="MQ405" s="6"/>
      <c r="MR405" s="6"/>
      <c r="MS405" s="6"/>
      <c r="MT405" s="6"/>
      <c r="MU405" s="6"/>
      <c r="MV405" s="6"/>
      <c r="MW405" s="6"/>
      <c r="MX405" s="6"/>
      <c r="MY405" s="6"/>
      <c r="MZ405" s="6"/>
      <c r="NA405" s="6"/>
      <c r="NB405" s="6"/>
      <c r="NC405" s="6"/>
      <c r="ND405" s="6"/>
      <c r="NE405" s="6"/>
      <c r="NF405" s="6"/>
      <c r="NG405" s="6"/>
      <c r="NH405" s="6"/>
      <c r="NI405" s="6"/>
      <c r="NJ405" s="6"/>
      <c r="NK405" s="6"/>
      <c r="NL405" s="6"/>
      <c r="NM405" s="6"/>
      <c r="NN405" s="6"/>
      <c r="NO405" s="6"/>
      <c r="NP405" s="6"/>
      <c r="NQ405" s="6"/>
      <c r="NR405" s="6"/>
      <c r="NS405" s="6"/>
      <c r="NT405" s="6"/>
      <c r="NU405" s="6"/>
      <c r="NV405" s="6"/>
      <c r="NW405" s="6"/>
      <c r="NX405" s="6"/>
      <c r="NY405" s="6"/>
      <c r="NZ405" s="6"/>
      <c r="OA405" s="6"/>
      <c r="OB405" s="6"/>
      <c r="OC405" s="6"/>
      <c r="OD405" s="6"/>
      <c r="OE405" s="6"/>
      <c r="OF405" s="6"/>
      <c r="OG405" s="6"/>
      <c r="OH405" s="6"/>
      <c r="OI405" s="6"/>
      <c r="OJ405" s="6"/>
      <c r="OK405" s="6"/>
      <c r="OL405" s="6"/>
      <c r="OM405" s="6"/>
      <c r="ON405" s="6"/>
      <c r="OO405" s="6"/>
      <c r="OP405" s="6"/>
      <c r="OQ405" s="6"/>
      <c r="OR405" s="6"/>
      <c r="OS405" s="6"/>
      <c r="OT405" s="6"/>
      <c r="OU405" s="6"/>
      <c r="OV405" s="6"/>
      <c r="OW405" s="6"/>
      <c r="OX405" s="6"/>
      <c r="OY405" s="6"/>
      <c r="OZ405" s="6"/>
      <c r="PA405" s="6"/>
      <c r="PB405" s="6"/>
      <c r="PC405" s="6"/>
      <c r="PD405" s="6"/>
      <c r="PE405" s="6"/>
      <c r="PF405" s="6"/>
      <c r="PG405" s="6"/>
      <c r="PH405" s="6"/>
      <c r="PI405" s="6"/>
      <c r="PJ405" s="6"/>
      <c r="PK405" s="6"/>
      <c r="PL405" s="6"/>
      <c r="PM405" s="6"/>
      <c r="PN405" s="6"/>
      <c r="PO405" s="6"/>
      <c r="PP405" s="6"/>
      <c r="PQ405" s="6"/>
      <c r="PR405" s="6"/>
      <c r="PS405" s="6"/>
      <c r="PT405" s="6"/>
      <c r="PU405" s="6"/>
      <c r="PV405" s="6"/>
      <c r="PW405" s="6"/>
      <c r="PX405" s="6"/>
      <c r="PY405" s="6"/>
      <c r="PZ405" s="6"/>
      <c r="QA405" s="6"/>
      <c r="QB405" s="6"/>
      <c r="QC405" s="6"/>
      <c r="QD405" s="6"/>
      <c r="QE405" s="6"/>
      <c r="QF405" s="6"/>
      <c r="QG405" s="6"/>
      <c r="QH405" s="6"/>
      <c r="QI405" s="6"/>
      <c r="QJ405" s="6"/>
      <c r="QK405" s="6"/>
      <c r="QL405" s="6"/>
      <c r="QM405" s="6"/>
      <c r="QN405" s="6"/>
      <c r="QO405" s="6"/>
      <c r="QP405" s="6"/>
      <c r="QQ405" s="6"/>
      <c r="QR405" s="6"/>
      <c r="QS405" s="6"/>
      <c r="QT405" s="6"/>
      <c r="QU405" s="6"/>
      <c r="QV405" s="6"/>
      <c r="QW405" s="6"/>
      <c r="QX405" s="6"/>
      <c r="QY405" s="6"/>
      <c r="QZ405" s="6"/>
      <c r="RA405" s="6"/>
      <c r="RB405" s="6"/>
      <c r="RC405" s="6"/>
      <c r="RD405" s="6"/>
      <c r="RE405" s="6"/>
      <c r="RF405" s="6"/>
      <c r="RG405" s="6"/>
      <c r="RH405" s="6"/>
      <c r="RI405" s="6"/>
      <c r="RJ405" s="6"/>
      <c r="RK405" s="6"/>
      <c r="RL405" s="6"/>
      <c r="RM405" s="6"/>
      <c r="RN405" s="6"/>
      <c r="RO405" s="6"/>
      <c r="RP405" s="6"/>
      <c r="RQ405" s="6"/>
      <c r="RR405" s="6"/>
      <c r="RS405" s="6"/>
      <c r="RT405" s="6"/>
      <c r="RU405" s="6"/>
      <c r="RV405" s="6"/>
      <c r="RW405" s="6"/>
      <c r="RX405" s="6"/>
      <c r="RY405" s="6"/>
      <c r="RZ405" s="6"/>
      <c r="SA405" s="6"/>
      <c r="SB405" s="6"/>
      <c r="SC405" s="6"/>
      <c r="SD405" s="6"/>
      <c r="SE405" s="6"/>
      <c r="SF405" s="6"/>
      <c r="SG405" s="6"/>
      <c r="SH405" s="6"/>
      <c r="SI405" s="6"/>
      <c r="SJ405" s="6"/>
      <c r="SK405" s="6"/>
      <c r="SL405" s="6"/>
      <c r="SM405" s="6"/>
      <c r="SN405" s="6"/>
      <c r="SO405" s="6"/>
      <c r="SP405" s="6"/>
      <c r="SQ405" s="6"/>
      <c r="SR405" s="6"/>
      <c r="SS405" s="6"/>
      <c r="ST405" s="6"/>
      <c r="SU405" s="6"/>
      <c r="SV405" s="6"/>
      <c r="SW405" s="6"/>
      <c r="SX405" s="6"/>
      <c r="SY405" s="6"/>
      <c r="SZ405" s="6"/>
      <c r="TA405" s="6"/>
      <c r="TB405" s="6"/>
      <c r="TC405" s="6"/>
      <c r="TD405" s="6"/>
      <c r="TE405" s="6"/>
      <c r="TF405" s="6"/>
      <c r="TG405" s="6"/>
      <c r="TH405" s="6"/>
      <c r="TI405" s="6"/>
      <c r="TJ405" s="6"/>
      <c r="TK405" s="6"/>
      <c r="TL405" s="6"/>
      <c r="TM405" s="6"/>
      <c r="TN405" s="6"/>
      <c r="TO405" s="6"/>
      <c r="TP405" s="6"/>
      <c r="TQ405" s="6"/>
      <c r="TR405" s="6"/>
      <c r="TS405" s="6"/>
      <c r="TT405" s="6"/>
      <c r="TU405" s="6"/>
      <c r="TV405" s="6"/>
      <c r="TW405" s="6"/>
      <c r="TX405" s="6"/>
      <c r="TY405" s="6"/>
      <c r="TZ405" s="6"/>
      <c r="UA405" s="6"/>
      <c r="UB405" s="6"/>
      <c r="UC405" s="6"/>
      <c r="UD405" s="6"/>
      <c r="UE405" s="6"/>
      <c r="UF405" s="6"/>
      <c r="UG405" s="6"/>
      <c r="UH405" s="6"/>
      <c r="UI405" s="6"/>
      <c r="UJ405" s="6"/>
      <c r="UK405" s="6"/>
      <c r="UL405" s="6"/>
      <c r="UM405" s="6"/>
      <c r="UN405" s="6"/>
      <c r="UO405" s="6"/>
      <c r="UP405" s="6"/>
      <c r="UQ405" s="6"/>
      <c r="UR405" s="6"/>
      <c r="US405" s="6"/>
      <c r="UT405" s="6"/>
      <c r="UU405" s="6"/>
      <c r="UV405" s="6"/>
      <c r="UW405" s="6"/>
      <c r="UX405" s="6"/>
      <c r="UY405" s="6"/>
      <c r="UZ405" s="6"/>
      <c r="VA405" s="6"/>
      <c r="VB405" s="6"/>
      <c r="VC405" s="6"/>
      <c r="VD405" s="6"/>
      <c r="VE405" s="6"/>
      <c r="VF405" s="6"/>
      <c r="VG405" s="6"/>
      <c r="VH405" s="6"/>
      <c r="VI405" s="6"/>
      <c r="VJ405" s="6"/>
      <c r="VK405" s="6"/>
      <c r="VL405" s="6"/>
      <c r="VM405" s="6"/>
      <c r="VN405" s="6"/>
      <c r="VO405" s="6"/>
      <c r="VP405" s="6"/>
      <c r="VQ405" s="6"/>
      <c r="VR405" s="6"/>
      <c r="VS405" s="6"/>
      <c r="VT405" s="6"/>
      <c r="VU405" s="6"/>
      <c r="VV405" s="6"/>
      <c r="VW405" s="6"/>
      <c r="VX405" s="6"/>
      <c r="VY405" s="6"/>
      <c r="VZ405" s="6"/>
      <c r="WA405" s="6"/>
      <c r="WB405" s="6"/>
      <c r="WC405" s="6"/>
      <c r="WD405" s="6"/>
      <c r="WE405" s="6"/>
      <c r="WF405" s="6"/>
      <c r="WG405" s="6"/>
      <c r="WH405" s="6"/>
      <c r="WI405" s="6"/>
      <c r="WJ405" s="6"/>
      <c r="WK405" s="6"/>
      <c r="WL405" s="6"/>
      <c r="WM405" s="6"/>
      <c r="WN405" s="6"/>
      <c r="WO405" s="6"/>
      <c r="WP405" s="6"/>
      <c r="WQ405" s="6"/>
      <c r="WR405" s="6"/>
      <c r="WS405" s="6"/>
      <c r="WT405" s="6"/>
      <c r="WU405" s="6"/>
      <c r="WV405" s="6"/>
      <c r="WW405" s="6"/>
      <c r="WX405" s="6"/>
      <c r="WY405" s="6"/>
      <c r="WZ405" s="6"/>
      <c r="XA405" s="6"/>
      <c r="XB405" s="6"/>
      <c r="XC405" s="6"/>
      <c r="XD405" s="6"/>
      <c r="XE405" s="6"/>
      <c r="XF405" s="6"/>
      <c r="XG405" s="6"/>
      <c r="XH405" s="6"/>
      <c r="XI405" s="6"/>
      <c r="XJ405" s="6"/>
      <c r="XK405" s="6"/>
      <c r="XL405" s="6"/>
      <c r="XM405" s="6"/>
      <c r="XN405" s="6"/>
      <c r="XO405" s="6"/>
      <c r="XP405" s="6"/>
      <c r="XQ405" s="6"/>
      <c r="XR405" s="6"/>
      <c r="XS405" s="6"/>
      <c r="XT405" s="6"/>
      <c r="XU405" s="6"/>
      <c r="XV405" s="6"/>
      <c r="XW405" s="6"/>
      <c r="XX405" s="6"/>
      <c r="XY405" s="6"/>
      <c r="XZ405" s="6"/>
      <c r="YA405" s="6"/>
      <c r="YB405" s="6"/>
      <c r="YC405" s="6"/>
      <c r="YD405" s="6"/>
      <c r="YE405" s="6"/>
      <c r="YF405" s="6"/>
      <c r="YG405" s="6"/>
      <c r="YH405" s="6"/>
      <c r="YI405" s="6"/>
      <c r="YJ405" s="6"/>
      <c r="YK405" s="6"/>
      <c r="YL405" s="6"/>
      <c r="YM405" s="6"/>
      <c r="YN405" s="6"/>
      <c r="YO405" s="6"/>
      <c r="YP405" s="6"/>
      <c r="YQ405" s="6"/>
      <c r="YR405" s="6"/>
      <c r="YS405" s="6"/>
      <c r="YT405" s="6"/>
      <c r="YU405" s="6"/>
      <c r="YV405" s="6"/>
      <c r="YW405" s="6"/>
      <c r="YX405" s="6"/>
      <c r="YY405" s="6"/>
      <c r="YZ405" s="6"/>
      <c r="ZA405" s="6"/>
      <c r="ZB405" s="6"/>
      <c r="ZC405" s="6"/>
      <c r="ZD405" s="6"/>
      <c r="ZE405" s="6"/>
      <c r="ZF405" s="6"/>
      <c r="ZG405" s="6"/>
      <c r="ZH405" s="6"/>
      <c r="ZI405" s="6"/>
      <c r="ZJ405" s="6"/>
      <c r="ZK405" s="6"/>
      <c r="ZL405" s="6"/>
      <c r="ZM405" s="6"/>
      <c r="ZN405" s="6"/>
      <c r="ZO405" s="6"/>
      <c r="ZP405" s="6"/>
      <c r="ZQ405" s="6"/>
      <c r="ZR405" s="6"/>
      <c r="ZS405" s="6"/>
      <c r="ZT405" s="6"/>
      <c r="ZU405" s="6"/>
      <c r="ZV405" s="6"/>
      <c r="ZW405" s="6"/>
      <c r="ZX405" s="6"/>
      <c r="ZY405" s="6"/>
      <c r="ZZ405" s="6"/>
      <c r="AAA405" s="6"/>
      <c r="AAB405" s="6"/>
      <c r="AAC405" s="6"/>
      <c r="AAD405" s="6"/>
      <c r="AAE405" s="6"/>
      <c r="AAF405" s="6"/>
      <c r="AAG405" s="6"/>
      <c r="AAH405" s="6"/>
      <c r="AAI405" s="6"/>
      <c r="AAJ405" s="6"/>
      <c r="AAK405" s="6"/>
      <c r="AAL405" s="6"/>
      <c r="AAM405" s="6"/>
      <c r="AAN405" s="6"/>
      <c r="AAO405" s="6"/>
      <c r="AAP405" s="6"/>
      <c r="AAQ405" s="6"/>
      <c r="AAR405" s="6"/>
      <c r="AAS405" s="6"/>
      <c r="AAT405" s="6"/>
      <c r="AAU405" s="6"/>
      <c r="AAV405" s="6"/>
      <c r="AAW405" s="6"/>
      <c r="AAX405" s="6"/>
      <c r="AAY405" s="6"/>
      <c r="AAZ405" s="6"/>
      <c r="ABA405" s="6"/>
      <c r="ABB405" s="6"/>
      <c r="ABC405" s="6"/>
      <c r="ABD405" s="6"/>
      <c r="ABE405" s="6"/>
      <c r="ABF405" s="6"/>
      <c r="ABG405" s="6"/>
      <c r="ABH405" s="6"/>
      <c r="ABI405" s="6"/>
      <c r="ABJ405" s="6"/>
      <c r="ABK405" s="6"/>
      <c r="ABL405" s="6"/>
      <c r="ABM405" s="6"/>
      <c r="ABN405" s="6"/>
      <c r="ABO405" s="6"/>
      <c r="ABP405" s="6"/>
      <c r="ABQ405" s="6"/>
      <c r="ABR405" s="6"/>
      <c r="ABS405" s="6"/>
      <c r="ABT405" s="6"/>
      <c r="ABU405" s="6"/>
      <c r="ABV405" s="6"/>
      <c r="ABW405" s="6"/>
      <c r="ABX405" s="6"/>
      <c r="ABY405" s="6"/>
      <c r="ABZ405" s="6"/>
      <c r="ACA405" s="6"/>
      <c r="ACB405" s="6"/>
      <c r="ACC405" s="6"/>
      <c r="ACD405" s="6"/>
      <c r="ACE405" s="6"/>
      <c r="ACF405" s="6"/>
      <c r="ACG405" s="6"/>
      <c r="ACH405" s="6"/>
      <c r="ACI405" s="6"/>
      <c r="ACJ405" s="6"/>
      <c r="ACK405" s="6"/>
      <c r="ACL405" s="6"/>
      <c r="ACM405" s="6"/>
      <c r="ACN405" s="6"/>
      <c r="ACO405" s="6"/>
      <c r="ACP405" s="6"/>
      <c r="ACQ405" s="6"/>
      <c r="ACR405" s="6"/>
      <c r="ACS405" s="6"/>
      <c r="ACT405" s="6"/>
      <c r="ACU405" s="6"/>
      <c r="ACV405" s="6"/>
      <c r="ACW405" s="6"/>
      <c r="ACX405" s="6"/>
      <c r="ACY405" s="6"/>
      <c r="ACZ405" s="6"/>
      <c r="ADA405" s="6"/>
      <c r="ADB405" s="6"/>
      <c r="ADC405" s="6"/>
      <c r="ADD405" s="6"/>
      <c r="ADE405" s="6"/>
      <c r="ADF405" s="6"/>
      <c r="ADG405" s="6"/>
      <c r="ADH405" s="6"/>
      <c r="ADI405" s="6"/>
      <c r="ADJ405" s="6"/>
      <c r="ADK405" s="6"/>
      <c r="ADL405" s="6"/>
      <c r="ADM405" s="6"/>
      <c r="ADN405" s="6"/>
      <c r="ADO405" s="6"/>
      <c r="ADP405" s="6"/>
      <c r="ADQ405" s="6"/>
      <c r="ADR405" s="6"/>
      <c r="ADS405" s="6"/>
      <c r="ADT405" s="6"/>
      <c r="ADU405" s="6"/>
      <c r="ADV405" s="6"/>
      <c r="ADW405" s="6"/>
      <c r="ADX405" s="6"/>
      <c r="ADY405" s="6"/>
      <c r="ADZ405" s="6"/>
      <c r="AEA405" s="6"/>
      <c r="AEB405" s="6"/>
      <c r="AEC405" s="6"/>
      <c r="AED405" s="6"/>
      <c r="AEE405" s="6"/>
      <c r="AEF405" s="6"/>
      <c r="AEG405" s="6"/>
      <c r="AEH405" s="6"/>
      <c r="AEI405" s="6"/>
      <c r="AEJ405" s="6"/>
      <c r="AEK405" s="6"/>
      <c r="AEL405" s="6"/>
      <c r="AEM405" s="6"/>
      <c r="AEN405" s="6"/>
      <c r="AEO405" s="6"/>
      <c r="AEP405" s="6"/>
      <c r="AEQ405" s="6"/>
      <c r="AER405" s="6"/>
      <c r="AES405" s="6"/>
      <c r="AET405" s="6"/>
      <c r="AEU405" s="6"/>
      <c r="AEV405" s="6"/>
      <c r="AEW405" s="6"/>
      <c r="AEX405" s="6"/>
      <c r="AEY405" s="6"/>
      <c r="AEZ405" s="6"/>
      <c r="AFA405" s="6"/>
      <c r="AFB405" s="6"/>
      <c r="AFC405" s="6"/>
      <c r="AFD405" s="6"/>
      <c r="AFE405" s="6"/>
      <c r="AFF405" s="6"/>
      <c r="AFG405" s="6"/>
      <c r="AFH405" s="6"/>
      <c r="AFI405" s="6"/>
      <c r="AFJ405" s="6"/>
      <c r="AFK405" s="6"/>
      <c r="AFL405" s="6"/>
      <c r="AFM405" s="6"/>
      <c r="AFN405" s="6"/>
      <c r="AFO405" s="6"/>
      <c r="AFP405" s="6"/>
      <c r="AFQ405" s="6"/>
      <c r="AFR405" s="6"/>
      <c r="AFS405" s="6"/>
      <c r="AFT405" s="6"/>
      <c r="AFU405" s="6"/>
      <c r="AFV405" s="6"/>
      <c r="AFW405" s="6"/>
      <c r="AFX405" s="6"/>
      <c r="AFY405" s="6"/>
      <c r="AFZ405" s="6"/>
      <c r="AGA405" s="6"/>
      <c r="AGB405" s="6"/>
      <c r="AGC405" s="6"/>
      <c r="AGD405" s="6"/>
      <c r="AGE405" s="6"/>
      <c r="AGF405" s="6"/>
      <c r="AGG405" s="6"/>
      <c r="AGH405" s="6"/>
      <c r="AGI405" s="6"/>
      <c r="AGJ405" s="6"/>
      <c r="AGK405" s="6"/>
      <c r="AGL405" s="6"/>
      <c r="AGM405" s="6"/>
      <c r="AGN405" s="6"/>
      <c r="AGO405" s="6"/>
      <c r="AGP405" s="6"/>
      <c r="AGQ405" s="6"/>
      <c r="AGR405" s="6"/>
      <c r="AGS405" s="6"/>
      <c r="AGT405" s="6"/>
      <c r="AGU405" s="6"/>
      <c r="AGV405" s="6"/>
      <c r="AGW405" s="6"/>
      <c r="AGX405" s="6"/>
      <c r="AGY405" s="6"/>
      <c r="AGZ405" s="6"/>
      <c r="AHA405" s="6"/>
      <c r="AHB405" s="6"/>
      <c r="AHC405" s="6"/>
      <c r="AHD405" s="6"/>
      <c r="AHE405" s="6"/>
      <c r="AHF405" s="6"/>
      <c r="AHG405" s="6"/>
      <c r="AHH405" s="6"/>
      <c r="AHI405" s="6"/>
      <c r="AHJ405" s="6"/>
      <c r="AHK405" s="6"/>
      <c r="AHL405" s="6"/>
      <c r="AHM405" s="6"/>
      <c r="AHN405" s="6"/>
      <c r="AHO405" s="6"/>
      <c r="AHP405" s="6"/>
      <c r="AHQ405" s="6"/>
      <c r="AHR405" s="6"/>
      <c r="AHS405" s="6"/>
      <c r="AHT405" s="6"/>
      <c r="AHU405" s="6"/>
      <c r="AHV405" s="6"/>
      <c r="AHW405" s="6"/>
      <c r="AHX405" s="6"/>
      <c r="AHY405" s="6"/>
      <c r="AHZ405" s="6"/>
      <c r="AIA405" s="6"/>
      <c r="AIB405" s="6"/>
      <c r="AIC405" s="6"/>
      <c r="AID405" s="6"/>
      <c r="AIE405" s="6"/>
      <c r="AIF405" s="6"/>
      <c r="AIG405" s="6"/>
      <c r="AIH405" s="6"/>
      <c r="AII405" s="6"/>
      <c r="AIJ405" s="6"/>
      <c r="AIK405" s="6"/>
      <c r="AIL405" s="6"/>
      <c r="AIM405" s="6"/>
      <c r="AIN405" s="6"/>
      <c r="AIO405" s="6"/>
      <c r="AIP405" s="6"/>
      <c r="AIQ405" s="6"/>
      <c r="AIR405" s="6"/>
      <c r="AIS405" s="6"/>
      <c r="AIT405" s="6"/>
      <c r="AIU405" s="6"/>
      <c r="AIV405" s="6"/>
      <c r="AIW405" s="6"/>
      <c r="AIX405" s="6"/>
      <c r="AIY405" s="6"/>
      <c r="AIZ405" s="6"/>
      <c r="AJA405" s="6"/>
      <c r="AJB405" s="6"/>
      <c r="AJC405" s="6"/>
      <c r="AJD405" s="6"/>
      <c r="AJE405" s="6"/>
      <c r="AJF405" s="6"/>
      <c r="AJG405" s="6"/>
      <c r="AJH405" s="6"/>
      <c r="AJI405" s="6"/>
      <c r="AJJ405" s="6"/>
      <c r="AJK405" s="6"/>
      <c r="AJL405" s="6"/>
      <c r="AJM405" s="6"/>
      <c r="AJN405" s="6"/>
      <c r="AJO405" s="6"/>
      <c r="AJP405" s="6"/>
      <c r="AJQ405" s="6"/>
      <c r="AJR405" s="6"/>
      <c r="AJS405" s="6"/>
      <c r="AJT405" s="6"/>
      <c r="AJU405" s="6"/>
      <c r="AJV405" s="6"/>
      <c r="AJW405" s="6"/>
      <c r="AJX405" s="6"/>
      <c r="AJY405" s="6"/>
      <c r="AJZ405" s="6"/>
      <c r="AKA405" s="6"/>
      <c r="AKB405" s="6"/>
      <c r="AKC405" s="6"/>
      <c r="AKD405" s="6"/>
      <c r="AKE405" s="6"/>
      <c r="AKF405" s="6"/>
      <c r="AKG405" s="6"/>
      <c r="AKH405" s="6"/>
      <c r="AKI405" s="6"/>
      <c r="AKJ405" s="6"/>
      <c r="AKK405" s="6"/>
      <c r="AKL405" s="6"/>
      <c r="AKM405" s="6"/>
      <c r="AKN405" s="6"/>
      <c r="AKO405" s="6"/>
      <c r="AKP405" s="6"/>
      <c r="AKQ405" s="6"/>
      <c r="AKR405" s="6"/>
      <c r="AKS405" s="6"/>
      <c r="AKT405" s="6"/>
      <c r="AKU405" s="6"/>
      <c r="AKV405" s="6"/>
      <c r="AKW405" s="6"/>
      <c r="AKX405" s="6"/>
      <c r="AKY405" s="6"/>
      <c r="AKZ405" s="6"/>
      <c r="ALA405" s="6"/>
      <c r="ALB405" s="6"/>
      <c r="ALC405" s="6"/>
      <c r="ALD405" s="6"/>
      <c r="ALE405" s="6"/>
      <c r="ALF405" s="6"/>
      <c r="ALG405" s="6"/>
      <c r="ALH405" s="6"/>
      <c r="ALI405" s="6"/>
      <c r="ALJ405" s="6"/>
      <c r="ALK405" s="6"/>
      <c r="ALL405" s="6"/>
      <c r="ALM405" s="6"/>
      <c r="ALN405" s="6"/>
      <c r="ALO405" s="6"/>
      <c r="ALP405" s="6"/>
      <c r="ALQ405" s="6"/>
      <c r="ALR405" s="6"/>
      <c r="ALS405" s="6"/>
      <c r="ALT405" s="6"/>
      <c r="ALU405" s="6"/>
      <c r="ALV405" s="6"/>
      <c r="ALW405" s="6"/>
      <c r="ALX405" s="6"/>
      <c r="ALY405" s="6"/>
      <c r="ALZ405" s="6"/>
      <c r="AMA405" s="6"/>
      <c r="AMB405" s="6"/>
      <c r="AMC405" s="6"/>
      <c r="AMD405" s="6"/>
      <c r="AME405" s="6"/>
      <c r="AMF405" s="6"/>
      <c r="AMG405" s="6"/>
      <c r="AMH405" s="6"/>
      <c r="AMI405" s="6"/>
      <c r="AMJ405" s="6"/>
      <c r="AMK405" s="6"/>
      <c r="AML405" s="6"/>
      <c r="AMM405" s="6"/>
      <c r="AMN405" s="6"/>
      <c r="AMO405" s="6"/>
      <c r="AMP405" s="6"/>
      <c r="AMQ405" s="6"/>
      <c r="AMR405" s="6"/>
      <c r="AMS405" s="6"/>
      <c r="AMT405" s="6"/>
      <c r="AMU405" s="6"/>
      <c r="AMV405" s="6"/>
      <c r="AMW405" s="6"/>
      <c r="AMX405" s="6"/>
      <c r="AMY405" s="6"/>
      <c r="AMZ405" s="6"/>
      <c r="ANA405" s="6"/>
      <c r="ANB405" s="6"/>
      <c r="ANC405" s="6"/>
      <c r="AND405" s="6"/>
      <c r="ANE405" s="6"/>
      <c r="ANF405" s="6"/>
      <c r="ANG405" s="6"/>
      <c r="ANH405" s="6"/>
    </row>
    <row r="406" spans="1:1048" s="18" customFormat="1" x14ac:dyDescent="0.25">
      <c r="C406" s="6" t="str">
        <f t="shared" si="298"/>
        <v>Whirlpool</v>
      </c>
      <c r="D406" s="6" t="str">
        <f t="shared" si="299"/>
        <v>HPSE2K80HD045VC  (80 gal)</v>
      </c>
      <c r="E406" s="6">
        <f t="shared" si="335"/>
        <v>261312</v>
      </c>
      <c r="F406" s="60">
        <f t="shared" si="202"/>
        <v>80</v>
      </c>
      <c r="G406" s="6" t="str">
        <f t="shared" si="300"/>
        <v>AOSmithPHPT80</v>
      </c>
      <c r="H406" s="60">
        <v>1</v>
      </c>
      <c r="I406" s="62">
        <v>0</v>
      </c>
      <c r="J406" s="61">
        <f t="shared" si="331"/>
        <v>2</v>
      </c>
      <c r="K406" s="61">
        <f t="shared" si="332"/>
        <v>0</v>
      </c>
      <c r="L406" s="127">
        <f t="shared" si="327"/>
        <v>0</v>
      </c>
      <c r="M406" s="169" t="str">
        <f t="shared" si="336"/>
        <v>WhirlpoolHPSE2K80C</v>
      </c>
      <c r="N406" s="97" t="s">
        <v>196</v>
      </c>
      <c r="O406" s="32">
        <v>1</v>
      </c>
      <c r="P406" s="81">
        <f t="shared" si="328"/>
        <v>26</v>
      </c>
      <c r="Q406" t="s">
        <v>53</v>
      </c>
      <c r="R406" s="68">
        <f t="shared" si="334"/>
        <v>13</v>
      </c>
      <c r="S406" s="68">
        <f t="shared" si="325"/>
        <v>261312</v>
      </c>
      <c r="T406" s="65" t="str">
        <f t="shared" si="317"/>
        <v>HPSE2K80HD045VC  (80 gal)</v>
      </c>
      <c r="U406" s="168">
        <f t="shared" si="314"/>
        <v>1</v>
      </c>
      <c r="V406" s="21" t="s">
        <v>160</v>
      </c>
      <c r="W406" s="22">
        <v>80</v>
      </c>
      <c r="X406" s="30" t="s">
        <v>165</v>
      </c>
      <c r="Y406" s="86" t="s">
        <v>108</v>
      </c>
      <c r="Z406" s="91" t="str">
        <f t="shared" si="326"/>
        <v>AOSmithPHPT80</v>
      </c>
      <c r="AA406" s="126">
        <v>0</v>
      </c>
      <c r="AB406" s="35">
        <f>[1]ESTAR_to_AWHS!K185</f>
        <v>2</v>
      </c>
      <c r="AC406" s="50" t="str">
        <f>[1]ESTAR_to_AWHS!I185</f>
        <v>2-3</v>
      </c>
      <c r="AD406" s="170" t="str">
        <f>[1]ESTAR_to_AWHS!L185</f>
        <v>--</v>
      </c>
      <c r="AE406" s="52">
        <f>[1]ESTAR_to_AWHS!J185</f>
        <v>41666</v>
      </c>
      <c r="AF406" s="49" t="s">
        <v>83</v>
      </c>
      <c r="AG406" s="138" t="str">
        <f t="shared" si="330"/>
        <v>2,     261312,   "HPSE2K80HD045VC  (80 gal)"</v>
      </c>
      <c r="AH406" s="140" t="str">
        <f t="shared" si="273"/>
        <v>Whirlpool</v>
      </c>
      <c r="AI406" s="142" t="s">
        <v>725</v>
      </c>
      <c r="AJ406" s="166">
        <f t="shared" si="316"/>
        <v>1</v>
      </c>
      <c r="AK406" s="138" t="str">
        <f t="shared" si="333"/>
        <v xml:space="preserve">          case  HPSE2K80HD045VC  (80 gal)   :   "WhirlpoolHPSE2K80C"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  <c r="EG406" s="29"/>
      <c r="EH406" s="29"/>
      <c r="EI406" s="29"/>
      <c r="EJ406" s="29"/>
      <c r="EK406" s="29"/>
      <c r="EL406" s="29"/>
      <c r="EM406" s="29"/>
      <c r="EN406" s="29"/>
      <c r="EO406" s="29"/>
      <c r="EP406" s="29"/>
      <c r="EQ406" s="29"/>
      <c r="ER406" s="29"/>
      <c r="ES406" s="29"/>
      <c r="ET406" s="29"/>
      <c r="EU406" s="29"/>
      <c r="EV406" s="29"/>
      <c r="EW406" s="29"/>
      <c r="EX406" s="29"/>
      <c r="EY406" s="29"/>
      <c r="EZ406" s="29"/>
      <c r="FA406" s="29"/>
      <c r="FB406" s="29"/>
      <c r="FC406" s="29"/>
      <c r="FD406" s="29"/>
      <c r="FE406" s="29"/>
      <c r="FF406" s="29"/>
      <c r="FG406" s="29"/>
      <c r="FH406" s="29"/>
      <c r="FI406" s="29"/>
      <c r="FJ406" s="29"/>
      <c r="FK406" s="29"/>
      <c r="FL406" s="29"/>
      <c r="FM406" s="29"/>
      <c r="FN406" s="29"/>
      <c r="FO406" s="29"/>
      <c r="FP406" s="29"/>
      <c r="FQ406" s="29"/>
      <c r="FR406" s="29"/>
      <c r="FS406" s="29"/>
      <c r="FT406" s="29"/>
      <c r="FU406" s="29"/>
      <c r="FV406" s="29"/>
      <c r="FW406" s="29"/>
      <c r="FX406" s="29"/>
      <c r="FY406" s="29"/>
      <c r="FZ406" s="29"/>
      <c r="GA406" s="29"/>
      <c r="GB406" s="29"/>
      <c r="GC406" s="29"/>
      <c r="GD406" s="29"/>
      <c r="GE406" s="29"/>
      <c r="GF406" s="29"/>
      <c r="GG406" s="29"/>
      <c r="GH406" s="29"/>
      <c r="GI406" s="29"/>
      <c r="GJ406" s="29"/>
      <c r="GK406" s="29"/>
      <c r="GL406" s="29"/>
      <c r="GM406" s="29"/>
      <c r="GN406" s="29"/>
      <c r="GO406" s="29"/>
      <c r="GP406" s="29"/>
      <c r="GQ406" s="29"/>
      <c r="GR406" s="29"/>
      <c r="GS406" s="29"/>
      <c r="GT406" s="29"/>
      <c r="GU406" s="29"/>
      <c r="GV406" s="29"/>
      <c r="GW406" s="29"/>
      <c r="GX406" s="29"/>
      <c r="GY406" s="29"/>
      <c r="GZ406" s="29"/>
      <c r="HA406" s="29"/>
      <c r="HB406" s="29"/>
      <c r="HC406" s="29"/>
      <c r="HD406" s="29"/>
      <c r="HE406" s="29"/>
      <c r="HF406" s="29"/>
      <c r="HG406" s="29"/>
      <c r="HH406" s="29"/>
      <c r="HI406" s="29"/>
      <c r="HJ406" s="29"/>
      <c r="HK406" s="29"/>
      <c r="HL406" s="29"/>
      <c r="HM406" s="29"/>
      <c r="HN406" s="29"/>
      <c r="HO406" s="29"/>
      <c r="HP406" s="29"/>
      <c r="HQ406" s="29"/>
      <c r="HR406" s="29"/>
      <c r="HS406" s="29"/>
      <c r="HT406" s="29"/>
      <c r="HU406" s="29"/>
      <c r="HV406" s="29"/>
      <c r="HW406" s="29"/>
      <c r="HX406" s="29"/>
      <c r="HY406" s="29"/>
      <c r="HZ406" s="29"/>
      <c r="IA406" s="29"/>
      <c r="IB406" s="29"/>
      <c r="IC406" s="29"/>
      <c r="ID406" s="29"/>
      <c r="IE406" s="29"/>
      <c r="IF406" s="29"/>
      <c r="IG406" s="29"/>
      <c r="IH406" s="29"/>
      <c r="II406" s="29"/>
      <c r="IJ406" s="29"/>
      <c r="IK406" s="29"/>
      <c r="IL406" s="29"/>
      <c r="IM406" s="29"/>
      <c r="IN406" s="29"/>
      <c r="IO406" s="29"/>
      <c r="IP406" s="29"/>
      <c r="IQ406" s="29"/>
      <c r="IR406" s="29"/>
      <c r="IS406" s="29"/>
      <c r="IT406" s="29"/>
      <c r="IU406" s="29"/>
      <c r="IV406" s="29"/>
      <c r="IW406" s="29"/>
      <c r="IX406" s="29"/>
      <c r="IY406" s="29"/>
      <c r="IZ406" s="29"/>
      <c r="JA406" s="29"/>
      <c r="JB406" s="29"/>
      <c r="JC406" s="29"/>
      <c r="JD406" s="29"/>
      <c r="JE406" s="29"/>
      <c r="JF406" s="29"/>
      <c r="JG406" s="29"/>
      <c r="JH406" s="29"/>
      <c r="JI406" s="29"/>
      <c r="JJ406" s="29"/>
      <c r="JK406" s="29"/>
      <c r="JL406" s="29"/>
      <c r="JM406" s="29"/>
      <c r="JN406" s="29"/>
      <c r="JO406" s="29"/>
      <c r="JP406" s="29"/>
      <c r="JQ406" s="29"/>
      <c r="JR406" s="29"/>
      <c r="JS406" s="29"/>
      <c r="JT406" s="29"/>
      <c r="JU406" s="29"/>
      <c r="JV406" s="29"/>
      <c r="JW406" s="29"/>
      <c r="JX406" s="29"/>
      <c r="JY406" s="29"/>
      <c r="JZ406" s="29"/>
      <c r="KA406" s="29"/>
      <c r="KB406" s="29"/>
      <c r="KC406" s="29"/>
      <c r="KD406" s="29"/>
      <c r="KE406" s="29"/>
      <c r="KF406" s="29"/>
      <c r="KG406" s="29"/>
      <c r="KH406" s="29"/>
      <c r="KI406" s="29"/>
      <c r="KJ406" s="29"/>
      <c r="KK406" s="29"/>
      <c r="KL406" s="29"/>
      <c r="KM406" s="29"/>
      <c r="KN406" s="29"/>
      <c r="KO406" s="29"/>
      <c r="KP406" s="29"/>
      <c r="KQ406" s="29"/>
      <c r="KR406" s="29"/>
      <c r="KS406" s="29"/>
      <c r="KT406" s="29"/>
      <c r="KU406" s="29"/>
      <c r="KV406" s="29"/>
      <c r="KW406" s="29"/>
      <c r="KX406" s="29"/>
      <c r="KY406" s="29"/>
      <c r="KZ406" s="29"/>
      <c r="LA406" s="29"/>
      <c r="LB406" s="29"/>
      <c r="LC406" s="29"/>
      <c r="LD406" s="29"/>
      <c r="LE406" s="29"/>
      <c r="LF406" s="29"/>
      <c r="LG406" s="29"/>
      <c r="LH406" s="29"/>
      <c r="LI406" s="29"/>
      <c r="LJ406" s="29"/>
      <c r="LK406" s="29"/>
      <c r="LL406" s="29"/>
      <c r="LM406" s="29"/>
      <c r="LN406" s="29"/>
      <c r="LO406" s="29"/>
      <c r="LP406" s="29"/>
      <c r="LQ406" s="29"/>
      <c r="LR406" s="29"/>
      <c r="LS406" s="29"/>
      <c r="LT406" s="29"/>
      <c r="LU406" s="29"/>
      <c r="LV406" s="29"/>
      <c r="LW406" s="29"/>
      <c r="LX406" s="29"/>
      <c r="LY406" s="29"/>
      <c r="LZ406" s="29"/>
      <c r="MA406" s="29"/>
      <c r="MB406" s="29"/>
      <c r="MC406" s="29"/>
      <c r="MD406" s="29"/>
      <c r="ME406" s="29"/>
      <c r="MF406" s="29"/>
      <c r="MG406" s="29"/>
      <c r="MH406" s="29"/>
      <c r="MI406" s="29"/>
      <c r="MJ406" s="29"/>
      <c r="MK406" s="29"/>
      <c r="ML406" s="29"/>
      <c r="MM406" s="29"/>
      <c r="MN406" s="29"/>
      <c r="MO406" s="29"/>
      <c r="MP406" s="29"/>
      <c r="MQ406" s="29"/>
      <c r="MR406" s="29"/>
      <c r="MS406" s="29"/>
      <c r="MT406" s="29"/>
      <c r="MU406" s="29"/>
      <c r="MV406" s="29"/>
      <c r="MW406" s="29"/>
      <c r="MX406" s="29"/>
      <c r="MY406" s="29"/>
      <c r="MZ406" s="29"/>
      <c r="NA406" s="29"/>
      <c r="NB406" s="29"/>
      <c r="NC406" s="29"/>
      <c r="ND406" s="29"/>
      <c r="NE406" s="29"/>
      <c r="NF406" s="29"/>
      <c r="NG406" s="29"/>
      <c r="NH406" s="29"/>
      <c r="NI406" s="29"/>
      <c r="NJ406" s="29"/>
      <c r="NK406" s="29"/>
      <c r="NL406" s="29"/>
      <c r="NM406" s="29"/>
      <c r="NN406" s="29"/>
      <c r="NO406" s="29"/>
      <c r="NP406" s="29"/>
      <c r="NQ406" s="29"/>
      <c r="NR406" s="29"/>
      <c r="NS406" s="29"/>
      <c r="NT406" s="29"/>
      <c r="NU406" s="29"/>
      <c r="NV406" s="29"/>
      <c r="NW406" s="29"/>
      <c r="NX406" s="29"/>
      <c r="NY406" s="29"/>
      <c r="NZ406" s="29"/>
      <c r="OA406" s="29"/>
      <c r="OB406" s="29"/>
      <c r="OC406" s="29"/>
      <c r="OD406" s="29"/>
      <c r="OE406" s="29"/>
      <c r="OF406" s="29"/>
      <c r="OG406" s="29"/>
      <c r="OH406" s="29"/>
      <c r="OI406" s="29"/>
      <c r="OJ406" s="29"/>
      <c r="OK406" s="29"/>
      <c r="OL406" s="29"/>
      <c r="OM406" s="29"/>
      <c r="ON406" s="29"/>
      <c r="OO406" s="29"/>
      <c r="OP406" s="29"/>
      <c r="OQ406" s="29"/>
      <c r="OR406" s="29"/>
      <c r="OS406" s="29"/>
      <c r="OT406" s="29"/>
      <c r="OU406" s="29"/>
      <c r="OV406" s="29"/>
      <c r="OW406" s="29"/>
      <c r="OX406" s="29"/>
      <c r="OY406" s="29"/>
      <c r="OZ406" s="29"/>
      <c r="PA406" s="29"/>
      <c r="PB406" s="29"/>
      <c r="PC406" s="29"/>
      <c r="PD406" s="29"/>
      <c r="PE406" s="29"/>
      <c r="PF406" s="29"/>
      <c r="PG406" s="29"/>
      <c r="PH406" s="29"/>
      <c r="PI406" s="29"/>
      <c r="PJ406" s="29"/>
      <c r="PK406" s="29"/>
      <c r="PL406" s="29"/>
      <c r="PM406" s="29"/>
      <c r="PN406" s="29"/>
      <c r="PO406" s="29"/>
      <c r="PP406" s="29"/>
      <c r="PQ406" s="29"/>
      <c r="PR406" s="29"/>
      <c r="PS406" s="29"/>
      <c r="PT406" s="29"/>
      <c r="PU406" s="29"/>
      <c r="PV406" s="29"/>
      <c r="PW406" s="29"/>
      <c r="PX406" s="29"/>
      <c r="PY406" s="29"/>
      <c r="PZ406" s="29"/>
      <c r="QA406" s="29"/>
      <c r="QB406" s="29"/>
      <c r="QC406" s="29"/>
      <c r="QD406" s="29"/>
      <c r="QE406" s="29"/>
      <c r="QF406" s="29"/>
      <c r="QG406" s="29"/>
      <c r="QH406" s="29"/>
      <c r="QI406" s="29"/>
      <c r="QJ406" s="29"/>
      <c r="QK406" s="29"/>
      <c r="QL406" s="29"/>
      <c r="QM406" s="29"/>
      <c r="QN406" s="29"/>
      <c r="QO406" s="29"/>
      <c r="QP406" s="29"/>
      <c r="QQ406" s="29"/>
      <c r="QR406" s="29"/>
      <c r="QS406" s="29"/>
      <c r="QT406" s="29"/>
      <c r="QU406" s="29"/>
      <c r="QV406" s="29"/>
      <c r="QW406" s="29"/>
      <c r="QX406" s="29"/>
      <c r="QY406" s="29"/>
      <c r="QZ406" s="29"/>
      <c r="RA406" s="29"/>
      <c r="RB406" s="29"/>
      <c r="RC406" s="29"/>
      <c r="RD406" s="29"/>
      <c r="RE406" s="29"/>
      <c r="RF406" s="29"/>
      <c r="RG406" s="29"/>
      <c r="RH406" s="29"/>
      <c r="RI406" s="29"/>
      <c r="RJ406" s="29"/>
      <c r="RK406" s="29"/>
      <c r="RL406" s="29"/>
      <c r="RM406" s="29"/>
      <c r="RN406" s="29"/>
      <c r="RO406" s="29"/>
      <c r="RP406" s="29"/>
      <c r="RQ406" s="29"/>
      <c r="RR406" s="29"/>
      <c r="RS406" s="29"/>
      <c r="RT406" s="29"/>
      <c r="RU406" s="29"/>
      <c r="RV406" s="29"/>
      <c r="RW406" s="29"/>
      <c r="RX406" s="29"/>
      <c r="RY406" s="29"/>
      <c r="RZ406" s="29"/>
      <c r="SA406" s="29"/>
      <c r="SB406" s="29"/>
      <c r="SC406" s="29"/>
      <c r="SD406" s="29"/>
      <c r="SE406" s="29"/>
      <c r="SF406" s="29"/>
      <c r="SG406" s="29"/>
      <c r="SH406" s="29"/>
      <c r="SI406" s="29"/>
      <c r="SJ406" s="29"/>
      <c r="SK406" s="29"/>
      <c r="SL406" s="29"/>
      <c r="SM406" s="29"/>
      <c r="SN406" s="29"/>
      <c r="SO406" s="29"/>
      <c r="SP406" s="29"/>
      <c r="SQ406" s="29"/>
      <c r="SR406" s="29"/>
      <c r="SS406" s="29"/>
      <c r="ST406" s="29"/>
      <c r="SU406" s="29"/>
      <c r="SV406" s="29"/>
      <c r="SW406" s="29"/>
      <c r="SX406" s="29"/>
      <c r="SY406" s="29"/>
      <c r="SZ406" s="29"/>
      <c r="TA406" s="29"/>
      <c r="TB406" s="29"/>
      <c r="TC406" s="29"/>
      <c r="TD406" s="29"/>
      <c r="TE406" s="29"/>
      <c r="TF406" s="29"/>
      <c r="TG406" s="29"/>
      <c r="TH406" s="29"/>
      <c r="TI406" s="29"/>
      <c r="TJ406" s="29"/>
      <c r="TK406" s="29"/>
      <c r="TL406" s="29"/>
      <c r="TM406" s="29"/>
      <c r="TN406" s="29"/>
      <c r="TO406" s="29"/>
      <c r="TP406" s="29"/>
      <c r="TQ406" s="29"/>
      <c r="TR406" s="29"/>
      <c r="TS406" s="29"/>
      <c r="TT406" s="29"/>
      <c r="TU406" s="29"/>
      <c r="TV406" s="29"/>
      <c r="TW406" s="29"/>
      <c r="TX406" s="29"/>
      <c r="TY406" s="29"/>
      <c r="TZ406" s="29"/>
      <c r="UA406" s="29"/>
      <c r="UB406" s="29"/>
      <c r="UC406" s="29"/>
      <c r="UD406" s="29"/>
      <c r="UE406" s="29"/>
      <c r="UF406" s="29"/>
      <c r="UG406" s="29"/>
      <c r="UH406" s="29"/>
      <c r="UI406" s="29"/>
      <c r="UJ406" s="29"/>
      <c r="UK406" s="29"/>
      <c r="UL406" s="29"/>
      <c r="UM406" s="29"/>
      <c r="UN406" s="29"/>
      <c r="UO406" s="29"/>
      <c r="UP406" s="29"/>
      <c r="UQ406" s="29"/>
      <c r="UR406" s="29"/>
      <c r="US406" s="29"/>
      <c r="UT406" s="29"/>
      <c r="UU406" s="29"/>
      <c r="UV406" s="29"/>
      <c r="UW406" s="29"/>
      <c r="UX406" s="29"/>
      <c r="UY406" s="29"/>
      <c r="UZ406" s="29"/>
      <c r="VA406" s="29"/>
      <c r="VB406" s="29"/>
      <c r="VC406" s="29"/>
      <c r="VD406" s="29"/>
      <c r="VE406" s="29"/>
      <c r="VF406" s="29"/>
      <c r="VG406" s="29"/>
      <c r="VH406" s="29"/>
      <c r="VI406" s="29"/>
      <c r="VJ406" s="29"/>
      <c r="VK406" s="29"/>
      <c r="VL406" s="29"/>
      <c r="VM406" s="29"/>
      <c r="VN406" s="29"/>
      <c r="VO406" s="29"/>
      <c r="VP406" s="29"/>
      <c r="VQ406" s="29"/>
      <c r="VR406" s="29"/>
      <c r="VS406" s="29"/>
      <c r="VT406" s="29"/>
      <c r="VU406" s="29"/>
      <c r="VV406" s="29"/>
      <c r="VW406" s="29"/>
      <c r="VX406" s="29"/>
      <c r="VY406" s="29"/>
      <c r="VZ406" s="29"/>
      <c r="WA406" s="29"/>
      <c r="WB406" s="29"/>
      <c r="WC406" s="29"/>
      <c r="WD406" s="29"/>
      <c r="WE406" s="29"/>
      <c r="WF406" s="29"/>
      <c r="WG406" s="29"/>
      <c r="WH406" s="29"/>
      <c r="WI406" s="29"/>
      <c r="WJ406" s="29"/>
      <c r="WK406" s="29"/>
      <c r="WL406" s="29"/>
      <c r="WM406" s="29"/>
      <c r="WN406" s="29"/>
      <c r="WO406" s="29"/>
      <c r="WP406" s="29"/>
      <c r="WQ406" s="29"/>
      <c r="WR406" s="29"/>
      <c r="WS406" s="29"/>
      <c r="WT406" s="29"/>
      <c r="WU406" s="29"/>
      <c r="WV406" s="29"/>
      <c r="WW406" s="29"/>
      <c r="WX406" s="29"/>
      <c r="WY406" s="29"/>
      <c r="WZ406" s="29"/>
      <c r="XA406" s="29"/>
      <c r="XB406" s="29"/>
      <c r="XC406" s="29"/>
      <c r="XD406" s="29"/>
      <c r="XE406" s="29"/>
      <c r="XF406" s="29"/>
      <c r="XG406" s="29"/>
      <c r="XH406" s="29"/>
      <c r="XI406" s="29"/>
      <c r="XJ406" s="29"/>
      <c r="XK406" s="29"/>
      <c r="XL406" s="29"/>
      <c r="XM406" s="29"/>
      <c r="XN406" s="29"/>
      <c r="XO406" s="29"/>
      <c r="XP406" s="29"/>
      <c r="XQ406" s="29"/>
      <c r="XR406" s="29"/>
      <c r="XS406" s="29"/>
      <c r="XT406" s="29"/>
      <c r="XU406" s="29"/>
      <c r="XV406" s="29"/>
      <c r="XW406" s="29"/>
      <c r="XX406" s="29"/>
      <c r="XY406" s="29"/>
      <c r="XZ406" s="29"/>
      <c r="YA406" s="29"/>
      <c r="YB406" s="29"/>
      <c r="YC406" s="29"/>
      <c r="YD406" s="29"/>
      <c r="YE406" s="29"/>
      <c r="YF406" s="29"/>
      <c r="YG406" s="29"/>
      <c r="YH406" s="29"/>
      <c r="YI406" s="29"/>
      <c r="YJ406" s="29"/>
      <c r="YK406" s="29"/>
      <c r="YL406" s="29"/>
      <c r="YM406" s="29"/>
      <c r="YN406" s="29"/>
      <c r="YO406" s="29"/>
      <c r="YP406" s="29"/>
      <c r="YQ406" s="29"/>
      <c r="YR406" s="29"/>
      <c r="YS406" s="29"/>
      <c r="YT406" s="29"/>
      <c r="YU406" s="29"/>
      <c r="YV406" s="29"/>
      <c r="YW406" s="29"/>
      <c r="YX406" s="29"/>
      <c r="YY406" s="29"/>
      <c r="YZ406" s="29"/>
      <c r="ZA406" s="29"/>
      <c r="ZB406" s="29"/>
      <c r="ZC406" s="29"/>
      <c r="ZD406" s="29"/>
      <c r="ZE406" s="29"/>
      <c r="ZF406" s="29"/>
      <c r="ZG406" s="29"/>
      <c r="ZH406" s="29"/>
      <c r="ZI406" s="29"/>
      <c r="ZJ406" s="29"/>
      <c r="ZK406" s="29"/>
      <c r="ZL406" s="29"/>
      <c r="ZM406" s="29"/>
      <c r="ZN406" s="29"/>
      <c r="ZO406" s="29"/>
      <c r="ZP406" s="29"/>
      <c r="ZQ406" s="29"/>
      <c r="ZR406" s="29"/>
      <c r="ZS406" s="29"/>
      <c r="ZT406" s="29"/>
      <c r="ZU406" s="29"/>
      <c r="ZV406" s="29"/>
      <c r="ZW406" s="29"/>
      <c r="ZX406" s="29"/>
      <c r="ZY406" s="29"/>
      <c r="ZZ406" s="29"/>
      <c r="AAA406" s="29"/>
      <c r="AAB406" s="29"/>
      <c r="AAC406" s="29"/>
      <c r="AAD406" s="29"/>
      <c r="AAE406" s="29"/>
      <c r="AAF406" s="29"/>
      <c r="AAG406" s="29"/>
      <c r="AAH406" s="29"/>
      <c r="AAI406" s="29"/>
      <c r="AAJ406" s="29"/>
      <c r="AAK406" s="29"/>
      <c r="AAL406" s="29"/>
      <c r="AAM406" s="29"/>
      <c r="AAN406" s="29"/>
      <c r="AAO406" s="29"/>
      <c r="AAP406" s="29"/>
      <c r="AAQ406" s="29"/>
      <c r="AAR406" s="29"/>
      <c r="AAS406" s="29"/>
      <c r="AAT406" s="29"/>
      <c r="AAU406" s="29"/>
      <c r="AAV406" s="29"/>
      <c r="AAW406" s="29"/>
      <c r="AAX406" s="29"/>
      <c r="AAY406" s="29"/>
      <c r="AAZ406" s="29"/>
      <c r="ABA406" s="29"/>
      <c r="ABB406" s="29"/>
      <c r="ABC406" s="29"/>
      <c r="ABD406" s="29"/>
      <c r="ABE406" s="29"/>
      <c r="ABF406" s="29"/>
      <c r="ABG406" s="29"/>
      <c r="ABH406" s="29"/>
      <c r="ABI406" s="29"/>
      <c r="ABJ406" s="29"/>
      <c r="ABK406" s="29"/>
      <c r="ABL406" s="29"/>
      <c r="ABM406" s="29"/>
      <c r="ABN406" s="29"/>
      <c r="ABO406" s="29"/>
      <c r="ABP406" s="29"/>
      <c r="ABQ406" s="29"/>
      <c r="ABR406" s="29"/>
      <c r="ABS406" s="29"/>
      <c r="ABT406" s="29"/>
      <c r="ABU406" s="29"/>
      <c r="ABV406" s="29"/>
      <c r="ABW406" s="29"/>
      <c r="ABX406" s="29"/>
      <c r="ABY406" s="29"/>
      <c r="ABZ406" s="29"/>
      <c r="ACA406" s="29"/>
      <c r="ACB406" s="29"/>
      <c r="ACC406" s="29"/>
      <c r="ACD406" s="29"/>
      <c r="ACE406" s="29"/>
      <c r="ACF406" s="29"/>
      <c r="ACG406" s="29"/>
      <c r="ACH406" s="29"/>
      <c r="ACI406" s="29"/>
      <c r="ACJ406" s="29"/>
      <c r="ACK406" s="29"/>
      <c r="ACL406" s="29"/>
      <c r="ACM406" s="29"/>
      <c r="ACN406" s="29"/>
      <c r="ACO406" s="29"/>
      <c r="ACP406" s="29"/>
      <c r="ACQ406" s="29"/>
      <c r="ACR406" s="29"/>
      <c r="ACS406" s="29"/>
      <c r="ACT406" s="29"/>
      <c r="ACU406" s="29"/>
      <c r="ACV406" s="29"/>
      <c r="ACW406" s="29"/>
      <c r="ACX406" s="29"/>
      <c r="ACY406" s="29"/>
      <c r="ACZ406" s="29"/>
      <c r="ADA406" s="29"/>
      <c r="ADB406" s="29"/>
      <c r="ADC406" s="29"/>
      <c r="ADD406" s="29"/>
      <c r="ADE406" s="29"/>
      <c r="ADF406" s="29"/>
      <c r="ADG406" s="29"/>
      <c r="ADH406" s="29"/>
      <c r="ADI406" s="29"/>
      <c r="ADJ406" s="29"/>
      <c r="ADK406" s="29"/>
      <c r="ADL406" s="29"/>
      <c r="ADM406" s="29"/>
      <c r="ADN406" s="29"/>
      <c r="ADO406" s="29"/>
      <c r="ADP406" s="29"/>
      <c r="ADQ406" s="29"/>
      <c r="ADR406" s="29"/>
      <c r="ADS406" s="29"/>
      <c r="ADT406" s="29"/>
      <c r="ADU406" s="29"/>
      <c r="ADV406" s="29"/>
      <c r="ADW406" s="29"/>
      <c r="ADX406" s="29"/>
      <c r="ADY406" s="29"/>
      <c r="ADZ406" s="29"/>
      <c r="AEA406" s="29"/>
      <c r="AEB406" s="29"/>
      <c r="AEC406" s="29"/>
      <c r="AED406" s="29"/>
      <c r="AEE406" s="29"/>
      <c r="AEF406" s="29"/>
      <c r="AEG406" s="29"/>
      <c r="AEH406" s="29"/>
      <c r="AEI406" s="29"/>
      <c r="AEJ406" s="29"/>
      <c r="AEK406" s="29"/>
      <c r="AEL406" s="29"/>
      <c r="AEM406" s="29"/>
      <c r="AEN406" s="29"/>
      <c r="AEO406" s="29"/>
      <c r="AEP406" s="29"/>
      <c r="AEQ406" s="29"/>
      <c r="AER406" s="29"/>
      <c r="AES406" s="29"/>
      <c r="AET406" s="29"/>
      <c r="AEU406" s="29"/>
      <c r="AEV406" s="29"/>
      <c r="AEW406" s="29"/>
      <c r="AEX406" s="29"/>
      <c r="AEY406" s="29"/>
      <c r="AEZ406" s="29"/>
      <c r="AFA406" s="29"/>
      <c r="AFB406" s="29"/>
      <c r="AFC406" s="29"/>
      <c r="AFD406" s="29"/>
      <c r="AFE406" s="29"/>
      <c r="AFF406" s="29"/>
      <c r="AFG406" s="29"/>
      <c r="AFH406" s="29"/>
      <c r="AFI406" s="29"/>
      <c r="AFJ406" s="29"/>
      <c r="AFK406" s="29"/>
      <c r="AFL406" s="29"/>
      <c r="AFM406" s="29"/>
      <c r="AFN406" s="29"/>
      <c r="AFO406" s="29"/>
      <c r="AFP406" s="29"/>
      <c r="AFQ406" s="29"/>
      <c r="AFR406" s="29"/>
      <c r="AFS406" s="29"/>
      <c r="AFT406" s="29"/>
      <c r="AFU406" s="29"/>
      <c r="AFV406" s="29"/>
      <c r="AFW406" s="29"/>
      <c r="AFX406" s="29"/>
      <c r="AFY406" s="29"/>
      <c r="AFZ406" s="29"/>
      <c r="AGA406" s="29"/>
      <c r="AGB406" s="29"/>
      <c r="AGC406" s="29"/>
      <c r="AGD406" s="29"/>
      <c r="AGE406" s="29"/>
      <c r="AGF406" s="29"/>
      <c r="AGG406" s="29"/>
      <c r="AGH406" s="29"/>
      <c r="AGI406" s="29"/>
      <c r="AGJ406" s="29"/>
      <c r="AGK406" s="29"/>
      <c r="AGL406" s="29"/>
      <c r="AGM406" s="29"/>
      <c r="AGN406" s="29"/>
      <c r="AGO406" s="29"/>
      <c r="AGP406" s="29"/>
      <c r="AGQ406" s="29"/>
      <c r="AGR406" s="29"/>
      <c r="AGS406" s="29"/>
      <c r="AGT406" s="29"/>
      <c r="AGU406" s="29"/>
      <c r="AGV406" s="29"/>
      <c r="AGW406" s="29"/>
      <c r="AGX406" s="29"/>
      <c r="AGY406" s="29"/>
      <c r="AGZ406" s="29"/>
      <c r="AHA406" s="29"/>
      <c r="AHB406" s="29"/>
      <c r="AHC406" s="29"/>
      <c r="AHD406" s="29"/>
      <c r="AHE406" s="29"/>
      <c r="AHF406" s="29"/>
      <c r="AHG406" s="29"/>
      <c r="AHH406" s="29"/>
      <c r="AHI406" s="29"/>
      <c r="AHJ406" s="29"/>
      <c r="AHK406" s="29"/>
      <c r="AHL406" s="29"/>
      <c r="AHM406" s="29"/>
      <c r="AHN406" s="29"/>
      <c r="AHO406" s="29"/>
      <c r="AHP406" s="29"/>
      <c r="AHQ406" s="29"/>
      <c r="AHR406" s="29"/>
      <c r="AHS406" s="29"/>
      <c r="AHT406" s="29"/>
      <c r="AHU406" s="29"/>
      <c r="AHV406" s="29"/>
      <c r="AHW406" s="29"/>
      <c r="AHX406" s="29"/>
      <c r="AHY406" s="29"/>
      <c r="AHZ406" s="29"/>
      <c r="AIA406" s="29"/>
      <c r="AIB406" s="29"/>
      <c r="AIC406" s="29"/>
      <c r="AID406" s="29"/>
      <c r="AIE406" s="29"/>
      <c r="AIF406" s="29"/>
      <c r="AIG406" s="29"/>
      <c r="AIH406" s="29"/>
      <c r="AII406" s="29"/>
      <c r="AIJ406" s="29"/>
      <c r="AIK406" s="29"/>
      <c r="AIL406" s="29"/>
      <c r="AIM406" s="29"/>
      <c r="AIN406" s="29"/>
      <c r="AIO406" s="29"/>
      <c r="AIP406" s="29"/>
      <c r="AIQ406" s="29"/>
      <c r="AIR406" s="29"/>
      <c r="AIS406" s="29"/>
      <c r="AIT406" s="29"/>
      <c r="AIU406" s="29"/>
      <c r="AIV406" s="29"/>
      <c r="AIW406" s="29"/>
      <c r="AIX406" s="29"/>
      <c r="AIY406" s="29"/>
      <c r="AIZ406" s="29"/>
      <c r="AJA406" s="29"/>
      <c r="AJB406" s="29"/>
      <c r="AJC406" s="29"/>
      <c r="AJD406" s="29"/>
      <c r="AJE406" s="29"/>
      <c r="AJF406" s="29"/>
      <c r="AJG406" s="29"/>
      <c r="AJH406" s="29"/>
      <c r="AJI406" s="29"/>
      <c r="AJJ406" s="29"/>
      <c r="AJK406" s="29"/>
      <c r="AJL406" s="29"/>
      <c r="AJM406" s="29"/>
      <c r="AJN406" s="29"/>
      <c r="AJO406" s="29"/>
      <c r="AJP406" s="29"/>
      <c r="AJQ406" s="29"/>
      <c r="AJR406" s="29"/>
      <c r="AJS406" s="29"/>
      <c r="AJT406" s="29"/>
      <c r="AJU406" s="29"/>
      <c r="AJV406" s="29"/>
      <c r="AJW406" s="29"/>
      <c r="AJX406" s="29"/>
      <c r="AJY406" s="29"/>
      <c r="AJZ406" s="29"/>
      <c r="AKA406" s="29"/>
      <c r="AKB406" s="29"/>
      <c r="AKC406" s="29"/>
      <c r="AKD406" s="29"/>
      <c r="AKE406" s="29"/>
      <c r="AKF406" s="29"/>
      <c r="AKG406" s="29"/>
      <c r="AKH406" s="29"/>
      <c r="AKI406" s="29"/>
      <c r="AKJ406" s="29"/>
      <c r="AKK406" s="29"/>
      <c r="AKL406" s="29"/>
      <c r="AKM406" s="29"/>
      <c r="AKN406" s="29"/>
      <c r="AKO406" s="29"/>
      <c r="AKP406" s="29"/>
      <c r="AKQ406" s="29"/>
      <c r="AKR406" s="29"/>
      <c r="AKS406" s="29"/>
      <c r="AKT406" s="29"/>
      <c r="AKU406" s="29"/>
      <c r="AKV406" s="29"/>
      <c r="AKW406" s="29"/>
      <c r="AKX406" s="29"/>
      <c r="AKY406" s="29"/>
      <c r="AKZ406" s="29"/>
      <c r="ALA406" s="29"/>
      <c r="ALB406" s="29"/>
      <c r="ALC406" s="29"/>
      <c r="ALD406" s="29"/>
      <c r="ALE406" s="29"/>
      <c r="ALF406" s="29"/>
      <c r="ALG406" s="29"/>
      <c r="ALH406" s="29"/>
      <c r="ALI406" s="29"/>
      <c r="ALJ406" s="29"/>
      <c r="ALK406" s="29"/>
      <c r="ALL406" s="29"/>
      <c r="ALM406" s="29"/>
      <c r="ALN406" s="29"/>
      <c r="ALO406" s="29"/>
      <c r="ALP406" s="29"/>
      <c r="ALQ406" s="29"/>
      <c r="ALR406" s="29"/>
      <c r="ALS406" s="29"/>
      <c r="ALT406" s="29"/>
      <c r="ALU406" s="29"/>
      <c r="ALV406" s="29"/>
      <c r="ALW406" s="29"/>
      <c r="ALX406" s="29"/>
      <c r="ALY406" s="29"/>
      <c r="ALZ406" s="29"/>
      <c r="AMA406" s="29"/>
      <c r="AMB406" s="29"/>
      <c r="AMC406" s="29"/>
      <c r="AMD406" s="29"/>
      <c r="AME406" s="29"/>
      <c r="AMF406" s="29"/>
      <c r="AMG406" s="29"/>
      <c r="AMH406" s="29"/>
      <c r="AMI406" s="29"/>
      <c r="AMJ406" s="29"/>
      <c r="AMK406" s="29"/>
      <c r="AML406" s="29"/>
      <c r="AMM406" s="29"/>
      <c r="AMN406" s="29"/>
      <c r="AMO406" s="29"/>
      <c r="AMP406" s="29"/>
      <c r="AMQ406" s="29"/>
      <c r="AMR406" s="29"/>
      <c r="AMS406" s="29"/>
      <c r="AMT406" s="29"/>
      <c r="AMU406" s="29"/>
      <c r="AMV406" s="29"/>
      <c r="AMW406" s="29"/>
      <c r="AMX406" s="29"/>
      <c r="AMY406" s="29"/>
      <c r="AMZ406" s="29"/>
      <c r="ANA406" s="29"/>
      <c r="ANB406" s="29"/>
      <c r="ANC406" s="29"/>
      <c r="AND406" s="29"/>
      <c r="ANE406" s="29"/>
      <c r="ANF406" s="29"/>
      <c r="ANG406" s="29"/>
      <c r="ANH406" s="29"/>
    </row>
    <row r="407" spans="1:1048" s="18" customFormat="1" x14ac:dyDescent="0.25">
      <c r="C407" s="6" t="str">
        <f t="shared" si="298"/>
        <v>(generic)</v>
      </c>
      <c r="D407" s="6" t="str">
        <f t="shared" si="299"/>
        <v>UEF 2  (50 gal)</v>
      </c>
      <c r="E407" s="6">
        <f t="shared" si="335"/>
        <v>990138</v>
      </c>
      <c r="F407" s="60">
        <f t="shared" ref="F407:F410" si="337">W407</f>
        <v>50</v>
      </c>
      <c r="G407" s="6" t="str">
        <f t="shared" si="300"/>
        <v>GE2012</v>
      </c>
      <c r="H407" s="114">
        <v>0</v>
      </c>
      <c r="I407" s="112">
        <v>1</v>
      </c>
      <c r="J407" s="61">
        <f t="shared" ref="J407:J410" si="338">IF(H407&gt;0,AB407,0)</f>
        <v>0</v>
      </c>
      <c r="K407" s="113">
        <v>2.9</v>
      </c>
      <c r="L407" s="127">
        <f t="shared" ref="L407:L410" si="339">AA407</f>
        <v>0</v>
      </c>
      <c r="M407" s="169" t="str">
        <f t="shared" si="336"/>
        <v>WhirlpoolHPSE2K50</v>
      </c>
      <c r="N407" s="97" t="s">
        <v>196</v>
      </c>
      <c r="O407" s="32">
        <v>1</v>
      </c>
      <c r="P407" s="81">
        <f t="shared" ref="P407" si="340">VLOOKUP( Q407, $Q$2:$R$21, 2, FALSE )</f>
        <v>99</v>
      </c>
      <c r="Q407" s="12" t="s">
        <v>222</v>
      </c>
      <c r="R407" s="67">
        <v>1</v>
      </c>
      <c r="S407" s="68">
        <f t="shared" si="325"/>
        <v>990138</v>
      </c>
      <c r="T407" s="65" t="str">
        <f t="shared" ref="T407" si="341">V407 &amp; "  (" &amp; W407 &amp; " gal" &amp; IF(AA407&gt;0, ", JA13)", ")")</f>
        <v>UEF 2  (50 gal)</v>
      </c>
      <c r="U407" s="168">
        <f t="shared" si="314"/>
        <v>1</v>
      </c>
      <c r="V407" s="21" t="s">
        <v>226</v>
      </c>
      <c r="W407" s="22">
        <v>50</v>
      </c>
      <c r="X407" s="30" t="s">
        <v>224</v>
      </c>
      <c r="Y407" s="86" t="s">
        <v>224</v>
      </c>
      <c r="Z407" s="91" t="str">
        <f t="shared" si="326"/>
        <v>GE2012</v>
      </c>
      <c r="AA407" s="126">
        <v>0</v>
      </c>
      <c r="AB407" s="35">
        <v>0</v>
      </c>
      <c r="AC407" s="50">
        <v>0</v>
      </c>
      <c r="AD407" s="170">
        <v>0</v>
      </c>
      <c r="AE407" s="52">
        <v>0</v>
      </c>
      <c r="AF407" s="49"/>
      <c r="AG407" s="138" t="str">
        <f t="shared" si="330"/>
        <v>2,     990138,   "UEF 2  (50 gal)"</v>
      </c>
      <c r="AH407" s="139" t="str">
        <f>Q407</f>
        <v>(generic)</v>
      </c>
      <c r="AI407" s="141" t="s">
        <v>704</v>
      </c>
      <c r="AJ407" s="167">
        <f t="shared" si="316"/>
        <v>2</v>
      </c>
      <c r="AK407" s="138" t="str">
        <f t="shared" si="333"/>
        <v xml:space="preserve">          case  UEF 2  (50 gal)   :   "WhirlpoolHPSE2K50"</v>
      </c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  <c r="EG407" s="29"/>
      <c r="EH407" s="29"/>
      <c r="EI407" s="29"/>
      <c r="EJ407" s="29"/>
      <c r="EK407" s="29"/>
      <c r="EL407" s="29"/>
      <c r="EM407" s="29"/>
      <c r="EN407" s="29"/>
      <c r="EO407" s="29"/>
      <c r="EP407" s="29"/>
      <c r="EQ407" s="29"/>
      <c r="ER407" s="29"/>
      <c r="ES407" s="29"/>
      <c r="ET407" s="29"/>
      <c r="EU407" s="29"/>
      <c r="EV407" s="29"/>
      <c r="EW407" s="29"/>
      <c r="EX407" s="29"/>
      <c r="EY407" s="29"/>
      <c r="EZ407" s="29"/>
      <c r="FA407" s="29"/>
      <c r="FB407" s="29"/>
      <c r="FC407" s="29"/>
      <c r="FD407" s="29"/>
      <c r="FE407" s="29"/>
      <c r="FF407" s="29"/>
      <c r="FG407" s="29"/>
      <c r="FH407" s="29"/>
      <c r="FI407" s="29"/>
      <c r="FJ407" s="29"/>
      <c r="FK407" s="29"/>
      <c r="FL407" s="29"/>
      <c r="FM407" s="29"/>
      <c r="FN407" s="29"/>
      <c r="FO407" s="29"/>
      <c r="FP407" s="29"/>
      <c r="FQ407" s="29"/>
      <c r="FR407" s="29"/>
      <c r="FS407" s="29"/>
      <c r="FT407" s="29"/>
      <c r="FU407" s="29"/>
      <c r="FV407" s="29"/>
      <c r="FW407" s="29"/>
      <c r="FX407" s="29"/>
      <c r="FY407" s="29"/>
      <c r="FZ407" s="29"/>
      <c r="GA407" s="29"/>
      <c r="GB407" s="29"/>
      <c r="GC407" s="29"/>
      <c r="GD407" s="29"/>
      <c r="GE407" s="29"/>
      <c r="GF407" s="29"/>
      <c r="GG407" s="29"/>
      <c r="GH407" s="29"/>
      <c r="GI407" s="29"/>
      <c r="GJ407" s="29"/>
      <c r="GK407" s="29"/>
      <c r="GL407" s="29"/>
      <c r="GM407" s="29"/>
      <c r="GN407" s="29"/>
      <c r="GO407" s="29"/>
      <c r="GP407" s="29"/>
      <c r="GQ407" s="29"/>
      <c r="GR407" s="29"/>
      <c r="GS407" s="29"/>
      <c r="GT407" s="29"/>
      <c r="GU407" s="29"/>
      <c r="GV407" s="29"/>
      <c r="GW407" s="29"/>
      <c r="GX407" s="29"/>
      <c r="GY407" s="29"/>
      <c r="GZ407" s="29"/>
      <c r="HA407" s="29"/>
      <c r="HB407" s="29"/>
      <c r="HC407" s="29"/>
      <c r="HD407" s="29"/>
      <c r="HE407" s="29"/>
      <c r="HF407" s="29"/>
      <c r="HG407" s="29"/>
      <c r="HH407" s="29"/>
      <c r="HI407" s="29"/>
      <c r="HJ407" s="29"/>
      <c r="HK407" s="29"/>
      <c r="HL407" s="29"/>
      <c r="HM407" s="29"/>
      <c r="HN407" s="29"/>
      <c r="HO407" s="29"/>
      <c r="HP407" s="29"/>
      <c r="HQ407" s="29"/>
      <c r="HR407" s="29"/>
      <c r="HS407" s="29"/>
      <c r="HT407" s="29"/>
      <c r="HU407" s="29"/>
      <c r="HV407" s="29"/>
      <c r="HW407" s="29"/>
      <c r="HX407" s="29"/>
      <c r="HY407" s="29"/>
      <c r="HZ407" s="29"/>
      <c r="IA407" s="29"/>
      <c r="IB407" s="29"/>
      <c r="IC407" s="29"/>
      <c r="ID407" s="29"/>
      <c r="IE407" s="29"/>
      <c r="IF407" s="29"/>
      <c r="IG407" s="29"/>
      <c r="IH407" s="29"/>
      <c r="II407" s="29"/>
      <c r="IJ407" s="29"/>
      <c r="IK407" s="29"/>
      <c r="IL407" s="29"/>
      <c r="IM407" s="29"/>
      <c r="IN407" s="29"/>
      <c r="IO407" s="29"/>
      <c r="IP407" s="29"/>
      <c r="IQ407" s="29"/>
      <c r="IR407" s="29"/>
      <c r="IS407" s="29"/>
      <c r="IT407" s="29"/>
      <c r="IU407" s="29"/>
      <c r="IV407" s="29"/>
      <c r="IW407" s="29"/>
      <c r="IX407" s="29"/>
      <c r="IY407" s="29"/>
      <c r="IZ407" s="29"/>
      <c r="JA407" s="29"/>
      <c r="JB407" s="29"/>
      <c r="JC407" s="29"/>
      <c r="JD407" s="29"/>
      <c r="JE407" s="29"/>
      <c r="JF407" s="29"/>
      <c r="JG407" s="29"/>
      <c r="JH407" s="29"/>
      <c r="JI407" s="29"/>
      <c r="JJ407" s="29"/>
      <c r="JK407" s="29"/>
      <c r="JL407" s="29"/>
      <c r="JM407" s="29"/>
      <c r="JN407" s="29"/>
      <c r="JO407" s="29"/>
      <c r="JP407" s="29"/>
      <c r="JQ407" s="29"/>
      <c r="JR407" s="29"/>
      <c r="JS407" s="29"/>
      <c r="JT407" s="29"/>
      <c r="JU407" s="29"/>
      <c r="JV407" s="29"/>
      <c r="JW407" s="29"/>
      <c r="JX407" s="29"/>
      <c r="JY407" s="29"/>
      <c r="JZ407" s="29"/>
      <c r="KA407" s="29"/>
      <c r="KB407" s="29"/>
      <c r="KC407" s="29"/>
      <c r="KD407" s="29"/>
      <c r="KE407" s="29"/>
      <c r="KF407" s="29"/>
      <c r="KG407" s="29"/>
      <c r="KH407" s="29"/>
      <c r="KI407" s="29"/>
      <c r="KJ407" s="29"/>
      <c r="KK407" s="29"/>
      <c r="KL407" s="29"/>
      <c r="KM407" s="29"/>
      <c r="KN407" s="29"/>
      <c r="KO407" s="29"/>
      <c r="KP407" s="29"/>
      <c r="KQ407" s="29"/>
      <c r="KR407" s="29"/>
      <c r="KS407" s="29"/>
      <c r="KT407" s="29"/>
      <c r="KU407" s="29"/>
      <c r="KV407" s="29"/>
      <c r="KW407" s="29"/>
      <c r="KX407" s="29"/>
      <c r="KY407" s="29"/>
      <c r="KZ407" s="29"/>
      <c r="LA407" s="29"/>
      <c r="LB407" s="29"/>
      <c r="LC407" s="29"/>
      <c r="LD407" s="29"/>
      <c r="LE407" s="29"/>
      <c r="LF407" s="29"/>
      <c r="LG407" s="29"/>
      <c r="LH407" s="29"/>
      <c r="LI407" s="29"/>
      <c r="LJ407" s="29"/>
      <c r="LK407" s="29"/>
      <c r="LL407" s="29"/>
      <c r="LM407" s="29"/>
      <c r="LN407" s="29"/>
      <c r="LO407" s="29"/>
      <c r="LP407" s="29"/>
      <c r="LQ407" s="29"/>
      <c r="LR407" s="29"/>
      <c r="LS407" s="29"/>
      <c r="LT407" s="29"/>
      <c r="LU407" s="29"/>
      <c r="LV407" s="29"/>
      <c r="LW407" s="29"/>
      <c r="LX407" s="29"/>
      <c r="LY407" s="29"/>
      <c r="LZ407" s="29"/>
      <c r="MA407" s="29"/>
      <c r="MB407" s="29"/>
      <c r="MC407" s="29"/>
      <c r="MD407" s="29"/>
      <c r="ME407" s="29"/>
      <c r="MF407" s="29"/>
      <c r="MG407" s="29"/>
      <c r="MH407" s="29"/>
      <c r="MI407" s="29"/>
      <c r="MJ407" s="29"/>
      <c r="MK407" s="29"/>
      <c r="ML407" s="29"/>
      <c r="MM407" s="29"/>
      <c r="MN407" s="29"/>
      <c r="MO407" s="29"/>
      <c r="MP407" s="29"/>
      <c r="MQ407" s="29"/>
      <c r="MR407" s="29"/>
      <c r="MS407" s="29"/>
      <c r="MT407" s="29"/>
      <c r="MU407" s="29"/>
      <c r="MV407" s="29"/>
      <c r="MW407" s="29"/>
      <c r="MX407" s="29"/>
      <c r="MY407" s="29"/>
      <c r="MZ407" s="29"/>
      <c r="NA407" s="29"/>
      <c r="NB407" s="29"/>
      <c r="NC407" s="29"/>
      <c r="ND407" s="29"/>
      <c r="NE407" s="29"/>
      <c r="NF407" s="29"/>
      <c r="NG407" s="29"/>
      <c r="NH407" s="29"/>
      <c r="NI407" s="29"/>
      <c r="NJ407" s="29"/>
      <c r="NK407" s="29"/>
      <c r="NL407" s="29"/>
      <c r="NM407" s="29"/>
      <c r="NN407" s="29"/>
      <c r="NO407" s="29"/>
      <c r="NP407" s="29"/>
      <c r="NQ407" s="29"/>
      <c r="NR407" s="29"/>
      <c r="NS407" s="29"/>
      <c r="NT407" s="29"/>
      <c r="NU407" s="29"/>
      <c r="NV407" s="29"/>
      <c r="NW407" s="29"/>
      <c r="NX407" s="29"/>
      <c r="NY407" s="29"/>
      <c r="NZ407" s="29"/>
      <c r="OA407" s="29"/>
      <c r="OB407" s="29"/>
      <c r="OC407" s="29"/>
      <c r="OD407" s="29"/>
      <c r="OE407" s="29"/>
      <c r="OF407" s="29"/>
      <c r="OG407" s="29"/>
      <c r="OH407" s="29"/>
      <c r="OI407" s="29"/>
      <c r="OJ407" s="29"/>
      <c r="OK407" s="29"/>
      <c r="OL407" s="29"/>
      <c r="OM407" s="29"/>
      <c r="ON407" s="29"/>
      <c r="OO407" s="29"/>
      <c r="OP407" s="29"/>
      <c r="OQ407" s="29"/>
      <c r="OR407" s="29"/>
      <c r="OS407" s="29"/>
      <c r="OT407" s="29"/>
      <c r="OU407" s="29"/>
      <c r="OV407" s="29"/>
      <c r="OW407" s="29"/>
      <c r="OX407" s="29"/>
      <c r="OY407" s="29"/>
      <c r="OZ407" s="29"/>
      <c r="PA407" s="29"/>
      <c r="PB407" s="29"/>
      <c r="PC407" s="29"/>
      <c r="PD407" s="29"/>
      <c r="PE407" s="29"/>
      <c r="PF407" s="29"/>
      <c r="PG407" s="29"/>
      <c r="PH407" s="29"/>
      <c r="PI407" s="29"/>
      <c r="PJ407" s="29"/>
      <c r="PK407" s="29"/>
      <c r="PL407" s="29"/>
      <c r="PM407" s="29"/>
      <c r="PN407" s="29"/>
      <c r="PO407" s="29"/>
      <c r="PP407" s="29"/>
      <c r="PQ407" s="29"/>
      <c r="PR407" s="29"/>
      <c r="PS407" s="29"/>
      <c r="PT407" s="29"/>
      <c r="PU407" s="29"/>
      <c r="PV407" s="29"/>
      <c r="PW407" s="29"/>
      <c r="PX407" s="29"/>
      <c r="PY407" s="29"/>
      <c r="PZ407" s="29"/>
      <c r="QA407" s="29"/>
      <c r="QB407" s="29"/>
      <c r="QC407" s="29"/>
      <c r="QD407" s="29"/>
      <c r="QE407" s="29"/>
      <c r="QF407" s="29"/>
      <c r="QG407" s="29"/>
      <c r="QH407" s="29"/>
      <c r="QI407" s="29"/>
      <c r="QJ407" s="29"/>
      <c r="QK407" s="29"/>
      <c r="QL407" s="29"/>
      <c r="QM407" s="29"/>
      <c r="QN407" s="29"/>
      <c r="QO407" s="29"/>
      <c r="QP407" s="29"/>
      <c r="QQ407" s="29"/>
      <c r="QR407" s="29"/>
      <c r="QS407" s="29"/>
      <c r="QT407" s="29"/>
      <c r="QU407" s="29"/>
      <c r="QV407" s="29"/>
      <c r="QW407" s="29"/>
      <c r="QX407" s="29"/>
      <c r="QY407" s="29"/>
      <c r="QZ407" s="29"/>
      <c r="RA407" s="29"/>
      <c r="RB407" s="29"/>
      <c r="RC407" s="29"/>
      <c r="RD407" s="29"/>
      <c r="RE407" s="29"/>
      <c r="RF407" s="29"/>
      <c r="RG407" s="29"/>
      <c r="RH407" s="29"/>
      <c r="RI407" s="29"/>
      <c r="RJ407" s="29"/>
      <c r="RK407" s="29"/>
      <c r="RL407" s="29"/>
      <c r="RM407" s="29"/>
      <c r="RN407" s="29"/>
      <c r="RO407" s="29"/>
      <c r="RP407" s="29"/>
      <c r="RQ407" s="29"/>
      <c r="RR407" s="29"/>
      <c r="RS407" s="29"/>
      <c r="RT407" s="29"/>
      <c r="RU407" s="29"/>
      <c r="RV407" s="29"/>
      <c r="RW407" s="29"/>
      <c r="RX407" s="29"/>
      <c r="RY407" s="29"/>
      <c r="RZ407" s="29"/>
      <c r="SA407" s="29"/>
      <c r="SB407" s="29"/>
      <c r="SC407" s="29"/>
      <c r="SD407" s="29"/>
      <c r="SE407" s="29"/>
      <c r="SF407" s="29"/>
      <c r="SG407" s="29"/>
      <c r="SH407" s="29"/>
      <c r="SI407" s="29"/>
      <c r="SJ407" s="29"/>
      <c r="SK407" s="29"/>
      <c r="SL407" s="29"/>
      <c r="SM407" s="29"/>
      <c r="SN407" s="29"/>
      <c r="SO407" s="29"/>
      <c r="SP407" s="29"/>
      <c r="SQ407" s="29"/>
      <c r="SR407" s="29"/>
      <c r="SS407" s="29"/>
      <c r="ST407" s="29"/>
      <c r="SU407" s="29"/>
      <c r="SV407" s="29"/>
      <c r="SW407" s="29"/>
      <c r="SX407" s="29"/>
      <c r="SY407" s="29"/>
      <c r="SZ407" s="29"/>
      <c r="TA407" s="29"/>
      <c r="TB407" s="29"/>
      <c r="TC407" s="29"/>
      <c r="TD407" s="29"/>
      <c r="TE407" s="29"/>
      <c r="TF407" s="29"/>
      <c r="TG407" s="29"/>
      <c r="TH407" s="29"/>
      <c r="TI407" s="29"/>
      <c r="TJ407" s="29"/>
      <c r="TK407" s="29"/>
      <c r="TL407" s="29"/>
      <c r="TM407" s="29"/>
      <c r="TN407" s="29"/>
      <c r="TO407" s="29"/>
      <c r="TP407" s="29"/>
      <c r="TQ407" s="29"/>
      <c r="TR407" s="29"/>
      <c r="TS407" s="29"/>
      <c r="TT407" s="29"/>
      <c r="TU407" s="29"/>
      <c r="TV407" s="29"/>
      <c r="TW407" s="29"/>
      <c r="TX407" s="29"/>
      <c r="TY407" s="29"/>
      <c r="TZ407" s="29"/>
      <c r="UA407" s="29"/>
      <c r="UB407" s="29"/>
      <c r="UC407" s="29"/>
      <c r="UD407" s="29"/>
      <c r="UE407" s="29"/>
      <c r="UF407" s="29"/>
      <c r="UG407" s="29"/>
      <c r="UH407" s="29"/>
      <c r="UI407" s="29"/>
      <c r="UJ407" s="29"/>
      <c r="UK407" s="29"/>
      <c r="UL407" s="29"/>
      <c r="UM407" s="29"/>
      <c r="UN407" s="29"/>
      <c r="UO407" s="29"/>
      <c r="UP407" s="29"/>
      <c r="UQ407" s="29"/>
      <c r="UR407" s="29"/>
      <c r="US407" s="29"/>
      <c r="UT407" s="29"/>
      <c r="UU407" s="29"/>
      <c r="UV407" s="29"/>
      <c r="UW407" s="29"/>
      <c r="UX407" s="29"/>
      <c r="UY407" s="29"/>
      <c r="UZ407" s="29"/>
      <c r="VA407" s="29"/>
      <c r="VB407" s="29"/>
      <c r="VC407" s="29"/>
      <c r="VD407" s="29"/>
      <c r="VE407" s="29"/>
      <c r="VF407" s="29"/>
      <c r="VG407" s="29"/>
      <c r="VH407" s="29"/>
      <c r="VI407" s="29"/>
      <c r="VJ407" s="29"/>
      <c r="VK407" s="29"/>
      <c r="VL407" s="29"/>
      <c r="VM407" s="29"/>
      <c r="VN407" s="29"/>
      <c r="VO407" s="29"/>
      <c r="VP407" s="29"/>
      <c r="VQ407" s="29"/>
      <c r="VR407" s="29"/>
      <c r="VS407" s="29"/>
      <c r="VT407" s="29"/>
      <c r="VU407" s="29"/>
      <c r="VV407" s="29"/>
      <c r="VW407" s="29"/>
      <c r="VX407" s="29"/>
      <c r="VY407" s="29"/>
      <c r="VZ407" s="29"/>
      <c r="WA407" s="29"/>
      <c r="WB407" s="29"/>
      <c r="WC407" s="29"/>
      <c r="WD407" s="29"/>
      <c r="WE407" s="29"/>
      <c r="WF407" s="29"/>
      <c r="WG407" s="29"/>
      <c r="WH407" s="29"/>
      <c r="WI407" s="29"/>
      <c r="WJ407" s="29"/>
      <c r="WK407" s="29"/>
      <c r="WL407" s="29"/>
      <c r="WM407" s="29"/>
      <c r="WN407" s="29"/>
      <c r="WO407" s="29"/>
      <c r="WP407" s="29"/>
      <c r="WQ407" s="29"/>
      <c r="WR407" s="29"/>
      <c r="WS407" s="29"/>
      <c r="WT407" s="29"/>
      <c r="WU407" s="29"/>
      <c r="WV407" s="29"/>
      <c r="WW407" s="29"/>
      <c r="WX407" s="29"/>
      <c r="WY407" s="29"/>
      <c r="WZ407" s="29"/>
      <c r="XA407" s="29"/>
      <c r="XB407" s="29"/>
      <c r="XC407" s="29"/>
      <c r="XD407" s="29"/>
      <c r="XE407" s="29"/>
      <c r="XF407" s="29"/>
      <c r="XG407" s="29"/>
      <c r="XH407" s="29"/>
      <c r="XI407" s="29"/>
      <c r="XJ407" s="29"/>
      <c r="XK407" s="29"/>
      <c r="XL407" s="29"/>
      <c r="XM407" s="29"/>
      <c r="XN407" s="29"/>
      <c r="XO407" s="29"/>
      <c r="XP407" s="29"/>
      <c r="XQ407" s="29"/>
      <c r="XR407" s="29"/>
      <c r="XS407" s="29"/>
      <c r="XT407" s="29"/>
      <c r="XU407" s="29"/>
      <c r="XV407" s="29"/>
      <c r="XW407" s="29"/>
      <c r="XX407" s="29"/>
      <c r="XY407" s="29"/>
      <c r="XZ407" s="29"/>
      <c r="YA407" s="29"/>
      <c r="YB407" s="29"/>
      <c r="YC407" s="29"/>
      <c r="YD407" s="29"/>
      <c r="YE407" s="29"/>
      <c r="YF407" s="29"/>
      <c r="YG407" s="29"/>
      <c r="YH407" s="29"/>
      <c r="YI407" s="29"/>
      <c r="YJ407" s="29"/>
      <c r="YK407" s="29"/>
      <c r="YL407" s="29"/>
      <c r="YM407" s="29"/>
      <c r="YN407" s="29"/>
      <c r="YO407" s="29"/>
      <c r="YP407" s="29"/>
      <c r="YQ407" s="29"/>
      <c r="YR407" s="29"/>
      <c r="YS407" s="29"/>
      <c r="YT407" s="29"/>
      <c r="YU407" s="29"/>
      <c r="YV407" s="29"/>
      <c r="YW407" s="29"/>
      <c r="YX407" s="29"/>
      <c r="YY407" s="29"/>
      <c r="YZ407" s="29"/>
      <c r="ZA407" s="29"/>
      <c r="ZB407" s="29"/>
      <c r="ZC407" s="29"/>
      <c r="ZD407" s="29"/>
      <c r="ZE407" s="29"/>
      <c r="ZF407" s="29"/>
      <c r="ZG407" s="29"/>
      <c r="ZH407" s="29"/>
      <c r="ZI407" s="29"/>
      <c r="ZJ407" s="29"/>
      <c r="ZK407" s="29"/>
      <c r="ZL407" s="29"/>
      <c r="ZM407" s="29"/>
      <c r="ZN407" s="29"/>
      <c r="ZO407" s="29"/>
      <c r="ZP407" s="29"/>
      <c r="ZQ407" s="29"/>
      <c r="ZR407" s="29"/>
      <c r="ZS407" s="29"/>
      <c r="ZT407" s="29"/>
      <c r="ZU407" s="29"/>
      <c r="ZV407" s="29"/>
      <c r="ZW407" s="29"/>
      <c r="ZX407" s="29"/>
      <c r="ZY407" s="29"/>
      <c r="ZZ407" s="29"/>
      <c r="AAA407" s="29"/>
      <c r="AAB407" s="29"/>
      <c r="AAC407" s="29"/>
      <c r="AAD407" s="29"/>
      <c r="AAE407" s="29"/>
      <c r="AAF407" s="29"/>
      <c r="AAG407" s="29"/>
      <c r="AAH407" s="29"/>
      <c r="AAI407" s="29"/>
      <c r="AAJ407" s="29"/>
      <c r="AAK407" s="29"/>
      <c r="AAL407" s="29"/>
      <c r="AAM407" s="29"/>
      <c r="AAN407" s="29"/>
      <c r="AAO407" s="29"/>
      <c r="AAP407" s="29"/>
      <c r="AAQ407" s="29"/>
      <c r="AAR407" s="29"/>
      <c r="AAS407" s="29"/>
      <c r="AAT407" s="29"/>
      <c r="AAU407" s="29"/>
      <c r="AAV407" s="29"/>
      <c r="AAW407" s="29"/>
      <c r="AAX407" s="29"/>
      <c r="AAY407" s="29"/>
      <c r="AAZ407" s="29"/>
      <c r="ABA407" s="29"/>
      <c r="ABB407" s="29"/>
      <c r="ABC407" s="29"/>
      <c r="ABD407" s="29"/>
      <c r="ABE407" s="29"/>
      <c r="ABF407" s="29"/>
      <c r="ABG407" s="29"/>
      <c r="ABH407" s="29"/>
      <c r="ABI407" s="29"/>
      <c r="ABJ407" s="29"/>
      <c r="ABK407" s="29"/>
      <c r="ABL407" s="29"/>
      <c r="ABM407" s="29"/>
      <c r="ABN407" s="29"/>
      <c r="ABO407" s="29"/>
      <c r="ABP407" s="29"/>
      <c r="ABQ407" s="29"/>
      <c r="ABR407" s="29"/>
      <c r="ABS407" s="29"/>
      <c r="ABT407" s="29"/>
      <c r="ABU407" s="29"/>
      <c r="ABV407" s="29"/>
      <c r="ABW407" s="29"/>
      <c r="ABX407" s="29"/>
      <c r="ABY407" s="29"/>
      <c r="ABZ407" s="29"/>
      <c r="ACA407" s="29"/>
      <c r="ACB407" s="29"/>
      <c r="ACC407" s="29"/>
      <c r="ACD407" s="29"/>
      <c r="ACE407" s="29"/>
      <c r="ACF407" s="29"/>
      <c r="ACG407" s="29"/>
      <c r="ACH407" s="29"/>
      <c r="ACI407" s="29"/>
      <c r="ACJ407" s="29"/>
      <c r="ACK407" s="29"/>
      <c r="ACL407" s="29"/>
      <c r="ACM407" s="29"/>
      <c r="ACN407" s="29"/>
      <c r="ACO407" s="29"/>
      <c r="ACP407" s="29"/>
      <c r="ACQ407" s="29"/>
      <c r="ACR407" s="29"/>
      <c r="ACS407" s="29"/>
      <c r="ACT407" s="29"/>
      <c r="ACU407" s="29"/>
      <c r="ACV407" s="29"/>
      <c r="ACW407" s="29"/>
      <c r="ACX407" s="29"/>
      <c r="ACY407" s="29"/>
      <c r="ACZ407" s="29"/>
      <c r="ADA407" s="29"/>
      <c r="ADB407" s="29"/>
      <c r="ADC407" s="29"/>
      <c r="ADD407" s="29"/>
      <c r="ADE407" s="29"/>
      <c r="ADF407" s="29"/>
      <c r="ADG407" s="29"/>
      <c r="ADH407" s="29"/>
      <c r="ADI407" s="29"/>
      <c r="ADJ407" s="29"/>
      <c r="ADK407" s="29"/>
      <c r="ADL407" s="29"/>
      <c r="ADM407" s="29"/>
      <c r="ADN407" s="29"/>
      <c r="ADO407" s="29"/>
      <c r="ADP407" s="29"/>
      <c r="ADQ407" s="29"/>
      <c r="ADR407" s="29"/>
      <c r="ADS407" s="29"/>
      <c r="ADT407" s="29"/>
      <c r="ADU407" s="29"/>
      <c r="ADV407" s="29"/>
      <c r="ADW407" s="29"/>
      <c r="ADX407" s="29"/>
      <c r="ADY407" s="29"/>
      <c r="ADZ407" s="29"/>
      <c r="AEA407" s="29"/>
      <c r="AEB407" s="29"/>
      <c r="AEC407" s="29"/>
      <c r="AED407" s="29"/>
      <c r="AEE407" s="29"/>
      <c r="AEF407" s="29"/>
      <c r="AEG407" s="29"/>
      <c r="AEH407" s="29"/>
      <c r="AEI407" s="29"/>
      <c r="AEJ407" s="29"/>
      <c r="AEK407" s="29"/>
      <c r="AEL407" s="29"/>
      <c r="AEM407" s="29"/>
      <c r="AEN407" s="29"/>
      <c r="AEO407" s="29"/>
      <c r="AEP407" s="29"/>
      <c r="AEQ407" s="29"/>
      <c r="AER407" s="29"/>
      <c r="AES407" s="29"/>
      <c r="AET407" s="29"/>
      <c r="AEU407" s="29"/>
      <c r="AEV407" s="29"/>
      <c r="AEW407" s="29"/>
      <c r="AEX407" s="29"/>
      <c r="AEY407" s="29"/>
      <c r="AEZ407" s="29"/>
      <c r="AFA407" s="29"/>
      <c r="AFB407" s="29"/>
      <c r="AFC407" s="29"/>
      <c r="AFD407" s="29"/>
      <c r="AFE407" s="29"/>
      <c r="AFF407" s="29"/>
      <c r="AFG407" s="29"/>
      <c r="AFH407" s="29"/>
      <c r="AFI407" s="29"/>
      <c r="AFJ407" s="29"/>
      <c r="AFK407" s="29"/>
      <c r="AFL407" s="29"/>
      <c r="AFM407" s="29"/>
      <c r="AFN407" s="29"/>
      <c r="AFO407" s="29"/>
      <c r="AFP407" s="29"/>
      <c r="AFQ407" s="29"/>
      <c r="AFR407" s="29"/>
      <c r="AFS407" s="29"/>
      <c r="AFT407" s="29"/>
      <c r="AFU407" s="29"/>
      <c r="AFV407" s="29"/>
      <c r="AFW407" s="29"/>
      <c r="AFX407" s="29"/>
      <c r="AFY407" s="29"/>
      <c r="AFZ407" s="29"/>
      <c r="AGA407" s="29"/>
      <c r="AGB407" s="29"/>
      <c r="AGC407" s="29"/>
      <c r="AGD407" s="29"/>
      <c r="AGE407" s="29"/>
      <c r="AGF407" s="29"/>
      <c r="AGG407" s="29"/>
      <c r="AGH407" s="29"/>
      <c r="AGI407" s="29"/>
      <c r="AGJ407" s="29"/>
      <c r="AGK407" s="29"/>
      <c r="AGL407" s="29"/>
      <c r="AGM407" s="29"/>
      <c r="AGN407" s="29"/>
      <c r="AGO407" s="29"/>
      <c r="AGP407" s="29"/>
      <c r="AGQ407" s="29"/>
      <c r="AGR407" s="29"/>
      <c r="AGS407" s="29"/>
      <c r="AGT407" s="29"/>
      <c r="AGU407" s="29"/>
      <c r="AGV407" s="29"/>
      <c r="AGW407" s="29"/>
      <c r="AGX407" s="29"/>
      <c r="AGY407" s="29"/>
      <c r="AGZ407" s="29"/>
      <c r="AHA407" s="29"/>
      <c r="AHB407" s="29"/>
      <c r="AHC407" s="29"/>
      <c r="AHD407" s="29"/>
      <c r="AHE407" s="29"/>
      <c r="AHF407" s="29"/>
      <c r="AHG407" s="29"/>
      <c r="AHH407" s="29"/>
      <c r="AHI407" s="29"/>
      <c r="AHJ407" s="29"/>
      <c r="AHK407" s="29"/>
      <c r="AHL407" s="29"/>
      <c r="AHM407" s="29"/>
      <c r="AHN407" s="29"/>
      <c r="AHO407" s="29"/>
      <c r="AHP407" s="29"/>
      <c r="AHQ407" s="29"/>
      <c r="AHR407" s="29"/>
      <c r="AHS407" s="29"/>
      <c r="AHT407" s="29"/>
      <c r="AHU407" s="29"/>
      <c r="AHV407" s="29"/>
      <c r="AHW407" s="29"/>
      <c r="AHX407" s="29"/>
      <c r="AHY407" s="29"/>
      <c r="AHZ407" s="29"/>
      <c r="AIA407" s="29"/>
      <c r="AIB407" s="29"/>
      <c r="AIC407" s="29"/>
      <c r="AID407" s="29"/>
      <c r="AIE407" s="29"/>
      <c r="AIF407" s="29"/>
      <c r="AIG407" s="29"/>
      <c r="AIH407" s="29"/>
      <c r="AII407" s="29"/>
      <c r="AIJ407" s="29"/>
      <c r="AIK407" s="29"/>
      <c r="AIL407" s="29"/>
      <c r="AIM407" s="29"/>
      <c r="AIN407" s="29"/>
      <c r="AIO407" s="29"/>
      <c r="AIP407" s="29"/>
      <c r="AIQ407" s="29"/>
      <c r="AIR407" s="29"/>
      <c r="AIS407" s="29"/>
      <c r="AIT407" s="29"/>
      <c r="AIU407" s="29"/>
      <c r="AIV407" s="29"/>
      <c r="AIW407" s="29"/>
      <c r="AIX407" s="29"/>
      <c r="AIY407" s="29"/>
      <c r="AIZ407" s="29"/>
      <c r="AJA407" s="29"/>
      <c r="AJB407" s="29"/>
      <c r="AJC407" s="29"/>
      <c r="AJD407" s="29"/>
      <c r="AJE407" s="29"/>
      <c r="AJF407" s="29"/>
      <c r="AJG407" s="29"/>
      <c r="AJH407" s="29"/>
      <c r="AJI407" s="29"/>
      <c r="AJJ407" s="29"/>
      <c r="AJK407" s="29"/>
      <c r="AJL407" s="29"/>
      <c r="AJM407" s="29"/>
      <c r="AJN407" s="29"/>
      <c r="AJO407" s="29"/>
      <c r="AJP407" s="29"/>
      <c r="AJQ407" s="29"/>
      <c r="AJR407" s="29"/>
      <c r="AJS407" s="29"/>
      <c r="AJT407" s="29"/>
      <c r="AJU407" s="29"/>
      <c r="AJV407" s="29"/>
      <c r="AJW407" s="29"/>
      <c r="AJX407" s="29"/>
      <c r="AJY407" s="29"/>
      <c r="AJZ407" s="29"/>
      <c r="AKA407" s="29"/>
      <c r="AKB407" s="29"/>
      <c r="AKC407" s="29"/>
      <c r="AKD407" s="29"/>
      <c r="AKE407" s="29"/>
      <c r="AKF407" s="29"/>
      <c r="AKG407" s="29"/>
      <c r="AKH407" s="29"/>
      <c r="AKI407" s="29"/>
      <c r="AKJ407" s="29"/>
      <c r="AKK407" s="29"/>
      <c r="AKL407" s="29"/>
      <c r="AKM407" s="29"/>
      <c r="AKN407" s="29"/>
      <c r="AKO407" s="29"/>
      <c r="AKP407" s="29"/>
      <c r="AKQ407" s="29"/>
      <c r="AKR407" s="29"/>
      <c r="AKS407" s="29"/>
      <c r="AKT407" s="29"/>
      <c r="AKU407" s="29"/>
      <c r="AKV407" s="29"/>
      <c r="AKW407" s="29"/>
      <c r="AKX407" s="29"/>
      <c r="AKY407" s="29"/>
      <c r="AKZ407" s="29"/>
      <c r="ALA407" s="29"/>
      <c r="ALB407" s="29"/>
      <c r="ALC407" s="29"/>
      <c r="ALD407" s="29"/>
      <c r="ALE407" s="29"/>
      <c r="ALF407" s="29"/>
      <c r="ALG407" s="29"/>
      <c r="ALH407" s="29"/>
      <c r="ALI407" s="29"/>
      <c r="ALJ407" s="29"/>
      <c r="ALK407" s="29"/>
      <c r="ALL407" s="29"/>
      <c r="ALM407" s="29"/>
      <c r="ALN407" s="29"/>
      <c r="ALO407" s="29"/>
      <c r="ALP407" s="29"/>
      <c r="ALQ407" s="29"/>
      <c r="ALR407" s="29"/>
      <c r="ALS407" s="29"/>
      <c r="ALT407" s="29"/>
      <c r="ALU407" s="29"/>
      <c r="ALV407" s="29"/>
      <c r="ALW407" s="29"/>
      <c r="ALX407" s="29"/>
      <c r="ALY407" s="29"/>
      <c r="ALZ407" s="29"/>
      <c r="AMA407" s="29"/>
      <c r="AMB407" s="29"/>
      <c r="AMC407" s="29"/>
      <c r="AMD407" s="29"/>
      <c r="AME407" s="29"/>
      <c r="AMF407" s="29"/>
      <c r="AMG407" s="29"/>
      <c r="AMH407" s="29"/>
      <c r="AMI407" s="29"/>
      <c r="AMJ407" s="29"/>
      <c r="AMK407" s="29"/>
      <c r="AML407" s="29"/>
      <c r="AMM407" s="29"/>
      <c r="AMN407" s="29"/>
      <c r="AMO407" s="29"/>
      <c r="AMP407" s="29"/>
      <c r="AMQ407" s="29"/>
      <c r="AMR407" s="29"/>
      <c r="AMS407" s="29"/>
      <c r="AMT407" s="29"/>
      <c r="AMU407" s="29"/>
      <c r="AMV407" s="29"/>
      <c r="AMW407" s="29"/>
      <c r="AMX407" s="29"/>
      <c r="AMY407" s="29"/>
      <c r="AMZ407" s="29"/>
      <c r="ANA407" s="29"/>
      <c r="ANB407" s="29"/>
      <c r="ANC407" s="29"/>
      <c r="AND407" s="29"/>
      <c r="ANE407" s="29"/>
      <c r="ANF407" s="29"/>
      <c r="ANG407" s="29"/>
      <c r="ANH407" s="29"/>
    </row>
    <row r="408" spans="1:1048" s="18" customFormat="1" x14ac:dyDescent="0.25">
      <c r="C408" s="6" t="str">
        <f t="shared" si="298"/>
        <v>(generic)</v>
      </c>
      <c r="D408" s="6" t="str">
        <f t="shared" si="299"/>
        <v>tier 3  (40+ gal)</v>
      </c>
      <c r="E408" s="6">
        <f t="shared" si="335"/>
        <v>990273</v>
      </c>
      <c r="F408" s="60">
        <f t="shared" si="337"/>
        <v>40</v>
      </c>
      <c r="G408" s="6" t="str">
        <f t="shared" si="300"/>
        <v>AWHSTier3Generic40</v>
      </c>
      <c r="H408" s="114">
        <v>0</v>
      </c>
      <c r="I408" s="112">
        <v>1</v>
      </c>
      <c r="J408" s="61">
        <f t="shared" si="338"/>
        <v>0</v>
      </c>
      <c r="K408" s="113">
        <v>2.9</v>
      </c>
      <c r="L408" s="127">
        <f t="shared" si="339"/>
        <v>0</v>
      </c>
      <c r="M408" s="169" t="str">
        <f t="shared" si="336"/>
        <v>Tier3NEEA40</v>
      </c>
      <c r="N408" s="97" t="s">
        <v>196</v>
      </c>
      <c r="O408" s="32">
        <v>3</v>
      </c>
      <c r="P408" s="81">
        <f t="shared" ref="P408:P410" si="342">VLOOKUP( Q408, $Q$2:$R$21, 2, FALSE )</f>
        <v>99</v>
      </c>
      <c r="Q408" s="12" t="s">
        <v>222</v>
      </c>
      <c r="R408" s="68">
        <f t="shared" si="334"/>
        <v>2</v>
      </c>
      <c r="S408" s="68">
        <f t="shared" si="325"/>
        <v>990273</v>
      </c>
      <c r="T408" s="149" t="str">
        <f t="shared" ref="T408:T410" si="343">V408 &amp; "  (" &amp; W408 &amp; "+ gal" &amp; IF(AA408&gt;0, ", JA13)", ")")</f>
        <v>tier 3  (40+ gal)</v>
      </c>
      <c r="U408" s="168">
        <f t="shared" si="314"/>
        <v>1</v>
      </c>
      <c r="V408" s="21" t="s">
        <v>750</v>
      </c>
      <c r="W408" s="127">
        <v>40</v>
      </c>
      <c r="X408" s="30" t="s">
        <v>744</v>
      </c>
      <c r="Y408" s="86" t="s">
        <v>744</v>
      </c>
      <c r="Z408" s="91" t="str">
        <f t="shared" si="326"/>
        <v>AWHSTier3Generic40</v>
      </c>
      <c r="AA408" s="126">
        <v>0</v>
      </c>
      <c r="AB408" s="35">
        <v>0</v>
      </c>
      <c r="AC408" s="50">
        <v>0</v>
      </c>
      <c r="AD408" s="170">
        <v>0</v>
      </c>
      <c r="AE408" s="52">
        <v>0</v>
      </c>
      <c r="AF408" s="49"/>
      <c r="AG408" s="138" t="str">
        <f t="shared" si="330"/>
        <v>2,     990273,   "tier 3  (40+ gal)"</v>
      </c>
      <c r="AH408" s="140" t="str">
        <f t="shared" si="273"/>
        <v>(generic)</v>
      </c>
      <c r="AI408" s="86" t="s">
        <v>751</v>
      </c>
      <c r="AJ408" s="166">
        <f t="shared" si="316"/>
        <v>1</v>
      </c>
      <c r="AK408" s="138" t="str">
        <f t="shared" si="333"/>
        <v xml:space="preserve">          case  tier 3  (40+ gal)   :   "Tier3NEEA40"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  <c r="EG408" s="29"/>
      <c r="EH408" s="29"/>
      <c r="EI408" s="29"/>
      <c r="EJ408" s="29"/>
      <c r="EK408" s="29"/>
      <c r="EL408" s="29"/>
      <c r="EM408" s="29"/>
      <c r="EN408" s="29"/>
      <c r="EO408" s="29"/>
      <c r="EP408" s="29"/>
      <c r="EQ408" s="29"/>
      <c r="ER408" s="29"/>
      <c r="ES408" s="29"/>
      <c r="ET408" s="29"/>
      <c r="EU408" s="29"/>
      <c r="EV408" s="29"/>
      <c r="EW408" s="29"/>
      <c r="EX408" s="29"/>
      <c r="EY408" s="29"/>
      <c r="EZ408" s="29"/>
      <c r="FA408" s="29"/>
      <c r="FB408" s="29"/>
      <c r="FC408" s="29"/>
      <c r="FD408" s="29"/>
      <c r="FE408" s="29"/>
      <c r="FF408" s="29"/>
      <c r="FG408" s="29"/>
      <c r="FH408" s="29"/>
      <c r="FI408" s="29"/>
      <c r="FJ408" s="29"/>
      <c r="FK408" s="29"/>
      <c r="FL408" s="29"/>
      <c r="FM408" s="29"/>
      <c r="FN408" s="29"/>
      <c r="FO408" s="29"/>
      <c r="FP408" s="29"/>
      <c r="FQ408" s="29"/>
      <c r="FR408" s="29"/>
      <c r="FS408" s="29"/>
      <c r="FT408" s="29"/>
      <c r="FU408" s="29"/>
      <c r="FV408" s="29"/>
      <c r="FW408" s="29"/>
      <c r="FX408" s="29"/>
      <c r="FY408" s="29"/>
      <c r="FZ408" s="29"/>
      <c r="GA408" s="29"/>
      <c r="GB408" s="29"/>
      <c r="GC408" s="29"/>
      <c r="GD408" s="29"/>
      <c r="GE408" s="29"/>
      <c r="GF408" s="29"/>
      <c r="GG408" s="29"/>
      <c r="GH408" s="29"/>
      <c r="GI408" s="29"/>
      <c r="GJ408" s="29"/>
      <c r="GK408" s="29"/>
      <c r="GL408" s="29"/>
      <c r="GM408" s="29"/>
      <c r="GN408" s="29"/>
      <c r="GO408" s="29"/>
      <c r="GP408" s="29"/>
      <c r="GQ408" s="29"/>
      <c r="GR408" s="29"/>
      <c r="GS408" s="29"/>
      <c r="GT408" s="29"/>
      <c r="GU408" s="29"/>
      <c r="GV408" s="29"/>
      <c r="GW408" s="29"/>
      <c r="GX408" s="29"/>
      <c r="GY408" s="29"/>
      <c r="GZ408" s="29"/>
      <c r="HA408" s="29"/>
      <c r="HB408" s="29"/>
      <c r="HC408" s="29"/>
      <c r="HD408" s="29"/>
      <c r="HE408" s="29"/>
      <c r="HF408" s="29"/>
      <c r="HG408" s="29"/>
      <c r="HH408" s="29"/>
      <c r="HI408" s="29"/>
      <c r="HJ408" s="29"/>
      <c r="HK408" s="29"/>
      <c r="HL408" s="29"/>
      <c r="HM408" s="29"/>
      <c r="HN408" s="29"/>
      <c r="HO408" s="29"/>
      <c r="HP408" s="29"/>
      <c r="HQ408" s="29"/>
      <c r="HR408" s="29"/>
      <c r="HS408" s="29"/>
      <c r="HT408" s="29"/>
      <c r="HU408" s="29"/>
      <c r="HV408" s="29"/>
      <c r="HW408" s="29"/>
      <c r="HX408" s="29"/>
      <c r="HY408" s="29"/>
      <c r="HZ408" s="29"/>
      <c r="IA408" s="29"/>
      <c r="IB408" s="29"/>
      <c r="IC408" s="29"/>
      <c r="ID408" s="29"/>
      <c r="IE408" s="29"/>
      <c r="IF408" s="29"/>
      <c r="IG408" s="29"/>
      <c r="IH408" s="29"/>
      <c r="II408" s="29"/>
      <c r="IJ408" s="29"/>
      <c r="IK408" s="29"/>
      <c r="IL408" s="29"/>
      <c r="IM408" s="29"/>
      <c r="IN408" s="29"/>
      <c r="IO408" s="29"/>
      <c r="IP408" s="29"/>
      <c r="IQ408" s="29"/>
      <c r="IR408" s="29"/>
      <c r="IS408" s="29"/>
      <c r="IT408" s="29"/>
      <c r="IU408" s="29"/>
      <c r="IV408" s="29"/>
      <c r="IW408" s="29"/>
      <c r="IX408" s="29"/>
      <c r="IY408" s="29"/>
      <c r="IZ408" s="29"/>
      <c r="JA408" s="29"/>
      <c r="JB408" s="29"/>
      <c r="JC408" s="29"/>
      <c r="JD408" s="29"/>
      <c r="JE408" s="29"/>
      <c r="JF408" s="29"/>
      <c r="JG408" s="29"/>
      <c r="JH408" s="29"/>
      <c r="JI408" s="29"/>
      <c r="JJ408" s="29"/>
      <c r="JK408" s="29"/>
      <c r="JL408" s="29"/>
      <c r="JM408" s="29"/>
      <c r="JN408" s="29"/>
      <c r="JO408" s="29"/>
      <c r="JP408" s="29"/>
      <c r="JQ408" s="29"/>
      <c r="JR408" s="29"/>
      <c r="JS408" s="29"/>
      <c r="JT408" s="29"/>
      <c r="JU408" s="29"/>
      <c r="JV408" s="29"/>
      <c r="JW408" s="29"/>
      <c r="JX408" s="29"/>
      <c r="JY408" s="29"/>
      <c r="JZ408" s="29"/>
      <c r="KA408" s="29"/>
      <c r="KB408" s="29"/>
      <c r="KC408" s="29"/>
      <c r="KD408" s="29"/>
      <c r="KE408" s="29"/>
      <c r="KF408" s="29"/>
      <c r="KG408" s="29"/>
      <c r="KH408" s="29"/>
      <c r="KI408" s="29"/>
      <c r="KJ408" s="29"/>
      <c r="KK408" s="29"/>
      <c r="KL408" s="29"/>
      <c r="KM408" s="29"/>
      <c r="KN408" s="29"/>
      <c r="KO408" s="29"/>
      <c r="KP408" s="29"/>
      <c r="KQ408" s="29"/>
      <c r="KR408" s="29"/>
      <c r="KS408" s="29"/>
      <c r="KT408" s="29"/>
      <c r="KU408" s="29"/>
      <c r="KV408" s="29"/>
      <c r="KW408" s="29"/>
      <c r="KX408" s="29"/>
      <c r="KY408" s="29"/>
      <c r="KZ408" s="29"/>
      <c r="LA408" s="29"/>
      <c r="LB408" s="29"/>
      <c r="LC408" s="29"/>
      <c r="LD408" s="29"/>
      <c r="LE408" s="29"/>
      <c r="LF408" s="29"/>
      <c r="LG408" s="29"/>
      <c r="LH408" s="29"/>
      <c r="LI408" s="29"/>
      <c r="LJ408" s="29"/>
      <c r="LK408" s="29"/>
      <c r="LL408" s="29"/>
      <c r="LM408" s="29"/>
      <c r="LN408" s="29"/>
      <c r="LO408" s="29"/>
      <c r="LP408" s="29"/>
      <c r="LQ408" s="29"/>
      <c r="LR408" s="29"/>
      <c r="LS408" s="29"/>
      <c r="LT408" s="29"/>
      <c r="LU408" s="29"/>
      <c r="LV408" s="29"/>
      <c r="LW408" s="29"/>
      <c r="LX408" s="29"/>
      <c r="LY408" s="29"/>
      <c r="LZ408" s="29"/>
      <c r="MA408" s="29"/>
      <c r="MB408" s="29"/>
      <c r="MC408" s="29"/>
      <c r="MD408" s="29"/>
      <c r="ME408" s="29"/>
      <c r="MF408" s="29"/>
      <c r="MG408" s="29"/>
      <c r="MH408" s="29"/>
      <c r="MI408" s="29"/>
      <c r="MJ408" s="29"/>
      <c r="MK408" s="29"/>
      <c r="ML408" s="29"/>
      <c r="MM408" s="29"/>
      <c r="MN408" s="29"/>
      <c r="MO408" s="29"/>
      <c r="MP408" s="29"/>
      <c r="MQ408" s="29"/>
      <c r="MR408" s="29"/>
      <c r="MS408" s="29"/>
      <c r="MT408" s="29"/>
      <c r="MU408" s="29"/>
      <c r="MV408" s="29"/>
      <c r="MW408" s="29"/>
      <c r="MX408" s="29"/>
      <c r="MY408" s="29"/>
      <c r="MZ408" s="29"/>
      <c r="NA408" s="29"/>
      <c r="NB408" s="29"/>
      <c r="NC408" s="29"/>
      <c r="ND408" s="29"/>
      <c r="NE408" s="29"/>
      <c r="NF408" s="29"/>
      <c r="NG408" s="29"/>
      <c r="NH408" s="29"/>
      <c r="NI408" s="29"/>
      <c r="NJ408" s="29"/>
      <c r="NK408" s="29"/>
      <c r="NL408" s="29"/>
      <c r="NM408" s="29"/>
      <c r="NN408" s="29"/>
      <c r="NO408" s="29"/>
      <c r="NP408" s="29"/>
      <c r="NQ408" s="29"/>
      <c r="NR408" s="29"/>
      <c r="NS408" s="29"/>
      <c r="NT408" s="29"/>
      <c r="NU408" s="29"/>
      <c r="NV408" s="29"/>
      <c r="NW408" s="29"/>
      <c r="NX408" s="29"/>
      <c r="NY408" s="29"/>
      <c r="NZ408" s="29"/>
      <c r="OA408" s="29"/>
      <c r="OB408" s="29"/>
      <c r="OC408" s="29"/>
      <c r="OD408" s="29"/>
      <c r="OE408" s="29"/>
      <c r="OF408" s="29"/>
      <c r="OG408" s="29"/>
      <c r="OH408" s="29"/>
      <c r="OI408" s="29"/>
      <c r="OJ408" s="29"/>
      <c r="OK408" s="29"/>
      <c r="OL408" s="29"/>
      <c r="OM408" s="29"/>
      <c r="ON408" s="29"/>
      <c r="OO408" s="29"/>
      <c r="OP408" s="29"/>
      <c r="OQ408" s="29"/>
      <c r="OR408" s="29"/>
      <c r="OS408" s="29"/>
      <c r="OT408" s="29"/>
      <c r="OU408" s="29"/>
      <c r="OV408" s="29"/>
      <c r="OW408" s="29"/>
      <c r="OX408" s="29"/>
      <c r="OY408" s="29"/>
      <c r="OZ408" s="29"/>
      <c r="PA408" s="29"/>
      <c r="PB408" s="29"/>
      <c r="PC408" s="29"/>
      <c r="PD408" s="29"/>
      <c r="PE408" s="29"/>
      <c r="PF408" s="29"/>
      <c r="PG408" s="29"/>
      <c r="PH408" s="29"/>
      <c r="PI408" s="29"/>
      <c r="PJ408" s="29"/>
      <c r="PK408" s="29"/>
      <c r="PL408" s="29"/>
      <c r="PM408" s="29"/>
      <c r="PN408" s="29"/>
      <c r="PO408" s="29"/>
      <c r="PP408" s="29"/>
      <c r="PQ408" s="29"/>
      <c r="PR408" s="29"/>
      <c r="PS408" s="29"/>
      <c r="PT408" s="29"/>
      <c r="PU408" s="29"/>
      <c r="PV408" s="29"/>
      <c r="PW408" s="29"/>
      <c r="PX408" s="29"/>
      <c r="PY408" s="29"/>
      <c r="PZ408" s="29"/>
      <c r="QA408" s="29"/>
      <c r="QB408" s="29"/>
      <c r="QC408" s="29"/>
      <c r="QD408" s="29"/>
      <c r="QE408" s="29"/>
      <c r="QF408" s="29"/>
      <c r="QG408" s="29"/>
      <c r="QH408" s="29"/>
      <c r="QI408" s="29"/>
      <c r="QJ408" s="29"/>
      <c r="QK408" s="29"/>
      <c r="QL408" s="29"/>
      <c r="QM408" s="29"/>
      <c r="QN408" s="29"/>
      <c r="QO408" s="29"/>
      <c r="QP408" s="29"/>
      <c r="QQ408" s="29"/>
      <c r="QR408" s="29"/>
      <c r="QS408" s="29"/>
      <c r="QT408" s="29"/>
      <c r="QU408" s="29"/>
      <c r="QV408" s="29"/>
      <c r="QW408" s="29"/>
      <c r="QX408" s="29"/>
      <c r="QY408" s="29"/>
      <c r="QZ408" s="29"/>
      <c r="RA408" s="29"/>
      <c r="RB408" s="29"/>
      <c r="RC408" s="29"/>
      <c r="RD408" s="29"/>
      <c r="RE408" s="29"/>
      <c r="RF408" s="29"/>
      <c r="RG408" s="29"/>
      <c r="RH408" s="29"/>
      <c r="RI408" s="29"/>
      <c r="RJ408" s="29"/>
      <c r="RK408" s="29"/>
      <c r="RL408" s="29"/>
      <c r="RM408" s="29"/>
      <c r="RN408" s="29"/>
      <c r="RO408" s="29"/>
      <c r="RP408" s="29"/>
      <c r="RQ408" s="29"/>
      <c r="RR408" s="29"/>
      <c r="RS408" s="29"/>
      <c r="RT408" s="29"/>
      <c r="RU408" s="29"/>
      <c r="RV408" s="29"/>
      <c r="RW408" s="29"/>
      <c r="RX408" s="29"/>
      <c r="RY408" s="29"/>
      <c r="RZ408" s="29"/>
      <c r="SA408" s="29"/>
      <c r="SB408" s="29"/>
      <c r="SC408" s="29"/>
      <c r="SD408" s="29"/>
      <c r="SE408" s="29"/>
      <c r="SF408" s="29"/>
      <c r="SG408" s="29"/>
      <c r="SH408" s="29"/>
      <c r="SI408" s="29"/>
      <c r="SJ408" s="29"/>
      <c r="SK408" s="29"/>
      <c r="SL408" s="29"/>
      <c r="SM408" s="29"/>
      <c r="SN408" s="29"/>
      <c r="SO408" s="29"/>
      <c r="SP408" s="29"/>
      <c r="SQ408" s="29"/>
      <c r="SR408" s="29"/>
      <c r="SS408" s="29"/>
      <c r="ST408" s="29"/>
      <c r="SU408" s="29"/>
      <c r="SV408" s="29"/>
      <c r="SW408" s="29"/>
      <c r="SX408" s="29"/>
      <c r="SY408" s="29"/>
      <c r="SZ408" s="29"/>
      <c r="TA408" s="29"/>
      <c r="TB408" s="29"/>
      <c r="TC408" s="29"/>
      <c r="TD408" s="29"/>
      <c r="TE408" s="29"/>
      <c r="TF408" s="29"/>
      <c r="TG408" s="29"/>
      <c r="TH408" s="29"/>
      <c r="TI408" s="29"/>
      <c r="TJ408" s="29"/>
      <c r="TK408" s="29"/>
      <c r="TL408" s="29"/>
      <c r="TM408" s="29"/>
      <c r="TN408" s="29"/>
      <c r="TO408" s="29"/>
      <c r="TP408" s="29"/>
      <c r="TQ408" s="29"/>
      <c r="TR408" s="29"/>
      <c r="TS408" s="29"/>
      <c r="TT408" s="29"/>
      <c r="TU408" s="29"/>
      <c r="TV408" s="29"/>
      <c r="TW408" s="29"/>
      <c r="TX408" s="29"/>
      <c r="TY408" s="29"/>
      <c r="TZ408" s="29"/>
      <c r="UA408" s="29"/>
      <c r="UB408" s="29"/>
      <c r="UC408" s="29"/>
      <c r="UD408" s="29"/>
      <c r="UE408" s="29"/>
      <c r="UF408" s="29"/>
      <c r="UG408" s="29"/>
      <c r="UH408" s="29"/>
      <c r="UI408" s="29"/>
      <c r="UJ408" s="29"/>
      <c r="UK408" s="29"/>
      <c r="UL408" s="29"/>
      <c r="UM408" s="29"/>
      <c r="UN408" s="29"/>
      <c r="UO408" s="29"/>
      <c r="UP408" s="29"/>
      <c r="UQ408" s="29"/>
      <c r="UR408" s="29"/>
      <c r="US408" s="29"/>
      <c r="UT408" s="29"/>
      <c r="UU408" s="29"/>
      <c r="UV408" s="29"/>
      <c r="UW408" s="29"/>
      <c r="UX408" s="29"/>
      <c r="UY408" s="29"/>
      <c r="UZ408" s="29"/>
      <c r="VA408" s="29"/>
      <c r="VB408" s="29"/>
      <c r="VC408" s="29"/>
      <c r="VD408" s="29"/>
      <c r="VE408" s="29"/>
      <c r="VF408" s="29"/>
      <c r="VG408" s="29"/>
      <c r="VH408" s="29"/>
      <c r="VI408" s="29"/>
      <c r="VJ408" s="29"/>
      <c r="VK408" s="29"/>
      <c r="VL408" s="29"/>
      <c r="VM408" s="29"/>
      <c r="VN408" s="29"/>
      <c r="VO408" s="29"/>
      <c r="VP408" s="29"/>
      <c r="VQ408" s="29"/>
      <c r="VR408" s="29"/>
      <c r="VS408" s="29"/>
      <c r="VT408" s="29"/>
      <c r="VU408" s="29"/>
      <c r="VV408" s="29"/>
      <c r="VW408" s="29"/>
      <c r="VX408" s="29"/>
      <c r="VY408" s="29"/>
      <c r="VZ408" s="29"/>
      <c r="WA408" s="29"/>
      <c r="WB408" s="29"/>
      <c r="WC408" s="29"/>
      <c r="WD408" s="29"/>
      <c r="WE408" s="29"/>
      <c r="WF408" s="29"/>
      <c r="WG408" s="29"/>
      <c r="WH408" s="29"/>
      <c r="WI408" s="29"/>
      <c r="WJ408" s="29"/>
      <c r="WK408" s="29"/>
      <c r="WL408" s="29"/>
      <c r="WM408" s="29"/>
      <c r="WN408" s="29"/>
      <c r="WO408" s="29"/>
      <c r="WP408" s="29"/>
      <c r="WQ408" s="29"/>
      <c r="WR408" s="29"/>
      <c r="WS408" s="29"/>
      <c r="WT408" s="29"/>
      <c r="WU408" s="29"/>
      <c r="WV408" s="29"/>
      <c r="WW408" s="29"/>
      <c r="WX408" s="29"/>
      <c r="WY408" s="29"/>
      <c r="WZ408" s="29"/>
      <c r="XA408" s="29"/>
      <c r="XB408" s="29"/>
      <c r="XC408" s="29"/>
      <c r="XD408" s="29"/>
      <c r="XE408" s="29"/>
      <c r="XF408" s="29"/>
      <c r="XG408" s="29"/>
      <c r="XH408" s="29"/>
      <c r="XI408" s="29"/>
      <c r="XJ408" s="29"/>
      <c r="XK408" s="29"/>
      <c r="XL408" s="29"/>
      <c r="XM408" s="29"/>
      <c r="XN408" s="29"/>
      <c r="XO408" s="29"/>
      <c r="XP408" s="29"/>
      <c r="XQ408" s="29"/>
      <c r="XR408" s="29"/>
      <c r="XS408" s="29"/>
      <c r="XT408" s="29"/>
      <c r="XU408" s="29"/>
      <c r="XV408" s="29"/>
      <c r="XW408" s="29"/>
      <c r="XX408" s="29"/>
      <c r="XY408" s="29"/>
      <c r="XZ408" s="29"/>
      <c r="YA408" s="29"/>
      <c r="YB408" s="29"/>
      <c r="YC408" s="29"/>
      <c r="YD408" s="29"/>
      <c r="YE408" s="29"/>
      <c r="YF408" s="29"/>
      <c r="YG408" s="29"/>
      <c r="YH408" s="29"/>
      <c r="YI408" s="29"/>
      <c r="YJ408" s="29"/>
      <c r="YK408" s="29"/>
      <c r="YL408" s="29"/>
      <c r="YM408" s="29"/>
      <c r="YN408" s="29"/>
      <c r="YO408" s="29"/>
      <c r="YP408" s="29"/>
      <c r="YQ408" s="29"/>
      <c r="YR408" s="29"/>
      <c r="YS408" s="29"/>
      <c r="YT408" s="29"/>
      <c r="YU408" s="29"/>
      <c r="YV408" s="29"/>
      <c r="YW408" s="29"/>
      <c r="YX408" s="29"/>
      <c r="YY408" s="29"/>
      <c r="YZ408" s="29"/>
      <c r="ZA408" s="29"/>
      <c r="ZB408" s="29"/>
      <c r="ZC408" s="29"/>
      <c r="ZD408" s="29"/>
      <c r="ZE408" s="29"/>
      <c r="ZF408" s="29"/>
      <c r="ZG408" s="29"/>
      <c r="ZH408" s="29"/>
      <c r="ZI408" s="29"/>
      <c r="ZJ408" s="29"/>
      <c r="ZK408" s="29"/>
      <c r="ZL408" s="29"/>
      <c r="ZM408" s="29"/>
      <c r="ZN408" s="29"/>
      <c r="ZO408" s="29"/>
      <c r="ZP408" s="29"/>
      <c r="ZQ408" s="29"/>
      <c r="ZR408" s="29"/>
      <c r="ZS408" s="29"/>
      <c r="ZT408" s="29"/>
      <c r="ZU408" s="29"/>
      <c r="ZV408" s="29"/>
      <c r="ZW408" s="29"/>
      <c r="ZX408" s="29"/>
      <c r="ZY408" s="29"/>
      <c r="ZZ408" s="29"/>
      <c r="AAA408" s="29"/>
      <c r="AAB408" s="29"/>
      <c r="AAC408" s="29"/>
      <c r="AAD408" s="29"/>
      <c r="AAE408" s="29"/>
      <c r="AAF408" s="29"/>
      <c r="AAG408" s="29"/>
      <c r="AAH408" s="29"/>
      <c r="AAI408" s="29"/>
      <c r="AAJ408" s="29"/>
      <c r="AAK408" s="29"/>
      <c r="AAL408" s="29"/>
      <c r="AAM408" s="29"/>
      <c r="AAN408" s="29"/>
      <c r="AAO408" s="29"/>
      <c r="AAP408" s="29"/>
      <c r="AAQ408" s="29"/>
      <c r="AAR408" s="29"/>
      <c r="AAS408" s="29"/>
      <c r="AAT408" s="29"/>
      <c r="AAU408" s="29"/>
      <c r="AAV408" s="29"/>
      <c r="AAW408" s="29"/>
      <c r="AAX408" s="29"/>
      <c r="AAY408" s="29"/>
      <c r="AAZ408" s="29"/>
      <c r="ABA408" s="29"/>
      <c r="ABB408" s="29"/>
      <c r="ABC408" s="29"/>
      <c r="ABD408" s="29"/>
      <c r="ABE408" s="29"/>
      <c r="ABF408" s="29"/>
      <c r="ABG408" s="29"/>
      <c r="ABH408" s="29"/>
      <c r="ABI408" s="29"/>
      <c r="ABJ408" s="29"/>
      <c r="ABK408" s="29"/>
      <c r="ABL408" s="29"/>
      <c r="ABM408" s="29"/>
      <c r="ABN408" s="29"/>
      <c r="ABO408" s="29"/>
      <c r="ABP408" s="29"/>
      <c r="ABQ408" s="29"/>
      <c r="ABR408" s="29"/>
      <c r="ABS408" s="29"/>
      <c r="ABT408" s="29"/>
      <c r="ABU408" s="29"/>
      <c r="ABV408" s="29"/>
      <c r="ABW408" s="29"/>
      <c r="ABX408" s="29"/>
      <c r="ABY408" s="29"/>
      <c r="ABZ408" s="29"/>
      <c r="ACA408" s="29"/>
      <c r="ACB408" s="29"/>
      <c r="ACC408" s="29"/>
      <c r="ACD408" s="29"/>
      <c r="ACE408" s="29"/>
      <c r="ACF408" s="29"/>
      <c r="ACG408" s="29"/>
      <c r="ACH408" s="29"/>
      <c r="ACI408" s="29"/>
      <c r="ACJ408" s="29"/>
      <c r="ACK408" s="29"/>
      <c r="ACL408" s="29"/>
      <c r="ACM408" s="29"/>
      <c r="ACN408" s="29"/>
      <c r="ACO408" s="29"/>
      <c r="ACP408" s="29"/>
      <c r="ACQ408" s="29"/>
      <c r="ACR408" s="29"/>
      <c r="ACS408" s="29"/>
      <c r="ACT408" s="29"/>
      <c r="ACU408" s="29"/>
      <c r="ACV408" s="29"/>
      <c r="ACW408" s="29"/>
      <c r="ACX408" s="29"/>
      <c r="ACY408" s="29"/>
      <c r="ACZ408" s="29"/>
      <c r="ADA408" s="29"/>
      <c r="ADB408" s="29"/>
      <c r="ADC408" s="29"/>
      <c r="ADD408" s="29"/>
      <c r="ADE408" s="29"/>
      <c r="ADF408" s="29"/>
      <c r="ADG408" s="29"/>
      <c r="ADH408" s="29"/>
      <c r="ADI408" s="29"/>
      <c r="ADJ408" s="29"/>
      <c r="ADK408" s="29"/>
      <c r="ADL408" s="29"/>
      <c r="ADM408" s="29"/>
      <c r="ADN408" s="29"/>
      <c r="ADO408" s="29"/>
      <c r="ADP408" s="29"/>
      <c r="ADQ408" s="29"/>
      <c r="ADR408" s="29"/>
      <c r="ADS408" s="29"/>
      <c r="ADT408" s="29"/>
      <c r="ADU408" s="29"/>
      <c r="ADV408" s="29"/>
      <c r="ADW408" s="29"/>
      <c r="ADX408" s="29"/>
      <c r="ADY408" s="29"/>
      <c r="ADZ408" s="29"/>
      <c r="AEA408" s="29"/>
      <c r="AEB408" s="29"/>
      <c r="AEC408" s="29"/>
      <c r="AED408" s="29"/>
      <c r="AEE408" s="29"/>
      <c r="AEF408" s="29"/>
      <c r="AEG408" s="29"/>
      <c r="AEH408" s="29"/>
      <c r="AEI408" s="29"/>
      <c r="AEJ408" s="29"/>
      <c r="AEK408" s="29"/>
      <c r="AEL408" s="29"/>
      <c r="AEM408" s="29"/>
      <c r="AEN408" s="29"/>
      <c r="AEO408" s="29"/>
      <c r="AEP408" s="29"/>
      <c r="AEQ408" s="29"/>
      <c r="AER408" s="29"/>
      <c r="AES408" s="29"/>
      <c r="AET408" s="29"/>
      <c r="AEU408" s="29"/>
      <c r="AEV408" s="29"/>
      <c r="AEW408" s="29"/>
      <c r="AEX408" s="29"/>
      <c r="AEY408" s="29"/>
      <c r="AEZ408" s="29"/>
      <c r="AFA408" s="29"/>
      <c r="AFB408" s="29"/>
      <c r="AFC408" s="29"/>
      <c r="AFD408" s="29"/>
      <c r="AFE408" s="29"/>
      <c r="AFF408" s="29"/>
      <c r="AFG408" s="29"/>
      <c r="AFH408" s="29"/>
      <c r="AFI408" s="29"/>
      <c r="AFJ408" s="29"/>
      <c r="AFK408" s="29"/>
      <c r="AFL408" s="29"/>
      <c r="AFM408" s="29"/>
      <c r="AFN408" s="29"/>
      <c r="AFO408" s="29"/>
      <c r="AFP408" s="29"/>
      <c r="AFQ408" s="29"/>
      <c r="AFR408" s="29"/>
      <c r="AFS408" s="29"/>
      <c r="AFT408" s="29"/>
      <c r="AFU408" s="29"/>
      <c r="AFV408" s="29"/>
      <c r="AFW408" s="29"/>
      <c r="AFX408" s="29"/>
      <c r="AFY408" s="29"/>
      <c r="AFZ408" s="29"/>
      <c r="AGA408" s="29"/>
      <c r="AGB408" s="29"/>
      <c r="AGC408" s="29"/>
      <c r="AGD408" s="29"/>
      <c r="AGE408" s="29"/>
      <c r="AGF408" s="29"/>
      <c r="AGG408" s="29"/>
      <c r="AGH408" s="29"/>
      <c r="AGI408" s="29"/>
      <c r="AGJ408" s="29"/>
      <c r="AGK408" s="29"/>
      <c r="AGL408" s="29"/>
      <c r="AGM408" s="29"/>
      <c r="AGN408" s="29"/>
      <c r="AGO408" s="29"/>
      <c r="AGP408" s="29"/>
      <c r="AGQ408" s="29"/>
      <c r="AGR408" s="29"/>
      <c r="AGS408" s="29"/>
      <c r="AGT408" s="29"/>
      <c r="AGU408" s="29"/>
      <c r="AGV408" s="29"/>
      <c r="AGW408" s="29"/>
      <c r="AGX408" s="29"/>
      <c r="AGY408" s="29"/>
      <c r="AGZ408" s="29"/>
      <c r="AHA408" s="29"/>
      <c r="AHB408" s="29"/>
      <c r="AHC408" s="29"/>
      <c r="AHD408" s="29"/>
      <c r="AHE408" s="29"/>
      <c r="AHF408" s="29"/>
      <c r="AHG408" s="29"/>
      <c r="AHH408" s="29"/>
      <c r="AHI408" s="29"/>
      <c r="AHJ408" s="29"/>
      <c r="AHK408" s="29"/>
      <c r="AHL408" s="29"/>
      <c r="AHM408" s="29"/>
      <c r="AHN408" s="29"/>
      <c r="AHO408" s="29"/>
      <c r="AHP408" s="29"/>
      <c r="AHQ408" s="29"/>
      <c r="AHR408" s="29"/>
      <c r="AHS408" s="29"/>
      <c r="AHT408" s="29"/>
      <c r="AHU408" s="29"/>
      <c r="AHV408" s="29"/>
      <c r="AHW408" s="29"/>
      <c r="AHX408" s="29"/>
      <c r="AHY408" s="29"/>
      <c r="AHZ408" s="29"/>
      <c r="AIA408" s="29"/>
      <c r="AIB408" s="29"/>
      <c r="AIC408" s="29"/>
      <c r="AID408" s="29"/>
      <c r="AIE408" s="29"/>
      <c r="AIF408" s="29"/>
      <c r="AIG408" s="29"/>
      <c r="AIH408" s="29"/>
      <c r="AII408" s="29"/>
      <c r="AIJ408" s="29"/>
      <c r="AIK408" s="29"/>
      <c r="AIL408" s="29"/>
      <c r="AIM408" s="29"/>
      <c r="AIN408" s="29"/>
      <c r="AIO408" s="29"/>
      <c r="AIP408" s="29"/>
      <c r="AIQ408" s="29"/>
      <c r="AIR408" s="29"/>
      <c r="AIS408" s="29"/>
      <c r="AIT408" s="29"/>
      <c r="AIU408" s="29"/>
      <c r="AIV408" s="29"/>
      <c r="AIW408" s="29"/>
      <c r="AIX408" s="29"/>
      <c r="AIY408" s="29"/>
      <c r="AIZ408" s="29"/>
      <c r="AJA408" s="29"/>
      <c r="AJB408" s="29"/>
      <c r="AJC408" s="29"/>
      <c r="AJD408" s="29"/>
      <c r="AJE408" s="29"/>
      <c r="AJF408" s="29"/>
      <c r="AJG408" s="29"/>
      <c r="AJH408" s="29"/>
      <c r="AJI408" s="29"/>
      <c r="AJJ408" s="29"/>
      <c r="AJK408" s="29"/>
      <c r="AJL408" s="29"/>
      <c r="AJM408" s="29"/>
      <c r="AJN408" s="29"/>
      <c r="AJO408" s="29"/>
      <c r="AJP408" s="29"/>
      <c r="AJQ408" s="29"/>
      <c r="AJR408" s="29"/>
      <c r="AJS408" s="29"/>
      <c r="AJT408" s="29"/>
      <c r="AJU408" s="29"/>
      <c r="AJV408" s="29"/>
      <c r="AJW408" s="29"/>
      <c r="AJX408" s="29"/>
      <c r="AJY408" s="29"/>
      <c r="AJZ408" s="29"/>
      <c r="AKA408" s="29"/>
      <c r="AKB408" s="29"/>
      <c r="AKC408" s="29"/>
      <c r="AKD408" s="29"/>
      <c r="AKE408" s="29"/>
      <c r="AKF408" s="29"/>
      <c r="AKG408" s="29"/>
      <c r="AKH408" s="29"/>
      <c r="AKI408" s="29"/>
      <c r="AKJ408" s="29"/>
      <c r="AKK408" s="29"/>
      <c r="AKL408" s="29"/>
      <c r="AKM408" s="29"/>
      <c r="AKN408" s="29"/>
      <c r="AKO408" s="29"/>
      <c r="AKP408" s="29"/>
      <c r="AKQ408" s="29"/>
      <c r="AKR408" s="29"/>
      <c r="AKS408" s="29"/>
      <c r="AKT408" s="29"/>
      <c r="AKU408" s="29"/>
      <c r="AKV408" s="29"/>
      <c r="AKW408" s="29"/>
      <c r="AKX408" s="29"/>
      <c r="AKY408" s="29"/>
      <c r="AKZ408" s="29"/>
      <c r="ALA408" s="29"/>
      <c r="ALB408" s="29"/>
      <c r="ALC408" s="29"/>
      <c r="ALD408" s="29"/>
      <c r="ALE408" s="29"/>
      <c r="ALF408" s="29"/>
      <c r="ALG408" s="29"/>
      <c r="ALH408" s="29"/>
      <c r="ALI408" s="29"/>
      <c r="ALJ408" s="29"/>
      <c r="ALK408" s="29"/>
      <c r="ALL408" s="29"/>
      <c r="ALM408" s="29"/>
      <c r="ALN408" s="29"/>
      <c r="ALO408" s="29"/>
      <c r="ALP408" s="29"/>
      <c r="ALQ408" s="29"/>
      <c r="ALR408" s="29"/>
      <c r="ALS408" s="29"/>
      <c r="ALT408" s="29"/>
      <c r="ALU408" s="29"/>
      <c r="ALV408" s="29"/>
      <c r="ALW408" s="29"/>
      <c r="ALX408" s="29"/>
      <c r="ALY408" s="29"/>
      <c r="ALZ408" s="29"/>
      <c r="AMA408" s="29"/>
      <c r="AMB408" s="29"/>
      <c r="AMC408" s="29"/>
      <c r="AMD408" s="29"/>
      <c r="AME408" s="29"/>
      <c r="AMF408" s="29"/>
      <c r="AMG408" s="29"/>
      <c r="AMH408" s="29"/>
      <c r="AMI408" s="29"/>
      <c r="AMJ408" s="29"/>
      <c r="AMK408" s="29"/>
      <c r="AML408" s="29"/>
      <c r="AMM408" s="29"/>
      <c r="AMN408" s="29"/>
      <c r="AMO408" s="29"/>
      <c r="AMP408" s="29"/>
      <c r="AMQ408" s="29"/>
      <c r="AMR408" s="29"/>
      <c r="AMS408" s="29"/>
      <c r="AMT408" s="29"/>
      <c r="AMU408" s="29"/>
      <c r="AMV408" s="29"/>
      <c r="AMW408" s="29"/>
      <c r="AMX408" s="29"/>
      <c r="AMY408" s="29"/>
      <c r="AMZ408" s="29"/>
      <c r="ANA408" s="29"/>
      <c r="ANB408" s="29"/>
      <c r="ANC408" s="29"/>
      <c r="AND408" s="29"/>
      <c r="ANE408" s="29"/>
      <c r="ANF408" s="29"/>
      <c r="ANG408" s="29"/>
      <c r="ANH408" s="29"/>
    </row>
    <row r="409" spans="1:1048" s="18" customFormat="1" x14ac:dyDescent="0.25">
      <c r="C409" s="6" t="str">
        <f t="shared" si="298"/>
        <v>(generic)</v>
      </c>
      <c r="D409" s="6" t="str">
        <f t="shared" si="299"/>
        <v>tier 3  (50+ gal)</v>
      </c>
      <c r="E409" s="6">
        <f t="shared" si="335"/>
        <v>990374</v>
      </c>
      <c r="F409" s="60">
        <f t="shared" si="337"/>
        <v>50</v>
      </c>
      <c r="G409" s="6" t="str">
        <f t="shared" si="300"/>
        <v>AWHSTier3Generic50</v>
      </c>
      <c r="H409" s="114">
        <v>0</v>
      </c>
      <c r="I409" s="112">
        <v>1</v>
      </c>
      <c r="J409" s="61">
        <f t="shared" si="338"/>
        <v>0</v>
      </c>
      <c r="K409" s="113">
        <v>2.9</v>
      </c>
      <c r="L409" s="127">
        <f t="shared" si="339"/>
        <v>0</v>
      </c>
      <c r="M409" s="169" t="str">
        <f t="shared" si="336"/>
        <v>Tier3NEEA50</v>
      </c>
      <c r="N409" s="97" t="s">
        <v>196</v>
      </c>
      <c r="O409" s="32">
        <v>3</v>
      </c>
      <c r="P409" s="81">
        <f t="shared" si="342"/>
        <v>99</v>
      </c>
      <c r="Q409" s="12" t="s">
        <v>222</v>
      </c>
      <c r="R409" s="68">
        <f t="shared" si="334"/>
        <v>3</v>
      </c>
      <c r="S409" s="68">
        <f t="shared" si="325"/>
        <v>990374</v>
      </c>
      <c r="T409" s="149" t="str">
        <f t="shared" si="343"/>
        <v>tier 3  (50+ gal)</v>
      </c>
      <c r="U409" s="168">
        <f t="shared" si="314"/>
        <v>1</v>
      </c>
      <c r="V409" s="21" t="s">
        <v>750</v>
      </c>
      <c r="W409" s="127">
        <v>50</v>
      </c>
      <c r="X409" s="30" t="s">
        <v>745</v>
      </c>
      <c r="Y409" s="86" t="s">
        <v>745</v>
      </c>
      <c r="Z409" s="91" t="str">
        <f t="shared" si="326"/>
        <v>AWHSTier3Generic50</v>
      </c>
      <c r="AA409" s="126">
        <v>0</v>
      </c>
      <c r="AB409" s="35">
        <v>0</v>
      </c>
      <c r="AC409" s="50">
        <v>0</v>
      </c>
      <c r="AD409" s="170">
        <v>0</v>
      </c>
      <c r="AE409" s="52">
        <v>0</v>
      </c>
      <c r="AF409" s="49"/>
      <c r="AG409" s="138" t="str">
        <f t="shared" si="330"/>
        <v>2,     990374,   "tier 3  (50+ gal)"</v>
      </c>
      <c r="AH409" s="140" t="str">
        <f t="shared" si="273"/>
        <v>(generic)</v>
      </c>
      <c r="AI409" s="86" t="s">
        <v>752</v>
      </c>
      <c r="AJ409" s="166">
        <f t="shared" si="316"/>
        <v>1</v>
      </c>
      <c r="AK409" s="138" t="str">
        <f t="shared" si="333"/>
        <v xml:space="preserve">          case  tier 3  (50+ gal)   :   "Tier3NEEA50"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  <c r="EG409" s="29"/>
      <c r="EH409" s="29"/>
      <c r="EI409" s="29"/>
      <c r="EJ409" s="29"/>
      <c r="EK409" s="29"/>
      <c r="EL409" s="29"/>
      <c r="EM409" s="29"/>
      <c r="EN409" s="29"/>
      <c r="EO409" s="29"/>
      <c r="EP409" s="29"/>
      <c r="EQ409" s="29"/>
      <c r="ER409" s="29"/>
      <c r="ES409" s="29"/>
      <c r="ET409" s="29"/>
      <c r="EU409" s="29"/>
      <c r="EV409" s="29"/>
      <c r="EW409" s="29"/>
      <c r="EX409" s="29"/>
      <c r="EY409" s="29"/>
      <c r="EZ409" s="29"/>
      <c r="FA409" s="29"/>
      <c r="FB409" s="29"/>
      <c r="FC409" s="29"/>
      <c r="FD409" s="29"/>
      <c r="FE409" s="29"/>
      <c r="FF409" s="29"/>
      <c r="FG409" s="29"/>
      <c r="FH409" s="29"/>
      <c r="FI409" s="29"/>
      <c r="FJ409" s="29"/>
      <c r="FK409" s="29"/>
      <c r="FL409" s="29"/>
      <c r="FM409" s="29"/>
      <c r="FN409" s="29"/>
      <c r="FO409" s="29"/>
      <c r="FP409" s="29"/>
      <c r="FQ409" s="29"/>
      <c r="FR409" s="29"/>
      <c r="FS409" s="29"/>
      <c r="FT409" s="29"/>
      <c r="FU409" s="29"/>
      <c r="FV409" s="29"/>
      <c r="FW409" s="29"/>
      <c r="FX409" s="29"/>
      <c r="FY409" s="29"/>
      <c r="FZ409" s="29"/>
      <c r="GA409" s="29"/>
      <c r="GB409" s="29"/>
      <c r="GC409" s="29"/>
      <c r="GD409" s="29"/>
      <c r="GE409" s="29"/>
      <c r="GF409" s="29"/>
      <c r="GG409" s="29"/>
      <c r="GH409" s="29"/>
      <c r="GI409" s="29"/>
      <c r="GJ409" s="29"/>
      <c r="GK409" s="29"/>
      <c r="GL409" s="29"/>
      <c r="GM409" s="29"/>
      <c r="GN409" s="29"/>
      <c r="GO409" s="29"/>
      <c r="GP409" s="29"/>
      <c r="GQ409" s="29"/>
      <c r="GR409" s="29"/>
      <c r="GS409" s="29"/>
      <c r="GT409" s="29"/>
      <c r="GU409" s="29"/>
      <c r="GV409" s="29"/>
      <c r="GW409" s="29"/>
      <c r="GX409" s="29"/>
      <c r="GY409" s="29"/>
      <c r="GZ409" s="29"/>
      <c r="HA409" s="29"/>
      <c r="HB409" s="29"/>
      <c r="HC409" s="29"/>
      <c r="HD409" s="29"/>
      <c r="HE409" s="29"/>
      <c r="HF409" s="29"/>
      <c r="HG409" s="29"/>
      <c r="HH409" s="29"/>
      <c r="HI409" s="29"/>
      <c r="HJ409" s="29"/>
      <c r="HK409" s="29"/>
      <c r="HL409" s="29"/>
      <c r="HM409" s="29"/>
      <c r="HN409" s="29"/>
      <c r="HO409" s="29"/>
      <c r="HP409" s="29"/>
      <c r="HQ409" s="29"/>
      <c r="HR409" s="29"/>
      <c r="HS409" s="29"/>
      <c r="HT409" s="29"/>
      <c r="HU409" s="29"/>
      <c r="HV409" s="29"/>
      <c r="HW409" s="29"/>
      <c r="HX409" s="29"/>
      <c r="HY409" s="29"/>
      <c r="HZ409" s="29"/>
      <c r="IA409" s="29"/>
      <c r="IB409" s="29"/>
      <c r="IC409" s="29"/>
      <c r="ID409" s="29"/>
      <c r="IE409" s="29"/>
      <c r="IF409" s="29"/>
      <c r="IG409" s="29"/>
      <c r="IH409" s="29"/>
      <c r="II409" s="29"/>
      <c r="IJ409" s="29"/>
      <c r="IK409" s="29"/>
      <c r="IL409" s="29"/>
      <c r="IM409" s="29"/>
      <c r="IN409" s="29"/>
      <c r="IO409" s="29"/>
      <c r="IP409" s="29"/>
      <c r="IQ409" s="29"/>
      <c r="IR409" s="29"/>
      <c r="IS409" s="29"/>
      <c r="IT409" s="29"/>
      <c r="IU409" s="29"/>
      <c r="IV409" s="29"/>
      <c r="IW409" s="29"/>
      <c r="IX409" s="29"/>
      <c r="IY409" s="29"/>
      <c r="IZ409" s="29"/>
      <c r="JA409" s="29"/>
      <c r="JB409" s="29"/>
      <c r="JC409" s="29"/>
      <c r="JD409" s="29"/>
      <c r="JE409" s="29"/>
      <c r="JF409" s="29"/>
      <c r="JG409" s="29"/>
      <c r="JH409" s="29"/>
      <c r="JI409" s="29"/>
      <c r="JJ409" s="29"/>
      <c r="JK409" s="29"/>
      <c r="JL409" s="29"/>
      <c r="JM409" s="29"/>
      <c r="JN409" s="29"/>
      <c r="JO409" s="29"/>
      <c r="JP409" s="29"/>
      <c r="JQ409" s="29"/>
      <c r="JR409" s="29"/>
      <c r="JS409" s="29"/>
      <c r="JT409" s="29"/>
      <c r="JU409" s="29"/>
      <c r="JV409" s="29"/>
      <c r="JW409" s="29"/>
      <c r="JX409" s="29"/>
      <c r="JY409" s="29"/>
      <c r="JZ409" s="29"/>
      <c r="KA409" s="29"/>
      <c r="KB409" s="29"/>
      <c r="KC409" s="29"/>
      <c r="KD409" s="29"/>
      <c r="KE409" s="29"/>
      <c r="KF409" s="29"/>
      <c r="KG409" s="29"/>
      <c r="KH409" s="29"/>
      <c r="KI409" s="29"/>
      <c r="KJ409" s="29"/>
      <c r="KK409" s="29"/>
      <c r="KL409" s="29"/>
      <c r="KM409" s="29"/>
      <c r="KN409" s="29"/>
      <c r="KO409" s="29"/>
      <c r="KP409" s="29"/>
      <c r="KQ409" s="29"/>
      <c r="KR409" s="29"/>
      <c r="KS409" s="29"/>
      <c r="KT409" s="29"/>
      <c r="KU409" s="29"/>
      <c r="KV409" s="29"/>
      <c r="KW409" s="29"/>
      <c r="KX409" s="29"/>
      <c r="KY409" s="29"/>
      <c r="KZ409" s="29"/>
      <c r="LA409" s="29"/>
      <c r="LB409" s="29"/>
      <c r="LC409" s="29"/>
      <c r="LD409" s="29"/>
      <c r="LE409" s="29"/>
      <c r="LF409" s="29"/>
      <c r="LG409" s="29"/>
      <c r="LH409" s="29"/>
      <c r="LI409" s="29"/>
      <c r="LJ409" s="29"/>
      <c r="LK409" s="29"/>
      <c r="LL409" s="29"/>
      <c r="LM409" s="29"/>
      <c r="LN409" s="29"/>
      <c r="LO409" s="29"/>
      <c r="LP409" s="29"/>
      <c r="LQ409" s="29"/>
      <c r="LR409" s="29"/>
      <c r="LS409" s="29"/>
      <c r="LT409" s="29"/>
      <c r="LU409" s="29"/>
      <c r="LV409" s="29"/>
      <c r="LW409" s="29"/>
      <c r="LX409" s="29"/>
      <c r="LY409" s="29"/>
      <c r="LZ409" s="29"/>
      <c r="MA409" s="29"/>
      <c r="MB409" s="29"/>
      <c r="MC409" s="29"/>
      <c r="MD409" s="29"/>
      <c r="ME409" s="29"/>
      <c r="MF409" s="29"/>
      <c r="MG409" s="29"/>
      <c r="MH409" s="29"/>
      <c r="MI409" s="29"/>
      <c r="MJ409" s="29"/>
      <c r="MK409" s="29"/>
      <c r="ML409" s="29"/>
      <c r="MM409" s="29"/>
      <c r="MN409" s="29"/>
      <c r="MO409" s="29"/>
      <c r="MP409" s="29"/>
      <c r="MQ409" s="29"/>
      <c r="MR409" s="29"/>
      <c r="MS409" s="29"/>
      <c r="MT409" s="29"/>
      <c r="MU409" s="29"/>
      <c r="MV409" s="29"/>
      <c r="MW409" s="29"/>
      <c r="MX409" s="29"/>
      <c r="MY409" s="29"/>
      <c r="MZ409" s="29"/>
      <c r="NA409" s="29"/>
      <c r="NB409" s="29"/>
      <c r="NC409" s="29"/>
      <c r="ND409" s="29"/>
      <c r="NE409" s="29"/>
      <c r="NF409" s="29"/>
      <c r="NG409" s="29"/>
      <c r="NH409" s="29"/>
      <c r="NI409" s="29"/>
      <c r="NJ409" s="29"/>
      <c r="NK409" s="29"/>
      <c r="NL409" s="29"/>
      <c r="NM409" s="29"/>
      <c r="NN409" s="29"/>
      <c r="NO409" s="29"/>
      <c r="NP409" s="29"/>
      <c r="NQ409" s="29"/>
      <c r="NR409" s="29"/>
      <c r="NS409" s="29"/>
      <c r="NT409" s="29"/>
      <c r="NU409" s="29"/>
      <c r="NV409" s="29"/>
      <c r="NW409" s="29"/>
      <c r="NX409" s="29"/>
      <c r="NY409" s="29"/>
      <c r="NZ409" s="29"/>
      <c r="OA409" s="29"/>
      <c r="OB409" s="29"/>
      <c r="OC409" s="29"/>
      <c r="OD409" s="29"/>
      <c r="OE409" s="29"/>
      <c r="OF409" s="29"/>
      <c r="OG409" s="29"/>
      <c r="OH409" s="29"/>
      <c r="OI409" s="29"/>
      <c r="OJ409" s="29"/>
      <c r="OK409" s="29"/>
      <c r="OL409" s="29"/>
      <c r="OM409" s="29"/>
      <c r="ON409" s="29"/>
      <c r="OO409" s="29"/>
      <c r="OP409" s="29"/>
      <c r="OQ409" s="29"/>
      <c r="OR409" s="29"/>
      <c r="OS409" s="29"/>
      <c r="OT409" s="29"/>
      <c r="OU409" s="29"/>
      <c r="OV409" s="29"/>
      <c r="OW409" s="29"/>
      <c r="OX409" s="29"/>
      <c r="OY409" s="29"/>
      <c r="OZ409" s="29"/>
      <c r="PA409" s="29"/>
      <c r="PB409" s="29"/>
      <c r="PC409" s="29"/>
      <c r="PD409" s="29"/>
      <c r="PE409" s="29"/>
      <c r="PF409" s="29"/>
      <c r="PG409" s="29"/>
      <c r="PH409" s="29"/>
      <c r="PI409" s="29"/>
      <c r="PJ409" s="29"/>
      <c r="PK409" s="29"/>
      <c r="PL409" s="29"/>
      <c r="PM409" s="29"/>
      <c r="PN409" s="29"/>
      <c r="PO409" s="29"/>
      <c r="PP409" s="29"/>
      <c r="PQ409" s="29"/>
      <c r="PR409" s="29"/>
      <c r="PS409" s="29"/>
      <c r="PT409" s="29"/>
      <c r="PU409" s="29"/>
      <c r="PV409" s="29"/>
      <c r="PW409" s="29"/>
      <c r="PX409" s="29"/>
      <c r="PY409" s="29"/>
      <c r="PZ409" s="29"/>
      <c r="QA409" s="29"/>
      <c r="QB409" s="29"/>
      <c r="QC409" s="29"/>
      <c r="QD409" s="29"/>
      <c r="QE409" s="29"/>
      <c r="QF409" s="29"/>
      <c r="QG409" s="29"/>
      <c r="QH409" s="29"/>
      <c r="QI409" s="29"/>
      <c r="QJ409" s="29"/>
      <c r="QK409" s="29"/>
      <c r="QL409" s="29"/>
      <c r="QM409" s="29"/>
      <c r="QN409" s="29"/>
      <c r="QO409" s="29"/>
      <c r="QP409" s="29"/>
      <c r="QQ409" s="29"/>
      <c r="QR409" s="29"/>
      <c r="QS409" s="29"/>
      <c r="QT409" s="29"/>
      <c r="QU409" s="29"/>
      <c r="QV409" s="29"/>
      <c r="QW409" s="29"/>
      <c r="QX409" s="29"/>
      <c r="QY409" s="29"/>
      <c r="QZ409" s="29"/>
      <c r="RA409" s="29"/>
      <c r="RB409" s="29"/>
      <c r="RC409" s="29"/>
      <c r="RD409" s="29"/>
      <c r="RE409" s="29"/>
      <c r="RF409" s="29"/>
      <c r="RG409" s="29"/>
      <c r="RH409" s="29"/>
      <c r="RI409" s="29"/>
      <c r="RJ409" s="29"/>
      <c r="RK409" s="29"/>
      <c r="RL409" s="29"/>
      <c r="RM409" s="29"/>
      <c r="RN409" s="29"/>
      <c r="RO409" s="29"/>
      <c r="RP409" s="29"/>
      <c r="RQ409" s="29"/>
      <c r="RR409" s="29"/>
      <c r="RS409" s="29"/>
      <c r="RT409" s="29"/>
      <c r="RU409" s="29"/>
      <c r="RV409" s="29"/>
      <c r="RW409" s="29"/>
      <c r="RX409" s="29"/>
      <c r="RY409" s="29"/>
      <c r="RZ409" s="29"/>
      <c r="SA409" s="29"/>
      <c r="SB409" s="29"/>
      <c r="SC409" s="29"/>
      <c r="SD409" s="29"/>
      <c r="SE409" s="29"/>
      <c r="SF409" s="29"/>
      <c r="SG409" s="29"/>
      <c r="SH409" s="29"/>
      <c r="SI409" s="29"/>
      <c r="SJ409" s="29"/>
      <c r="SK409" s="29"/>
      <c r="SL409" s="29"/>
      <c r="SM409" s="29"/>
      <c r="SN409" s="29"/>
      <c r="SO409" s="29"/>
      <c r="SP409" s="29"/>
      <c r="SQ409" s="29"/>
      <c r="SR409" s="29"/>
      <c r="SS409" s="29"/>
      <c r="ST409" s="29"/>
      <c r="SU409" s="29"/>
      <c r="SV409" s="29"/>
      <c r="SW409" s="29"/>
      <c r="SX409" s="29"/>
      <c r="SY409" s="29"/>
      <c r="SZ409" s="29"/>
      <c r="TA409" s="29"/>
      <c r="TB409" s="29"/>
      <c r="TC409" s="29"/>
      <c r="TD409" s="29"/>
      <c r="TE409" s="29"/>
      <c r="TF409" s="29"/>
      <c r="TG409" s="29"/>
      <c r="TH409" s="29"/>
      <c r="TI409" s="29"/>
      <c r="TJ409" s="29"/>
      <c r="TK409" s="29"/>
      <c r="TL409" s="29"/>
      <c r="TM409" s="29"/>
      <c r="TN409" s="29"/>
      <c r="TO409" s="29"/>
      <c r="TP409" s="29"/>
      <c r="TQ409" s="29"/>
      <c r="TR409" s="29"/>
      <c r="TS409" s="29"/>
      <c r="TT409" s="29"/>
      <c r="TU409" s="29"/>
      <c r="TV409" s="29"/>
      <c r="TW409" s="29"/>
      <c r="TX409" s="29"/>
      <c r="TY409" s="29"/>
      <c r="TZ409" s="29"/>
      <c r="UA409" s="29"/>
      <c r="UB409" s="29"/>
      <c r="UC409" s="29"/>
      <c r="UD409" s="29"/>
      <c r="UE409" s="29"/>
      <c r="UF409" s="29"/>
      <c r="UG409" s="29"/>
      <c r="UH409" s="29"/>
      <c r="UI409" s="29"/>
      <c r="UJ409" s="29"/>
      <c r="UK409" s="29"/>
      <c r="UL409" s="29"/>
      <c r="UM409" s="29"/>
      <c r="UN409" s="29"/>
      <c r="UO409" s="29"/>
      <c r="UP409" s="29"/>
      <c r="UQ409" s="29"/>
      <c r="UR409" s="29"/>
      <c r="US409" s="29"/>
      <c r="UT409" s="29"/>
      <c r="UU409" s="29"/>
      <c r="UV409" s="29"/>
      <c r="UW409" s="29"/>
      <c r="UX409" s="29"/>
      <c r="UY409" s="29"/>
      <c r="UZ409" s="29"/>
      <c r="VA409" s="29"/>
      <c r="VB409" s="29"/>
      <c r="VC409" s="29"/>
      <c r="VD409" s="29"/>
      <c r="VE409" s="29"/>
      <c r="VF409" s="29"/>
      <c r="VG409" s="29"/>
      <c r="VH409" s="29"/>
      <c r="VI409" s="29"/>
      <c r="VJ409" s="29"/>
      <c r="VK409" s="29"/>
      <c r="VL409" s="29"/>
      <c r="VM409" s="29"/>
      <c r="VN409" s="29"/>
      <c r="VO409" s="29"/>
      <c r="VP409" s="29"/>
      <c r="VQ409" s="29"/>
      <c r="VR409" s="29"/>
      <c r="VS409" s="29"/>
      <c r="VT409" s="29"/>
      <c r="VU409" s="29"/>
      <c r="VV409" s="29"/>
      <c r="VW409" s="29"/>
      <c r="VX409" s="29"/>
      <c r="VY409" s="29"/>
      <c r="VZ409" s="29"/>
      <c r="WA409" s="29"/>
      <c r="WB409" s="29"/>
      <c r="WC409" s="29"/>
      <c r="WD409" s="29"/>
      <c r="WE409" s="29"/>
      <c r="WF409" s="29"/>
      <c r="WG409" s="29"/>
      <c r="WH409" s="29"/>
      <c r="WI409" s="29"/>
      <c r="WJ409" s="29"/>
      <c r="WK409" s="29"/>
      <c r="WL409" s="29"/>
      <c r="WM409" s="29"/>
      <c r="WN409" s="29"/>
      <c r="WO409" s="29"/>
      <c r="WP409" s="29"/>
      <c r="WQ409" s="29"/>
      <c r="WR409" s="29"/>
      <c r="WS409" s="29"/>
      <c r="WT409" s="29"/>
      <c r="WU409" s="29"/>
      <c r="WV409" s="29"/>
      <c r="WW409" s="29"/>
      <c r="WX409" s="29"/>
      <c r="WY409" s="29"/>
      <c r="WZ409" s="29"/>
      <c r="XA409" s="29"/>
      <c r="XB409" s="29"/>
      <c r="XC409" s="29"/>
      <c r="XD409" s="29"/>
      <c r="XE409" s="29"/>
      <c r="XF409" s="29"/>
      <c r="XG409" s="29"/>
      <c r="XH409" s="29"/>
      <c r="XI409" s="29"/>
      <c r="XJ409" s="29"/>
      <c r="XK409" s="29"/>
      <c r="XL409" s="29"/>
      <c r="XM409" s="29"/>
      <c r="XN409" s="29"/>
      <c r="XO409" s="29"/>
      <c r="XP409" s="29"/>
      <c r="XQ409" s="29"/>
      <c r="XR409" s="29"/>
      <c r="XS409" s="29"/>
      <c r="XT409" s="29"/>
      <c r="XU409" s="29"/>
      <c r="XV409" s="29"/>
      <c r="XW409" s="29"/>
      <c r="XX409" s="29"/>
      <c r="XY409" s="29"/>
      <c r="XZ409" s="29"/>
      <c r="YA409" s="29"/>
      <c r="YB409" s="29"/>
      <c r="YC409" s="29"/>
      <c r="YD409" s="29"/>
      <c r="YE409" s="29"/>
      <c r="YF409" s="29"/>
      <c r="YG409" s="29"/>
      <c r="YH409" s="29"/>
      <c r="YI409" s="29"/>
      <c r="YJ409" s="29"/>
      <c r="YK409" s="29"/>
      <c r="YL409" s="29"/>
      <c r="YM409" s="29"/>
      <c r="YN409" s="29"/>
      <c r="YO409" s="29"/>
      <c r="YP409" s="29"/>
      <c r="YQ409" s="29"/>
      <c r="YR409" s="29"/>
      <c r="YS409" s="29"/>
      <c r="YT409" s="29"/>
      <c r="YU409" s="29"/>
      <c r="YV409" s="29"/>
      <c r="YW409" s="29"/>
      <c r="YX409" s="29"/>
      <c r="YY409" s="29"/>
      <c r="YZ409" s="29"/>
      <c r="ZA409" s="29"/>
      <c r="ZB409" s="29"/>
      <c r="ZC409" s="29"/>
      <c r="ZD409" s="29"/>
      <c r="ZE409" s="29"/>
      <c r="ZF409" s="29"/>
      <c r="ZG409" s="29"/>
      <c r="ZH409" s="29"/>
      <c r="ZI409" s="29"/>
      <c r="ZJ409" s="29"/>
      <c r="ZK409" s="29"/>
      <c r="ZL409" s="29"/>
      <c r="ZM409" s="29"/>
      <c r="ZN409" s="29"/>
      <c r="ZO409" s="29"/>
      <c r="ZP409" s="29"/>
      <c r="ZQ409" s="29"/>
      <c r="ZR409" s="29"/>
      <c r="ZS409" s="29"/>
      <c r="ZT409" s="29"/>
      <c r="ZU409" s="29"/>
      <c r="ZV409" s="29"/>
      <c r="ZW409" s="29"/>
      <c r="ZX409" s="29"/>
      <c r="ZY409" s="29"/>
      <c r="ZZ409" s="29"/>
      <c r="AAA409" s="29"/>
      <c r="AAB409" s="29"/>
      <c r="AAC409" s="29"/>
      <c r="AAD409" s="29"/>
      <c r="AAE409" s="29"/>
      <c r="AAF409" s="29"/>
      <c r="AAG409" s="29"/>
      <c r="AAH409" s="29"/>
      <c r="AAI409" s="29"/>
      <c r="AAJ409" s="29"/>
      <c r="AAK409" s="29"/>
      <c r="AAL409" s="29"/>
      <c r="AAM409" s="29"/>
      <c r="AAN409" s="29"/>
      <c r="AAO409" s="29"/>
      <c r="AAP409" s="29"/>
      <c r="AAQ409" s="29"/>
      <c r="AAR409" s="29"/>
      <c r="AAS409" s="29"/>
      <c r="AAT409" s="29"/>
      <c r="AAU409" s="29"/>
      <c r="AAV409" s="29"/>
      <c r="AAW409" s="29"/>
      <c r="AAX409" s="29"/>
      <c r="AAY409" s="29"/>
      <c r="AAZ409" s="29"/>
      <c r="ABA409" s="29"/>
      <c r="ABB409" s="29"/>
      <c r="ABC409" s="29"/>
      <c r="ABD409" s="29"/>
      <c r="ABE409" s="29"/>
      <c r="ABF409" s="29"/>
      <c r="ABG409" s="29"/>
      <c r="ABH409" s="29"/>
      <c r="ABI409" s="29"/>
      <c r="ABJ409" s="29"/>
      <c r="ABK409" s="29"/>
      <c r="ABL409" s="29"/>
      <c r="ABM409" s="29"/>
      <c r="ABN409" s="29"/>
      <c r="ABO409" s="29"/>
      <c r="ABP409" s="29"/>
      <c r="ABQ409" s="29"/>
      <c r="ABR409" s="29"/>
      <c r="ABS409" s="29"/>
      <c r="ABT409" s="29"/>
      <c r="ABU409" s="29"/>
      <c r="ABV409" s="29"/>
      <c r="ABW409" s="29"/>
      <c r="ABX409" s="29"/>
      <c r="ABY409" s="29"/>
      <c r="ABZ409" s="29"/>
      <c r="ACA409" s="29"/>
      <c r="ACB409" s="29"/>
      <c r="ACC409" s="29"/>
      <c r="ACD409" s="29"/>
      <c r="ACE409" s="29"/>
      <c r="ACF409" s="29"/>
      <c r="ACG409" s="29"/>
      <c r="ACH409" s="29"/>
      <c r="ACI409" s="29"/>
      <c r="ACJ409" s="29"/>
      <c r="ACK409" s="29"/>
      <c r="ACL409" s="29"/>
      <c r="ACM409" s="29"/>
      <c r="ACN409" s="29"/>
      <c r="ACO409" s="29"/>
      <c r="ACP409" s="29"/>
      <c r="ACQ409" s="29"/>
      <c r="ACR409" s="29"/>
      <c r="ACS409" s="29"/>
      <c r="ACT409" s="29"/>
      <c r="ACU409" s="29"/>
      <c r="ACV409" s="29"/>
      <c r="ACW409" s="29"/>
      <c r="ACX409" s="29"/>
      <c r="ACY409" s="29"/>
      <c r="ACZ409" s="29"/>
      <c r="ADA409" s="29"/>
      <c r="ADB409" s="29"/>
      <c r="ADC409" s="29"/>
      <c r="ADD409" s="29"/>
      <c r="ADE409" s="29"/>
      <c r="ADF409" s="29"/>
      <c r="ADG409" s="29"/>
      <c r="ADH409" s="29"/>
      <c r="ADI409" s="29"/>
      <c r="ADJ409" s="29"/>
      <c r="ADK409" s="29"/>
      <c r="ADL409" s="29"/>
      <c r="ADM409" s="29"/>
      <c r="ADN409" s="29"/>
      <c r="ADO409" s="29"/>
      <c r="ADP409" s="29"/>
      <c r="ADQ409" s="29"/>
      <c r="ADR409" s="29"/>
      <c r="ADS409" s="29"/>
      <c r="ADT409" s="29"/>
      <c r="ADU409" s="29"/>
      <c r="ADV409" s="29"/>
      <c r="ADW409" s="29"/>
      <c r="ADX409" s="29"/>
      <c r="ADY409" s="29"/>
      <c r="ADZ409" s="29"/>
      <c r="AEA409" s="29"/>
      <c r="AEB409" s="29"/>
      <c r="AEC409" s="29"/>
      <c r="AED409" s="29"/>
      <c r="AEE409" s="29"/>
      <c r="AEF409" s="29"/>
      <c r="AEG409" s="29"/>
      <c r="AEH409" s="29"/>
      <c r="AEI409" s="29"/>
      <c r="AEJ409" s="29"/>
      <c r="AEK409" s="29"/>
      <c r="AEL409" s="29"/>
      <c r="AEM409" s="29"/>
      <c r="AEN409" s="29"/>
      <c r="AEO409" s="29"/>
      <c r="AEP409" s="29"/>
      <c r="AEQ409" s="29"/>
      <c r="AER409" s="29"/>
      <c r="AES409" s="29"/>
      <c r="AET409" s="29"/>
      <c r="AEU409" s="29"/>
      <c r="AEV409" s="29"/>
      <c r="AEW409" s="29"/>
      <c r="AEX409" s="29"/>
      <c r="AEY409" s="29"/>
      <c r="AEZ409" s="29"/>
      <c r="AFA409" s="29"/>
      <c r="AFB409" s="29"/>
      <c r="AFC409" s="29"/>
      <c r="AFD409" s="29"/>
      <c r="AFE409" s="29"/>
      <c r="AFF409" s="29"/>
      <c r="AFG409" s="29"/>
      <c r="AFH409" s="29"/>
      <c r="AFI409" s="29"/>
      <c r="AFJ409" s="29"/>
      <c r="AFK409" s="29"/>
      <c r="AFL409" s="29"/>
      <c r="AFM409" s="29"/>
      <c r="AFN409" s="29"/>
      <c r="AFO409" s="29"/>
      <c r="AFP409" s="29"/>
      <c r="AFQ409" s="29"/>
      <c r="AFR409" s="29"/>
      <c r="AFS409" s="29"/>
      <c r="AFT409" s="29"/>
      <c r="AFU409" s="29"/>
      <c r="AFV409" s="29"/>
      <c r="AFW409" s="29"/>
      <c r="AFX409" s="29"/>
      <c r="AFY409" s="29"/>
      <c r="AFZ409" s="29"/>
      <c r="AGA409" s="29"/>
      <c r="AGB409" s="29"/>
      <c r="AGC409" s="29"/>
      <c r="AGD409" s="29"/>
      <c r="AGE409" s="29"/>
      <c r="AGF409" s="29"/>
      <c r="AGG409" s="29"/>
      <c r="AGH409" s="29"/>
      <c r="AGI409" s="29"/>
      <c r="AGJ409" s="29"/>
      <c r="AGK409" s="29"/>
      <c r="AGL409" s="29"/>
      <c r="AGM409" s="29"/>
      <c r="AGN409" s="29"/>
      <c r="AGO409" s="29"/>
      <c r="AGP409" s="29"/>
      <c r="AGQ409" s="29"/>
      <c r="AGR409" s="29"/>
      <c r="AGS409" s="29"/>
      <c r="AGT409" s="29"/>
      <c r="AGU409" s="29"/>
      <c r="AGV409" s="29"/>
      <c r="AGW409" s="29"/>
      <c r="AGX409" s="29"/>
      <c r="AGY409" s="29"/>
      <c r="AGZ409" s="29"/>
      <c r="AHA409" s="29"/>
      <c r="AHB409" s="29"/>
      <c r="AHC409" s="29"/>
      <c r="AHD409" s="29"/>
      <c r="AHE409" s="29"/>
      <c r="AHF409" s="29"/>
      <c r="AHG409" s="29"/>
      <c r="AHH409" s="29"/>
      <c r="AHI409" s="29"/>
      <c r="AHJ409" s="29"/>
      <c r="AHK409" s="29"/>
      <c r="AHL409" s="29"/>
      <c r="AHM409" s="29"/>
      <c r="AHN409" s="29"/>
      <c r="AHO409" s="29"/>
      <c r="AHP409" s="29"/>
      <c r="AHQ409" s="29"/>
      <c r="AHR409" s="29"/>
      <c r="AHS409" s="29"/>
      <c r="AHT409" s="29"/>
      <c r="AHU409" s="29"/>
      <c r="AHV409" s="29"/>
      <c r="AHW409" s="29"/>
      <c r="AHX409" s="29"/>
      <c r="AHY409" s="29"/>
      <c r="AHZ409" s="29"/>
      <c r="AIA409" s="29"/>
      <c r="AIB409" s="29"/>
      <c r="AIC409" s="29"/>
      <c r="AID409" s="29"/>
      <c r="AIE409" s="29"/>
      <c r="AIF409" s="29"/>
      <c r="AIG409" s="29"/>
      <c r="AIH409" s="29"/>
      <c r="AII409" s="29"/>
      <c r="AIJ409" s="29"/>
      <c r="AIK409" s="29"/>
      <c r="AIL409" s="29"/>
      <c r="AIM409" s="29"/>
      <c r="AIN409" s="29"/>
      <c r="AIO409" s="29"/>
      <c r="AIP409" s="29"/>
      <c r="AIQ409" s="29"/>
      <c r="AIR409" s="29"/>
      <c r="AIS409" s="29"/>
      <c r="AIT409" s="29"/>
      <c r="AIU409" s="29"/>
      <c r="AIV409" s="29"/>
      <c r="AIW409" s="29"/>
      <c r="AIX409" s="29"/>
      <c r="AIY409" s="29"/>
      <c r="AIZ409" s="29"/>
      <c r="AJA409" s="29"/>
      <c r="AJB409" s="29"/>
      <c r="AJC409" s="29"/>
      <c r="AJD409" s="29"/>
      <c r="AJE409" s="29"/>
      <c r="AJF409" s="29"/>
      <c r="AJG409" s="29"/>
      <c r="AJH409" s="29"/>
      <c r="AJI409" s="29"/>
      <c r="AJJ409" s="29"/>
      <c r="AJK409" s="29"/>
      <c r="AJL409" s="29"/>
      <c r="AJM409" s="29"/>
      <c r="AJN409" s="29"/>
      <c r="AJO409" s="29"/>
      <c r="AJP409" s="29"/>
      <c r="AJQ409" s="29"/>
      <c r="AJR409" s="29"/>
      <c r="AJS409" s="29"/>
      <c r="AJT409" s="29"/>
      <c r="AJU409" s="29"/>
      <c r="AJV409" s="29"/>
      <c r="AJW409" s="29"/>
      <c r="AJX409" s="29"/>
      <c r="AJY409" s="29"/>
      <c r="AJZ409" s="29"/>
      <c r="AKA409" s="29"/>
      <c r="AKB409" s="29"/>
      <c r="AKC409" s="29"/>
      <c r="AKD409" s="29"/>
      <c r="AKE409" s="29"/>
      <c r="AKF409" s="29"/>
      <c r="AKG409" s="29"/>
      <c r="AKH409" s="29"/>
      <c r="AKI409" s="29"/>
      <c r="AKJ409" s="29"/>
      <c r="AKK409" s="29"/>
      <c r="AKL409" s="29"/>
      <c r="AKM409" s="29"/>
      <c r="AKN409" s="29"/>
      <c r="AKO409" s="29"/>
      <c r="AKP409" s="29"/>
      <c r="AKQ409" s="29"/>
      <c r="AKR409" s="29"/>
      <c r="AKS409" s="29"/>
      <c r="AKT409" s="29"/>
      <c r="AKU409" s="29"/>
      <c r="AKV409" s="29"/>
      <c r="AKW409" s="29"/>
      <c r="AKX409" s="29"/>
      <c r="AKY409" s="29"/>
      <c r="AKZ409" s="29"/>
      <c r="ALA409" s="29"/>
      <c r="ALB409" s="29"/>
      <c r="ALC409" s="29"/>
      <c r="ALD409" s="29"/>
      <c r="ALE409" s="29"/>
      <c r="ALF409" s="29"/>
      <c r="ALG409" s="29"/>
      <c r="ALH409" s="29"/>
      <c r="ALI409" s="29"/>
      <c r="ALJ409" s="29"/>
      <c r="ALK409" s="29"/>
      <c r="ALL409" s="29"/>
      <c r="ALM409" s="29"/>
      <c r="ALN409" s="29"/>
      <c r="ALO409" s="29"/>
      <c r="ALP409" s="29"/>
      <c r="ALQ409" s="29"/>
      <c r="ALR409" s="29"/>
      <c r="ALS409" s="29"/>
      <c r="ALT409" s="29"/>
      <c r="ALU409" s="29"/>
      <c r="ALV409" s="29"/>
      <c r="ALW409" s="29"/>
      <c r="ALX409" s="29"/>
      <c r="ALY409" s="29"/>
      <c r="ALZ409" s="29"/>
      <c r="AMA409" s="29"/>
      <c r="AMB409" s="29"/>
      <c r="AMC409" s="29"/>
      <c r="AMD409" s="29"/>
      <c r="AME409" s="29"/>
      <c r="AMF409" s="29"/>
      <c r="AMG409" s="29"/>
      <c r="AMH409" s="29"/>
      <c r="AMI409" s="29"/>
      <c r="AMJ409" s="29"/>
      <c r="AMK409" s="29"/>
      <c r="AML409" s="29"/>
      <c r="AMM409" s="29"/>
      <c r="AMN409" s="29"/>
      <c r="AMO409" s="29"/>
      <c r="AMP409" s="29"/>
      <c r="AMQ409" s="29"/>
      <c r="AMR409" s="29"/>
      <c r="AMS409" s="29"/>
      <c r="AMT409" s="29"/>
      <c r="AMU409" s="29"/>
      <c r="AMV409" s="29"/>
      <c r="AMW409" s="29"/>
      <c r="AMX409" s="29"/>
      <c r="AMY409" s="29"/>
      <c r="AMZ409" s="29"/>
      <c r="ANA409" s="29"/>
      <c r="ANB409" s="29"/>
      <c r="ANC409" s="29"/>
      <c r="AND409" s="29"/>
      <c r="ANE409" s="29"/>
      <c r="ANF409" s="29"/>
      <c r="ANG409" s="29"/>
      <c r="ANH409" s="29"/>
    </row>
    <row r="410" spans="1:1048" s="18" customFormat="1" x14ac:dyDescent="0.25">
      <c r="C410" s="6" t="str">
        <f t="shared" si="298"/>
        <v>(generic)</v>
      </c>
      <c r="D410" s="6" t="str">
        <f t="shared" si="299"/>
        <v>tier 3  (65+ gal)</v>
      </c>
      <c r="E410" s="6">
        <f t="shared" si="335"/>
        <v>990475</v>
      </c>
      <c r="F410" s="60">
        <f t="shared" si="337"/>
        <v>65</v>
      </c>
      <c r="G410" s="6" t="str">
        <f t="shared" si="300"/>
        <v>AWHSTier3Generic65</v>
      </c>
      <c r="H410" s="114">
        <v>0</v>
      </c>
      <c r="I410" s="112">
        <v>1</v>
      </c>
      <c r="J410" s="61">
        <f t="shared" si="338"/>
        <v>0</v>
      </c>
      <c r="K410" s="113">
        <v>2.9</v>
      </c>
      <c r="L410" s="127">
        <f t="shared" si="339"/>
        <v>0</v>
      </c>
      <c r="M410" s="169" t="str">
        <f t="shared" si="336"/>
        <v>Tier3NEEA65</v>
      </c>
      <c r="N410" s="97" t="s">
        <v>196</v>
      </c>
      <c r="O410" s="32">
        <v>3</v>
      </c>
      <c r="P410" s="81">
        <f t="shared" si="342"/>
        <v>99</v>
      </c>
      <c r="Q410" s="12" t="s">
        <v>222</v>
      </c>
      <c r="R410" s="68">
        <f t="shared" si="334"/>
        <v>4</v>
      </c>
      <c r="S410" s="68">
        <f t="shared" si="325"/>
        <v>990475</v>
      </c>
      <c r="T410" s="149" t="str">
        <f t="shared" si="343"/>
        <v>tier 3  (65+ gal)</v>
      </c>
      <c r="U410" s="168">
        <f t="shared" si="314"/>
        <v>1</v>
      </c>
      <c r="V410" s="21" t="s">
        <v>750</v>
      </c>
      <c r="W410" s="127">
        <v>65</v>
      </c>
      <c r="X410" s="30" t="s">
        <v>746</v>
      </c>
      <c r="Y410" s="86" t="s">
        <v>746</v>
      </c>
      <c r="Z410" s="91" t="str">
        <f t="shared" si="326"/>
        <v>AWHSTier3Generic65</v>
      </c>
      <c r="AA410" s="126">
        <v>0</v>
      </c>
      <c r="AB410" s="35">
        <v>0</v>
      </c>
      <c r="AC410" s="50">
        <v>0</v>
      </c>
      <c r="AD410" s="170">
        <v>0</v>
      </c>
      <c r="AE410" s="52">
        <v>0</v>
      </c>
      <c r="AF410" s="49"/>
      <c r="AG410" s="138" t="str">
        <f t="shared" si="330"/>
        <v>2,     990475,   "tier 3  (65+ gal)"</v>
      </c>
      <c r="AH410" s="140" t="str">
        <f t="shared" ref="AH410:AH411" si="344">AH409</f>
        <v>(generic)</v>
      </c>
      <c r="AI410" s="86" t="s">
        <v>753</v>
      </c>
      <c r="AJ410" s="166">
        <f t="shared" si="316"/>
        <v>1</v>
      </c>
      <c r="AK410" s="138" t="str">
        <f t="shared" si="333"/>
        <v xml:space="preserve">          case  tier 3  (65+ gal)   :   "Tier3NEEA65"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  <c r="EG410" s="29"/>
      <c r="EH410" s="29"/>
      <c r="EI410" s="29"/>
      <c r="EJ410" s="29"/>
      <c r="EK410" s="29"/>
      <c r="EL410" s="29"/>
      <c r="EM410" s="29"/>
      <c r="EN410" s="29"/>
      <c r="EO410" s="29"/>
      <c r="EP410" s="29"/>
      <c r="EQ410" s="29"/>
      <c r="ER410" s="29"/>
      <c r="ES410" s="29"/>
      <c r="ET410" s="29"/>
      <c r="EU410" s="29"/>
      <c r="EV410" s="29"/>
      <c r="EW410" s="29"/>
      <c r="EX410" s="29"/>
      <c r="EY410" s="29"/>
      <c r="EZ410" s="29"/>
      <c r="FA410" s="29"/>
      <c r="FB410" s="29"/>
      <c r="FC410" s="29"/>
      <c r="FD410" s="29"/>
      <c r="FE410" s="29"/>
      <c r="FF410" s="29"/>
      <c r="FG410" s="29"/>
      <c r="FH410" s="29"/>
      <c r="FI410" s="29"/>
      <c r="FJ410" s="29"/>
      <c r="FK410" s="29"/>
      <c r="FL410" s="29"/>
      <c r="FM410" s="29"/>
      <c r="FN410" s="29"/>
      <c r="FO410" s="29"/>
      <c r="FP410" s="29"/>
      <c r="FQ410" s="29"/>
      <c r="FR410" s="29"/>
      <c r="FS410" s="29"/>
      <c r="FT410" s="29"/>
      <c r="FU410" s="29"/>
      <c r="FV410" s="29"/>
      <c r="FW410" s="29"/>
      <c r="FX410" s="29"/>
      <c r="FY410" s="29"/>
      <c r="FZ410" s="29"/>
      <c r="GA410" s="29"/>
      <c r="GB410" s="29"/>
      <c r="GC410" s="29"/>
      <c r="GD410" s="29"/>
      <c r="GE410" s="29"/>
      <c r="GF410" s="29"/>
      <c r="GG410" s="29"/>
      <c r="GH410" s="29"/>
      <c r="GI410" s="29"/>
      <c r="GJ410" s="29"/>
      <c r="GK410" s="29"/>
      <c r="GL410" s="29"/>
      <c r="GM410" s="29"/>
      <c r="GN410" s="29"/>
      <c r="GO410" s="29"/>
      <c r="GP410" s="29"/>
      <c r="GQ410" s="29"/>
      <c r="GR410" s="29"/>
      <c r="GS410" s="29"/>
      <c r="GT410" s="29"/>
      <c r="GU410" s="29"/>
      <c r="GV410" s="29"/>
      <c r="GW410" s="29"/>
      <c r="GX410" s="29"/>
      <c r="GY410" s="29"/>
      <c r="GZ410" s="29"/>
      <c r="HA410" s="29"/>
      <c r="HB410" s="29"/>
      <c r="HC410" s="29"/>
      <c r="HD410" s="29"/>
      <c r="HE410" s="29"/>
      <c r="HF410" s="29"/>
      <c r="HG410" s="29"/>
      <c r="HH410" s="29"/>
      <c r="HI410" s="29"/>
      <c r="HJ410" s="29"/>
      <c r="HK410" s="29"/>
      <c r="HL410" s="29"/>
      <c r="HM410" s="29"/>
      <c r="HN410" s="29"/>
      <c r="HO410" s="29"/>
      <c r="HP410" s="29"/>
      <c r="HQ410" s="29"/>
      <c r="HR410" s="29"/>
      <c r="HS410" s="29"/>
      <c r="HT410" s="29"/>
      <c r="HU410" s="29"/>
      <c r="HV410" s="29"/>
      <c r="HW410" s="29"/>
      <c r="HX410" s="29"/>
      <c r="HY410" s="29"/>
      <c r="HZ410" s="29"/>
      <c r="IA410" s="29"/>
      <c r="IB410" s="29"/>
      <c r="IC410" s="29"/>
      <c r="ID410" s="29"/>
      <c r="IE410" s="29"/>
      <c r="IF410" s="29"/>
      <c r="IG410" s="29"/>
      <c r="IH410" s="29"/>
      <c r="II410" s="29"/>
      <c r="IJ410" s="29"/>
      <c r="IK410" s="29"/>
      <c r="IL410" s="29"/>
      <c r="IM410" s="29"/>
      <c r="IN410" s="29"/>
      <c r="IO410" s="29"/>
      <c r="IP410" s="29"/>
      <c r="IQ410" s="29"/>
      <c r="IR410" s="29"/>
      <c r="IS410" s="29"/>
      <c r="IT410" s="29"/>
      <c r="IU410" s="29"/>
      <c r="IV410" s="29"/>
      <c r="IW410" s="29"/>
      <c r="IX410" s="29"/>
      <c r="IY410" s="29"/>
      <c r="IZ410" s="29"/>
      <c r="JA410" s="29"/>
      <c r="JB410" s="29"/>
      <c r="JC410" s="29"/>
      <c r="JD410" s="29"/>
      <c r="JE410" s="29"/>
      <c r="JF410" s="29"/>
      <c r="JG410" s="29"/>
      <c r="JH410" s="29"/>
      <c r="JI410" s="29"/>
      <c r="JJ410" s="29"/>
      <c r="JK410" s="29"/>
      <c r="JL410" s="29"/>
      <c r="JM410" s="29"/>
      <c r="JN410" s="29"/>
      <c r="JO410" s="29"/>
      <c r="JP410" s="29"/>
      <c r="JQ410" s="29"/>
      <c r="JR410" s="29"/>
      <c r="JS410" s="29"/>
      <c r="JT410" s="29"/>
      <c r="JU410" s="29"/>
      <c r="JV410" s="29"/>
      <c r="JW410" s="29"/>
      <c r="JX410" s="29"/>
      <c r="JY410" s="29"/>
      <c r="JZ410" s="29"/>
      <c r="KA410" s="29"/>
      <c r="KB410" s="29"/>
      <c r="KC410" s="29"/>
      <c r="KD410" s="29"/>
      <c r="KE410" s="29"/>
      <c r="KF410" s="29"/>
      <c r="KG410" s="29"/>
      <c r="KH410" s="29"/>
      <c r="KI410" s="29"/>
      <c r="KJ410" s="29"/>
      <c r="KK410" s="29"/>
      <c r="KL410" s="29"/>
      <c r="KM410" s="29"/>
      <c r="KN410" s="29"/>
      <c r="KO410" s="29"/>
      <c r="KP410" s="29"/>
      <c r="KQ410" s="29"/>
      <c r="KR410" s="29"/>
      <c r="KS410" s="29"/>
      <c r="KT410" s="29"/>
      <c r="KU410" s="29"/>
      <c r="KV410" s="29"/>
      <c r="KW410" s="29"/>
      <c r="KX410" s="29"/>
      <c r="KY410" s="29"/>
      <c r="KZ410" s="29"/>
      <c r="LA410" s="29"/>
      <c r="LB410" s="29"/>
      <c r="LC410" s="29"/>
      <c r="LD410" s="29"/>
      <c r="LE410" s="29"/>
      <c r="LF410" s="29"/>
      <c r="LG410" s="29"/>
      <c r="LH410" s="29"/>
      <c r="LI410" s="29"/>
      <c r="LJ410" s="29"/>
      <c r="LK410" s="29"/>
      <c r="LL410" s="29"/>
      <c r="LM410" s="29"/>
      <c r="LN410" s="29"/>
      <c r="LO410" s="29"/>
      <c r="LP410" s="29"/>
      <c r="LQ410" s="29"/>
      <c r="LR410" s="29"/>
      <c r="LS410" s="29"/>
      <c r="LT410" s="29"/>
      <c r="LU410" s="29"/>
      <c r="LV410" s="29"/>
      <c r="LW410" s="29"/>
      <c r="LX410" s="29"/>
      <c r="LY410" s="29"/>
      <c r="LZ410" s="29"/>
      <c r="MA410" s="29"/>
      <c r="MB410" s="29"/>
      <c r="MC410" s="29"/>
      <c r="MD410" s="29"/>
      <c r="ME410" s="29"/>
      <c r="MF410" s="29"/>
      <c r="MG410" s="29"/>
      <c r="MH410" s="29"/>
      <c r="MI410" s="29"/>
      <c r="MJ410" s="29"/>
      <c r="MK410" s="29"/>
      <c r="ML410" s="29"/>
      <c r="MM410" s="29"/>
      <c r="MN410" s="29"/>
      <c r="MO410" s="29"/>
      <c r="MP410" s="29"/>
      <c r="MQ410" s="29"/>
      <c r="MR410" s="29"/>
      <c r="MS410" s="29"/>
      <c r="MT410" s="29"/>
      <c r="MU410" s="29"/>
      <c r="MV410" s="29"/>
      <c r="MW410" s="29"/>
      <c r="MX410" s="29"/>
      <c r="MY410" s="29"/>
      <c r="MZ410" s="29"/>
      <c r="NA410" s="29"/>
      <c r="NB410" s="29"/>
      <c r="NC410" s="29"/>
      <c r="ND410" s="29"/>
      <c r="NE410" s="29"/>
      <c r="NF410" s="29"/>
      <c r="NG410" s="29"/>
      <c r="NH410" s="29"/>
      <c r="NI410" s="29"/>
      <c r="NJ410" s="29"/>
      <c r="NK410" s="29"/>
      <c r="NL410" s="29"/>
      <c r="NM410" s="29"/>
      <c r="NN410" s="29"/>
      <c r="NO410" s="29"/>
      <c r="NP410" s="29"/>
      <c r="NQ410" s="29"/>
      <c r="NR410" s="29"/>
      <c r="NS410" s="29"/>
      <c r="NT410" s="29"/>
      <c r="NU410" s="29"/>
      <c r="NV410" s="29"/>
      <c r="NW410" s="29"/>
      <c r="NX410" s="29"/>
      <c r="NY410" s="29"/>
      <c r="NZ410" s="29"/>
      <c r="OA410" s="29"/>
      <c r="OB410" s="29"/>
      <c r="OC410" s="29"/>
      <c r="OD410" s="29"/>
      <c r="OE410" s="29"/>
      <c r="OF410" s="29"/>
      <c r="OG410" s="29"/>
      <c r="OH410" s="29"/>
      <c r="OI410" s="29"/>
      <c r="OJ410" s="29"/>
      <c r="OK410" s="29"/>
      <c r="OL410" s="29"/>
      <c r="OM410" s="29"/>
      <c r="ON410" s="29"/>
      <c r="OO410" s="29"/>
      <c r="OP410" s="29"/>
      <c r="OQ410" s="29"/>
      <c r="OR410" s="29"/>
      <c r="OS410" s="29"/>
      <c r="OT410" s="29"/>
      <c r="OU410" s="29"/>
      <c r="OV410" s="29"/>
      <c r="OW410" s="29"/>
      <c r="OX410" s="29"/>
      <c r="OY410" s="29"/>
      <c r="OZ410" s="29"/>
      <c r="PA410" s="29"/>
      <c r="PB410" s="29"/>
      <c r="PC410" s="29"/>
      <c r="PD410" s="29"/>
      <c r="PE410" s="29"/>
      <c r="PF410" s="29"/>
      <c r="PG410" s="29"/>
      <c r="PH410" s="29"/>
      <c r="PI410" s="29"/>
      <c r="PJ410" s="29"/>
      <c r="PK410" s="29"/>
      <c r="PL410" s="29"/>
      <c r="PM410" s="29"/>
      <c r="PN410" s="29"/>
      <c r="PO410" s="29"/>
      <c r="PP410" s="29"/>
      <c r="PQ410" s="29"/>
      <c r="PR410" s="29"/>
      <c r="PS410" s="29"/>
      <c r="PT410" s="29"/>
      <c r="PU410" s="29"/>
      <c r="PV410" s="29"/>
      <c r="PW410" s="29"/>
      <c r="PX410" s="29"/>
      <c r="PY410" s="29"/>
      <c r="PZ410" s="29"/>
      <c r="QA410" s="29"/>
      <c r="QB410" s="29"/>
      <c r="QC410" s="29"/>
      <c r="QD410" s="29"/>
      <c r="QE410" s="29"/>
      <c r="QF410" s="29"/>
      <c r="QG410" s="29"/>
      <c r="QH410" s="29"/>
      <c r="QI410" s="29"/>
      <c r="QJ410" s="29"/>
      <c r="QK410" s="29"/>
      <c r="QL410" s="29"/>
      <c r="QM410" s="29"/>
      <c r="QN410" s="29"/>
      <c r="QO410" s="29"/>
      <c r="QP410" s="29"/>
      <c r="QQ410" s="29"/>
      <c r="QR410" s="29"/>
      <c r="QS410" s="29"/>
      <c r="QT410" s="29"/>
      <c r="QU410" s="29"/>
      <c r="QV410" s="29"/>
      <c r="QW410" s="29"/>
      <c r="QX410" s="29"/>
      <c r="QY410" s="29"/>
      <c r="QZ410" s="29"/>
      <c r="RA410" s="29"/>
      <c r="RB410" s="29"/>
      <c r="RC410" s="29"/>
      <c r="RD410" s="29"/>
      <c r="RE410" s="29"/>
      <c r="RF410" s="29"/>
      <c r="RG410" s="29"/>
      <c r="RH410" s="29"/>
      <c r="RI410" s="29"/>
      <c r="RJ410" s="29"/>
      <c r="RK410" s="29"/>
      <c r="RL410" s="29"/>
      <c r="RM410" s="29"/>
      <c r="RN410" s="29"/>
      <c r="RO410" s="29"/>
      <c r="RP410" s="29"/>
      <c r="RQ410" s="29"/>
      <c r="RR410" s="29"/>
      <c r="RS410" s="29"/>
      <c r="RT410" s="29"/>
      <c r="RU410" s="29"/>
      <c r="RV410" s="29"/>
      <c r="RW410" s="29"/>
      <c r="RX410" s="29"/>
      <c r="RY410" s="29"/>
      <c r="RZ410" s="29"/>
      <c r="SA410" s="29"/>
      <c r="SB410" s="29"/>
      <c r="SC410" s="29"/>
      <c r="SD410" s="29"/>
      <c r="SE410" s="29"/>
      <c r="SF410" s="29"/>
      <c r="SG410" s="29"/>
      <c r="SH410" s="29"/>
      <c r="SI410" s="29"/>
      <c r="SJ410" s="29"/>
      <c r="SK410" s="29"/>
      <c r="SL410" s="29"/>
      <c r="SM410" s="29"/>
      <c r="SN410" s="29"/>
      <c r="SO410" s="29"/>
      <c r="SP410" s="29"/>
      <c r="SQ410" s="29"/>
      <c r="SR410" s="29"/>
      <c r="SS410" s="29"/>
      <c r="ST410" s="29"/>
      <c r="SU410" s="29"/>
      <c r="SV410" s="29"/>
      <c r="SW410" s="29"/>
      <c r="SX410" s="29"/>
      <c r="SY410" s="29"/>
      <c r="SZ410" s="29"/>
      <c r="TA410" s="29"/>
      <c r="TB410" s="29"/>
      <c r="TC410" s="29"/>
      <c r="TD410" s="29"/>
      <c r="TE410" s="29"/>
      <c r="TF410" s="29"/>
      <c r="TG410" s="29"/>
      <c r="TH410" s="29"/>
      <c r="TI410" s="29"/>
      <c r="TJ410" s="29"/>
      <c r="TK410" s="29"/>
      <c r="TL410" s="29"/>
      <c r="TM410" s="29"/>
      <c r="TN410" s="29"/>
      <c r="TO410" s="29"/>
      <c r="TP410" s="29"/>
      <c r="TQ410" s="29"/>
      <c r="TR410" s="29"/>
      <c r="TS410" s="29"/>
      <c r="TT410" s="29"/>
      <c r="TU410" s="29"/>
      <c r="TV410" s="29"/>
      <c r="TW410" s="29"/>
      <c r="TX410" s="29"/>
      <c r="TY410" s="29"/>
      <c r="TZ410" s="29"/>
      <c r="UA410" s="29"/>
      <c r="UB410" s="29"/>
      <c r="UC410" s="29"/>
      <c r="UD410" s="29"/>
      <c r="UE410" s="29"/>
      <c r="UF410" s="29"/>
      <c r="UG410" s="29"/>
      <c r="UH410" s="29"/>
      <c r="UI410" s="29"/>
      <c r="UJ410" s="29"/>
      <c r="UK410" s="29"/>
      <c r="UL410" s="29"/>
      <c r="UM410" s="29"/>
      <c r="UN410" s="29"/>
      <c r="UO410" s="29"/>
      <c r="UP410" s="29"/>
      <c r="UQ410" s="29"/>
      <c r="UR410" s="29"/>
      <c r="US410" s="29"/>
      <c r="UT410" s="29"/>
      <c r="UU410" s="29"/>
      <c r="UV410" s="29"/>
      <c r="UW410" s="29"/>
      <c r="UX410" s="29"/>
      <c r="UY410" s="29"/>
      <c r="UZ410" s="29"/>
      <c r="VA410" s="29"/>
      <c r="VB410" s="29"/>
      <c r="VC410" s="29"/>
      <c r="VD410" s="29"/>
      <c r="VE410" s="29"/>
      <c r="VF410" s="29"/>
      <c r="VG410" s="29"/>
      <c r="VH410" s="29"/>
      <c r="VI410" s="29"/>
      <c r="VJ410" s="29"/>
      <c r="VK410" s="29"/>
      <c r="VL410" s="29"/>
      <c r="VM410" s="29"/>
      <c r="VN410" s="29"/>
      <c r="VO410" s="29"/>
      <c r="VP410" s="29"/>
      <c r="VQ410" s="29"/>
      <c r="VR410" s="29"/>
      <c r="VS410" s="29"/>
      <c r="VT410" s="29"/>
      <c r="VU410" s="29"/>
      <c r="VV410" s="29"/>
      <c r="VW410" s="29"/>
      <c r="VX410" s="29"/>
      <c r="VY410" s="29"/>
      <c r="VZ410" s="29"/>
      <c r="WA410" s="29"/>
      <c r="WB410" s="29"/>
      <c r="WC410" s="29"/>
      <c r="WD410" s="29"/>
      <c r="WE410" s="29"/>
      <c r="WF410" s="29"/>
      <c r="WG410" s="29"/>
      <c r="WH410" s="29"/>
      <c r="WI410" s="29"/>
      <c r="WJ410" s="29"/>
      <c r="WK410" s="29"/>
      <c r="WL410" s="29"/>
      <c r="WM410" s="29"/>
      <c r="WN410" s="29"/>
      <c r="WO410" s="29"/>
      <c r="WP410" s="29"/>
      <c r="WQ410" s="29"/>
      <c r="WR410" s="29"/>
      <c r="WS410" s="29"/>
      <c r="WT410" s="29"/>
      <c r="WU410" s="29"/>
      <c r="WV410" s="29"/>
      <c r="WW410" s="29"/>
      <c r="WX410" s="29"/>
      <c r="WY410" s="29"/>
      <c r="WZ410" s="29"/>
      <c r="XA410" s="29"/>
      <c r="XB410" s="29"/>
      <c r="XC410" s="29"/>
      <c r="XD410" s="29"/>
      <c r="XE410" s="29"/>
      <c r="XF410" s="29"/>
      <c r="XG410" s="29"/>
      <c r="XH410" s="29"/>
      <c r="XI410" s="29"/>
      <c r="XJ410" s="29"/>
      <c r="XK410" s="29"/>
      <c r="XL410" s="29"/>
      <c r="XM410" s="29"/>
      <c r="XN410" s="29"/>
      <c r="XO410" s="29"/>
      <c r="XP410" s="29"/>
      <c r="XQ410" s="29"/>
      <c r="XR410" s="29"/>
      <c r="XS410" s="29"/>
      <c r="XT410" s="29"/>
      <c r="XU410" s="29"/>
      <c r="XV410" s="29"/>
      <c r="XW410" s="29"/>
      <c r="XX410" s="29"/>
      <c r="XY410" s="29"/>
      <c r="XZ410" s="29"/>
      <c r="YA410" s="29"/>
      <c r="YB410" s="29"/>
      <c r="YC410" s="29"/>
      <c r="YD410" s="29"/>
      <c r="YE410" s="29"/>
      <c r="YF410" s="29"/>
      <c r="YG410" s="29"/>
      <c r="YH410" s="29"/>
      <c r="YI410" s="29"/>
      <c r="YJ410" s="29"/>
      <c r="YK410" s="29"/>
      <c r="YL410" s="29"/>
      <c r="YM410" s="29"/>
      <c r="YN410" s="29"/>
      <c r="YO410" s="29"/>
      <c r="YP410" s="29"/>
      <c r="YQ410" s="29"/>
      <c r="YR410" s="29"/>
      <c r="YS410" s="29"/>
      <c r="YT410" s="29"/>
      <c r="YU410" s="29"/>
      <c r="YV410" s="29"/>
      <c r="YW410" s="29"/>
      <c r="YX410" s="29"/>
      <c r="YY410" s="29"/>
      <c r="YZ410" s="29"/>
      <c r="ZA410" s="29"/>
      <c r="ZB410" s="29"/>
      <c r="ZC410" s="29"/>
      <c r="ZD410" s="29"/>
      <c r="ZE410" s="29"/>
      <c r="ZF410" s="29"/>
      <c r="ZG410" s="29"/>
      <c r="ZH410" s="29"/>
      <c r="ZI410" s="29"/>
      <c r="ZJ410" s="29"/>
      <c r="ZK410" s="29"/>
      <c r="ZL410" s="29"/>
      <c r="ZM410" s="29"/>
      <c r="ZN410" s="29"/>
      <c r="ZO410" s="29"/>
      <c r="ZP410" s="29"/>
      <c r="ZQ410" s="29"/>
      <c r="ZR410" s="29"/>
      <c r="ZS410" s="29"/>
      <c r="ZT410" s="29"/>
      <c r="ZU410" s="29"/>
      <c r="ZV410" s="29"/>
      <c r="ZW410" s="29"/>
      <c r="ZX410" s="29"/>
      <c r="ZY410" s="29"/>
      <c r="ZZ410" s="29"/>
      <c r="AAA410" s="29"/>
      <c r="AAB410" s="29"/>
      <c r="AAC410" s="29"/>
      <c r="AAD410" s="29"/>
      <c r="AAE410" s="29"/>
      <c r="AAF410" s="29"/>
      <c r="AAG410" s="29"/>
      <c r="AAH410" s="29"/>
      <c r="AAI410" s="29"/>
      <c r="AAJ410" s="29"/>
      <c r="AAK410" s="29"/>
      <c r="AAL410" s="29"/>
      <c r="AAM410" s="29"/>
      <c r="AAN410" s="29"/>
      <c r="AAO410" s="29"/>
      <c r="AAP410" s="29"/>
      <c r="AAQ410" s="29"/>
      <c r="AAR410" s="29"/>
      <c r="AAS410" s="29"/>
      <c r="AAT410" s="29"/>
      <c r="AAU410" s="29"/>
      <c r="AAV410" s="29"/>
      <c r="AAW410" s="29"/>
      <c r="AAX410" s="29"/>
      <c r="AAY410" s="29"/>
      <c r="AAZ410" s="29"/>
      <c r="ABA410" s="29"/>
      <c r="ABB410" s="29"/>
      <c r="ABC410" s="29"/>
      <c r="ABD410" s="29"/>
      <c r="ABE410" s="29"/>
      <c r="ABF410" s="29"/>
      <c r="ABG410" s="29"/>
      <c r="ABH410" s="29"/>
      <c r="ABI410" s="29"/>
      <c r="ABJ410" s="29"/>
      <c r="ABK410" s="29"/>
      <c r="ABL410" s="29"/>
      <c r="ABM410" s="29"/>
      <c r="ABN410" s="29"/>
      <c r="ABO410" s="29"/>
      <c r="ABP410" s="29"/>
      <c r="ABQ410" s="29"/>
      <c r="ABR410" s="29"/>
      <c r="ABS410" s="29"/>
      <c r="ABT410" s="29"/>
      <c r="ABU410" s="29"/>
      <c r="ABV410" s="29"/>
      <c r="ABW410" s="29"/>
      <c r="ABX410" s="29"/>
      <c r="ABY410" s="29"/>
      <c r="ABZ410" s="29"/>
      <c r="ACA410" s="29"/>
      <c r="ACB410" s="29"/>
      <c r="ACC410" s="29"/>
      <c r="ACD410" s="29"/>
      <c r="ACE410" s="29"/>
      <c r="ACF410" s="29"/>
      <c r="ACG410" s="29"/>
      <c r="ACH410" s="29"/>
      <c r="ACI410" s="29"/>
      <c r="ACJ410" s="29"/>
      <c r="ACK410" s="29"/>
      <c r="ACL410" s="29"/>
      <c r="ACM410" s="29"/>
      <c r="ACN410" s="29"/>
      <c r="ACO410" s="29"/>
      <c r="ACP410" s="29"/>
      <c r="ACQ410" s="29"/>
      <c r="ACR410" s="29"/>
      <c r="ACS410" s="29"/>
      <c r="ACT410" s="29"/>
      <c r="ACU410" s="29"/>
      <c r="ACV410" s="29"/>
      <c r="ACW410" s="29"/>
      <c r="ACX410" s="29"/>
      <c r="ACY410" s="29"/>
      <c r="ACZ410" s="29"/>
      <c r="ADA410" s="29"/>
      <c r="ADB410" s="29"/>
      <c r="ADC410" s="29"/>
      <c r="ADD410" s="29"/>
      <c r="ADE410" s="29"/>
      <c r="ADF410" s="29"/>
      <c r="ADG410" s="29"/>
      <c r="ADH410" s="29"/>
      <c r="ADI410" s="29"/>
      <c r="ADJ410" s="29"/>
      <c r="ADK410" s="29"/>
      <c r="ADL410" s="29"/>
      <c r="ADM410" s="29"/>
      <c r="ADN410" s="29"/>
      <c r="ADO410" s="29"/>
      <c r="ADP410" s="29"/>
      <c r="ADQ410" s="29"/>
      <c r="ADR410" s="29"/>
      <c r="ADS410" s="29"/>
      <c r="ADT410" s="29"/>
      <c r="ADU410" s="29"/>
      <c r="ADV410" s="29"/>
      <c r="ADW410" s="29"/>
      <c r="ADX410" s="29"/>
      <c r="ADY410" s="29"/>
      <c r="ADZ410" s="29"/>
      <c r="AEA410" s="29"/>
      <c r="AEB410" s="29"/>
      <c r="AEC410" s="29"/>
      <c r="AED410" s="29"/>
      <c r="AEE410" s="29"/>
      <c r="AEF410" s="29"/>
      <c r="AEG410" s="29"/>
      <c r="AEH410" s="29"/>
      <c r="AEI410" s="29"/>
      <c r="AEJ410" s="29"/>
      <c r="AEK410" s="29"/>
      <c r="AEL410" s="29"/>
      <c r="AEM410" s="29"/>
      <c r="AEN410" s="29"/>
      <c r="AEO410" s="29"/>
      <c r="AEP410" s="29"/>
      <c r="AEQ410" s="29"/>
      <c r="AER410" s="29"/>
      <c r="AES410" s="29"/>
      <c r="AET410" s="29"/>
      <c r="AEU410" s="29"/>
      <c r="AEV410" s="29"/>
      <c r="AEW410" s="29"/>
      <c r="AEX410" s="29"/>
      <c r="AEY410" s="29"/>
      <c r="AEZ410" s="29"/>
      <c r="AFA410" s="29"/>
      <c r="AFB410" s="29"/>
      <c r="AFC410" s="29"/>
      <c r="AFD410" s="29"/>
      <c r="AFE410" s="29"/>
      <c r="AFF410" s="29"/>
      <c r="AFG410" s="29"/>
      <c r="AFH410" s="29"/>
      <c r="AFI410" s="29"/>
      <c r="AFJ410" s="29"/>
      <c r="AFK410" s="29"/>
      <c r="AFL410" s="29"/>
      <c r="AFM410" s="29"/>
      <c r="AFN410" s="29"/>
      <c r="AFO410" s="29"/>
      <c r="AFP410" s="29"/>
      <c r="AFQ410" s="29"/>
      <c r="AFR410" s="29"/>
      <c r="AFS410" s="29"/>
      <c r="AFT410" s="29"/>
      <c r="AFU410" s="29"/>
      <c r="AFV410" s="29"/>
      <c r="AFW410" s="29"/>
      <c r="AFX410" s="29"/>
      <c r="AFY410" s="29"/>
      <c r="AFZ410" s="29"/>
      <c r="AGA410" s="29"/>
      <c r="AGB410" s="29"/>
      <c r="AGC410" s="29"/>
      <c r="AGD410" s="29"/>
      <c r="AGE410" s="29"/>
      <c r="AGF410" s="29"/>
      <c r="AGG410" s="29"/>
      <c r="AGH410" s="29"/>
      <c r="AGI410" s="29"/>
      <c r="AGJ410" s="29"/>
      <c r="AGK410" s="29"/>
      <c r="AGL410" s="29"/>
      <c r="AGM410" s="29"/>
      <c r="AGN410" s="29"/>
      <c r="AGO410" s="29"/>
      <c r="AGP410" s="29"/>
      <c r="AGQ410" s="29"/>
      <c r="AGR410" s="29"/>
      <c r="AGS410" s="29"/>
      <c r="AGT410" s="29"/>
      <c r="AGU410" s="29"/>
      <c r="AGV410" s="29"/>
      <c r="AGW410" s="29"/>
      <c r="AGX410" s="29"/>
      <c r="AGY410" s="29"/>
      <c r="AGZ410" s="29"/>
      <c r="AHA410" s="29"/>
      <c r="AHB410" s="29"/>
      <c r="AHC410" s="29"/>
      <c r="AHD410" s="29"/>
      <c r="AHE410" s="29"/>
      <c r="AHF410" s="29"/>
      <c r="AHG410" s="29"/>
      <c r="AHH410" s="29"/>
      <c r="AHI410" s="29"/>
      <c r="AHJ410" s="29"/>
      <c r="AHK410" s="29"/>
      <c r="AHL410" s="29"/>
      <c r="AHM410" s="29"/>
      <c r="AHN410" s="29"/>
      <c r="AHO410" s="29"/>
      <c r="AHP410" s="29"/>
      <c r="AHQ410" s="29"/>
      <c r="AHR410" s="29"/>
      <c r="AHS410" s="29"/>
      <c r="AHT410" s="29"/>
      <c r="AHU410" s="29"/>
      <c r="AHV410" s="29"/>
      <c r="AHW410" s="29"/>
      <c r="AHX410" s="29"/>
      <c r="AHY410" s="29"/>
      <c r="AHZ410" s="29"/>
      <c r="AIA410" s="29"/>
      <c r="AIB410" s="29"/>
      <c r="AIC410" s="29"/>
      <c r="AID410" s="29"/>
      <c r="AIE410" s="29"/>
      <c r="AIF410" s="29"/>
      <c r="AIG410" s="29"/>
      <c r="AIH410" s="29"/>
      <c r="AII410" s="29"/>
      <c r="AIJ410" s="29"/>
      <c r="AIK410" s="29"/>
      <c r="AIL410" s="29"/>
      <c r="AIM410" s="29"/>
      <c r="AIN410" s="29"/>
      <c r="AIO410" s="29"/>
      <c r="AIP410" s="29"/>
      <c r="AIQ410" s="29"/>
      <c r="AIR410" s="29"/>
      <c r="AIS410" s="29"/>
      <c r="AIT410" s="29"/>
      <c r="AIU410" s="29"/>
      <c r="AIV410" s="29"/>
      <c r="AIW410" s="29"/>
      <c r="AIX410" s="29"/>
      <c r="AIY410" s="29"/>
      <c r="AIZ410" s="29"/>
      <c r="AJA410" s="29"/>
      <c r="AJB410" s="29"/>
      <c r="AJC410" s="29"/>
      <c r="AJD410" s="29"/>
      <c r="AJE410" s="29"/>
      <c r="AJF410" s="29"/>
      <c r="AJG410" s="29"/>
      <c r="AJH410" s="29"/>
      <c r="AJI410" s="29"/>
      <c r="AJJ410" s="29"/>
      <c r="AJK410" s="29"/>
      <c r="AJL410" s="29"/>
      <c r="AJM410" s="29"/>
      <c r="AJN410" s="29"/>
      <c r="AJO410" s="29"/>
      <c r="AJP410" s="29"/>
      <c r="AJQ410" s="29"/>
      <c r="AJR410" s="29"/>
      <c r="AJS410" s="29"/>
      <c r="AJT410" s="29"/>
      <c r="AJU410" s="29"/>
      <c r="AJV410" s="29"/>
      <c r="AJW410" s="29"/>
      <c r="AJX410" s="29"/>
      <c r="AJY410" s="29"/>
      <c r="AJZ410" s="29"/>
      <c r="AKA410" s="29"/>
      <c r="AKB410" s="29"/>
      <c r="AKC410" s="29"/>
      <c r="AKD410" s="29"/>
      <c r="AKE410" s="29"/>
      <c r="AKF410" s="29"/>
      <c r="AKG410" s="29"/>
      <c r="AKH410" s="29"/>
      <c r="AKI410" s="29"/>
      <c r="AKJ410" s="29"/>
      <c r="AKK410" s="29"/>
      <c r="AKL410" s="29"/>
      <c r="AKM410" s="29"/>
      <c r="AKN410" s="29"/>
      <c r="AKO410" s="29"/>
      <c r="AKP410" s="29"/>
      <c r="AKQ410" s="29"/>
      <c r="AKR410" s="29"/>
      <c r="AKS410" s="29"/>
      <c r="AKT410" s="29"/>
      <c r="AKU410" s="29"/>
      <c r="AKV410" s="29"/>
      <c r="AKW410" s="29"/>
      <c r="AKX410" s="29"/>
      <c r="AKY410" s="29"/>
      <c r="AKZ410" s="29"/>
      <c r="ALA410" s="29"/>
      <c r="ALB410" s="29"/>
      <c r="ALC410" s="29"/>
      <c r="ALD410" s="29"/>
      <c r="ALE410" s="29"/>
      <c r="ALF410" s="29"/>
      <c r="ALG410" s="29"/>
      <c r="ALH410" s="29"/>
      <c r="ALI410" s="29"/>
      <c r="ALJ410" s="29"/>
      <c r="ALK410" s="29"/>
      <c r="ALL410" s="29"/>
      <c r="ALM410" s="29"/>
      <c r="ALN410" s="29"/>
      <c r="ALO410" s="29"/>
      <c r="ALP410" s="29"/>
      <c r="ALQ410" s="29"/>
      <c r="ALR410" s="29"/>
      <c r="ALS410" s="29"/>
      <c r="ALT410" s="29"/>
      <c r="ALU410" s="29"/>
      <c r="ALV410" s="29"/>
      <c r="ALW410" s="29"/>
      <c r="ALX410" s="29"/>
      <c r="ALY410" s="29"/>
      <c r="ALZ410" s="29"/>
      <c r="AMA410" s="29"/>
      <c r="AMB410" s="29"/>
      <c r="AMC410" s="29"/>
      <c r="AMD410" s="29"/>
      <c r="AME410" s="29"/>
      <c r="AMF410" s="29"/>
      <c r="AMG410" s="29"/>
      <c r="AMH410" s="29"/>
      <c r="AMI410" s="29"/>
      <c r="AMJ410" s="29"/>
      <c r="AMK410" s="29"/>
      <c r="AML410" s="29"/>
      <c r="AMM410" s="29"/>
      <c r="AMN410" s="29"/>
      <c r="AMO410" s="29"/>
      <c r="AMP410" s="29"/>
      <c r="AMQ410" s="29"/>
      <c r="AMR410" s="29"/>
      <c r="AMS410" s="29"/>
      <c r="AMT410" s="29"/>
      <c r="AMU410" s="29"/>
      <c r="AMV410" s="29"/>
      <c r="AMW410" s="29"/>
      <c r="AMX410" s="29"/>
      <c r="AMY410" s="29"/>
      <c r="AMZ410" s="29"/>
      <c r="ANA410" s="29"/>
      <c r="ANB410" s="29"/>
      <c r="ANC410" s="29"/>
      <c r="AND410" s="29"/>
      <c r="ANE410" s="29"/>
      <c r="ANF410" s="29"/>
      <c r="ANG410" s="29"/>
      <c r="ANH410" s="29"/>
    </row>
    <row r="411" spans="1:1048" s="18" customFormat="1" x14ac:dyDescent="0.25">
      <c r="C411" s="6" t="str">
        <f t="shared" si="298"/>
        <v>(generic)</v>
      </c>
      <c r="D411" s="6" t="str">
        <f t="shared" si="299"/>
        <v>tier 3  (80+ gal)</v>
      </c>
      <c r="E411" s="6">
        <f t="shared" si="335"/>
        <v>990576</v>
      </c>
      <c r="F411" s="60">
        <f t="shared" ref="F411" si="345">W411</f>
        <v>80</v>
      </c>
      <c r="G411" s="6" t="str">
        <f t="shared" si="300"/>
        <v>AWHSTier3Generic80</v>
      </c>
      <c r="H411" s="114">
        <v>0</v>
      </c>
      <c r="I411" s="112">
        <v>1</v>
      </c>
      <c r="J411" s="61">
        <f t="shared" si="331"/>
        <v>0</v>
      </c>
      <c r="K411" s="113">
        <v>2.9</v>
      </c>
      <c r="L411" s="127">
        <f t="shared" si="327"/>
        <v>0</v>
      </c>
      <c r="M411" s="169" t="str">
        <f t="shared" si="336"/>
        <v>Tier3NEEA80</v>
      </c>
      <c r="N411" s="97" t="s">
        <v>196</v>
      </c>
      <c r="O411" s="32">
        <v>3</v>
      </c>
      <c r="P411" s="81">
        <f t="shared" si="328"/>
        <v>99</v>
      </c>
      <c r="Q411" s="12" t="s">
        <v>222</v>
      </c>
      <c r="R411" s="68">
        <f t="shared" si="334"/>
        <v>5</v>
      </c>
      <c r="S411" s="68">
        <f t="shared" ref="S411" si="346" xml:space="preserve"> (P411*10000) + (R411*100) + VLOOKUP( Y411, $V$2:$X$56, 2, FALSE )</f>
        <v>990576</v>
      </c>
      <c r="T411" s="149" t="str">
        <f>V411 &amp; "  (" &amp; W411 &amp; "+ gal" &amp; IF(AA411&gt;0, ", JA13)", ")")</f>
        <v>tier 3  (80+ gal)</v>
      </c>
      <c r="U411" s="168">
        <f t="shared" si="314"/>
        <v>1</v>
      </c>
      <c r="V411" s="21" t="s">
        <v>750</v>
      </c>
      <c r="W411" s="127">
        <v>80</v>
      </c>
      <c r="X411" s="30" t="s">
        <v>747</v>
      </c>
      <c r="Y411" s="86" t="s">
        <v>747</v>
      </c>
      <c r="Z411" s="91" t="str">
        <f t="shared" si="326"/>
        <v>AWHSTier3Generic80</v>
      </c>
      <c r="AA411" s="126">
        <v>0</v>
      </c>
      <c r="AB411" s="35">
        <v>0</v>
      </c>
      <c r="AC411" s="50">
        <v>0</v>
      </c>
      <c r="AD411" s="170">
        <v>0</v>
      </c>
      <c r="AE411" s="52">
        <v>0</v>
      </c>
      <c r="AF411" s="49"/>
      <c r="AG411" s="138" t="str">
        <f t="shared" si="330"/>
        <v>2,     990576,   "tier 3  (80+ gal)"</v>
      </c>
      <c r="AH411" s="140" t="str">
        <f t="shared" si="344"/>
        <v>(generic)</v>
      </c>
      <c r="AI411" s="86" t="s">
        <v>754</v>
      </c>
      <c r="AJ411" s="166">
        <f t="shared" si="316"/>
        <v>1</v>
      </c>
      <c r="AK411" s="138" t="str">
        <f t="shared" si="333"/>
        <v xml:space="preserve">          case  tier 3  (80+ gal)   :   "Tier3NEEA80"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  <c r="EG411" s="29"/>
      <c r="EH411" s="29"/>
      <c r="EI411" s="29"/>
      <c r="EJ411" s="29"/>
      <c r="EK411" s="29"/>
      <c r="EL411" s="29"/>
      <c r="EM411" s="29"/>
      <c r="EN411" s="29"/>
      <c r="EO411" s="29"/>
      <c r="EP411" s="29"/>
      <c r="EQ411" s="29"/>
      <c r="ER411" s="29"/>
      <c r="ES411" s="29"/>
      <c r="ET411" s="29"/>
      <c r="EU411" s="29"/>
      <c r="EV411" s="29"/>
      <c r="EW411" s="29"/>
      <c r="EX411" s="29"/>
      <c r="EY411" s="29"/>
      <c r="EZ411" s="29"/>
      <c r="FA411" s="29"/>
      <c r="FB411" s="29"/>
      <c r="FC411" s="29"/>
      <c r="FD411" s="29"/>
      <c r="FE411" s="29"/>
      <c r="FF411" s="29"/>
      <c r="FG411" s="29"/>
      <c r="FH411" s="29"/>
      <c r="FI411" s="29"/>
      <c r="FJ411" s="29"/>
      <c r="FK411" s="29"/>
      <c r="FL411" s="29"/>
      <c r="FM411" s="29"/>
      <c r="FN411" s="29"/>
      <c r="FO411" s="29"/>
      <c r="FP411" s="29"/>
      <c r="FQ411" s="29"/>
      <c r="FR411" s="29"/>
      <c r="FS411" s="29"/>
      <c r="FT411" s="29"/>
      <c r="FU411" s="29"/>
      <c r="FV411" s="29"/>
      <c r="FW411" s="29"/>
      <c r="FX411" s="29"/>
      <c r="FY411" s="29"/>
      <c r="FZ411" s="29"/>
      <c r="GA411" s="29"/>
      <c r="GB411" s="29"/>
      <c r="GC411" s="29"/>
      <c r="GD411" s="29"/>
      <c r="GE411" s="29"/>
      <c r="GF411" s="29"/>
      <c r="GG411" s="29"/>
      <c r="GH411" s="29"/>
      <c r="GI411" s="29"/>
      <c r="GJ411" s="29"/>
      <c r="GK411" s="29"/>
      <c r="GL411" s="29"/>
      <c r="GM411" s="29"/>
      <c r="GN411" s="29"/>
      <c r="GO411" s="29"/>
      <c r="GP411" s="29"/>
      <c r="GQ411" s="29"/>
      <c r="GR411" s="29"/>
      <c r="GS411" s="29"/>
      <c r="GT411" s="29"/>
      <c r="GU411" s="29"/>
      <c r="GV411" s="29"/>
      <c r="GW411" s="29"/>
      <c r="GX411" s="29"/>
      <c r="GY411" s="29"/>
      <c r="GZ411" s="29"/>
      <c r="HA411" s="29"/>
      <c r="HB411" s="29"/>
      <c r="HC411" s="29"/>
      <c r="HD411" s="29"/>
      <c r="HE411" s="29"/>
      <c r="HF411" s="29"/>
      <c r="HG411" s="29"/>
      <c r="HH411" s="29"/>
      <c r="HI411" s="29"/>
      <c r="HJ411" s="29"/>
      <c r="HK411" s="29"/>
      <c r="HL411" s="29"/>
      <c r="HM411" s="29"/>
      <c r="HN411" s="29"/>
      <c r="HO411" s="29"/>
      <c r="HP411" s="29"/>
      <c r="HQ411" s="29"/>
      <c r="HR411" s="29"/>
      <c r="HS411" s="29"/>
      <c r="HT411" s="29"/>
      <c r="HU411" s="29"/>
      <c r="HV411" s="29"/>
      <c r="HW411" s="29"/>
      <c r="HX411" s="29"/>
      <c r="HY411" s="29"/>
      <c r="HZ411" s="29"/>
      <c r="IA411" s="29"/>
      <c r="IB411" s="29"/>
      <c r="IC411" s="29"/>
      <c r="ID411" s="29"/>
      <c r="IE411" s="29"/>
      <c r="IF411" s="29"/>
      <c r="IG411" s="29"/>
      <c r="IH411" s="29"/>
      <c r="II411" s="29"/>
      <c r="IJ411" s="29"/>
      <c r="IK411" s="29"/>
      <c r="IL411" s="29"/>
      <c r="IM411" s="29"/>
      <c r="IN411" s="29"/>
      <c r="IO411" s="29"/>
      <c r="IP411" s="29"/>
      <c r="IQ411" s="29"/>
      <c r="IR411" s="29"/>
      <c r="IS411" s="29"/>
      <c r="IT411" s="29"/>
      <c r="IU411" s="29"/>
      <c r="IV411" s="29"/>
      <c r="IW411" s="29"/>
      <c r="IX411" s="29"/>
      <c r="IY411" s="29"/>
      <c r="IZ411" s="29"/>
      <c r="JA411" s="29"/>
      <c r="JB411" s="29"/>
      <c r="JC411" s="29"/>
      <c r="JD411" s="29"/>
      <c r="JE411" s="29"/>
      <c r="JF411" s="29"/>
      <c r="JG411" s="29"/>
      <c r="JH411" s="29"/>
      <c r="JI411" s="29"/>
      <c r="JJ411" s="29"/>
      <c r="JK411" s="29"/>
      <c r="JL411" s="29"/>
      <c r="JM411" s="29"/>
      <c r="JN411" s="29"/>
      <c r="JO411" s="29"/>
      <c r="JP411" s="29"/>
      <c r="JQ411" s="29"/>
      <c r="JR411" s="29"/>
      <c r="JS411" s="29"/>
      <c r="JT411" s="29"/>
      <c r="JU411" s="29"/>
      <c r="JV411" s="29"/>
      <c r="JW411" s="29"/>
      <c r="JX411" s="29"/>
      <c r="JY411" s="29"/>
      <c r="JZ411" s="29"/>
      <c r="KA411" s="29"/>
      <c r="KB411" s="29"/>
      <c r="KC411" s="29"/>
      <c r="KD411" s="29"/>
      <c r="KE411" s="29"/>
      <c r="KF411" s="29"/>
      <c r="KG411" s="29"/>
      <c r="KH411" s="29"/>
      <c r="KI411" s="29"/>
      <c r="KJ411" s="29"/>
      <c r="KK411" s="29"/>
      <c r="KL411" s="29"/>
      <c r="KM411" s="29"/>
      <c r="KN411" s="29"/>
      <c r="KO411" s="29"/>
      <c r="KP411" s="29"/>
      <c r="KQ411" s="29"/>
      <c r="KR411" s="29"/>
      <c r="KS411" s="29"/>
      <c r="KT411" s="29"/>
      <c r="KU411" s="29"/>
      <c r="KV411" s="29"/>
      <c r="KW411" s="29"/>
      <c r="KX411" s="29"/>
      <c r="KY411" s="29"/>
      <c r="KZ411" s="29"/>
      <c r="LA411" s="29"/>
      <c r="LB411" s="29"/>
      <c r="LC411" s="29"/>
      <c r="LD411" s="29"/>
      <c r="LE411" s="29"/>
      <c r="LF411" s="29"/>
      <c r="LG411" s="29"/>
      <c r="LH411" s="29"/>
      <c r="LI411" s="29"/>
      <c r="LJ411" s="29"/>
      <c r="LK411" s="29"/>
      <c r="LL411" s="29"/>
      <c r="LM411" s="29"/>
      <c r="LN411" s="29"/>
      <c r="LO411" s="29"/>
      <c r="LP411" s="29"/>
      <c r="LQ411" s="29"/>
      <c r="LR411" s="29"/>
      <c r="LS411" s="29"/>
      <c r="LT411" s="29"/>
      <c r="LU411" s="29"/>
      <c r="LV411" s="29"/>
      <c r="LW411" s="29"/>
      <c r="LX411" s="29"/>
      <c r="LY411" s="29"/>
      <c r="LZ411" s="29"/>
      <c r="MA411" s="29"/>
      <c r="MB411" s="29"/>
      <c r="MC411" s="29"/>
      <c r="MD411" s="29"/>
      <c r="ME411" s="29"/>
      <c r="MF411" s="29"/>
      <c r="MG411" s="29"/>
      <c r="MH411" s="29"/>
      <c r="MI411" s="29"/>
      <c r="MJ411" s="29"/>
      <c r="MK411" s="29"/>
      <c r="ML411" s="29"/>
      <c r="MM411" s="29"/>
      <c r="MN411" s="29"/>
      <c r="MO411" s="29"/>
      <c r="MP411" s="29"/>
      <c r="MQ411" s="29"/>
      <c r="MR411" s="29"/>
      <c r="MS411" s="29"/>
      <c r="MT411" s="29"/>
      <c r="MU411" s="29"/>
      <c r="MV411" s="29"/>
      <c r="MW411" s="29"/>
      <c r="MX411" s="29"/>
      <c r="MY411" s="29"/>
      <c r="MZ411" s="29"/>
      <c r="NA411" s="29"/>
      <c r="NB411" s="29"/>
      <c r="NC411" s="29"/>
      <c r="ND411" s="29"/>
      <c r="NE411" s="29"/>
      <c r="NF411" s="29"/>
      <c r="NG411" s="29"/>
      <c r="NH411" s="29"/>
      <c r="NI411" s="29"/>
      <c r="NJ411" s="29"/>
      <c r="NK411" s="29"/>
      <c r="NL411" s="29"/>
      <c r="NM411" s="29"/>
      <c r="NN411" s="29"/>
      <c r="NO411" s="29"/>
      <c r="NP411" s="29"/>
      <c r="NQ411" s="29"/>
      <c r="NR411" s="29"/>
      <c r="NS411" s="29"/>
      <c r="NT411" s="29"/>
      <c r="NU411" s="29"/>
      <c r="NV411" s="29"/>
      <c r="NW411" s="29"/>
      <c r="NX411" s="29"/>
      <c r="NY411" s="29"/>
      <c r="NZ411" s="29"/>
      <c r="OA411" s="29"/>
      <c r="OB411" s="29"/>
      <c r="OC411" s="29"/>
      <c r="OD411" s="29"/>
      <c r="OE411" s="29"/>
      <c r="OF411" s="29"/>
      <c r="OG411" s="29"/>
      <c r="OH411" s="29"/>
      <c r="OI411" s="29"/>
      <c r="OJ411" s="29"/>
      <c r="OK411" s="29"/>
      <c r="OL411" s="29"/>
      <c r="OM411" s="29"/>
      <c r="ON411" s="29"/>
      <c r="OO411" s="29"/>
      <c r="OP411" s="29"/>
      <c r="OQ411" s="29"/>
      <c r="OR411" s="29"/>
      <c r="OS411" s="29"/>
      <c r="OT411" s="29"/>
      <c r="OU411" s="29"/>
      <c r="OV411" s="29"/>
      <c r="OW411" s="29"/>
      <c r="OX411" s="29"/>
      <c r="OY411" s="29"/>
      <c r="OZ411" s="29"/>
      <c r="PA411" s="29"/>
      <c r="PB411" s="29"/>
      <c r="PC411" s="29"/>
      <c r="PD411" s="29"/>
      <c r="PE411" s="29"/>
      <c r="PF411" s="29"/>
      <c r="PG411" s="29"/>
      <c r="PH411" s="29"/>
      <c r="PI411" s="29"/>
      <c r="PJ411" s="29"/>
      <c r="PK411" s="29"/>
      <c r="PL411" s="29"/>
      <c r="PM411" s="29"/>
      <c r="PN411" s="29"/>
      <c r="PO411" s="29"/>
      <c r="PP411" s="29"/>
      <c r="PQ411" s="29"/>
      <c r="PR411" s="29"/>
      <c r="PS411" s="29"/>
      <c r="PT411" s="29"/>
      <c r="PU411" s="29"/>
      <c r="PV411" s="29"/>
      <c r="PW411" s="29"/>
      <c r="PX411" s="29"/>
      <c r="PY411" s="29"/>
      <c r="PZ411" s="29"/>
      <c r="QA411" s="29"/>
      <c r="QB411" s="29"/>
      <c r="QC411" s="29"/>
      <c r="QD411" s="29"/>
      <c r="QE411" s="29"/>
      <c r="QF411" s="29"/>
      <c r="QG411" s="29"/>
      <c r="QH411" s="29"/>
      <c r="QI411" s="29"/>
      <c r="QJ411" s="29"/>
      <c r="QK411" s="29"/>
      <c r="QL411" s="29"/>
      <c r="QM411" s="29"/>
      <c r="QN411" s="29"/>
      <c r="QO411" s="29"/>
      <c r="QP411" s="29"/>
      <c r="QQ411" s="29"/>
      <c r="QR411" s="29"/>
      <c r="QS411" s="29"/>
      <c r="QT411" s="29"/>
      <c r="QU411" s="29"/>
      <c r="QV411" s="29"/>
      <c r="QW411" s="29"/>
      <c r="QX411" s="29"/>
      <c r="QY411" s="29"/>
      <c r="QZ411" s="29"/>
      <c r="RA411" s="29"/>
      <c r="RB411" s="29"/>
      <c r="RC411" s="29"/>
      <c r="RD411" s="29"/>
      <c r="RE411" s="29"/>
      <c r="RF411" s="29"/>
      <c r="RG411" s="29"/>
      <c r="RH411" s="29"/>
      <c r="RI411" s="29"/>
      <c r="RJ411" s="29"/>
      <c r="RK411" s="29"/>
      <c r="RL411" s="29"/>
      <c r="RM411" s="29"/>
      <c r="RN411" s="29"/>
      <c r="RO411" s="29"/>
      <c r="RP411" s="29"/>
      <c r="RQ411" s="29"/>
      <c r="RR411" s="29"/>
      <c r="RS411" s="29"/>
      <c r="RT411" s="29"/>
      <c r="RU411" s="29"/>
      <c r="RV411" s="29"/>
      <c r="RW411" s="29"/>
      <c r="RX411" s="29"/>
      <c r="RY411" s="29"/>
      <c r="RZ411" s="29"/>
      <c r="SA411" s="29"/>
      <c r="SB411" s="29"/>
      <c r="SC411" s="29"/>
      <c r="SD411" s="29"/>
      <c r="SE411" s="29"/>
      <c r="SF411" s="29"/>
      <c r="SG411" s="29"/>
      <c r="SH411" s="29"/>
      <c r="SI411" s="29"/>
      <c r="SJ411" s="29"/>
      <c r="SK411" s="29"/>
      <c r="SL411" s="29"/>
      <c r="SM411" s="29"/>
      <c r="SN411" s="29"/>
      <c r="SO411" s="29"/>
      <c r="SP411" s="29"/>
      <c r="SQ411" s="29"/>
      <c r="SR411" s="29"/>
      <c r="SS411" s="29"/>
      <c r="ST411" s="29"/>
      <c r="SU411" s="29"/>
      <c r="SV411" s="29"/>
      <c r="SW411" s="29"/>
      <c r="SX411" s="29"/>
      <c r="SY411" s="29"/>
      <c r="SZ411" s="29"/>
      <c r="TA411" s="29"/>
      <c r="TB411" s="29"/>
      <c r="TC411" s="29"/>
      <c r="TD411" s="29"/>
      <c r="TE411" s="29"/>
      <c r="TF411" s="29"/>
      <c r="TG411" s="29"/>
      <c r="TH411" s="29"/>
      <c r="TI411" s="29"/>
      <c r="TJ411" s="29"/>
      <c r="TK411" s="29"/>
      <c r="TL411" s="29"/>
      <c r="TM411" s="29"/>
      <c r="TN411" s="29"/>
      <c r="TO411" s="29"/>
      <c r="TP411" s="29"/>
      <c r="TQ411" s="29"/>
      <c r="TR411" s="29"/>
      <c r="TS411" s="29"/>
      <c r="TT411" s="29"/>
      <c r="TU411" s="29"/>
      <c r="TV411" s="29"/>
      <c r="TW411" s="29"/>
      <c r="TX411" s="29"/>
      <c r="TY411" s="29"/>
      <c r="TZ411" s="29"/>
      <c r="UA411" s="29"/>
      <c r="UB411" s="29"/>
      <c r="UC411" s="29"/>
      <c r="UD411" s="29"/>
      <c r="UE411" s="29"/>
      <c r="UF411" s="29"/>
      <c r="UG411" s="29"/>
      <c r="UH411" s="29"/>
      <c r="UI411" s="29"/>
      <c r="UJ411" s="29"/>
      <c r="UK411" s="29"/>
      <c r="UL411" s="29"/>
      <c r="UM411" s="29"/>
      <c r="UN411" s="29"/>
      <c r="UO411" s="29"/>
      <c r="UP411" s="29"/>
      <c r="UQ411" s="29"/>
      <c r="UR411" s="29"/>
      <c r="US411" s="29"/>
      <c r="UT411" s="29"/>
      <c r="UU411" s="29"/>
      <c r="UV411" s="29"/>
      <c r="UW411" s="29"/>
      <c r="UX411" s="29"/>
      <c r="UY411" s="29"/>
      <c r="UZ411" s="29"/>
      <c r="VA411" s="29"/>
      <c r="VB411" s="29"/>
      <c r="VC411" s="29"/>
      <c r="VD411" s="29"/>
      <c r="VE411" s="29"/>
      <c r="VF411" s="29"/>
      <c r="VG411" s="29"/>
      <c r="VH411" s="29"/>
      <c r="VI411" s="29"/>
      <c r="VJ411" s="29"/>
      <c r="VK411" s="29"/>
      <c r="VL411" s="29"/>
      <c r="VM411" s="29"/>
      <c r="VN411" s="29"/>
      <c r="VO411" s="29"/>
      <c r="VP411" s="29"/>
      <c r="VQ411" s="29"/>
      <c r="VR411" s="29"/>
      <c r="VS411" s="29"/>
      <c r="VT411" s="29"/>
      <c r="VU411" s="29"/>
      <c r="VV411" s="29"/>
      <c r="VW411" s="29"/>
      <c r="VX411" s="29"/>
      <c r="VY411" s="29"/>
      <c r="VZ411" s="29"/>
      <c r="WA411" s="29"/>
      <c r="WB411" s="29"/>
      <c r="WC411" s="29"/>
      <c r="WD411" s="29"/>
      <c r="WE411" s="29"/>
      <c r="WF411" s="29"/>
      <c r="WG411" s="29"/>
      <c r="WH411" s="29"/>
      <c r="WI411" s="29"/>
      <c r="WJ411" s="29"/>
      <c r="WK411" s="29"/>
      <c r="WL411" s="29"/>
      <c r="WM411" s="29"/>
      <c r="WN411" s="29"/>
      <c r="WO411" s="29"/>
      <c r="WP411" s="29"/>
      <c r="WQ411" s="29"/>
      <c r="WR411" s="29"/>
      <c r="WS411" s="29"/>
      <c r="WT411" s="29"/>
      <c r="WU411" s="29"/>
      <c r="WV411" s="29"/>
      <c r="WW411" s="29"/>
      <c r="WX411" s="29"/>
      <c r="WY411" s="29"/>
      <c r="WZ411" s="29"/>
      <c r="XA411" s="29"/>
      <c r="XB411" s="29"/>
      <c r="XC411" s="29"/>
      <c r="XD411" s="29"/>
      <c r="XE411" s="29"/>
      <c r="XF411" s="29"/>
      <c r="XG411" s="29"/>
      <c r="XH411" s="29"/>
      <c r="XI411" s="29"/>
      <c r="XJ411" s="29"/>
      <c r="XK411" s="29"/>
      <c r="XL411" s="29"/>
      <c r="XM411" s="29"/>
      <c r="XN411" s="29"/>
      <c r="XO411" s="29"/>
      <c r="XP411" s="29"/>
      <c r="XQ411" s="29"/>
      <c r="XR411" s="29"/>
      <c r="XS411" s="29"/>
      <c r="XT411" s="29"/>
      <c r="XU411" s="29"/>
      <c r="XV411" s="29"/>
      <c r="XW411" s="29"/>
      <c r="XX411" s="29"/>
      <c r="XY411" s="29"/>
      <c r="XZ411" s="29"/>
      <c r="YA411" s="29"/>
      <c r="YB411" s="29"/>
      <c r="YC411" s="29"/>
      <c r="YD411" s="29"/>
      <c r="YE411" s="29"/>
      <c r="YF411" s="29"/>
      <c r="YG411" s="29"/>
      <c r="YH411" s="29"/>
      <c r="YI411" s="29"/>
      <c r="YJ411" s="29"/>
      <c r="YK411" s="29"/>
      <c r="YL411" s="29"/>
      <c r="YM411" s="29"/>
      <c r="YN411" s="29"/>
      <c r="YO411" s="29"/>
      <c r="YP411" s="29"/>
      <c r="YQ411" s="29"/>
      <c r="YR411" s="29"/>
      <c r="YS411" s="29"/>
      <c r="YT411" s="29"/>
      <c r="YU411" s="29"/>
      <c r="YV411" s="29"/>
      <c r="YW411" s="29"/>
      <c r="YX411" s="29"/>
      <c r="YY411" s="29"/>
      <c r="YZ411" s="29"/>
      <c r="ZA411" s="29"/>
      <c r="ZB411" s="29"/>
      <c r="ZC411" s="29"/>
      <c r="ZD411" s="29"/>
      <c r="ZE411" s="29"/>
      <c r="ZF411" s="29"/>
      <c r="ZG411" s="29"/>
      <c r="ZH411" s="29"/>
      <c r="ZI411" s="29"/>
      <c r="ZJ411" s="29"/>
      <c r="ZK411" s="29"/>
      <c r="ZL411" s="29"/>
      <c r="ZM411" s="29"/>
      <c r="ZN411" s="29"/>
      <c r="ZO411" s="29"/>
      <c r="ZP411" s="29"/>
      <c r="ZQ411" s="29"/>
      <c r="ZR411" s="29"/>
      <c r="ZS411" s="29"/>
      <c r="ZT411" s="29"/>
      <c r="ZU411" s="29"/>
      <c r="ZV411" s="29"/>
      <c r="ZW411" s="29"/>
      <c r="ZX411" s="29"/>
      <c r="ZY411" s="29"/>
      <c r="ZZ411" s="29"/>
      <c r="AAA411" s="29"/>
      <c r="AAB411" s="29"/>
      <c r="AAC411" s="29"/>
      <c r="AAD411" s="29"/>
      <c r="AAE411" s="29"/>
      <c r="AAF411" s="29"/>
      <c r="AAG411" s="29"/>
      <c r="AAH411" s="29"/>
      <c r="AAI411" s="29"/>
      <c r="AAJ411" s="29"/>
      <c r="AAK411" s="29"/>
      <c r="AAL411" s="29"/>
      <c r="AAM411" s="29"/>
      <c r="AAN411" s="29"/>
      <c r="AAO411" s="29"/>
      <c r="AAP411" s="29"/>
      <c r="AAQ411" s="29"/>
      <c r="AAR411" s="29"/>
      <c r="AAS411" s="29"/>
      <c r="AAT411" s="29"/>
      <c r="AAU411" s="29"/>
      <c r="AAV411" s="29"/>
      <c r="AAW411" s="29"/>
      <c r="AAX411" s="29"/>
      <c r="AAY411" s="29"/>
      <c r="AAZ411" s="29"/>
      <c r="ABA411" s="29"/>
      <c r="ABB411" s="29"/>
      <c r="ABC411" s="29"/>
      <c r="ABD411" s="29"/>
      <c r="ABE411" s="29"/>
      <c r="ABF411" s="29"/>
      <c r="ABG411" s="29"/>
      <c r="ABH411" s="29"/>
      <c r="ABI411" s="29"/>
      <c r="ABJ411" s="29"/>
      <c r="ABK411" s="29"/>
      <c r="ABL411" s="29"/>
      <c r="ABM411" s="29"/>
      <c r="ABN411" s="29"/>
      <c r="ABO411" s="29"/>
      <c r="ABP411" s="29"/>
      <c r="ABQ411" s="29"/>
      <c r="ABR411" s="29"/>
      <c r="ABS411" s="29"/>
      <c r="ABT411" s="29"/>
      <c r="ABU411" s="29"/>
      <c r="ABV411" s="29"/>
      <c r="ABW411" s="29"/>
      <c r="ABX411" s="29"/>
      <c r="ABY411" s="29"/>
      <c r="ABZ411" s="29"/>
      <c r="ACA411" s="29"/>
      <c r="ACB411" s="29"/>
      <c r="ACC411" s="29"/>
      <c r="ACD411" s="29"/>
      <c r="ACE411" s="29"/>
      <c r="ACF411" s="29"/>
      <c r="ACG411" s="29"/>
      <c r="ACH411" s="29"/>
      <c r="ACI411" s="29"/>
      <c r="ACJ411" s="29"/>
      <c r="ACK411" s="29"/>
      <c r="ACL411" s="29"/>
      <c r="ACM411" s="29"/>
      <c r="ACN411" s="29"/>
      <c r="ACO411" s="29"/>
      <c r="ACP411" s="29"/>
      <c r="ACQ411" s="29"/>
      <c r="ACR411" s="29"/>
      <c r="ACS411" s="29"/>
      <c r="ACT411" s="29"/>
      <c r="ACU411" s="29"/>
      <c r="ACV411" s="29"/>
      <c r="ACW411" s="29"/>
      <c r="ACX411" s="29"/>
      <c r="ACY411" s="29"/>
      <c r="ACZ411" s="29"/>
      <c r="ADA411" s="29"/>
      <c r="ADB411" s="29"/>
      <c r="ADC411" s="29"/>
      <c r="ADD411" s="29"/>
      <c r="ADE411" s="29"/>
      <c r="ADF411" s="29"/>
      <c r="ADG411" s="29"/>
      <c r="ADH411" s="29"/>
      <c r="ADI411" s="29"/>
      <c r="ADJ411" s="29"/>
      <c r="ADK411" s="29"/>
      <c r="ADL411" s="29"/>
      <c r="ADM411" s="29"/>
      <c r="ADN411" s="29"/>
      <c r="ADO411" s="29"/>
      <c r="ADP411" s="29"/>
      <c r="ADQ411" s="29"/>
      <c r="ADR411" s="29"/>
      <c r="ADS411" s="29"/>
      <c r="ADT411" s="29"/>
      <c r="ADU411" s="29"/>
      <c r="ADV411" s="29"/>
      <c r="ADW411" s="29"/>
      <c r="ADX411" s="29"/>
      <c r="ADY411" s="29"/>
      <c r="ADZ411" s="29"/>
      <c r="AEA411" s="29"/>
      <c r="AEB411" s="29"/>
      <c r="AEC411" s="29"/>
      <c r="AED411" s="29"/>
      <c r="AEE411" s="29"/>
      <c r="AEF411" s="29"/>
      <c r="AEG411" s="29"/>
      <c r="AEH411" s="29"/>
      <c r="AEI411" s="29"/>
      <c r="AEJ411" s="29"/>
      <c r="AEK411" s="29"/>
      <c r="AEL411" s="29"/>
      <c r="AEM411" s="29"/>
      <c r="AEN411" s="29"/>
      <c r="AEO411" s="29"/>
      <c r="AEP411" s="29"/>
      <c r="AEQ411" s="29"/>
      <c r="AER411" s="29"/>
      <c r="AES411" s="29"/>
      <c r="AET411" s="29"/>
      <c r="AEU411" s="29"/>
      <c r="AEV411" s="29"/>
      <c r="AEW411" s="29"/>
      <c r="AEX411" s="29"/>
      <c r="AEY411" s="29"/>
      <c r="AEZ411" s="29"/>
      <c r="AFA411" s="29"/>
      <c r="AFB411" s="29"/>
      <c r="AFC411" s="29"/>
      <c r="AFD411" s="29"/>
      <c r="AFE411" s="29"/>
      <c r="AFF411" s="29"/>
      <c r="AFG411" s="29"/>
      <c r="AFH411" s="29"/>
      <c r="AFI411" s="29"/>
      <c r="AFJ411" s="29"/>
      <c r="AFK411" s="29"/>
      <c r="AFL411" s="29"/>
      <c r="AFM411" s="29"/>
      <c r="AFN411" s="29"/>
      <c r="AFO411" s="29"/>
      <c r="AFP411" s="29"/>
      <c r="AFQ411" s="29"/>
      <c r="AFR411" s="29"/>
      <c r="AFS411" s="29"/>
      <c r="AFT411" s="29"/>
      <c r="AFU411" s="29"/>
      <c r="AFV411" s="29"/>
      <c r="AFW411" s="29"/>
      <c r="AFX411" s="29"/>
      <c r="AFY411" s="29"/>
      <c r="AFZ411" s="29"/>
      <c r="AGA411" s="29"/>
      <c r="AGB411" s="29"/>
      <c r="AGC411" s="29"/>
      <c r="AGD411" s="29"/>
      <c r="AGE411" s="29"/>
      <c r="AGF411" s="29"/>
      <c r="AGG411" s="29"/>
      <c r="AGH411" s="29"/>
      <c r="AGI411" s="29"/>
      <c r="AGJ411" s="29"/>
      <c r="AGK411" s="29"/>
      <c r="AGL411" s="29"/>
      <c r="AGM411" s="29"/>
      <c r="AGN411" s="29"/>
      <c r="AGO411" s="29"/>
      <c r="AGP411" s="29"/>
      <c r="AGQ411" s="29"/>
      <c r="AGR411" s="29"/>
      <c r="AGS411" s="29"/>
      <c r="AGT411" s="29"/>
      <c r="AGU411" s="29"/>
      <c r="AGV411" s="29"/>
      <c r="AGW411" s="29"/>
      <c r="AGX411" s="29"/>
      <c r="AGY411" s="29"/>
      <c r="AGZ411" s="29"/>
      <c r="AHA411" s="29"/>
      <c r="AHB411" s="29"/>
      <c r="AHC411" s="29"/>
      <c r="AHD411" s="29"/>
      <c r="AHE411" s="29"/>
      <c r="AHF411" s="29"/>
      <c r="AHG411" s="29"/>
      <c r="AHH411" s="29"/>
      <c r="AHI411" s="29"/>
      <c r="AHJ411" s="29"/>
      <c r="AHK411" s="29"/>
      <c r="AHL411" s="29"/>
      <c r="AHM411" s="29"/>
      <c r="AHN411" s="29"/>
      <c r="AHO411" s="29"/>
      <c r="AHP411" s="29"/>
      <c r="AHQ411" s="29"/>
      <c r="AHR411" s="29"/>
      <c r="AHS411" s="29"/>
      <c r="AHT411" s="29"/>
      <c r="AHU411" s="29"/>
      <c r="AHV411" s="29"/>
      <c r="AHW411" s="29"/>
      <c r="AHX411" s="29"/>
      <c r="AHY411" s="29"/>
      <c r="AHZ411" s="29"/>
      <c r="AIA411" s="29"/>
      <c r="AIB411" s="29"/>
      <c r="AIC411" s="29"/>
      <c r="AID411" s="29"/>
      <c r="AIE411" s="29"/>
      <c r="AIF411" s="29"/>
      <c r="AIG411" s="29"/>
      <c r="AIH411" s="29"/>
      <c r="AII411" s="29"/>
      <c r="AIJ411" s="29"/>
      <c r="AIK411" s="29"/>
      <c r="AIL411" s="29"/>
      <c r="AIM411" s="29"/>
      <c r="AIN411" s="29"/>
      <c r="AIO411" s="29"/>
      <c r="AIP411" s="29"/>
      <c r="AIQ411" s="29"/>
      <c r="AIR411" s="29"/>
      <c r="AIS411" s="29"/>
      <c r="AIT411" s="29"/>
      <c r="AIU411" s="29"/>
      <c r="AIV411" s="29"/>
      <c r="AIW411" s="29"/>
      <c r="AIX411" s="29"/>
      <c r="AIY411" s="29"/>
      <c r="AIZ411" s="29"/>
      <c r="AJA411" s="29"/>
      <c r="AJB411" s="29"/>
      <c r="AJC411" s="29"/>
      <c r="AJD411" s="29"/>
      <c r="AJE411" s="29"/>
      <c r="AJF411" s="29"/>
      <c r="AJG411" s="29"/>
      <c r="AJH411" s="29"/>
      <c r="AJI411" s="29"/>
      <c r="AJJ411" s="29"/>
      <c r="AJK411" s="29"/>
      <c r="AJL411" s="29"/>
      <c r="AJM411" s="29"/>
      <c r="AJN411" s="29"/>
      <c r="AJO411" s="29"/>
      <c r="AJP411" s="29"/>
      <c r="AJQ411" s="29"/>
      <c r="AJR411" s="29"/>
      <c r="AJS411" s="29"/>
      <c r="AJT411" s="29"/>
      <c r="AJU411" s="29"/>
      <c r="AJV411" s="29"/>
      <c r="AJW411" s="29"/>
      <c r="AJX411" s="29"/>
      <c r="AJY411" s="29"/>
      <c r="AJZ411" s="29"/>
      <c r="AKA411" s="29"/>
      <c r="AKB411" s="29"/>
      <c r="AKC411" s="29"/>
      <c r="AKD411" s="29"/>
      <c r="AKE411" s="29"/>
      <c r="AKF411" s="29"/>
      <c r="AKG411" s="29"/>
      <c r="AKH411" s="29"/>
      <c r="AKI411" s="29"/>
      <c r="AKJ411" s="29"/>
      <c r="AKK411" s="29"/>
      <c r="AKL411" s="29"/>
      <c r="AKM411" s="29"/>
      <c r="AKN411" s="29"/>
      <c r="AKO411" s="29"/>
      <c r="AKP411" s="29"/>
      <c r="AKQ411" s="29"/>
      <c r="AKR411" s="29"/>
      <c r="AKS411" s="29"/>
      <c r="AKT411" s="29"/>
      <c r="AKU411" s="29"/>
      <c r="AKV411" s="29"/>
      <c r="AKW411" s="29"/>
      <c r="AKX411" s="29"/>
      <c r="AKY411" s="29"/>
      <c r="AKZ411" s="29"/>
      <c r="ALA411" s="29"/>
      <c r="ALB411" s="29"/>
      <c r="ALC411" s="29"/>
      <c r="ALD411" s="29"/>
      <c r="ALE411" s="29"/>
      <c r="ALF411" s="29"/>
      <c r="ALG411" s="29"/>
      <c r="ALH411" s="29"/>
      <c r="ALI411" s="29"/>
      <c r="ALJ411" s="29"/>
      <c r="ALK411" s="29"/>
      <c r="ALL411" s="29"/>
      <c r="ALM411" s="29"/>
      <c r="ALN411" s="29"/>
      <c r="ALO411" s="29"/>
      <c r="ALP411" s="29"/>
      <c r="ALQ411" s="29"/>
      <c r="ALR411" s="29"/>
      <c r="ALS411" s="29"/>
      <c r="ALT411" s="29"/>
      <c r="ALU411" s="29"/>
      <c r="ALV411" s="29"/>
      <c r="ALW411" s="29"/>
      <c r="ALX411" s="29"/>
      <c r="ALY411" s="29"/>
      <c r="ALZ411" s="29"/>
      <c r="AMA411" s="29"/>
      <c r="AMB411" s="29"/>
      <c r="AMC411" s="29"/>
      <c r="AMD411" s="29"/>
      <c r="AME411" s="29"/>
      <c r="AMF411" s="29"/>
      <c r="AMG411" s="29"/>
      <c r="AMH411" s="29"/>
      <c r="AMI411" s="29"/>
      <c r="AMJ411" s="29"/>
      <c r="AMK411" s="29"/>
      <c r="AML411" s="29"/>
      <c r="AMM411" s="29"/>
      <c r="AMN411" s="29"/>
      <c r="AMO411" s="29"/>
      <c r="AMP411" s="29"/>
      <c r="AMQ411" s="29"/>
      <c r="AMR411" s="29"/>
      <c r="AMS411" s="29"/>
      <c r="AMT411" s="29"/>
      <c r="AMU411" s="29"/>
      <c r="AMV411" s="29"/>
      <c r="AMW411" s="29"/>
      <c r="AMX411" s="29"/>
      <c r="AMY411" s="29"/>
      <c r="AMZ411" s="29"/>
      <c r="ANA411" s="29"/>
      <c r="ANB411" s="29"/>
      <c r="ANC411" s="29"/>
      <c r="AND411" s="29"/>
      <c r="ANE411" s="29"/>
      <c r="ANF411" s="29"/>
      <c r="ANG411" s="29"/>
      <c r="ANH411" s="29"/>
    </row>
    <row r="412" spans="1:1048" s="18" customFormat="1" x14ac:dyDescent="0.25">
      <c r="C412" t="s">
        <v>757</v>
      </c>
      <c r="D412" t="s">
        <v>757</v>
      </c>
      <c r="E412">
        <v>0</v>
      </c>
      <c r="F412" s="152">
        <v>0</v>
      </c>
      <c r="G412" t="str">
        <f t="shared" si="300"/>
        <v>GE2012</v>
      </c>
      <c r="H412" s="152">
        <v>0</v>
      </c>
      <c r="I412" s="152">
        <v>0</v>
      </c>
      <c r="J412" s="152">
        <v>0</v>
      </c>
      <c r="K412" s="152">
        <v>0</v>
      </c>
      <c r="L412" s="152">
        <v>0</v>
      </c>
      <c r="M412" t="s">
        <v>848</v>
      </c>
      <c r="N412" s="97" t="s">
        <v>196</v>
      </c>
      <c r="O412" s="32"/>
      <c r="P412" s="81"/>
      <c r="Q412" s="12"/>
      <c r="R412" s="68"/>
      <c r="S412" s="68"/>
      <c r="T412" s="149"/>
      <c r="U412" s="149"/>
      <c r="V412" s="21"/>
      <c r="W412" s="127"/>
      <c r="X412" s="30"/>
      <c r="Y412" s="86"/>
      <c r="Z412" s="91" t="s">
        <v>225</v>
      </c>
      <c r="AA412" s="126"/>
      <c r="AB412" s="35"/>
      <c r="AC412" s="50"/>
      <c r="AD412" s="49"/>
      <c r="AE412" s="52"/>
      <c r="AF412" s="49"/>
      <c r="AG412" s="138"/>
      <c r="AH412" s="140"/>
      <c r="AI412" s="86"/>
      <c r="AJ412" s="141"/>
      <c r="AK412" s="138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  <c r="EG412" s="29"/>
      <c r="EH412" s="29"/>
      <c r="EI412" s="29"/>
      <c r="EJ412" s="29"/>
      <c r="EK412" s="29"/>
      <c r="EL412" s="29"/>
      <c r="EM412" s="29"/>
      <c r="EN412" s="29"/>
      <c r="EO412" s="29"/>
      <c r="EP412" s="29"/>
      <c r="EQ412" s="29"/>
      <c r="ER412" s="29"/>
      <c r="ES412" s="29"/>
      <c r="ET412" s="29"/>
      <c r="EU412" s="29"/>
      <c r="EV412" s="29"/>
      <c r="EW412" s="29"/>
      <c r="EX412" s="29"/>
      <c r="EY412" s="29"/>
      <c r="EZ412" s="29"/>
      <c r="FA412" s="29"/>
      <c r="FB412" s="29"/>
      <c r="FC412" s="29"/>
      <c r="FD412" s="29"/>
      <c r="FE412" s="29"/>
      <c r="FF412" s="29"/>
      <c r="FG412" s="29"/>
      <c r="FH412" s="29"/>
      <c r="FI412" s="29"/>
      <c r="FJ412" s="29"/>
      <c r="FK412" s="29"/>
      <c r="FL412" s="29"/>
      <c r="FM412" s="29"/>
      <c r="FN412" s="29"/>
      <c r="FO412" s="29"/>
      <c r="FP412" s="29"/>
      <c r="FQ412" s="29"/>
      <c r="FR412" s="29"/>
      <c r="FS412" s="29"/>
      <c r="FT412" s="29"/>
      <c r="FU412" s="29"/>
      <c r="FV412" s="29"/>
      <c r="FW412" s="29"/>
      <c r="FX412" s="29"/>
      <c r="FY412" s="29"/>
      <c r="FZ412" s="29"/>
      <c r="GA412" s="29"/>
      <c r="GB412" s="29"/>
      <c r="GC412" s="29"/>
      <c r="GD412" s="29"/>
      <c r="GE412" s="29"/>
      <c r="GF412" s="29"/>
      <c r="GG412" s="29"/>
      <c r="GH412" s="29"/>
      <c r="GI412" s="29"/>
      <c r="GJ412" s="29"/>
      <c r="GK412" s="29"/>
      <c r="GL412" s="29"/>
      <c r="GM412" s="29"/>
      <c r="GN412" s="29"/>
      <c r="GO412" s="29"/>
      <c r="GP412" s="29"/>
      <c r="GQ412" s="29"/>
      <c r="GR412" s="29"/>
      <c r="GS412" s="29"/>
      <c r="GT412" s="29"/>
      <c r="GU412" s="29"/>
      <c r="GV412" s="29"/>
      <c r="GW412" s="29"/>
      <c r="GX412" s="29"/>
      <c r="GY412" s="29"/>
      <c r="GZ412" s="29"/>
      <c r="HA412" s="29"/>
      <c r="HB412" s="29"/>
      <c r="HC412" s="29"/>
      <c r="HD412" s="29"/>
      <c r="HE412" s="29"/>
      <c r="HF412" s="29"/>
      <c r="HG412" s="29"/>
      <c r="HH412" s="29"/>
      <c r="HI412" s="29"/>
      <c r="HJ412" s="29"/>
      <c r="HK412" s="29"/>
      <c r="HL412" s="29"/>
      <c r="HM412" s="29"/>
      <c r="HN412" s="29"/>
      <c r="HO412" s="29"/>
      <c r="HP412" s="29"/>
      <c r="HQ412" s="29"/>
      <c r="HR412" s="29"/>
      <c r="HS412" s="29"/>
      <c r="HT412" s="29"/>
      <c r="HU412" s="29"/>
      <c r="HV412" s="29"/>
      <c r="HW412" s="29"/>
      <c r="HX412" s="29"/>
      <c r="HY412" s="29"/>
      <c r="HZ412" s="29"/>
      <c r="IA412" s="29"/>
      <c r="IB412" s="29"/>
      <c r="IC412" s="29"/>
      <c r="ID412" s="29"/>
      <c r="IE412" s="29"/>
      <c r="IF412" s="29"/>
      <c r="IG412" s="29"/>
      <c r="IH412" s="29"/>
      <c r="II412" s="29"/>
      <c r="IJ412" s="29"/>
      <c r="IK412" s="29"/>
      <c r="IL412" s="29"/>
      <c r="IM412" s="29"/>
      <c r="IN412" s="29"/>
      <c r="IO412" s="29"/>
      <c r="IP412" s="29"/>
      <c r="IQ412" s="29"/>
      <c r="IR412" s="29"/>
      <c r="IS412" s="29"/>
      <c r="IT412" s="29"/>
      <c r="IU412" s="29"/>
      <c r="IV412" s="29"/>
      <c r="IW412" s="29"/>
      <c r="IX412" s="29"/>
      <c r="IY412" s="29"/>
      <c r="IZ412" s="29"/>
      <c r="JA412" s="29"/>
      <c r="JB412" s="29"/>
      <c r="JC412" s="29"/>
      <c r="JD412" s="29"/>
      <c r="JE412" s="29"/>
      <c r="JF412" s="29"/>
      <c r="JG412" s="29"/>
      <c r="JH412" s="29"/>
      <c r="JI412" s="29"/>
      <c r="JJ412" s="29"/>
      <c r="JK412" s="29"/>
      <c r="JL412" s="29"/>
      <c r="JM412" s="29"/>
      <c r="JN412" s="29"/>
      <c r="JO412" s="29"/>
      <c r="JP412" s="29"/>
      <c r="JQ412" s="29"/>
      <c r="JR412" s="29"/>
      <c r="JS412" s="29"/>
      <c r="JT412" s="29"/>
      <c r="JU412" s="29"/>
      <c r="JV412" s="29"/>
      <c r="JW412" s="29"/>
      <c r="JX412" s="29"/>
      <c r="JY412" s="29"/>
      <c r="JZ412" s="29"/>
      <c r="KA412" s="29"/>
      <c r="KB412" s="29"/>
      <c r="KC412" s="29"/>
      <c r="KD412" s="29"/>
      <c r="KE412" s="29"/>
      <c r="KF412" s="29"/>
      <c r="KG412" s="29"/>
      <c r="KH412" s="29"/>
      <c r="KI412" s="29"/>
      <c r="KJ412" s="29"/>
      <c r="KK412" s="29"/>
      <c r="KL412" s="29"/>
      <c r="KM412" s="29"/>
      <c r="KN412" s="29"/>
      <c r="KO412" s="29"/>
      <c r="KP412" s="29"/>
      <c r="KQ412" s="29"/>
      <c r="KR412" s="29"/>
      <c r="KS412" s="29"/>
      <c r="KT412" s="29"/>
      <c r="KU412" s="29"/>
      <c r="KV412" s="29"/>
      <c r="KW412" s="29"/>
      <c r="KX412" s="29"/>
      <c r="KY412" s="29"/>
      <c r="KZ412" s="29"/>
      <c r="LA412" s="29"/>
      <c r="LB412" s="29"/>
      <c r="LC412" s="29"/>
      <c r="LD412" s="29"/>
      <c r="LE412" s="29"/>
      <c r="LF412" s="29"/>
      <c r="LG412" s="29"/>
      <c r="LH412" s="29"/>
      <c r="LI412" s="29"/>
      <c r="LJ412" s="29"/>
      <c r="LK412" s="29"/>
      <c r="LL412" s="29"/>
      <c r="LM412" s="29"/>
      <c r="LN412" s="29"/>
      <c r="LO412" s="29"/>
      <c r="LP412" s="29"/>
      <c r="LQ412" s="29"/>
      <c r="LR412" s="29"/>
      <c r="LS412" s="29"/>
      <c r="LT412" s="29"/>
      <c r="LU412" s="29"/>
      <c r="LV412" s="29"/>
      <c r="LW412" s="29"/>
      <c r="LX412" s="29"/>
      <c r="LY412" s="29"/>
      <c r="LZ412" s="29"/>
      <c r="MA412" s="29"/>
      <c r="MB412" s="29"/>
      <c r="MC412" s="29"/>
      <c r="MD412" s="29"/>
      <c r="ME412" s="29"/>
      <c r="MF412" s="29"/>
      <c r="MG412" s="29"/>
      <c r="MH412" s="29"/>
      <c r="MI412" s="29"/>
      <c r="MJ412" s="29"/>
      <c r="MK412" s="29"/>
      <c r="ML412" s="29"/>
      <c r="MM412" s="29"/>
      <c r="MN412" s="29"/>
      <c r="MO412" s="29"/>
      <c r="MP412" s="29"/>
      <c r="MQ412" s="29"/>
      <c r="MR412" s="29"/>
      <c r="MS412" s="29"/>
      <c r="MT412" s="29"/>
      <c r="MU412" s="29"/>
      <c r="MV412" s="29"/>
      <c r="MW412" s="29"/>
      <c r="MX412" s="29"/>
      <c r="MY412" s="29"/>
      <c r="MZ412" s="29"/>
      <c r="NA412" s="29"/>
      <c r="NB412" s="29"/>
      <c r="NC412" s="29"/>
      <c r="ND412" s="29"/>
      <c r="NE412" s="29"/>
      <c r="NF412" s="29"/>
      <c r="NG412" s="29"/>
      <c r="NH412" s="29"/>
      <c r="NI412" s="29"/>
      <c r="NJ412" s="29"/>
      <c r="NK412" s="29"/>
      <c r="NL412" s="29"/>
      <c r="NM412" s="29"/>
      <c r="NN412" s="29"/>
      <c r="NO412" s="29"/>
      <c r="NP412" s="29"/>
      <c r="NQ412" s="29"/>
      <c r="NR412" s="29"/>
      <c r="NS412" s="29"/>
      <c r="NT412" s="29"/>
      <c r="NU412" s="29"/>
      <c r="NV412" s="29"/>
      <c r="NW412" s="29"/>
      <c r="NX412" s="29"/>
      <c r="NY412" s="29"/>
      <c r="NZ412" s="29"/>
      <c r="OA412" s="29"/>
      <c r="OB412" s="29"/>
      <c r="OC412" s="29"/>
      <c r="OD412" s="29"/>
      <c r="OE412" s="29"/>
      <c r="OF412" s="29"/>
      <c r="OG412" s="29"/>
      <c r="OH412" s="29"/>
      <c r="OI412" s="29"/>
      <c r="OJ412" s="29"/>
      <c r="OK412" s="29"/>
      <c r="OL412" s="29"/>
      <c r="OM412" s="29"/>
      <c r="ON412" s="29"/>
      <c r="OO412" s="29"/>
      <c r="OP412" s="29"/>
      <c r="OQ412" s="29"/>
      <c r="OR412" s="29"/>
      <c r="OS412" s="29"/>
      <c r="OT412" s="29"/>
      <c r="OU412" s="29"/>
      <c r="OV412" s="29"/>
      <c r="OW412" s="29"/>
      <c r="OX412" s="29"/>
      <c r="OY412" s="29"/>
      <c r="OZ412" s="29"/>
      <c r="PA412" s="29"/>
      <c r="PB412" s="29"/>
      <c r="PC412" s="29"/>
      <c r="PD412" s="29"/>
      <c r="PE412" s="29"/>
      <c r="PF412" s="29"/>
      <c r="PG412" s="29"/>
      <c r="PH412" s="29"/>
      <c r="PI412" s="29"/>
      <c r="PJ412" s="29"/>
      <c r="PK412" s="29"/>
      <c r="PL412" s="29"/>
      <c r="PM412" s="29"/>
      <c r="PN412" s="29"/>
      <c r="PO412" s="29"/>
      <c r="PP412" s="29"/>
      <c r="PQ412" s="29"/>
      <c r="PR412" s="29"/>
      <c r="PS412" s="29"/>
      <c r="PT412" s="29"/>
      <c r="PU412" s="29"/>
      <c r="PV412" s="29"/>
      <c r="PW412" s="29"/>
      <c r="PX412" s="29"/>
      <c r="PY412" s="29"/>
      <c r="PZ412" s="29"/>
      <c r="QA412" s="29"/>
      <c r="QB412" s="29"/>
      <c r="QC412" s="29"/>
      <c r="QD412" s="29"/>
      <c r="QE412" s="29"/>
      <c r="QF412" s="29"/>
      <c r="QG412" s="29"/>
      <c r="QH412" s="29"/>
      <c r="QI412" s="29"/>
      <c r="QJ412" s="29"/>
      <c r="QK412" s="29"/>
      <c r="QL412" s="29"/>
      <c r="QM412" s="29"/>
      <c r="QN412" s="29"/>
      <c r="QO412" s="29"/>
      <c r="QP412" s="29"/>
      <c r="QQ412" s="29"/>
      <c r="QR412" s="29"/>
      <c r="QS412" s="29"/>
      <c r="QT412" s="29"/>
      <c r="QU412" s="29"/>
      <c r="QV412" s="29"/>
      <c r="QW412" s="29"/>
      <c r="QX412" s="29"/>
      <c r="QY412" s="29"/>
      <c r="QZ412" s="29"/>
      <c r="RA412" s="29"/>
      <c r="RB412" s="29"/>
      <c r="RC412" s="29"/>
      <c r="RD412" s="29"/>
      <c r="RE412" s="29"/>
      <c r="RF412" s="29"/>
      <c r="RG412" s="29"/>
      <c r="RH412" s="29"/>
      <c r="RI412" s="29"/>
      <c r="RJ412" s="29"/>
      <c r="RK412" s="29"/>
      <c r="RL412" s="29"/>
      <c r="RM412" s="29"/>
      <c r="RN412" s="29"/>
      <c r="RO412" s="29"/>
      <c r="RP412" s="29"/>
      <c r="RQ412" s="29"/>
      <c r="RR412" s="29"/>
      <c r="RS412" s="29"/>
      <c r="RT412" s="29"/>
      <c r="RU412" s="29"/>
      <c r="RV412" s="29"/>
      <c r="RW412" s="29"/>
      <c r="RX412" s="29"/>
      <c r="RY412" s="29"/>
      <c r="RZ412" s="29"/>
      <c r="SA412" s="29"/>
      <c r="SB412" s="29"/>
      <c r="SC412" s="29"/>
      <c r="SD412" s="29"/>
      <c r="SE412" s="29"/>
      <c r="SF412" s="29"/>
      <c r="SG412" s="29"/>
      <c r="SH412" s="29"/>
      <c r="SI412" s="29"/>
      <c r="SJ412" s="29"/>
      <c r="SK412" s="29"/>
      <c r="SL412" s="29"/>
      <c r="SM412" s="29"/>
      <c r="SN412" s="29"/>
      <c r="SO412" s="29"/>
      <c r="SP412" s="29"/>
      <c r="SQ412" s="29"/>
      <c r="SR412" s="29"/>
      <c r="SS412" s="29"/>
      <c r="ST412" s="29"/>
      <c r="SU412" s="29"/>
      <c r="SV412" s="29"/>
      <c r="SW412" s="29"/>
      <c r="SX412" s="29"/>
      <c r="SY412" s="29"/>
      <c r="SZ412" s="29"/>
      <c r="TA412" s="29"/>
      <c r="TB412" s="29"/>
      <c r="TC412" s="29"/>
      <c r="TD412" s="29"/>
      <c r="TE412" s="29"/>
      <c r="TF412" s="29"/>
      <c r="TG412" s="29"/>
      <c r="TH412" s="29"/>
      <c r="TI412" s="29"/>
      <c r="TJ412" s="29"/>
      <c r="TK412" s="29"/>
      <c r="TL412" s="29"/>
      <c r="TM412" s="29"/>
      <c r="TN412" s="29"/>
      <c r="TO412" s="29"/>
      <c r="TP412" s="29"/>
      <c r="TQ412" s="29"/>
      <c r="TR412" s="29"/>
      <c r="TS412" s="29"/>
      <c r="TT412" s="29"/>
      <c r="TU412" s="29"/>
      <c r="TV412" s="29"/>
      <c r="TW412" s="29"/>
      <c r="TX412" s="29"/>
      <c r="TY412" s="29"/>
      <c r="TZ412" s="29"/>
      <c r="UA412" s="29"/>
      <c r="UB412" s="29"/>
      <c r="UC412" s="29"/>
      <c r="UD412" s="29"/>
      <c r="UE412" s="29"/>
      <c r="UF412" s="29"/>
      <c r="UG412" s="29"/>
      <c r="UH412" s="29"/>
      <c r="UI412" s="29"/>
      <c r="UJ412" s="29"/>
      <c r="UK412" s="29"/>
      <c r="UL412" s="29"/>
      <c r="UM412" s="29"/>
      <c r="UN412" s="29"/>
      <c r="UO412" s="29"/>
      <c r="UP412" s="29"/>
      <c r="UQ412" s="29"/>
      <c r="UR412" s="29"/>
      <c r="US412" s="29"/>
      <c r="UT412" s="29"/>
      <c r="UU412" s="29"/>
      <c r="UV412" s="29"/>
      <c r="UW412" s="29"/>
      <c r="UX412" s="29"/>
      <c r="UY412" s="29"/>
      <c r="UZ412" s="29"/>
      <c r="VA412" s="29"/>
      <c r="VB412" s="29"/>
      <c r="VC412" s="29"/>
      <c r="VD412" s="29"/>
      <c r="VE412" s="29"/>
      <c r="VF412" s="29"/>
      <c r="VG412" s="29"/>
      <c r="VH412" s="29"/>
      <c r="VI412" s="29"/>
      <c r="VJ412" s="29"/>
      <c r="VK412" s="29"/>
      <c r="VL412" s="29"/>
      <c r="VM412" s="29"/>
      <c r="VN412" s="29"/>
      <c r="VO412" s="29"/>
      <c r="VP412" s="29"/>
      <c r="VQ412" s="29"/>
      <c r="VR412" s="29"/>
      <c r="VS412" s="29"/>
      <c r="VT412" s="29"/>
      <c r="VU412" s="29"/>
      <c r="VV412" s="29"/>
      <c r="VW412" s="29"/>
      <c r="VX412" s="29"/>
      <c r="VY412" s="29"/>
      <c r="VZ412" s="29"/>
      <c r="WA412" s="29"/>
      <c r="WB412" s="29"/>
      <c r="WC412" s="29"/>
      <c r="WD412" s="29"/>
      <c r="WE412" s="29"/>
      <c r="WF412" s="29"/>
      <c r="WG412" s="29"/>
      <c r="WH412" s="29"/>
      <c r="WI412" s="29"/>
      <c r="WJ412" s="29"/>
      <c r="WK412" s="29"/>
      <c r="WL412" s="29"/>
      <c r="WM412" s="29"/>
      <c r="WN412" s="29"/>
      <c r="WO412" s="29"/>
      <c r="WP412" s="29"/>
      <c r="WQ412" s="29"/>
      <c r="WR412" s="29"/>
      <c r="WS412" s="29"/>
      <c r="WT412" s="29"/>
      <c r="WU412" s="29"/>
      <c r="WV412" s="29"/>
      <c r="WW412" s="29"/>
      <c r="WX412" s="29"/>
      <c r="WY412" s="29"/>
      <c r="WZ412" s="29"/>
      <c r="XA412" s="29"/>
      <c r="XB412" s="29"/>
      <c r="XC412" s="29"/>
      <c r="XD412" s="29"/>
      <c r="XE412" s="29"/>
      <c r="XF412" s="29"/>
      <c r="XG412" s="29"/>
      <c r="XH412" s="29"/>
      <c r="XI412" s="29"/>
      <c r="XJ412" s="29"/>
      <c r="XK412" s="29"/>
      <c r="XL412" s="29"/>
      <c r="XM412" s="29"/>
      <c r="XN412" s="29"/>
      <c r="XO412" s="29"/>
      <c r="XP412" s="29"/>
      <c r="XQ412" s="29"/>
      <c r="XR412" s="29"/>
      <c r="XS412" s="29"/>
      <c r="XT412" s="29"/>
      <c r="XU412" s="29"/>
      <c r="XV412" s="29"/>
      <c r="XW412" s="29"/>
      <c r="XX412" s="29"/>
      <c r="XY412" s="29"/>
      <c r="XZ412" s="29"/>
      <c r="YA412" s="29"/>
      <c r="YB412" s="29"/>
      <c r="YC412" s="29"/>
      <c r="YD412" s="29"/>
      <c r="YE412" s="29"/>
      <c r="YF412" s="29"/>
      <c r="YG412" s="29"/>
      <c r="YH412" s="29"/>
      <c r="YI412" s="29"/>
      <c r="YJ412" s="29"/>
      <c r="YK412" s="29"/>
      <c r="YL412" s="29"/>
      <c r="YM412" s="29"/>
      <c r="YN412" s="29"/>
      <c r="YO412" s="29"/>
      <c r="YP412" s="29"/>
      <c r="YQ412" s="29"/>
      <c r="YR412" s="29"/>
      <c r="YS412" s="29"/>
      <c r="YT412" s="29"/>
      <c r="YU412" s="29"/>
      <c r="YV412" s="29"/>
      <c r="YW412" s="29"/>
      <c r="YX412" s="29"/>
      <c r="YY412" s="29"/>
      <c r="YZ412" s="29"/>
      <c r="ZA412" s="29"/>
      <c r="ZB412" s="29"/>
      <c r="ZC412" s="29"/>
      <c r="ZD412" s="29"/>
      <c r="ZE412" s="29"/>
      <c r="ZF412" s="29"/>
      <c r="ZG412" s="29"/>
      <c r="ZH412" s="29"/>
      <c r="ZI412" s="29"/>
      <c r="ZJ412" s="29"/>
      <c r="ZK412" s="29"/>
      <c r="ZL412" s="29"/>
      <c r="ZM412" s="29"/>
      <c r="ZN412" s="29"/>
      <c r="ZO412" s="29"/>
      <c r="ZP412" s="29"/>
      <c r="ZQ412" s="29"/>
      <c r="ZR412" s="29"/>
      <c r="ZS412" s="29"/>
      <c r="ZT412" s="29"/>
      <c r="ZU412" s="29"/>
      <c r="ZV412" s="29"/>
      <c r="ZW412" s="29"/>
      <c r="ZX412" s="29"/>
      <c r="ZY412" s="29"/>
      <c r="ZZ412" s="29"/>
      <c r="AAA412" s="29"/>
      <c r="AAB412" s="29"/>
      <c r="AAC412" s="29"/>
      <c r="AAD412" s="29"/>
      <c r="AAE412" s="29"/>
      <c r="AAF412" s="29"/>
      <c r="AAG412" s="29"/>
      <c r="AAH412" s="29"/>
      <c r="AAI412" s="29"/>
      <c r="AAJ412" s="29"/>
      <c r="AAK412" s="29"/>
      <c r="AAL412" s="29"/>
      <c r="AAM412" s="29"/>
      <c r="AAN412" s="29"/>
      <c r="AAO412" s="29"/>
      <c r="AAP412" s="29"/>
      <c r="AAQ412" s="29"/>
      <c r="AAR412" s="29"/>
      <c r="AAS412" s="29"/>
      <c r="AAT412" s="29"/>
      <c r="AAU412" s="29"/>
      <c r="AAV412" s="29"/>
      <c r="AAW412" s="29"/>
      <c r="AAX412" s="29"/>
      <c r="AAY412" s="29"/>
      <c r="AAZ412" s="29"/>
      <c r="ABA412" s="29"/>
      <c r="ABB412" s="29"/>
      <c r="ABC412" s="29"/>
      <c r="ABD412" s="29"/>
      <c r="ABE412" s="29"/>
      <c r="ABF412" s="29"/>
      <c r="ABG412" s="29"/>
      <c r="ABH412" s="29"/>
      <c r="ABI412" s="29"/>
      <c r="ABJ412" s="29"/>
      <c r="ABK412" s="29"/>
      <c r="ABL412" s="29"/>
      <c r="ABM412" s="29"/>
      <c r="ABN412" s="29"/>
      <c r="ABO412" s="29"/>
      <c r="ABP412" s="29"/>
      <c r="ABQ412" s="29"/>
      <c r="ABR412" s="29"/>
      <c r="ABS412" s="29"/>
      <c r="ABT412" s="29"/>
      <c r="ABU412" s="29"/>
      <c r="ABV412" s="29"/>
      <c r="ABW412" s="29"/>
      <c r="ABX412" s="29"/>
      <c r="ABY412" s="29"/>
      <c r="ABZ412" s="29"/>
      <c r="ACA412" s="29"/>
      <c r="ACB412" s="29"/>
      <c r="ACC412" s="29"/>
      <c r="ACD412" s="29"/>
      <c r="ACE412" s="29"/>
      <c r="ACF412" s="29"/>
      <c r="ACG412" s="29"/>
      <c r="ACH412" s="29"/>
      <c r="ACI412" s="29"/>
      <c r="ACJ412" s="29"/>
      <c r="ACK412" s="29"/>
      <c r="ACL412" s="29"/>
      <c r="ACM412" s="29"/>
      <c r="ACN412" s="29"/>
      <c r="ACO412" s="29"/>
      <c r="ACP412" s="29"/>
      <c r="ACQ412" s="29"/>
      <c r="ACR412" s="29"/>
      <c r="ACS412" s="29"/>
      <c r="ACT412" s="29"/>
      <c r="ACU412" s="29"/>
      <c r="ACV412" s="29"/>
      <c r="ACW412" s="29"/>
      <c r="ACX412" s="29"/>
      <c r="ACY412" s="29"/>
      <c r="ACZ412" s="29"/>
      <c r="ADA412" s="29"/>
      <c r="ADB412" s="29"/>
      <c r="ADC412" s="29"/>
      <c r="ADD412" s="29"/>
      <c r="ADE412" s="29"/>
      <c r="ADF412" s="29"/>
      <c r="ADG412" s="29"/>
      <c r="ADH412" s="29"/>
      <c r="ADI412" s="29"/>
      <c r="ADJ412" s="29"/>
      <c r="ADK412" s="29"/>
      <c r="ADL412" s="29"/>
      <c r="ADM412" s="29"/>
      <c r="ADN412" s="29"/>
      <c r="ADO412" s="29"/>
      <c r="ADP412" s="29"/>
      <c r="ADQ412" s="29"/>
      <c r="ADR412" s="29"/>
      <c r="ADS412" s="29"/>
      <c r="ADT412" s="29"/>
      <c r="ADU412" s="29"/>
      <c r="ADV412" s="29"/>
      <c r="ADW412" s="29"/>
      <c r="ADX412" s="29"/>
      <c r="ADY412" s="29"/>
      <c r="ADZ412" s="29"/>
      <c r="AEA412" s="29"/>
      <c r="AEB412" s="29"/>
      <c r="AEC412" s="29"/>
      <c r="AED412" s="29"/>
      <c r="AEE412" s="29"/>
      <c r="AEF412" s="29"/>
      <c r="AEG412" s="29"/>
      <c r="AEH412" s="29"/>
      <c r="AEI412" s="29"/>
      <c r="AEJ412" s="29"/>
      <c r="AEK412" s="29"/>
      <c r="AEL412" s="29"/>
      <c r="AEM412" s="29"/>
      <c r="AEN412" s="29"/>
      <c r="AEO412" s="29"/>
      <c r="AEP412" s="29"/>
      <c r="AEQ412" s="29"/>
      <c r="AER412" s="29"/>
      <c r="AES412" s="29"/>
      <c r="AET412" s="29"/>
      <c r="AEU412" s="29"/>
      <c r="AEV412" s="29"/>
      <c r="AEW412" s="29"/>
      <c r="AEX412" s="29"/>
      <c r="AEY412" s="29"/>
      <c r="AEZ412" s="29"/>
      <c r="AFA412" s="29"/>
      <c r="AFB412" s="29"/>
      <c r="AFC412" s="29"/>
      <c r="AFD412" s="29"/>
      <c r="AFE412" s="29"/>
      <c r="AFF412" s="29"/>
      <c r="AFG412" s="29"/>
      <c r="AFH412" s="29"/>
      <c r="AFI412" s="29"/>
      <c r="AFJ412" s="29"/>
      <c r="AFK412" s="29"/>
      <c r="AFL412" s="29"/>
      <c r="AFM412" s="29"/>
      <c r="AFN412" s="29"/>
      <c r="AFO412" s="29"/>
      <c r="AFP412" s="29"/>
      <c r="AFQ412" s="29"/>
      <c r="AFR412" s="29"/>
      <c r="AFS412" s="29"/>
      <c r="AFT412" s="29"/>
      <c r="AFU412" s="29"/>
      <c r="AFV412" s="29"/>
      <c r="AFW412" s="29"/>
      <c r="AFX412" s="29"/>
      <c r="AFY412" s="29"/>
      <c r="AFZ412" s="29"/>
      <c r="AGA412" s="29"/>
      <c r="AGB412" s="29"/>
      <c r="AGC412" s="29"/>
      <c r="AGD412" s="29"/>
      <c r="AGE412" s="29"/>
      <c r="AGF412" s="29"/>
      <c r="AGG412" s="29"/>
      <c r="AGH412" s="29"/>
      <c r="AGI412" s="29"/>
      <c r="AGJ412" s="29"/>
      <c r="AGK412" s="29"/>
      <c r="AGL412" s="29"/>
      <c r="AGM412" s="29"/>
      <c r="AGN412" s="29"/>
      <c r="AGO412" s="29"/>
      <c r="AGP412" s="29"/>
      <c r="AGQ412" s="29"/>
      <c r="AGR412" s="29"/>
      <c r="AGS412" s="29"/>
      <c r="AGT412" s="29"/>
      <c r="AGU412" s="29"/>
      <c r="AGV412" s="29"/>
      <c r="AGW412" s="29"/>
      <c r="AGX412" s="29"/>
      <c r="AGY412" s="29"/>
      <c r="AGZ412" s="29"/>
      <c r="AHA412" s="29"/>
      <c r="AHB412" s="29"/>
      <c r="AHC412" s="29"/>
      <c r="AHD412" s="29"/>
      <c r="AHE412" s="29"/>
      <c r="AHF412" s="29"/>
      <c r="AHG412" s="29"/>
      <c r="AHH412" s="29"/>
      <c r="AHI412" s="29"/>
      <c r="AHJ412" s="29"/>
      <c r="AHK412" s="29"/>
      <c r="AHL412" s="29"/>
      <c r="AHM412" s="29"/>
      <c r="AHN412" s="29"/>
      <c r="AHO412" s="29"/>
      <c r="AHP412" s="29"/>
      <c r="AHQ412" s="29"/>
      <c r="AHR412" s="29"/>
      <c r="AHS412" s="29"/>
      <c r="AHT412" s="29"/>
      <c r="AHU412" s="29"/>
      <c r="AHV412" s="29"/>
      <c r="AHW412" s="29"/>
      <c r="AHX412" s="29"/>
      <c r="AHY412" s="29"/>
      <c r="AHZ412" s="29"/>
      <c r="AIA412" s="29"/>
      <c r="AIB412" s="29"/>
      <c r="AIC412" s="29"/>
      <c r="AID412" s="29"/>
      <c r="AIE412" s="29"/>
      <c r="AIF412" s="29"/>
      <c r="AIG412" s="29"/>
      <c r="AIH412" s="29"/>
      <c r="AII412" s="29"/>
      <c r="AIJ412" s="29"/>
      <c r="AIK412" s="29"/>
      <c r="AIL412" s="29"/>
      <c r="AIM412" s="29"/>
      <c r="AIN412" s="29"/>
      <c r="AIO412" s="29"/>
      <c r="AIP412" s="29"/>
      <c r="AIQ412" s="29"/>
      <c r="AIR412" s="29"/>
      <c r="AIS412" s="29"/>
      <c r="AIT412" s="29"/>
      <c r="AIU412" s="29"/>
      <c r="AIV412" s="29"/>
      <c r="AIW412" s="29"/>
      <c r="AIX412" s="29"/>
      <c r="AIY412" s="29"/>
      <c r="AIZ412" s="29"/>
      <c r="AJA412" s="29"/>
      <c r="AJB412" s="29"/>
      <c r="AJC412" s="29"/>
      <c r="AJD412" s="29"/>
      <c r="AJE412" s="29"/>
      <c r="AJF412" s="29"/>
      <c r="AJG412" s="29"/>
      <c r="AJH412" s="29"/>
      <c r="AJI412" s="29"/>
      <c r="AJJ412" s="29"/>
      <c r="AJK412" s="29"/>
      <c r="AJL412" s="29"/>
      <c r="AJM412" s="29"/>
      <c r="AJN412" s="29"/>
      <c r="AJO412" s="29"/>
      <c r="AJP412" s="29"/>
      <c r="AJQ412" s="29"/>
      <c r="AJR412" s="29"/>
      <c r="AJS412" s="29"/>
      <c r="AJT412" s="29"/>
      <c r="AJU412" s="29"/>
      <c r="AJV412" s="29"/>
      <c r="AJW412" s="29"/>
      <c r="AJX412" s="29"/>
      <c r="AJY412" s="29"/>
      <c r="AJZ412" s="29"/>
      <c r="AKA412" s="29"/>
      <c r="AKB412" s="29"/>
      <c r="AKC412" s="29"/>
      <c r="AKD412" s="29"/>
      <c r="AKE412" s="29"/>
      <c r="AKF412" s="29"/>
      <c r="AKG412" s="29"/>
      <c r="AKH412" s="29"/>
      <c r="AKI412" s="29"/>
      <c r="AKJ412" s="29"/>
      <c r="AKK412" s="29"/>
      <c r="AKL412" s="29"/>
      <c r="AKM412" s="29"/>
      <c r="AKN412" s="29"/>
      <c r="AKO412" s="29"/>
      <c r="AKP412" s="29"/>
      <c r="AKQ412" s="29"/>
      <c r="AKR412" s="29"/>
      <c r="AKS412" s="29"/>
      <c r="AKT412" s="29"/>
      <c r="AKU412" s="29"/>
      <c r="AKV412" s="29"/>
      <c r="AKW412" s="29"/>
      <c r="AKX412" s="29"/>
      <c r="AKY412" s="29"/>
      <c r="AKZ412" s="29"/>
      <c r="ALA412" s="29"/>
      <c r="ALB412" s="29"/>
      <c r="ALC412" s="29"/>
      <c r="ALD412" s="29"/>
      <c r="ALE412" s="29"/>
      <c r="ALF412" s="29"/>
      <c r="ALG412" s="29"/>
      <c r="ALH412" s="29"/>
      <c r="ALI412" s="29"/>
      <c r="ALJ412" s="29"/>
      <c r="ALK412" s="29"/>
      <c r="ALL412" s="29"/>
      <c r="ALM412" s="29"/>
      <c r="ALN412" s="29"/>
      <c r="ALO412" s="29"/>
      <c r="ALP412" s="29"/>
      <c r="ALQ412" s="29"/>
      <c r="ALR412" s="29"/>
      <c r="ALS412" s="29"/>
      <c r="ALT412" s="29"/>
      <c r="ALU412" s="29"/>
      <c r="ALV412" s="29"/>
      <c r="ALW412" s="29"/>
      <c r="ALX412" s="29"/>
      <c r="ALY412" s="29"/>
      <c r="ALZ412" s="29"/>
      <c r="AMA412" s="29"/>
      <c r="AMB412" s="29"/>
      <c r="AMC412" s="29"/>
      <c r="AMD412" s="29"/>
      <c r="AME412" s="29"/>
      <c r="AMF412" s="29"/>
      <c r="AMG412" s="29"/>
      <c r="AMH412" s="29"/>
      <c r="AMI412" s="29"/>
      <c r="AMJ412" s="29"/>
      <c r="AMK412" s="29"/>
      <c r="AML412" s="29"/>
      <c r="AMM412" s="29"/>
      <c r="AMN412" s="29"/>
      <c r="AMO412" s="29"/>
      <c r="AMP412" s="29"/>
      <c r="AMQ412" s="29"/>
      <c r="AMR412" s="29"/>
      <c r="AMS412" s="29"/>
      <c r="AMT412" s="29"/>
      <c r="AMU412" s="29"/>
      <c r="AMV412" s="29"/>
      <c r="AMW412" s="29"/>
      <c r="AMX412" s="29"/>
      <c r="AMY412" s="29"/>
      <c r="AMZ412" s="29"/>
      <c r="ANA412" s="29"/>
      <c r="ANB412" s="29"/>
      <c r="ANC412" s="29"/>
      <c r="AND412" s="29"/>
      <c r="ANE412" s="29"/>
      <c r="ANF412" s="29"/>
      <c r="ANG412" s="29"/>
      <c r="ANH412" s="29"/>
    </row>
    <row r="413" spans="1:1048" s="18" customFormat="1" x14ac:dyDescent="0.25">
      <c r="B413" t="s">
        <v>203</v>
      </c>
      <c r="O413" s="32"/>
      <c r="P413" s="57"/>
      <c r="Q413"/>
      <c r="R413" s="58"/>
      <c r="S413" s="66"/>
      <c r="T413" s="66"/>
      <c r="U413" s="66"/>
      <c r="V413" s="21"/>
      <c r="W413" s="22"/>
      <c r="X413" s="30"/>
      <c r="Y413" s="86"/>
      <c r="Z413" s="86"/>
      <c r="AA413" s="86"/>
      <c r="AB413" s="35"/>
      <c r="AC413" s="50"/>
      <c r="AD413" s="49"/>
      <c r="AE413" s="52"/>
      <c r="AF413" s="49"/>
      <c r="AG413"/>
      <c r="AH413"/>
      <c r="AI413" s="141"/>
      <c r="AJ413" s="141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  <c r="EG413" s="29"/>
      <c r="EH413" s="29"/>
      <c r="EI413" s="29"/>
      <c r="EJ413" s="29"/>
      <c r="EK413" s="29"/>
      <c r="EL413" s="29"/>
      <c r="EM413" s="29"/>
      <c r="EN413" s="29"/>
      <c r="EO413" s="29"/>
      <c r="EP413" s="29"/>
      <c r="EQ413" s="29"/>
      <c r="ER413" s="29"/>
      <c r="ES413" s="29"/>
      <c r="ET413" s="29"/>
      <c r="EU413" s="29"/>
      <c r="EV413" s="29"/>
      <c r="EW413" s="29"/>
      <c r="EX413" s="29"/>
      <c r="EY413" s="29"/>
      <c r="EZ413" s="29"/>
      <c r="FA413" s="29"/>
      <c r="FB413" s="29"/>
      <c r="FC413" s="29"/>
      <c r="FD413" s="29"/>
      <c r="FE413" s="29"/>
      <c r="FF413" s="29"/>
      <c r="FG413" s="29"/>
      <c r="FH413" s="29"/>
      <c r="FI413" s="29"/>
      <c r="FJ413" s="29"/>
      <c r="FK413" s="29"/>
      <c r="FL413" s="29"/>
      <c r="FM413" s="29"/>
      <c r="FN413" s="29"/>
      <c r="FO413" s="29"/>
      <c r="FP413" s="29"/>
      <c r="FQ413" s="29"/>
      <c r="FR413" s="29"/>
      <c r="FS413" s="29"/>
      <c r="FT413" s="29"/>
      <c r="FU413" s="29"/>
      <c r="FV413" s="29"/>
      <c r="FW413" s="29"/>
      <c r="FX413" s="29"/>
      <c r="FY413" s="29"/>
      <c r="FZ413" s="29"/>
      <c r="GA413" s="29"/>
      <c r="GB413" s="29"/>
      <c r="GC413" s="29"/>
      <c r="GD413" s="29"/>
      <c r="GE413" s="29"/>
      <c r="GF413" s="29"/>
      <c r="GG413" s="29"/>
      <c r="GH413" s="29"/>
      <c r="GI413" s="29"/>
      <c r="GJ413" s="29"/>
      <c r="GK413" s="29"/>
      <c r="GL413" s="29"/>
      <c r="GM413" s="29"/>
      <c r="GN413" s="29"/>
      <c r="GO413" s="29"/>
      <c r="GP413" s="29"/>
      <c r="GQ413" s="29"/>
      <c r="GR413" s="29"/>
      <c r="GS413" s="29"/>
      <c r="GT413" s="29"/>
      <c r="GU413" s="29"/>
      <c r="GV413" s="29"/>
      <c r="GW413" s="29"/>
      <c r="GX413" s="29"/>
      <c r="GY413" s="29"/>
      <c r="GZ413" s="29"/>
      <c r="HA413" s="29"/>
      <c r="HB413" s="29"/>
      <c r="HC413" s="29"/>
      <c r="HD413" s="29"/>
      <c r="HE413" s="29"/>
      <c r="HF413" s="29"/>
      <c r="HG413" s="29"/>
      <c r="HH413" s="29"/>
      <c r="HI413" s="29"/>
      <c r="HJ413" s="29"/>
      <c r="HK413" s="29"/>
      <c r="HL413" s="29"/>
      <c r="HM413" s="29"/>
      <c r="HN413" s="29"/>
      <c r="HO413" s="29"/>
      <c r="HP413" s="29"/>
      <c r="HQ413" s="29"/>
      <c r="HR413" s="29"/>
      <c r="HS413" s="29"/>
      <c r="HT413" s="29"/>
      <c r="HU413" s="29"/>
      <c r="HV413" s="29"/>
      <c r="HW413" s="29"/>
      <c r="HX413" s="29"/>
      <c r="HY413" s="29"/>
      <c r="HZ413" s="29"/>
      <c r="IA413" s="29"/>
      <c r="IB413" s="29"/>
      <c r="IC413" s="29"/>
      <c r="ID413" s="29"/>
      <c r="IE413" s="29"/>
      <c r="IF413" s="29"/>
      <c r="IG413" s="29"/>
      <c r="IH413" s="29"/>
      <c r="II413" s="29"/>
      <c r="IJ413" s="29"/>
      <c r="IK413" s="29"/>
      <c r="IL413" s="29"/>
      <c r="IM413" s="29"/>
      <c r="IN413" s="29"/>
      <c r="IO413" s="29"/>
      <c r="IP413" s="29"/>
      <c r="IQ413" s="29"/>
      <c r="IR413" s="29"/>
      <c r="IS413" s="29"/>
      <c r="IT413" s="29"/>
      <c r="IU413" s="29"/>
      <c r="IV413" s="29"/>
      <c r="IW413" s="29"/>
      <c r="IX413" s="29"/>
      <c r="IY413" s="29"/>
      <c r="IZ413" s="29"/>
      <c r="JA413" s="29"/>
      <c r="JB413" s="29"/>
      <c r="JC413" s="29"/>
      <c r="JD413" s="29"/>
      <c r="JE413" s="29"/>
      <c r="JF413" s="29"/>
      <c r="JG413" s="29"/>
      <c r="JH413" s="29"/>
      <c r="JI413" s="29"/>
      <c r="JJ413" s="29"/>
      <c r="JK413" s="29"/>
      <c r="JL413" s="29"/>
      <c r="JM413" s="29"/>
      <c r="JN413" s="29"/>
      <c r="JO413" s="29"/>
      <c r="JP413" s="29"/>
      <c r="JQ413" s="29"/>
      <c r="JR413" s="29"/>
      <c r="JS413" s="29"/>
      <c r="JT413" s="29"/>
      <c r="JU413" s="29"/>
      <c r="JV413" s="29"/>
      <c r="JW413" s="29"/>
      <c r="JX413" s="29"/>
      <c r="JY413" s="29"/>
      <c r="JZ413" s="29"/>
      <c r="KA413" s="29"/>
      <c r="KB413" s="29"/>
      <c r="KC413" s="29"/>
      <c r="KD413" s="29"/>
      <c r="KE413" s="29"/>
      <c r="KF413" s="29"/>
      <c r="KG413" s="29"/>
      <c r="KH413" s="29"/>
      <c r="KI413" s="29"/>
      <c r="KJ413" s="29"/>
      <c r="KK413" s="29"/>
      <c r="KL413" s="29"/>
      <c r="KM413" s="29"/>
      <c r="KN413" s="29"/>
      <c r="KO413" s="29"/>
      <c r="KP413" s="29"/>
      <c r="KQ413" s="29"/>
      <c r="KR413" s="29"/>
      <c r="KS413" s="29"/>
      <c r="KT413" s="29"/>
      <c r="KU413" s="29"/>
      <c r="KV413" s="29"/>
      <c r="KW413" s="29"/>
      <c r="KX413" s="29"/>
      <c r="KY413" s="29"/>
      <c r="KZ413" s="29"/>
      <c r="LA413" s="29"/>
      <c r="LB413" s="29"/>
      <c r="LC413" s="29"/>
      <c r="LD413" s="29"/>
      <c r="LE413" s="29"/>
      <c r="LF413" s="29"/>
      <c r="LG413" s="29"/>
      <c r="LH413" s="29"/>
      <c r="LI413" s="29"/>
      <c r="LJ413" s="29"/>
      <c r="LK413" s="29"/>
      <c r="LL413" s="29"/>
      <c r="LM413" s="29"/>
      <c r="LN413" s="29"/>
      <c r="LO413" s="29"/>
      <c r="LP413" s="29"/>
      <c r="LQ413" s="29"/>
      <c r="LR413" s="29"/>
      <c r="LS413" s="29"/>
      <c r="LT413" s="29"/>
      <c r="LU413" s="29"/>
      <c r="LV413" s="29"/>
      <c r="LW413" s="29"/>
      <c r="LX413" s="29"/>
      <c r="LY413" s="29"/>
      <c r="LZ413" s="29"/>
      <c r="MA413" s="29"/>
      <c r="MB413" s="29"/>
      <c r="MC413" s="29"/>
      <c r="MD413" s="29"/>
      <c r="ME413" s="29"/>
      <c r="MF413" s="29"/>
      <c r="MG413" s="29"/>
      <c r="MH413" s="29"/>
      <c r="MI413" s="29"/>
      <c r="MJ413" s="29"/>
      <c r="MK413" s="29"/>
      <c r="ML413" s="29"/>
      <c r="MM413" s="29"/>
      <c r="MN413" s="29"/>
      <c r="MO413" s="29"/>
      <c r="MP413" s="29"/>
      <c r="MQ413" s="29"/>
      <c r="MR413" s="29"/>
      <c r="MS413" s="29"/>
      <c r="MT413" s="29"/>
      <c r="MU413" s="29"/>
      <c r="MV413" s="29"/>
      <c r="MW413" s="29"/>
      <c r="MX413" s="29"/>
      <c r="MY413" s="29"/>
      <c r="MZ413" s="29"/>
      <c r="NA413" s="29"/>
      <c r="NB413" s="29"/>
      <c r="NC413" s="29"/>
      <c r="ND413" s="29"/>
      <c r="NE413" s="29"/>
      <c r="NF413" s="29"/>
      <c r="NG413" s="29"/>
      <c r="NH413" s="29"/>
      <c r="NI413" s="29"/>
      <c r="NJ413" s="29"/>
      <c r="NK413" s="29"/>
      <c r="NL413" s="29"/>
      <c r="NM413" s="29"/>
      <c r="NN413" s="29"/>
      <c r="NO413" s="29"/>
      <c r="NP413" s="29"/>
      <c r="NQ413" s="29"/>
      <c r="NR413" s="29"/>
      <c r="NS413" s="29"/>
      <c r="NT413" s="29"/>
      <c r="NU413" s="29"/>
      <c r="NV413" s="29"/>
      <c r="NW413" s="29"/>
      <c r="NX413" s="29"/>
      <c r="NY413" s="29"/>
      <c r="NZ413" s="29"/>
      <c r="OA413" s="29"/>
      <c r="OB413" s="29"/>
      <c r="OC413" s="29"/>
      <c r="OD413" s="29"/>
      <c r="OE413" s="29"/>
      <c r="OF413" s="29"/>
      <c r="OG413" s="29"/>
      <c r="OH413" s="29"/>
      <c r="OI413" s="29"/>
      <c r="OJ413" s="29"/>
      <c r="OK413" s="29"/>
      <c r="OL413" s="29"/>
      <c r="OM413" s="29"/>
      <c r="ON413" s="29"/>
      <c r="OO413" s="29"/>
      <c r="OP413" s="29"/>
      <c r="OQ413" s="29"/>
      <c r="OR413" s="29"/>
      <c r="OS413" s="29"/>
      <c r="OT413" s="29"/>
      <c r="OU413" s="29"/>
      <c r="OV413" s="29"/>
      <c r="OW413" s="29"/>
      <c r="OX413" s="29"/>
      <c r="OY413" s="29"/>
      <c r="OZ413" s="29"/>
      <c r="PA413" s="29"/>
      <c r="PB413" s="29"/>
      <c r="PC413" s="29"/>
      <c r="PD413" s="29"/>
      <c r="PE413" s="29"/>
      <c r="PF413" s="29"/>
      <c r="PG413" s="29"/>
      <c r="PH413" s="29"/>
      <c r="PI413" s="29"/>
      <c r="PJ413" s="29"/>
      <c r="PK413" s="29"/>
      <c r="PL413" s="29"/>
      <c r="PM413" s="29"/>
      <c r="PN413" s="29"/>
      <c r="PO413" s="29"/>
      <c r="PP413" s="29"/>
      <c r="PQ413" s="29"/>
      <c r="PR413" s="29"/>
      <c r="PS413" s="29"/>
      <c r="PT413" s="29"/>
      <c r="PU413" s="29"/>
      <c r="PV413" s="29"/>
      <c r="PW413" s="29"/>
      <c r="PX413" s="29"/>
      <c r="PY413" s="29"/>
      <c r="PZ413" s="29"/>
      <c r="QA413" s="29"/>
      <c r="QB413" s="29"/>
      <c r="QC413" s="29"/>
      <c r="QD413" s="29"/>
      <c r="QE413" s="29"/>
      <c r="QF413" s="29"/>
      <c r="QG413" s="29"/>
      <c r="QH413" s="29"/>
      <c r="QI413" s="29"/>
      <c r="QJ413" s="29"/>
      <c r="QK413" s="29"/>
      <c r="QL413" s="29"/>
      <c r="QM413" s="29"/>
      <c r="QN413" s="29"/>
      <c r="QO413" s="29"/>
      <c r="QP413" s="29"/>
      <c r="QQ413" s="29"/>
      <c r="QR413" s="29"/>
      <c r="QS413" s="29"/>
      <c r="QT413" s="29"/>
      <c r="QU413" s="29"/>
      <c r="QV413" s="29"/>
      <c r="QW413" s="29"/>
      <c r="QX413" s="29"/>
      <c r="QY413" s="29"/>
      <c r="QZ413" s="29"/>
      <c r="RA413" s="29"/>
      <c r="RB413" s="29"/>
      <c r="RC413" s="29"/>
      <c r="RD413" s="29"/>
      <c r="RE413" s="29"/>
      <c r="RF413" s="29"/>
      <c r="RG413" s="29"/>
      <c r="RH413" s="29"/>
      <c r="RI413" s="29"/>
      <c r="RJ413" s="29"/>
      <c r="RK413" s="29"/>
      <c r="RL413" s="29"/>
      <c r="RM413" s="29"/>
      <c r="RN413" s="29"/>
      <c r="RO413" s="29"/>
      <c r="RP413" s="29"/>
      <c r="RQ413" s="29"/>
      <c r="RR413" s="29"/>
      <c r="RS413" s="29"/>
      <c r="RT413" s="29"/>
      <c r="RU413" s="29"/>
      <c r="RV413" s="29"/>
      <c r="RW413" s="29"/>
      <c r="RX413" s="29"/>
      <c r="RY413" s="29"/>
      <c r="RZ413" s="29"/>
      <c r="SA413" s="29"/>
      <c r="SB413" s="29"/>
      <c r="SC413" s="29"/>
      <c r="SD413" s="29"/>
      <c r="SE413" s="29"/>
      <c r="SF413" s="29"/>
      <c r="SG413" s="29"/>
      <c r="SH413" s="29"/>
      <c r="SI413" s="29"/>
      <c r="SJ413" s="29"/>
      <c r="SK413" s="29"/>
      <c r="SL413" s="29"/>
      <c r="SM413" s="29"/>
      <c r="SN413" s="29"/>
      <c r="SO413" s="29"/>
      <c r="SP413" s="29"/>
      <c r="SQ413" s="29"/>
      <c r="SR413" s="29"/>
      <c r="SS413" s="29"/>
      <c r="ST413" s="29"/>
      <c r="SU413" s="29"/>
      <c r="SV413" s="29"/>
      <c r="SW413" s="29"/>
      <c r="SX413" s="29"/>
      <c r="SY413" s="29"/>
      <c r="SZ413" s="29"/>
      <c r="TA413" s="29"/>
      <c r="TB413" s="29"/>
      <c r="TC413" s="29"/>
      <c r="TD413" s="29"/>
      <c r="TE413" s="29"/>
      <c r="TF413" s="29"/>
      <c r="TG413" s="29"/>
      <c r="TH413" s="29"/>
      <c r="TI413" s="29"/>
      <c r="TJ413" s="29"/>
      <c r="TK413" s="29"/>
      <c r="TL413" s="29"/>
      <c r="TM413" s="29"/>
      <c r="TN413" s="29"/>
      <c r="TO413" s="29"/>
      <c r="TP413" s="29"/>
      <c r="TQ413" s="29"/>
      <c r="TR413" s="29"/>
      <c r="TS413" s="29"/>
      <c r="TT413" s="29"/>
      <c r="TU413" s="29"/>
      <c r="TV413" s="29"/>
      <c r="TW413" s="29"/>
      <c r="TX413" s="29"/>
      <c r="TY413" s="29"/>
      <c r="TZ413" s="29"/>
      <c r="UA413" s="29"/>
      <c r="UB413" s="29"/>
      <c r="UC413" s="29"/>
      <c r="UD413" s="29"/>
      <c r="UE413" s="29"/>
      <c r="UF413" s="29"/>
      <c r="UG413" s="29"/>
      <c r="UH413" s="29"/>
      <c r="UI413" s="29"/>
      <c r="UJ413" s="29"/>
      <c r="UK413" s="29"/>
      <c r="UL413" s="29"/>
      <c r="UM413" s="29"/>
      <c r="UN413" s="29"/>
      <c r="UO413" s="29"/>
      <c r="UP413" s="29"/>
      <c r="UQ413" s="29"/>
      <c r="UR413" s="29"/>
      <c r="US413" s="29"/>
      <c r="UT413" s="29"/>
      <c r="UU413" s="29"/>
      <c r="UV413" s="29"/>
      <c r="UW413" s="29"/>
      <c r="UX413" s="29"/>
      <c r="UY413" s="29"/>
      <c r="UZ413" s="29"/>
      <c r="VA413" s="29"/>
      <c r="VB413" s="29"/>
      <c r="VC413" s="29"/>
      <c r="VD413" s="29"/>
      <c r="VE413" s="29"/>
      <c r="VF413" s="29"/>
      <c r="VG413" s="29"/>
      <c r="VH413" s="29"/>
      <c r="VI413" s="29"/>
      <c r="VJ413" s="29"/>
      <c r="VK413" s="29"/>
      <c r="VL413" s="29"/>
      <c r="VM413" s="29"/>
      <c r="VN413" s="29"/>
      <c r="VO413" s="29"/>
      <c r="VP413" s="29"/>
      <c r="VQ413" s="29"/>
      <c r="VR413" s="29"/>
      <c r="VS413" s="29"/>
      <c r="VT413" s="29"/>
      <c r="VU413" s="29"/>
      <c r="VV413" s="29"/>
      <c r="VW413" s="29"/>
      <c r="VX413" s="29"/>
      <c r="VY413" s="29"/>
      <c r="VZ413" s="29"/>
      <c r="WA413" s="29"/>
      <c r="WB413" s="29"/>
      <c r="WC413" s="29"/>
      <c r="WD413" s="29"/>
      <c r="WE413" s="29"/>
      <c r="WF413" s="29"/>
      <c r="WG413" s="29"/>
      <c r="WH413" s="29"/>
      <c r="WI413" s="29"/>
      <c r="WJ413" s="29"/>
      <c r="WK413" s="29"/>
      <c r="WL413" s="29"/>
      <c r="WM413" s="29"/>
      <c r="WN413" s="29"/>
      <c r="WO413" s="29"/>
      <c r="WP413" s="29"/>
      <c r="WQ413" s="29"/>
      <c r="WR413" s="29"/>
      <c r="WS413" s="29"/>
      <c r="WT413" s="29"/>
      <c r="WU413" s="29"/>
      <c r="WV413" s="29"/>
      <c r="WW413" s="29"/>
      <c r="WX413" s="29"/>
      <c r="WY413" s="29"/>
      <c r="WZ413" s="29"/>
      <c r="XA413" s="29"/>
      <c r="XB413" s="29"/>
      <c r="XC413" s="29"/>
      <c r="XD413" s="29"/>
      <c r="XE413" s="29"/>
      <c r="XF413" s="29"/>
      <c r="XG413" s="29"/>
      <c r="XH413" s="29"/>
      <c r="XI413" s="29"/>
      <c r="XJ413" s="29"/>
      <c r="XK413" s="29"/>
      <c r="XL413" s="29"/>
      <c r="XM413" s="29"/>
      <c r="XN413" s="29"/>
      <c r="XO413" s="29"/>
      <c r="XP413" s="29"/>
      <c r="XQ413" s="29"/>
      <c r="XR413" s="29"/>
      <c r="XS413" s="29"/>
      <c r="XT413" s="29"/>
      <c r="XU413" s="29"/>
      <c r="XV413" s="29"/>
      <c r="XW413" s="29"/>
      <c r="XX413" s="29"/>
      <c r="XY413" s="29"/>
      <c r="XZ413" s="29"/>
      <c r="YA413" s="29"/>
      <c r="YB413" s="29"/>
      <c r="YC413" s="29"/>
      <c r="YD413" s="29"/>
      <c r="YE413" s="29"/>
      <c r="YF413" s="29"/>
      <c r="YG413" s="29"/>
      <c r="YH413" s="29"/>
      <c r="YI413" s="29"/>
      <c r="YJ413" s="29"/>
      <c r="YK413" s="29"/>
      <c r="YL413" s="29"/>
      <c r="YM413" s="29"/>
      <c r="YN413" s="29"/>
      <c r="YO413" s="29"/>
      <c r="YP413" s="29"/>
      <c r="YQ413" s="29"/>
      <c r="YR413" s="29"/>
      <c r="YS413" s="29"/>
      <c r="YT413" s="29"/>
      <c r="YU413" s="29"/>
      <c r="YV413" s="29"/>
      <c r="YW413" s="29"/>
      <c r="YX413" s="29"/>
      <c r="YY413" s="29"/>
      <c r="YZ413" s="29"/>
      <c r="ZA413" s="29"/>
      <c r="ZB413" s="29"/>
      <c r="ZC413" s="29"/>
      <c r="ZD413" s="29"/>
      <c r="ZE413" s="29"/>
      <c r="ZF413" s="29"/>
      <c r="ZG413" s="29"/>
      <c r="ZH413" s="29"/>
      <c r="ZI413" s="29"/>
      <c r="ZJ413" s="29"/>
      <c r="ZK413" s="29"/>
      <c r="ZL413" s="29"/>
      <c r="ZM413" s="29"/>
      <c r="ZN413" s="29"/>
      <c r="ZO413" s="29"/>
      <c r="ZP413" s="29"/>
      <c r="ZQ413" s="29"/>
      <c r="ZR413" s="29"/>
      <c r="ZS413" s="29"/>
      <c r="ZT413" s="29"/>
      <c r="ZU413" s="29"/>
      <c r="ZV413" s="29"/>
      <c r="ZW413" s="29"/>
      <c r="ZX413" s="29"/>
      <c r="ZY413" s="29"/>
      <c r="ZZ413" s="29"/>
      <c r="AAA413" s="29"/>
      <c r="AAB413" s="29"/>
      <c r="AAC413" s="29"/>
      <c r="AAD413" s="29"/>
      <c r="AAE413" s="29"/>
      <c r="AAF413" s="29"/>
      <c r="AAG413" s="29"/>
      <c r="AAH413" s="29"/>
      <c r="AAI413" s="29"/>
      <c r="AAJ413" s="29"/>
      <c r="AAK413" s="29"/>
      <c r="AAL413" s="29"/>
      <c r="AAM413" s="29"/>
      <c r="AAN413" s="29"/>
      <c r="AAO413" s="29"/>
      <c r="AAP413" s="29"/>
      <c r="AAQ413" s="29"/>
      <c r="AAR413" s="29"/>
      <c r="AAS413" s="29"/>
      <c r="AAT413" s="29"/>
      <c r="AAU413" s="29"/>
      <c r="AAV413" s="29"/>
      <c r="AAW413" s="29"/>
      <c r="AAX413" s="29"/>
      <c r="AAY413" s="29"/>
      <c r="AAZ413" s="29"/>
      <c r="ABA413" s="29"/>
      <c r="ABB413" s="29"/>
      <c r="ABC413" s="29"/>
      <c r="ABD413" s="29"/>
      <c r="ABE413" s="29"/>
      <c r="ABF413" s="29"/>
      <c r="ABG413" s="29"/>
      <c r="ABH413" s="29"/>
      <c r="ABI413" s="29"/>
      <c r="ABJ413" s="29"/>
      <c r="ABK413" s="29"/>
      <c r="ABL413" s="29"/>
      <c r="ABM413" s="29"/>
      <c r="ABN413" s="29"/>
      <c r="ABO413" s="29"/>
      <c r="ABP413" s="29"/>
      <c r="ABQ413" s="29"/>
      <c r="ABR413" s="29"/>
      <c r="ABS413" s="29"/>
      <c r="ABT413" s="29"/>
      <c r="ABU413" s="29"/>
      <c r="ABV413" s="29"/>
      <c r="ABW413" s="29"/>
      <c r="ABX413" s="29"/>
      <c r="ABY413" s="29"/>
      <c r="ABZ413" s="29"/>
      <c r="ACA413" s="29"/>
      <c r="ACB413" s="29"/>
      <c r="ACC413" s="29"/>
      <c r="ACD413" s="29"/>
      <c r="ACE413" s="29"/>
      <c r="ACF413" s="29"/>
      <c r="ACG413" s="29"/>
      <c r="ACH413" s="29"/>
      <c r="ACI413" s="29"/>
      <c r="ACJ413" s="29"/>
      <c r="ACK413" s="29"/>
      <c r="ACL413" s="29"/>
      <c r="ACM413" s="29"/>
      <c r="ACN413" s="29"/>
      <c r="ACO413" s="29"/>
      <c r="ACP413" s="29"/>
      <c r="ACQ413" s="29"/>
      <c r="ACR413" s="29"/>
      <c r="ACS413" s="29"/>
      <c r="ACT413" s="29"/>
      <c r="ACU413" s="29"/>
      <c r="ACV413" s="29"/>
      <c r="ACW413" s="29"/>
      <c r="ACX413" s="29"/>
      <c r="ACY413" s="29"/>
      <c r="ACZ413" s="29"/>
      <c r="ADA413" s="29"/>
      <c r="ADB413" s="29"/>
      <c r="ADC413" s="29"/>
      <c r="ADD413" s="29"/>
      <c r="ADE413" s="29"/>
      <c r="ADF413" s="29"/>
      <c r="ADG413" s="29"/>
      <c r="ADH413" s="29"/>
      <c r="ADI413" s="29"/>
      <c r="ADJ413" s="29"/>
      <c r="ADK413" s="29"/>
      <c r="ADL413" s="29"/>
      <c r="ADM413" s="29"/>
      <c r="ADN413" s="29"/>
      <c r="ADO413" s="29"/>
      <c r="ADP413" s="29"/>
      <c r="ADQ413" s="29"/>
      <c r="ADR413" s="29"/>
      <c r="ADS413" s="29"/>
      <c r="ADT413" s="29"/>
      <c r="ADU413" s="29"/>
      <c r="ADV413" s="29"/>
      <c r="ADW413" s="29"/>
      <c r="ADX413" s="29"/>
      <c r="ADY413" s="29"/>
      <c r="ADZ413" s="29"/>
      <c r="AEA413" s="29"/>
      <c r="AEB413" s="29"/>
      <c r="AEC413" s="29"/>
      <c r="AED413" s="29"/>
      <c r="AEE413" s="29"/>
      <c r="AEF413" s="29"/>
      <c r="AEG413" s="29"/>
      <c r="AEH413" s="29"/>
      <c r="AEI413" s="29"/>
      <c r="AEJ413" s="29"/>
      <c r="AEK413" s="29"/>
      <c r="AEL413" s="29"/>
      <c r="AEM413" s="29"/>
      <c r="AEN413" s="29"/>
      <c r="AEO413" s="29"/>
      <c r="AEP413" s="29"/>
      <c r="AEQ413" s="29"/>
      <c r="AER413" s="29"/>
      <c r="AES413" s="29"/>
      <c r="AET413" s="29"/>
      <c r="AEU413" s="29"/>
      <c r="AEV413" s="29"/>
      <c r="AEW413" s="29"/>
      <c r="AEX413" s="29"/>
      <c r="AEY413" s="29"/>
      <c r="AEZ413" s="29"/>
      <c r="AFA413" s="29"/>
      <c r="AFB413" s="29"/>
      <c r="AFC413" s="29"/>
      <c r="AFD413" s="29"/>
      <c r="AFE413" s="29"/>
      <c r="AFF413" s="29"/>
      <c r="AFG413" s="29"/>
      <c r="AFH413" s="29"/>
      <c r="AFI413" s="29"/>
      <c r="AFJ413" s="29"/>
      <c r="AFK413" s="29"/>
      <c r="AFL413" s="29"/>
      <c r="AFM413" s="29"/>
      <c r="AFN413" s="29"/>
      <c r="AFO413" s="29"/>
      <c r="AFP413" s="29"/>
      <c r="AFQ413" s="29"/>
      <c r="AFR413" s="29"/>
      <c r="AFS413" s="29"/>
      <c r="AFT413" s="29"/>
      <c r="AFU413" s="29"/>
      <c r="AFV413" s="29"/>
      <c r="AFW413" s="29"/>
      <c r="AFX413" s="29"/>
      <c r="AFY413" s="29"/>
      <c r="AFZ413" s="29"/>
      <c r="AGA413" s="29"/>
      <c r="AGB413" s="29"/>
      <c r="AGC413" s="29"/>
      <c r="AGD413" s="29"/>
      <c r="AGE413" s="29"/>
      <c r="AGF413" s="29"/>
      <c r="AGG413" s="29"/>
      <c r="AGH413" s="29"/>
      <c r="AGI413" s="29"/>
      <c r="AGJ413" s="29"/>
      <c r="AGK413" s="29"/>
      <c r="AGL413" s="29"/>
      <c r="AGM413" s="29"/>
      <c r="AGN413" s="29"/>
      <c r="AGO413" s="29"/>
      <c r="AGP413" s="29"/>
      <c r="AGQ413" s="29"/>
      <c r="AGR413" s="29"/>
      <c r="AGS413" s="29"/>
      <c r="AGT413" s="29"/>
      <c r="AGU413" s="29"/>
      <c r="AGV413" s="29"/>
      <c r="AGW413" s="29"/>
      <c r="AGX413" s="29"/>
      <c r="AGY413" s="29"/>
      <c r="AGZ413" s="29"/>
      <c r="AHA413" s="29"/>
      <c r="AHB413" s="29"/>
      <c r="AHC413" s="29"/>
      <c r="AHD413" s="29"/>
      <c r="AHE413" s="29"/>
      <c r="AHF413" s="29"/>
      <c r="AHG413" s="29"/>
      <c r="AHH413" s="29"/>
      <c r="AHI413" s="29"/>
      <c r="AHJ413" s="29"/>
      <c r="AHK413" s="29"/>
      <c r="AHL413" s="29"/>
      <c r="AHM413" s="29"/>
      <c r="AHN413" s="29"/>
      <c r="AHO413" s="29"/>
      <c r="AHP413" s="29"/>
      <c r="AHQ413" s="29"/>
      <c r="AHR413" s="29"/>
      <c r="AHS413" s="29"/>
      <c r="AHT413" s="29"/>
      <c r="AHU413" s="29"/>
      <c r="AHV413" s="29"/>
      <c r="AHW413" s="29"/>
      <c r="AHX413" s="29"/>
      <c r="AHY413" s="29"/>
      <c r="AHZ413" s="29"/>
      <c r="AIA413" s="29"/>
      <c r="AIB413" s="29"/>
      <c r="AIC413" s="29"/>
      <c r="AID413" s="29"/>
      <c r="AIE413" s="29"/>
      <c r="AIF413" s="29"/>
      <c r="AIG413" s="29"/>
      <c r="AIH413" s="29"/>
      <c r="AII413" s="29"/>
      <c r="AIJ413" s="29"/>
      <c r="AIK413" s="29"/>
      <c r="AIL413" s="29"/>
      <c r="AIM413" s="29"/>
      <c r="AIN413" s="29"/>
      <c r="AIO413" s="29"/>
      <c r="AIP413" s="29"/>
      <c r="AIQ413" s="29"/>
      <c r="AIR413" s="29"/>
      <c r="AIS413" s="29"/>
      <c r="AIT413" s="29"/>
      <c r="AIU413" s="29"/>
      <c r="AIV413" s="29"/>
      <c r="AIW413" s="29"/>
      <c r="AIX413" s="29"/>
      <c r="AIY413" s="29"/>
      <c r="AIZ413" s="29"/>
      <c r="AJA413" s="29"/>
      <c r="AJB413" s="29"/>
      <c r="AJC413" s="29"/>
      <c r="AJD413" s="29"/>
      <c r="AJE413" s="29"/>
      <c r="AJF413" s="29"/>
      <c r="AJG413" s="29"/>
      <c r="AJH413" s="29"/>
      <c r="AJI413" s="29"/>
      <c r="AJJ413" s="29"/>
      <c r="AJK413" s="29"/>
      <c r="AJL413" s="29"/>
      <c r="AJM413" s="29"/>
      <c r="AJN413" s="29"/>
      <c r="AJO413" s="29"/>
      <c r="AJP413" s="29"/>
      <c r="AJQ413" s="29"/>
      <c r="AJR413" s="29"/>
      <c r="AJS413" s="29"/>
      <c r="AJT413" s="29"/>
      <c r="AJU413" s="29"/>
      <c r="AJV413" s="29"/>
      <c r="AJW413" s="29"/>
      <c r="AJX413" s="29"/>
      <c r="AJY413" s="29"/>
      <c r="AJZ413" s="29"/>
      <c r="AKA413" s="29"/>
      <c r="AKB413" s="29"/>
      <c r="AKC413" s="29"/>
      <c r="AKD413" s="29"/>
      <c r="AKE413" s="29"/>
      <c r="AKF413" s="29"/>
      <c r="AKG413" s="29"/>
      <c r="AKH413" s="29"/>
      <c r="AKI413" s="29"/>
      <c r="AKJ413" s="29"/>
      <c r="AKK413" s="29"/>
      <c r="AKL413" s="29"/>
      <c r="AKM413" s="29"/>
      <c r="AKN413" s="29"/>
      <c r="AKO413" s="29"/>
      <c r="AKP413" s="29"/>
      <c r="AKQ413" s="29"/>
      <c r="AKR413" s="29"/>
      <c r="AKS413" s="29"/>
      <c r="AKT413" s="29"/>
      <c r="AKU413" s="29"/>
      <c r="AKV413" s="29"/>
      <c r="AKW413" s="29"/>
      <c r="AKX413" s="29"/>
      <c r="AKY413" s="29"/>
      <c r="AKZ413" s="29"/>
      <c r="ALA413" s="29"/>
      <c r="ALB413" s="29"/>
      <c r="ALC413" s="29"/>
      <c r="ALD413" s="29"/>
      <c r="ALE413" s="29"/>
      <c r="ALF413" s="29"/>
      <c r="ALG413" s="29"/>
      <c r="ALH413" s="29"/>
      <c r="ALI413" s="29"/>
      <c r="ALJ413" s="29"/>
      <c r="ALK413" s="29"/>
      <c r="ALL413" s="29"/>
      <c r="ALM413" s="29"/>
      <c r="ALN413" s="29"/>
      <c r="ALO413" s="29"/>
      <c r="ALP413" s="29"/>
      <c r="ALQ413" s="29"/>
      <c r="ALR413" s="29"/>
      <c r="ALS413" s="29"/>
      <c r="ALT413" s="29"/>
      <c r="ALU413" s="29"/>
      <c r="ALV413" s="29"/>
      <c r="ALW413" s="29"/>
      <c r="ALX413" s="29"/>
      <c r="ALY413" s="29"/>
      <c r="ALZ413" s="29"/>
      <c r="AMA413" s="29"/>
      <c r="AMB413" s="29"/>
      <c r="AMC413" s="29"/>
      <c r="AMD413" s="29"/>
      <c r="AME413" s="29"/>
      <c r="AMF413" s="29"/>
      <c r="AMG413" s="29"/>
      <c r="AMH413" s="29"/>
      <c r="AMI413" s="29"/>
      <c r="AMJ413" s="29"/>
      <c r="AMK413" s="29"/>
      <c r="AML413" s="29"/>
      <c r="AMM413" s="29"/>
      <c r="AMN413" s="29"/>
      <c r="AMO413" s="29"/>
      <c r="AMP413" s="29"/>
      <c r="AMQ413" s="29"/>
      <c r="AMR413" s="29"/>
      <c r="AMS413" s="29"/>
      <c r="AMT413" s="29"/>
      <c r="AMU413" s="29"/>
      <c r="AMV413" s="29"/>
      <c r="AMW413" s="29"/>
      <c r="AMX413" s="29"/>
      <c r="AMY413" s="29"/>
      <c r="AMZ413" s="29"/>
      <c r="ANA413" s="29"/>
      <c r="ANB413" s="29"/>
      <c r="ANC413" s="29"/>
      <c r="AND413" s="29"/>
      <c r="ANE413" s="29"/>
      <c r="ANF413" s="29"/>
      <c r="ANG413" s="29"/>
      <c r="ANH413" s="29"/>
    </row>
    <row r="414" spans="1:1048" x14ac:dyDescent="0.25">
      <c r="A414" t="s">
        <v>196</v>
      </c>
      <c r="O414" s="35"/>
      <c r="P414" s="58"/>
      <c r="Q414"/>
      <c r="R414" s="58"/>
      <c r="S414" s="66"/>
      <c r="T414" s="66"/>
      <c r="U414" s="66"/>
      <c r="V414" s="21"/>
      <c r="W414" s="23"/>
      <c r="X414" s="30"/>
      <c r="Y414" s="86"/>
      <c r="Z414" s="86"/>
      <c r="AA414" s="86"/>
      <c r="AB414" s="35"/>
      <c r="AC414" s="50"/>
      <c r="AD414" s="49"/>
      <c r="AE414" s="50"/>
      <c r="AF414" s="49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/>
      <c r="OH414"/>
      <c r="OI414"/>
      <c r="OJ414"/>
      <c r="OK414"/>
      <c r="OL414"/>
      <c r="OM414"/>
      <c r="ON414"/>
      <c r="OO414"/>
      <c r="OP414"/>
      <c r="OQ414"/>
      <c r="OR414"/>
      <c r="OS414"/>
      <c r="OT414"/>
      <c r="OU414"/>
      <c r="OV414"/>
      <c r="OW414"/>
      <c r="OX414"/>
      <c r="OY414"/>
      <c r="OZ414"/>
      <c r="PA414"/>
      <c r="PB414"/>
      <c r="PC414"/>
      <c r="PD414"/>
      <c r="PE414"/>
      <c r="PF414"/>
      <c r="PG414"/>
      <c r="PH414"/>
      <c r="PI414"/>
      <c r="PJ414"/>
      <c r="PK414"/>
      <c r="PL414"/>
      <c r="PM414"/>
      <c r="PN414"/>
      <c r="PO414"/>
      <c r="PP414"/>
      <c r="PQ414"/>
      <c r="PR414"/>
      <c r="PS414"/>
      <c r="PT414"/>
      <c r="PU414"/>
      <c r="PV414"/>
      <c r="PW414"/>
      <c r="PX414"/>
      <c r="PY414"/>
      <c r="PZ414"/>
      <c r="QA414"/>
      <c r="QB414"/>
      <c r="QC414"/>
      <c r="QD414"/>
      <c r="QE414"/>
      <c r="QF414"/>
      <c r="QG414"/>
      <c r="QH414"/>
      <c r="QI414"/>
      <c r="QJ414"/>
      <c r="QK414"/>
      <c r="QL414"/>
      <c r="QM414"/>
      <c r="QN414"/>
      <c r="QO414"/>
      <c r="QP414"/>
      <c r="QQ414"/>
      <c r="QR414"/>
      <c r="QS414"/>
      <c r="QT414"/>
      <c r="QU414"/>
      <c r="QV414"/>
      <c r="QW414"/>
      <c r="QX414"/>
      <c r="QY414"/>
      <c r="QZ414"/>
      <c r="RA414"/>
      <c r="RB414"/>
      <c r="RC414"/>
      <c r="RD414"/>
      <c r="RE414"/>
      <c r="RF414"/>
      <c r="RG414"/>
      <c r="RH414"/>
      <c r="RI414"/>
      <c r="RJ414"/>
      <c r="RK414"/>
      <c r="RL414"/>
      <c r="RM414"/>
      <c r="RN414"/>
      <c r="RO414"/>
      <c r="RP414"/>
      <c r="RQ414"/>
      <c r="RR414"/>
      <c r="RS414"/>
      <c r="RT414"/>
      <c r="RU414"/>
      <c r="RV414"/>
      <c r="RW414"/>
      <c r="RX414"/>
      <c r="RY414"/>
      <c r="RZ414"/>
      <c r="SA414"/>
      <c r="SB414"/>
      <c r="SC414"/>
      <c r="SD414"/>
      <c r="SE414"/>
      <c r="SF414"/>
      <c r="SG414"/>
      <c r="SH414"/>
      <c r="SI414"/>
      <c r="SJ414"/>
      <c r="SK414"/>
      <c r="SL414"/>
      <c r="SM414"/>
      <c r="SN414"/>
      <c r="SO414"/>
      <c r="SP414"/>
      <c r="SQ414"/>
      <c r="SR414"/>
      <c r="SS414"/>
      <c r="ST414"/>
      <c r="SU414"/>
      <c r="SV414"/>
      <c r="SW414"/>
      <c r="SX414"/>
      <c r="SY414"/>
      <c r="SZ414"/>
      <c r="TA414"/>
      <c r="TB414"/>
      <c r="TC414"/>
      <c r="TD414"/>
      <c r="TE414"/>
      <c r="TF414"/>
      <c r="TG414"/>
      <c r="TH414"/>
      <c r="TI414"/>
      <c r="TJ414"/>
      <c r="TK414"/>
      <c r="TL414"/>
      <c r="TM414"/>
      <c r="TN414"/>
      <c r="TO414"/>
      <c r="TP414"/>
      <c r="TQ414"/>
      <c r="TR414"/>
      <c r="TS414"/>
      <c r="TT414"/>
      <c r="TU414"/>
      <c r="TV414"/>
      <c r="TW414"/>
      <c r="TX414"/>
      <c r="TY414"/>
      <c r="TZ414"/>
      <c r="UA414"/>
      <c r="UB414"/>
      <c r="UC414"/>
      <c r="UD414"/>
      <c r="UE414"/>
      <c r="UF414"/>
      <c r="UG414"/>
      <c r="UH414"/>
      <c r="UI414"/>
      <c r="UJ414"/>
      <c r="UK414"/>
      <c r="UL414"/>
      <c r="UM414"/>
      <c r="UN414"/>
      <c r="UO414"/>
      <c r="UP414"/>
      <c r="UQ414"/>
      <c r="UR414"/>
      <c r="US414"/>
      <c r="UT414"/>
      <c r="UU414"/>
      <c r="UV414"/>
      <c r="UW414"/>
      <c r="UX414"/>
      <c r="UY414"/>
      <c r="UZ414"/>
      <c r="VA414"/>
      <c r="VB414"/>
      <c r="VC414"/>
      <c r="VD414"/>
      <c r="VE414"/>
      <c r="VF414"/>
      <c r="VG414"/>
      <c r="VH414"/>
      <c r="VI414"/>
      <c r="VJ414"/>
      <c r="VK414"/>
      <c r="VL414"/>
      <c r="VM414"/>
      <c r="VN414"/>
      <c r="VO414"/>
      <c r="VP414"/>
      <c r="VQ414"/>
      <c r="VR414"/>
      <c r="VS414"/>
      <c r="VT414"/>
      <c r="VU414"/>
      <c r="VV414"/>
      <c r="VW414"/>
      <c r="VX414"/>
      <c r="VY414"/>
      <c r="VZ414"/>
      <c r="WA414"/>
      <c r="WB414"/>
      <c r="WC414"/>
      <c r="WD414"/>
      <c r="WE414"/>
      <c r="WF414"/>
      <c r="WG414"/>
      <c r="WH414"/>
      <c r="WI414"/>
      <c r="WJ414"/>
      <c r="WK414"/>
      <c r="WL414"/>
      <c r="WM414"/>
      <c r="WN414"/>
      <c r="WO414"/>
      <c r="WP414"/>
      <c r="WQ414"/>
      <c r="WR414"/>
      <c r="WS414"/>
      <c r="WT414"/>
      <c r="WU414"/>
      <c r="WV414"/>
      <c r="WW414"/>
      <c r="WX414"/>
      <c r="WY414"/>
      <c r="WZ414"/>
      <c r="XA414"/>
      <c r="XB414"/>
      <c r="XC414"/>
      <c r="XD414"/>
      <c r="XE414"/>
      <c r="XF414"/>
      <c r="XG414"/>
      <c r="XH414"/>
      <c r="XI414"/>
      <c r="XJ414"/>
      <c r="XK414"/>
      <c r="XL414"/>
      <c r="XM414"/>
      <c r="XN414"/>
      <c r="XO414"/>
      <c r="XP414"/>
      <c r="XQ414"/>
      <c r="XR414"/>
      <c r="XS414"/>
      <c r="XT414"/>
      <c r="XU414"/>
      <c r="XV414"/>
      <c r="XW414"/>
      <c r="XX414"/>
      <c r="XY414"/>
      <c r="XZ414"/>
      <c r="YA414"/>
      <c r="YB414"/>
      <c r="YC414"/>
      <c r="YD414"/>
      <c r="YE414"/>
      <c r="YF414"/>
      <c r="YG414"/>
      <c r="YH414"/>
      <c r="YI414"/>
      <c r="YJ414"/>
      <c r="YK414"/>
      <c r="YL414"/>
      <c r="YM414"/>
      <c r="YN414"/>
      <c r="YO414"/>
      <c r="YP414"/>
      <c r="YQ414"/>
      <c r="YR414"/>
      <c r="YS414"/>
      <c r="YT414"/>
      <c r="YU414"/>
      <c r="YV414"/>
      <c r="YW414"/>
      <c r="YX414"/>
      <c r="YY414"/>
      <c r="YZ414"/>
      <c r="ZA414"/>
      <c r="ZB414"/>
      <c r="ZC414"/>
      <c r="ZD414"/>
      <c r="ZE414"/>
      <c r="ZF414"/>
      <c r="ZG414"/>
      <c r="ZH414"/>
      <c r="ZI414"/>
      <c r="ZJ414"/>
      <c r="ZK414"/>
      <c r="ZL414"/>
      <c r="ZM414"/>
      <c r="ZN414"/>
      <c r="ZO414"/>
      <c r="ZP414"/>
      <c r="ZQ414"/>
      <c r="ZR414"/>
      <c r="ZS414"/>
      <c r="ZT414"/>
      <c r="ZU414"/>
      <c r="ZV414"/>
      <c r="ZW414"/>
      <c r="ZX414"/>
      <c r="ZY414"/>
      <c r="ZZ414"/>
      <c r="AAA414"/>
      <c r="AAB414"/>
      <c r="AAC414"/>
      <c r="AAD414"/>
      <c r="AAE414"/>
      <c r="AAF414"/>
      <c r="AAG414"/>
      <c r="AAH414"/>
      <c r="AAI414"/>
      <c r="AAJ414"/>
      <c r="AAK414"/>
      <c r="AAL414"/>
      <c r="AAM414"/>
      <c r="AAN414"/>
      <c r="AAO414"/>
      <c r="AAP414"/>
      <c r="AAQ414"/>
      <c r="AAR414"/>
      <c r="AAS414"/>
      <c r="AAT414"/>
      <c r="AAU414"/>
      <c r="AAV414"/>
      <c r="AAW414"/>
      <c r="AAX414"/>
      <c r="AAY414"/>
      <c r="AAZ414"/>
      <c r="ABA414"/>
      <c r="ABB414"/>
      <c r="ABC414"/>
      <c r="ABD414"/>
      <c r="ABE414"/>
      <c r="ABF414"/>
      <c r="ABG414"/>
      <c r="ABH414"/>
      <c r="ABI414"/>
      <c r="ABJ414"/>
      <c r="ABK414"/>
      <c r="ABL414"/>
      <c r="ABM414"/>
      <c r="ABN414"/>
      <c r="ABO414"/>
      <c r="ABP414"/>
      <c r="ABQ414"/>
      <c r="ABR414"/>
      <c r="ABS414"/>
      <c r="ABT414"/>
      <c r="ABU414"/>
      <c r="ABV414"/>
      <c r="ABW414"/>
      <c r="ABX414"/>
      <c r="ABY414"/>
      <c r="ABZ414"/>
      <c r="ACA414"/>
      <c r="ACB414"/>
      <c r="ACC414"/>
      <c r="ACD414"/>
      <c r="ACE414"/>
      <c r="ACF414"/>
      <c r="ACG414"/>
      <c r="ACH414"/>
      <c r="ACI414"/>
      <c r="ACJ414"/>
      <c r="ACK414"/>
      <c r="ACL414"/>
      <c r="ACM414"/>
      <c r="ACN414"/>
      <c r="ACO414"/>
      <c r="ACP414"/>
      <c r="ACQ414"/>
      <c r="ACR414"/>
      <c r="ACS414"/>
      <c r="ACT414"/>
      <c r="ACU414"/>
      <c r="ACV414"/>
      <c r="ACW414"/>
      <c r="ACX414"/>
      <c r="ACY414"/>
      <c r="ACZ414"/>
      <c r="ADA414"/>
      <c r="ADB414"/>
      <c r="ADC414"/>
      <c r="ADD414"/>
      <c r="ADE414"/>
      <c r="ADF414"/>
      <c r="ADG414"/>
      <c r="ADH414"/>
      <c r="ADI414"/>
      <c r="ADJ414"/>
      <c r="ADK414"/>
      <c r="ADL414"/>
      <c r="ADM414"/>
      <c r="ADN414"/>
      <c r="ADO414"/>
      <c r="ADP414"/>
      <c r="ADQ414"/>
      <c r="ADR414"/>
      <c r="ADS414"/>
      <c r="ADT414"/>
      <c r="ADU414"/>
      <c r="ADV414"/>
      <c r="ADW414"/>
      <c r="ADX414"/>
      <c r="ADY414"/>
      <c r="ADZ414"/>
      <c r="AEA414"/>
      <c r="AEB414"/>
      <c r="AEC414"/>
      <c r="AED414"/>
      <c r="AEE414"/>
      <c r="AEF414"/>
      <c r="AEG414"/>
      <c r="AEH414"/>
      <c r="AEI414"/>
      <c r="AEJ414"/>
      <c r="AEK414"/>
      <c r="AEL414"/>
      <c r="AEM414"/>
      <c r="AEN414"/>
      <c r="AEO414"/>
      <c r="AEP414"/>
      <c r="AEQ414"/>
      <c r="AER414"/>
      <c r="AES414"/>
      <c r="AET414"/>
      <c r="AEU414"/>
      <c r="AEV414"/>
      <c r="AEW414"/>
      <c r="AEX414"/>
      <c r="AEY414"/>
      <c r="AEZ414"/>
      <c r="AFA414"/>
      <c r="AFB414"/>
      <c r="AFC414"/>
      <c r="AFD414"/>
      <c r="AFE414"/>
      <c r="AFF414"/>
      <c r="AFG414"/>
      <c r="AFH414"/>
      <c r="AFI414"/>
      <c r="AFJ414"/>
      <c r="AFK414"/>
      <c r="AFL414"/>
      <c r="AFM414"/>
      <c r="AFN414"/>
      <c r="AFO414"/>
      <c r="AFP414"/>
      <c r="AFQ414"/>
      <c r="AFR414"/>
      <c r="AFS414"/>
      <c r="AFT414"/>
      <c r="AFU414"/>
      <c r="AFV414"/>
      <c r="AFW414"/>
      <c r="AFX414"/>
      <c r="AFY414"/>
      <c r="AFZ414"/>
      <c r="AGA414"/>
      <c r="AGB414"/>
      <c r="AGC414"/>
      <c r="AGD414"/>
      <c r="AGE414"/>
      <c r="AGF414"/>
      <c r="AGG414"/>
      <c r="AGH414"/>
      <c r="AGI414"/>
      <c r="AGJ414"/>
      <c r="AGK414"/>
      <c r="AGL414"/>
      <c r="AGM414"/>
      <c r="AGN414"/>
      <c r="AGO414"/>
      <c r="AGP414"/>
      <c r="AGQ414"/>
      <c r="AGR414"/>
      <c r="AGS414"/>
      <c r="AGT414"/>
      <c r="AGU414"/>
      <c r="AGV414"/>
      <c r="AGW414"/>
      <c r="AGX414"/>
      <c r="AGY414"/>
      <c r="AGZ414"/>
      <c r="AHA414"/>
      <c r="AHB414"/>
      <c r="AHC414"/>
      <c r="AHD414"/>
      <c r="AHE414"/>
      <c r="AHF414"/>
      <c r="AHG414"/>
      <c r="AHH414"/>
      <c r="AHI414"/>
      <c r="AHJ414"/>
      <c r="AHK414"/>
      <c r="AHL414"/>
      <c r="AHM414"/>
      <c r="AHN414"/>
      <c r="AHO414"/>
      <c r="AHP414"/>
      <c r="AHQ414"/>
      <c r="AHR414"/>
      <c r="AHS414"/>
      <c r="AHT414"/>
      <c r="AHU414"/>
      <c r="AHV414"/>
      <c r="AHW414"/>
      <c r="AHX414"/>
      <c r="AHY414"/>
      <c r="AHZ414"/>
      <c r="AIA414"/>
      <c r="AIB414"/>
      <c r="AIC414"/>
      <c r="AID414"/>
      <c r="AIE414"/>
      <c r="AIF414"/>
      <c r="AIG414"/>
      <c r="AIH414"/>
      <c r="AII414"/>
      <c r="AIJ414"/>
      <c r="AIK414"/>
      <c r="AIL414"/>
      <c r="AIM414"/>
      <c r="AIN414"/>
      <c r="AIO414"/>
      <c r="AIP414"/>
      <c r="AIQ414"/>
      <c r="AIR414"/>
      <c r="AIS414"/>
      <c r="AIT414"/>
      <c r="AIU414"/>
      <c r="AIV414"/>
      <c r="AIW414"/>
      <c r="AIX414"/>
      <c r="AIY414"/>
      <c r="AIZ414"/>
      <c r="AJA414"/>
      <c r="AJB414"/>
      <c r="AJC414"/>
      <c r="AJD414"/>
      <c r="AJE414"/>
      <c r="AJF414"/>
      <c r="AJG414"/>
      <c r="AJH414"/>
      <c r="AJI414"/>
      <c r="AJJ414"/>
      <c r="AJK414"/>
      <c r="AJL414"/>
      <c r="AJM414"/>
      <c r="AJN414"/>
      <c r="AJO414"/>
      <c r="AJP414"/>
      <c r="AJQ414"/>
      <c r="AJR414"/>
      <c r="AJS414"/>
      <c r="AJT414"/>
      <c r="AJU414"/>
      <c r="AJV414"/>
      <c r="AJW414"/>
      <c r="AJX414"/>
      <c r="AJY414"/>
      <c r="AJZ414"/>
      <c r="AKA414"/>
      <c r="AKB414"/>
      <c r="AKC414"/>
      <c r="AKD414"/>
      <c r="AKE414"/>
      <c r="AKF414"/>
      <c r="AKG414"/>
      <c r="AKH414"/>
      <c r="AKI414"/>
      <c r="AKJ414"/>
      <c r="AKK414"/>
      <c r="AKL414"/>
      <c r="AKM414"/>
      <c r="AKN414"/>
      <c r="AKO414"/>
      <c r="AKP414"/>
      <c r="AKQ414"/>
      <c r="AKR414"/>
      <c r="AKS414"/>
      <c r="AKT414"/>
      <c r="AKU414"/>
      <c r="AKV414"/>
      <c r="AKW414"/>
      <c r="AKX414"/>
      <c r="AKY414"/>
      <c r="AKZ414"/>
      <c r="ALA414"/>
      <c r="ALB414"/>
      <c r="ALC414"/>
      <c r="ALD414"/>
      <c r="ALE414"/>
      <c r="ALF414"/>
      <c r="ALG414"/>
      <c r="ALH414"/>
      <c r="ALI414"/>
      <c r="ALJ414"/>
      <c r="ALK414"/>
      <c r="ALL414"/>
      <c r="ALM414"/>
      <c r="ALN414"/>
      <c r="ALO414"/>
      <c r="ALP414"/>
      <c r="ALQ414"/>
      <c r="ALR414"/>
      <c r="ALS414"/>
      <c r="ALT414"/>
      <c r="ALU414"/>
      <c r="ALV414"/>
      <c r="ALW414"/>
      <c r="ALX414"/>
      <c r="ALY414"/>
      <c r="ALZ414"/>
      <c r="AMA414"/>
      <c r="AMB414"/>
      <c r="AMC414"/>
      <c r="AMD414"/>
      <c r="AME414"/>
      <c r="AMF414"/>
      <c r="AMG414"/>
      <c r="AMH414"/>
      <c r="AMI414"/>
      <c r="AMJ414"/>
      <c r="AMK414"/>
      <c r="AML414"/>
      <c r="AMM414"/>
      <c r="AMN414"/>
      <c r="AMO414"/>
      <c r="AMP414"/>
      <c r="AMQ414"/>
      <c r="AMR414"/>
      <c r="AMS414"/>
      <c r="AMT414"/>
      <c r="AMU414"/>
      <c r="AMV414"/>
      <c r="AMW414"/>
      <c r="AMX414"/>
      <c r="AMY414"/>
      <c r="AMZ414"/>
      <c r="ANA414"/>
      <c r="ANB414"/>
      <c r="ANC414"/>
      <c r="AND414"/>
      <c r="ANE414"/>
      <c r="ANF414"/>
      <c r="ANG414"/>
      <c r="ANH414"/>
    </row>
    <row r="415" spans="1:1048" x14ac:dyDescent="0.25">
      <c r="A415" t="s">
        <v>196</v>
      </c>
      <c r="O415" s="35"/>
      <c r="P415" s="58"/>
      <c r="Q415"/>
      <c r="R415" s="58"/>
      <c r="S415" s="66"/>
      <c r="T415" s="66"/>
      <c r="U415" s="66"/>
      <c r="V415" s="21"/>
      <c r="W415" s="23"/>
      <c r="X415" s="30"/>
      <c r="Y415" s="86"/>
      <c r="Z415" s="86"/>
      <c r="AA415" s="86"/>
      <c r="AB415" s="35"/>
      <c r="AC415" s="50"/>
      <c r="AD415" s="49"/>
      <c r="AE415" s="50"/>
      <c r="AF415" s="49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/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/>
      <c r="MS415"/>
      <c r="MT415"/>
      <c r="MU415"/>
      <c r="MV415"/>
      <c r="MW415"/>
      <c r="MX415"/>
      <c r="MY415"/>
      <c r="MZ415"/>
      <c r="NA415"/>
      <c r="NB415"/>
      <c r="NC415"/>
      <c r="ND415"/>
      <c r="NE415"/>
      <c r="NF415"/>
      <c r="NG415"/>
      <c r="NH415"/>
      <c r="NI415"/>
      <c r="NJ415"/>
      <c r="NK415"/>
      <c r="NL415"/>
      <c r="NM415"/>
      <c r="NN415"/>
      <c r="NO415"/>
      <c r="NP415"/>
      <c r="NQ415"/>
      <c r="NR415"/>
      <c r="NS415"/>
      <c r="NT415"/>
      <c r="NU415"/>
      <c r="NV415"/>
      <c r="NW415"/>
      <c r="NX415"/>
      <c r="NY415"/>
      <c r="NZ415"/>
      <c r="OA415"/>
      <c r="OB415"/>
      <c r="OC415"/>
      <c r="OD415"/>
      <c r="OE415"/>
      <c r="OF415"/>
      <c r="OG415"/>
      <c r="OH415"/>
      <c r="OI415"/>
      <c r="OJ415"/>
      <c r="OK415"/>
      <c r="OL415"/>
      <c r="OM415"/>
      <c r="ON415"/>
      <c r="OO415"/>
      <c r="OP415"/>
      <c r="OQ415"/>
      <c r="OR415"/>
      <c r="OS415"/>
      <c r="OT415"/>
      <c r="OU415"/>
      <c r="OV415"/>
      <c r="OW415"/>
      <c r="OX415"/>
      <c r="OY415"/>
      <c r="OZ415"/>
      <c r="PA415"/>
      <c r="PB415"/>
      <c r="PC415"/>
      <c r="PD415"/>
      <c r="PE415"/>
      <c r="PF415"/>
      <c r="PG415"/>
      <c r="PH415"/>
      <c r="PI415"/>
      <c r="PJ415"/>
      <c r="PK415"/>
      <c r="PL415"/>
      <c r="PM415"/>
      <c r="PN415"/>
      <c r="PO415"/>
      <c r="PP415"/>
      <c r="PQ415"/>
      <c r="PR415"/>
      <c r="PS415"/>
      <c r="PT415"/>
      <c r="PU415"/>
      <c r="PV415"/>
      <c r="PW415"/>
      <c r="PX415"/>
      <c r="PY415"/>
      <c r="PZ415"/>
      <c r="QA415"/>
      <c r="QB415"/>
      <c r="QC415"/>
      <c r="QD415"/>
      <c r="QE415"/>
      <c r="QF415"/>
      <c r="QG415"/>
      <c r="QH415"/>
      <c r="QI415"/>
      <c r="QJ415"/>
      <c r="QK415"/>
      <c r="QL415"/>
      <c r="QM415"/>
      <c r="QN415"/>
      <c r="QO415"/>
      <c r="QP415"/>
      <c r="QQ415"/>
      <c r="QR415"/>
      <c r="QS415"/>
      <c r="QT415"/>
      <c r="QU415"/>
      <c r="QV415"/>
      <c r="QW415"/>
      <c r="QX415"/>
      <c r="QY415"/>
      <c r="QZ415"/>
      <c r="RA415"/>
      <c r="RB415"/>
      <c r="RC415"/>
      <c r="RD415"/>
      <c r="RE415"/>
      <c r="RF415"/>
      <c r="RG415"/>
      <c r="RH415"/>
      <c r="RI415"/>
      <c r="RJ415"/>
      <c r="RK415"/>
      <c r="RL415"/>
      <c r="RM415"/>
      <c r="RN415"/>
      <c r="RO415"/>
      <c r="RP415"/>
      <c r="RQ415"/>
      <c r="RR415"/>
      <c r="RS415"/>
      <c r="RT415"/>
      <c r="RU415"/>
      <c r="RV415"/>
      <c r="RW415"/>
      <c r="RX415"/>
      <c r="RY415"/>
      <c r="RZ415"/>
      <c r="SA415"/>
      <c r="SB415"/>
      <c r="SC415"/>
      <c r="SD415"/>
      <c r="SE415"/>
      <c r="SF415"/>
      <c r="SG415"/>
      <c r="SH415"/>
      <c r="SI415"/>
      <c r="SJ415"/>
      <c r="SK415"/>
      <c r="SL415"/>
      <c r="SM415"/>
      <c r="SN415"/>
      <c r="SO415"/>
      <c r="SP415"/>
      <c r="SQ415"/>
      <c r="SR415"/>
      <c r="SS415"/>
      <c r="ST415"/>
      <c r="SU415"/>
      <c r="SV415"/>
      <c r="SW415"/>
      <c r="SX415"/>
      <c r="SY415"/>
      <c r="SZ415"/>
      <c r="TA415"/>
      <c r="TB415"/>
      <c r="TC415"/>
      <c r="TD415"/>
      <c r="TE415"/>
      <c r="TF415"/>
      <c r="TG415"/>
      <c r="TH415"/>
      <c r="TI415"/>
      <c r="TJ415"/>
      <c r="TK415"/>
      <c r="TL415"/>
      <c r="TM415"/>
      <c r="TN415"/>
      <c r="TO415"/>
      <c r="TP415"/>
      <c r="TQ415"/>
      <c r="TR415"/>
      <c r="TS415"/>
      <c r="TT415"/>
      <c r="TU415"/>
      <c r="TV415"/>
      <c r="TW415"/>
      <c r="TX415"/>
      <c r="TY415"/>
      <c r="TZ415"/>
      <c r="UA415"/>
      <c r="UB415"/>
      <c r="UC415"/>
      <c r="UD415"/>
      <c r="UE415"/>
      <c r="UF415"/>
      <c r="UG415"/>
      <c r="UH415"/>
      <c r="UI415"/>
      <c r="UJ415"/>
      <c r="UK415"/>
      <c r="UL415"/>
      <c r="UM415"/>
      <c r="UN415"/>
      <c r="UO415"/>
      <c r="UP415"/>
      <c r="UQ415"/>
      <c r="UR415"/>
      <c r="US415"/>
      <c r="UT415"/>
      <c r="UU415"/>
      <c r="UV415"/>
      <c r="UW415"/>
      <c r="UX415"/>
      <c r="UY415"/>
      <c r="UZ415"/>
      <c r="VA415"/>
      <c r="VB415"/>
      <c r="VC415"/>
      <c r="VD415"/>
      <c r="VE415"/>
      <c r="VF415"/>
      <c r="VG415"/>
      <c r="VH415"/>
      <c r="VI415"/>
      <c r="VJ415"/>
      <c r="VK415"/>
      <c r="VL415"/>
      <c r="VM415"/>
      <c r="VN415"/>
      <c r="VO415"/>
      <c r="VP415"/>
      <c r="VQ415"/>
      <c r="VR415"/>
      <c r="VS415"/>
      <c r="VT415"/>
      <c r="VU415"/>
      <c r="VV415"/>
      <c r="VW415"/>
      <c r="VX415"/>
      <c r="VY415"/>
      <c r="VZ415"/>
      <c r="WA415"/>
      <c r="WB415"/>
      <c r="WC415"/>
      <c r="WD415"/>
      <c r="WE415"/>
      <c r="WF415"/>
      <c r="WG415"/>
      <c r="WH415"/>
      <c r="WI415"/>
      <c r="WJ415"/>
      <c r="WK415"/>
      <c r="WL415"/>
      <c r="WM415"/>
      <c r="WN415"/>
      <c r="WO415"/>
      <c r="WP415"/>
      <c r="WQ415"/>
      <c r="WR415"/>
      <c r="WS415"/>
      <c r="WT415"/>
      <c r="WU415"/>
      <c r="WV415"/>
      <c r="WW415"/>
      <c r="WX415"/>
      <c r="WY415"/>
      <c r="WZ415"/>
      <c r="XA415"/>
      <c r="XB415"/>
      <c r="XC415"/>
      <c r="XD415"/>
      <c r="XE415"/>
      <c r="XF415"/>
      <c r="XG415"/>
      <c r="XH415"/>
      <c r="XI415"/>
      <c r="XJ415"/>
      <c r="XK415"/>
      <c r="XL415"/>
      <c r="XM415"/>
      <c r="XN415"/>
      <c r="XO415"/>
      <c r="XP415"/>
      <c r="XQ415"/>
      <c r="XR415"/>
      <c r="XS415"/>
      <c r="XT415"/>
      <c r="XU415"/>
      <c r="XV415"/>
      <c r="XW415"/>
      <c r="XX415"/>
      <c r="XY415"/>
      <c r="XZ415"/>
      <c r="YA415"/>
      <c r="YB415"/>
      <c r="YC415"/>
      <c r="YD415"/>
      <c r="YE415"/>
      <c r="YF415"/>
      <c r="YG415"/>
      <c r="YH415"/>
      <c r="YI415"/>
      <c r="YJ415"/>
      <c r="YK415"/>
      <c r="YL415"/>
      <c r="YM415"/>
      <c r="YN415"/>
      <c r="YO415"/>
      <c r="YP415"/>
      <c r="YQ415"/>
      <c r="YR415"/>
      <c r="YS415"/>
      <c r="YT415"/>
      <c r="YU415"/>
      <c r="YV415"/>
      <c r="YW415"/>
      <c r="YX415"/>
      <c r="YY415"/>
      <c r="YZ415"/>
      <c r="ZA415"/>
      <c r="ZB415"/>
      <c r="ZC415"/>
      <c r="ZD415"/>
      <c r="ZE415"/>
      <c r="ZF415"/>
      <c r="ZG415"/>
      <c r="ZH415"/>
      <c r="ZI415"/>
      <c r="ZJ415"/>
      <c r="ZK415"/>
      <c r="ZL415"/>
      <c r="ZM415"/>
      <c r="ZN415"/>
      <c r="ZO415"/>
      <c r="ZP415"/>
      <c r="ZQ415"/>
      <c r="ZR415"/>
      <c r="ZS415"/>
      <c r="ZT415"/>
      <c r="ZU415"/>
      <c r="ZV415"/>
      <c r="ZW415"/>
      <c r="ZX415"/>
      <c r="ZY415"/>
      <c r="ZZ415"/>
      <c r="AAA415"/>
      <c r="AAB415"/>
      <c r="AAC415"/>
      <c r="AAD415"/>
      <c r="AAE415"/>
      <c r="AAF415"/>
      <c r="AAG415"/>
      <c r="AAH415"/>
      <c r="AAI415"/>
      <c r="AAJ415"/>
      <c r="AAK415"/>
      <c r="AAL415"/>
      <c r="AAM415"/>
      <c r="AAN415"/>
      <c r="AAO415"/>
      <c r="AAP415"/>
      <c r="AAQ415"/>
      <c r="AAR415"/>
      <c r="AAS415"/>
      <c r="AAT415"/>
      <c r="AAU415"/>
      <c r="AAV415"/>
      <c r="AAW415"/>
      <c r="AAX415"/>
      <c r="AAY415"/>
      <c r="AAZ415"/>
      <c r="ABA415"/>
      <c r="ABB415"/>
      <c r="ABC415"/>
      <c r="ABD415"/>
      <c r="ABE415"/>
      <c r="ABF415"/>
      <c r="ABG415"/>
      <c r="ABH415"/>
      <c r="ABI415"/>
      <c r="ABJ415"/>
      <c r="ABK415"/>
      <c r="ABL415"/>
      <c r="ABM415"/>
      <c r="ABN415"/>
      <c r="ABO415"/>
      <c r="ABP415"/>
      <c r="ABQ415"/>
      <c r="ABR415"/>
      <c r="ABS415"/>
      <c r="ABT415"/>
      <c r="ABU415"/>
      <c r="ABV415"/>
      <c r="ABW415"/>
      <c r="ABX415"/>
      <c r="ABY415"/>
      <c r="ABZ415"/>
      <c r="ACA415"/>
      <c r="ACB415"/>
      <c r="ACC415"/>
      <c r="ACD415"/>
      <c r="ACE415"/>
      <c r="ACF415"/>
      <c r="ACG415"/>
      <c r="ACH415"/>
      <c r="ACI415"/>
      <c r="ACJ415"/>
      <c r="ACK415"/>
      <c r="ACL415"/>
      <c r="ACM415"/>
      <c r="ACN415"/>
      <c r="ACO415"/>
      <c r="ACP415"/>
      <c r="ACQ415"/>
      <c r="ACR415"/>
      <c r="ACS415"/>
      <c r="ACT415"/>
      <c r="ACU415"/>
      <c r="ACV415"/>
      <c r="ACW415"/>
      <c r="ACX415"/>
      <c r="ACY415"/>
      <c r="ACZ415"/>
      <c r="ADA415"/>
      <c r="ADB415"/>
      <c r="ADC415"/>
      <c r="ADD415"/>
      <c r="ADE415"/>
      <c r="ADF415"/>
      <c r="ADG415"/>
      <c r="ADH415"/>
      <c r="ADI415"/>
      <c r="ADJ415"/>
      <c r="ADK415"/>
      <c r="ADL415"/>
      <c r="ADM415"/>
      <c r="ADN415"/>
      <c r="ADO415"/>
      <c r="ADP415"/>
      <c r="ADQ415"/>
      <c r="ADR415"/>
      <c r="ADS415"/>
      <c r="ADT415"/>
      <c r="ADU415"/>
      <c r="ADV415"/>
      <c r="ADW415"/>
      <c r="ADX415"/>
      <c r="ADY415"/>
      <c r="ADZ415"/>
      <c r="AEA415"/>
      <c r="AEB415"/>
      <c r="AEC415"/>
      <c r="AED415"/>
      <c r="AEE415"/>
      <c r="AEF415"/>
      <c r="AEG415"/>
      <c r="AEH415"/>
      <c r="AEI415"/>
      <c r="AEJ415"/>
      <c r="AEK415"/>
      <c r="AEL415"/>
      <c r="AEM415"/>
      <c r="AEN415"/>
      <c r="AEO415"/>
      <c r="AEP415"/>
      <c r="AEQ415"/>
      <c r="AER415"/>
      <c r="AES415"/>
      <c r="AET415"/>
      <c r="AEU415"/>
      <c r="AEV415"/>
      <c r="AEW415"/>
      <c r="AEX415"/>
      <c r="AEY415"/>
      <c r="AEZ415"/>
      <c r="AFA415"/>
      <c r="AFB415"/>
      <c r="AFC415"/>
      <c r="AFD415"/>
      <c r="AFE415"/>
      <c r="AFF415"/>
      <c r="AFG415"/>
      <c r="AFH415"/>
      <c r="AFI415"/>
      <c r="AFJ415"/>
      <c r="AFK415"/>
      <c r="AFL415"/>
      <c r="AFM415"/>
      <c r="AFN415"/>
      <c r="AFO415"/>
      <c r="AFP415"/>
      <c r="AFQ415"/>
      <c r="AFR415"/>
      <c r="AFS415"/>
      <c r="AFT415"/>
      <c r="AFU415"/>
      <c r="AFV415"/>
      <c r="AFW415"/>
      <c r="AFX415"/>
      <c r="AFY415"/>
      <c r="AFZ415"/>
      <c r="AGA415"/>
      <c r="AGB415"/>
      <c r="AGC415"/>
      <c r="AGD415"/>
      <c r="AGE415"/>
      <c r="AGF415"/>
      <c r="AGG415"/>
      <c r="AGH415"/>
      <c r="AGI415"/>
      <c r="AGJ415"/>
      <c r="AGK415"/>
      <c r="AGL415"/>
      <c r="AGM415"/>
      <c r="AGN415"/>
      <c r="AGO415"/>
      <c r="AGP415"/>
      <c r="AGQ415"/>
      <c r="AGR415"/>
      <c r="AGS415"/>
      <c r="AGT415"/>
      <c r="AGU415"/>
      <c r="AGV415"/>
      <c r="AGW415"/>
      <c r="AGX415"/>
      <c r="AGY415"/>
      <c r="AGZ415"/>
      <c r="AHA415"/>
      <c r="AHB415"/>
      <c r="AHC415"/>
      <c r="AHD415"/>
      <c r="AHE415"/>
      <c r="AHF415"/>
      <c r="AHG415"/>
      <c r="AHH415"/>
      <c r="AHI415"/>
      <c r="AHJ415"/>
      <c r="AHK415"/>
      <c r="AHL415"/>
      <c r="AHM415"/>
      <c r="AHN415"/>
      <c r="AHO415"/>
      <c r="AHP415"/>
      <c r="AHQ415"/>
      <c r="AHR415"/>
      <c r="AHS415"/>
      <c r="AHT415"/>
      <c r="AHU415"/>
      <c r="AHV415"/>
      <c r="AHW415"/>
      <c r="AHX415"/>
      <c r="AHY415"/>
      <c r="AHZ415"/>
      <c r="AIA415"/>
      <c r="AIB415"/>
      <c r="AIC415"/>
      <c r="AID415"/>
      <c r="AIE415"/>
      <c r="AIF415"/>
      <c r="AIG415"/>
      <c r="AIH415"/>
      <c r="AII415"/>
      <c r="AIJ415"/>
      <c r="AIK415"/>
      <c r="AIL415"/>
      <c r="AIM415"/>
      <c r="AIN415"/>
      <c r="AIO415"/>
      <c r="AIP415"/>
      <c r="AIQ415"/>
      <c r="AIR415"/>
      <c r="AIS415"/>
      <c r="AIT415"/>
      <c r="AIU415"/>
      <c r="AIV415"/>
      <c r="AIW415"/>
      <c r="AIX415"/>
      <c r="AIY415"/>
      <c r="AIZ415"/>
      <c r="AJA415"/>
      <c r="AJB415"/>
      <c r="AJC415"/>
      <c r="AJD415"/>
      <c r="AJE415"/>
      <c r="AJF415"/>
      <c r="AJG415"/>
      <c r="AJH415"/>
      <c r="AJI415"/>
      <c r="AJJ415"/>
      <c r="AJK415"/>
      <c r="AJL415"/>
      <c r="AJM415"/>
      <c r="AJN415"/>
      <c r="AJO415"/>
      <c r="AJP415"/>
      <c r="AJQ415"/>
      <c r="AJR415"/>
      <c r="AJS415"/>
      <c r="AJT415"/>
      <c r="AJU415"/>
      <c r="AJV415"/>
      <c r="AJW415"/>
      <c r="AJX415"/>
      <c r="AJY415"/>
      <c r="AJZ415"/>
      <c r="AKA415"/>
      <c r="AKB415"/>
      <c r="AKC415"/>
      <c r="AKD415"/>
      <c r="AKE415"/>
      <c r="AKF415"/>
      <c r="AKG415"/>
      <c r="AKH415"/>
      <c r="AKI415"/>
      <c r="AKJ415"/>
      <c r="AKK415"/>
      <c r="AKL415"/>
      <c r="AKM415"/>
      <c r="AKN415"/>
      <c r="AKO415"/>
      <c r="AKP415"/>
      <c r="AKQ415"/>
      <c r="AKR415"/>
      <c r="AKS415"/>
      <c r="AKT415"/>
      <c r="AKU415"/>
      <c r="AKV415"/>
      <c r="AKW415"/>
      <c r="AKX415"/>
      <c r="AKY415"/>
      <c r="AKZ415"/>
      <c r="ALA415"/>
      <c r="ALB415"/>
      <c r="ALC415"/>
      <c r="ALD415"/>
      <c r="ALE415"/>
      <c r="ALF415"/>
      <c r="ALG415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  <c r="ALX415"/>
      <c r="ALY415"/>
      <c r="ALZ415"/>
      <c r="AMA415"/>
      <c r="AMB415"/>
      <c r="AMC415"/>
      <c r="AMD415"/>
      <c r="AME415"/>
      <c r="AMF415"/>
      <c r="AMG415"/>
      <c r="AMH415"/>
      <c r="AMI415"/>
      <c r="AMJ415"/>
      <c r="AMK415"/>
      <c r="AML415"/>
      <c r="AMM415"/>
      <c r="AMN415"/>
      <c r="AMO415"/>
      <c r="AMP415"/>
      <c r="AMQ415"/>
      <c r="AMR415"/>
      <c r="AMS415"/>
      <c r="AMT415"/>
      <c r="AMU415"/>
      <c r="AMV415"/>
      <c r="AMW415"/>
      <c r="AMX415"/>
      <c r="AMY415"/>
      <c r="AMZ415"/>
      <c r="ANA415"/>
      <c r="ANB415"/>
      <c r="ANC415"/>
      <c r="AND415"/>
      <c r="ANE415"/>
      <c r="ANF415"/>
      <c r="ANG415"/>
      <c r="ANH415"/>
    </row>
    <row r="416" spans="1:1048" x14ac:dyDescent="0.25">
      <c r="O416" s="35"/>
      <c r="P416" s="58"/>
      <c r="Q416"/>
      <c r="R416" s="58"/>
      <c r="S416" s="66"/>
      <c r="T416" s="66"/>
      <c r="U416" s="66"/>
      <c r="V416" s="21"/>
      <c r="W416" s="23"/>
      <c r="X416" s="30"/>
      <c r="Y416" s="86"/>
      <c r="Z416" s="86"/>
      <c r="AA416" s="86"/>
      <c r="AB416" s="35"/>
      <c r="AC416" s="50"/>
      <c r="AD416" s="49"/>
      <c r="AE416" s="50"/>
      <c r="AF416" s="49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/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  <c r="QH416"/>
      <c r="QI416"/>
      <c r="QJ416"/>
      <c r="QK416"/>
      <c r="QL416"/>
      <c r="QM416"/>
      <c r="QN416"/>
      <c r="QO416"/>
      <c r="QP416"/>
      <c r="QQ416"/>
      <c r="QR416"/>
      <c r="QS416"/>
      <c r="QT416"/>
      <c r="QU416"/>
      <c r="QV416"/>
      <c r="QW416"/>
      <c r="QX416"/>
      <c r="QY416"/>
      <c r="QZ416"/>
      <c r="RA416"/>
      <c r="RB416"/>
      <c r="RC416"/>
      <c r="RD416"/>
      <c r="RE416"/>
      <c r="RF416"/>
      <c r="RG416"/>
      <c r="RH416"/>
      <c r="RI416"/>
      <c r="RJ416"/>
      <c r="RK416"/>
      <c r="RL416"/>
      <c r="RM416"/>
      <c r="RN416"/>
      <c r="RO416"/>
      <c r="RP416"/>
      <c r="RQ416"/>
      <c r="RR416"/>
      <c r="RS416"/>
      <c r="RT416"/>
      <c r="RU416"/>
      <c r="RV416"/>
      <c r="RW416"/>
      <c r="RX416"/>
      <c r="RY416"/>
      <c r="RZ416"/>
      <c r="SA416"/>
      <c r="SB416"/>
      <c r="SC416"/>
      <c r="SD416"/>
      <c r="SE416"/>
      <c r="SF416"/>
      <c r="SG416"/>
      <c r="SH416"/>
      <c r="SI416"/>
      <c r="SJ416"/>
      <c r="SK416"/>
      <c r="SL416"/>
      <c r="SM416"/>
      <c r="SN416"/>
      <c r="SO416"/>
      <c r="SP416"/>
      <c r="SQ416"/>
      <c r="SR416"/>
      <c r="SS416"/>
      <c r="ST416"/>
      <c r="SU416"/>
      <c r="SV416"/>
      <c r="SW416"/>
      <c r="SX416"/>
      <c r="SY416"/>
      <c r="SZ416"/>
      <c r="TA416"/>
      <c r="TB416"/>
      <c r="TC416"/>
      <c r="TD416"/>
      <c r="TE416"/>
      <c r="TF416"/>
      <c r="TG416"/>
      <c r="TH416"/>
      <c r="TI416"/>
      <c r="TJ416"/>
      <c r="TK416"/>
      <c r="TL416"/>
      <c r="TM416"/>
      <c r="TN416"/>
      <c r="TO416"/>
      <c r="TP416"/>
      <c r="TQ416"/>
      <c r="TR416"/>
      <c r="TS416"/>
      <c r="TT416"/>
      <c r="TU416"/>
      <c r="TV416"/>
      <c r="TW416"/>
      <c r="TX416"/>
      <c r="TY416"/>
      <c r="TZ416"/>
      <c r="UA416"/>
      <c r="UB416"/>
      <c r="UC416"/>
      <c r="UD416"/>
      <c r="UE416"/>
      <c r="UF416"/>
      <c r="UG416"/>
      <c r="UH416"/>
      <c r="UI416"/>
      <c r="UJ416"/>
      <c r="UK416"/>
      <c r="UL416"/>
      <c r="UM416"/>
      <c r="UN416"/>
      <c r="UO416"/>
      <c r="UP416"/>
      <c r="UQ416"/>
      <c r="UR416"/>
      <c r="US416"/>
      <c r="UT416"/>
      <c r="UU416"/>
      <c r="UV416"/>
      <c r="UW416"/>
      <c r="UX416"/>
      <c r="UY416"/>
      <c r="UZ416"/>
      <c r="VA416"/>
      <c r="VB416"/>
      <c r="VC416"/>
      <c r="VD416"/>
      <c r="VE416"/>
      <c r="VF416"/>
      <c r="VG416"/>
      <c r="VH416"/>
      <c r="VI416"/>
      <c r="VJ416"/>
      <c r="VK416"/>
      <c r="VL416"/>
      <c r="VM416"/>
      <c r="VN416"/>
      <c r="VO416"/>
      <c r="VP416"/>
      <c r="VQ416"/>
      <c r="VR416"/>
      <c r="VS416"/>
      <c r="VT416"/>
      <c r="VU416"/>
      <c r="VV416"/>
      <c r="VW416"/>
      <c r="VX416"/>
      <c r="VY416"/>
      <c r="VZ416"/>
      <c r="WA416"/>
      <c r="WB416"/>
      <c r="WC416"/>
      <c r="WD416"/>
      <c r="WE416"/>
      <c r="WF416"/>
      <c r="WG416"/>
      <c r="WH416"/>
      <c r="WI416"/>
      <c r="WJ416"/>
      <c r="WK416"/>
      <c r="WL416"/>
      <c r="WM416"/>
      <c r="WN416"/>
      <c r="WO416"/>
      <c r="WP416"/>
      <c r="WQ416"/>
      <c r="WR416"/>
      <c r="WS416"/>
      <c r="WT416"/>
      <c r="WU416"/>
      <c r="WV416"/>
      <c r="WW416"/>
      <c r="WX416"/>
      <c r="WY416"/>
      <c r="WZ416"/>
      <c r="XA416"/>
      <c r="XB416"/>
      <c r="XC416"/>
      <c r="XD416"/>
      <c r="XE416"/>
      <c r="XF416"/>
      <c r="XG416"/>
      <c r="XH416"/>
      <c r="XI416"/>
      <c r="XJ416"/>
      <c r="XK416"/>
      <c r="XL416"/>
      <c r="XM416"/>
      <c r="XN416"/>
      <c r="XO416"/>
      <c r="XP416"/>
      <c r="XQ416"/>
      <c r="XR416"/>
      <c r="XS416"/>
      <c r="XT416"/>
      <c r="XU416"/>
      <c r="XV416"/>
      <c r="XW416"/>
      <c r="XX416"/>
      <c r="XY416"/>
      <c r="XZ416"/>
      <c r="YA416"/>
      <c r="YB416"/>
      <c r="YC416"/>
      <c r="YD416"/>
      <c r="YE416"/>
      <c r="YF416"/>
      <c r="YG416"/>
      <c r="YH416"/>
      <c r="YI416"/>
      <c r="YJ416"/>
      <c r="YK416"/>
      <c r="YL416"/>
      <c r="YM416"/>
      <c r="YN416"/>
      <c r="YO416"/>
      <c r="YP416"/>
      <c r="YQ416"/>
      <c r="YR416"/>
      <c r="YS416"/>
      <c r="YT416"/>
      <c r="YU416"/>
      <c r="YV416"/>
      <c r="YW416"/>
      <c r="YX416"/>
      <c r="YY416"/>
      <c r="YZ416"/>
      <c r="ZA416"/>
      <c r="ZB416"/>
      <c r="ZC416"/>
      <c r="ZD416"/>
      <c r="ZE416"/>
      <c r="ZF416"/>
      <c r="ZG416"/>
      <c r="ZH416"/>
      <c r="ZI416"/>
      <c r="ZJ416"/>
      <c r="ZK416"/>
      <c r="ZL416"/>
      <c r="ZM416"/>
      <c r="ZN416"/>
      <c r="ZO416"/>
      <c r="ZP416"/>
      <c r="ZQ416"/>
      <c r="ZR416"/>
      <c r="ZS416"/>
      <c r="ZT416"/>
      <c r="ZU416"/>
      <c r="ZV416"/>
      <c r="ZW416"/>
      <c r="ZX416"/>
      <c r="ZY416"/>
      <c r="ZZ416"/>
      <c r="AAA416"/>
      <c r="AAB416"/>
      <c r="AAC416"/>
      <c r="AAD416"/>
      <c r="AAE416"/>
      <c r="AAF416"/>
      <c r="AAG416"/>
      <c r="AAH416"/>
      <c r="AAI416"/>
      <c r="AAJ416"/>
      <c r="AAK416"/>
      <c r="AAL416"/>
      <c r="AAM416"/>
      <c r="AAN416"/>
      <c r="AAO416"/>
      <c r="AAP416"/>
      <c r="AAQ416"/>
      <c r="AAR416"/>
      <c r="AAS416"/>
      <c r="AAT416"/>
      <c r="AAU416"/>
      <c r="AAV416"/>
      <c r="AAW416"/>
      <c r="AAX416"/>
      <c r="AAY416"/>
      <c r="AAZ416"/>
      <c r="ABA416"/>
      <c r="ABB416"/>
      <c r="ABC416"/>
      <c r="ABD416"/>
      <c r="ABE416"/>
      <c r="ABF416"/>
      <c r="ABG416"/>
      <c r="ABH416"/>
      <c r="ABI416"/>
      <c r="ABJ416"/>
      <c r="ABK416"/>
      <c r="ABL416"/>
      <c r="ABM416"/>
      <c r="ABN416"/>
      <c r="ABO416"/>
      <c r="ABP416"/>
      <c r="ABQ416"/>
      <c r="ABR416"/>
      <c r="ABS416"/>
      <c r="ABT416"/>
      <c r="ABU416"/>
      <c r="ABV416"/>
      <c r="ABW416"/>
      <c r="ABX416"/>
      <c r="ABY416"/>
      <c r="ABZ416"/>
      <c r="ACA416"/>
      <c r="ACB416"/>
      <c r="ACC416"/>
      <c r="ACD416"/>
      <c r="ACE416"/>
      <c r="ACF416"/>
      <c r="ACG416"/>
      <c r="ACH416"/>
      <c r="ACI416"/>
      <c r="ACJ416"/>
      <c r="ACK416"/>
      <c r="ACL416"/>
      <c r="ACM416"/>
      <c r="ACN416"/>
      <c r="ACO416"/>
      <c r="ACP416"/>
      <c r="ACQ416"/>
      <c r="ACR416"/>
      <c r="ACS416"/>
      <c r="ACT416"/>
      <c r="ACU416"/>
      <c r="ACV416"/>
      <c r="ACW416"/>
      <c r="ACX416"/>
      <c r="ACY416"/>
      <c r="ACZ416"/>
      <c r="ADA416"/>
      <c r="ADB416"/>
      <c r="ADC416"/>
      <c r="ADD416"/>
      <c r="ADE416"/>
      <c r="ADF416"/>
      <c r="ADG416"/>
      <c r="ADH416"/>
      <c r="ADI416"/>
      <c r="ADJ416"/>
      <c r="ADK416"/>
      <c r="ADL416"/>
      <c r="ADM416"/>
      <c r="ADN416"/>
      <c r="ADO416"/>
      <c r="ADP416"/>
      <c r="ADQ416"/>
      <c r="ADR416"/>
      <c r="ADS416"/>
      <c r="ADT416"/>
      <c r="ADU416"/>
      <c r="ADV416"/>
      <c r="ADW416"/>
      <c r="ADX416"/>
      <c r="ADY416"/>
      <c r="ADZ416"/>
      <c r="AEA416"/>
      <c r="AEB416"/>
      <c r="AEC416"/>
      <c r="AED416"/>
      <c r="AEE416"/>
      <c r="AEF416"/>
      <c r="AEG416"/>
      <c r="AEH416"/>
      <c r="AEI416"/>
      <c r="AEJ416"/>
      <c r="AEK416"/>
      <c r="AEL416"/>
      <c r="AEM416"/>
      <c r="AEN416"/>
      <c r="AEO416"/>
      <c r="AEP416"/>
      <c r="AEQ416"/>
      <c r="AER416"/>
      <c r="AES416"/>
      <c r="AET416"/>
      <c r="AEU416"/>
      <c r="AEV416"/>
      <c r="AEW416"/>
      <c r="AEX416"/>
      <c r="AEY416"/>
      <c r="AEZ416"/>
      <c r="AFA416"/>
      <c r="AFB416"/>
      <c r="AFC416"/>
      <c r="AFD416"/>
      <c r="AFE416"/>
      <c r="AFF416"/>
      <c r="AFG416"/>
      <c r="AFH416"/>
      <c r="AFI416"/>
      <c r="AFJ416"/>
      <c r="AFK416"/>
      <c r="AFL416"/>
      <c r="AFM416"/>
      <c r="AFN416"/>
      <c r="AFO416"/>
      <c r="AFP416"/>
      <c r="AFQ416"/>
      <c r="AFR416"/>
      <c r="AFS416"/>
      <c r="AFT416"/>
      <c r="AFU416"/>
      <c r="AFV416"/>
      <c r="AFW416"/>
      <c r="AFX416"/>
      <c r="AFY416"/>
      <c r="AFZ416"/>
      <c r="AGA416"/>
      <c r="AGB416"/>
      <c r="AGC416"/>
      <c r="AGD416"/>
      <c r="AGE416"/>
      <c r="AGF416"/>
      <c r="AGG416"/>
      <c r="AGH416"/>
      <c r="AGI416"/>
      <c r="AGJ416"/>
      <c r="AGK416"/>
      <c r="AGL416"/>
      <c r="AGM416"/>
      <c r="AGN416"/>
      <c r="AGO416"/>
      <c r="AGP416"/>
      <c r="AGQ416"/>
      <c r="AGR416"/>
      <c r="AGS416"/>
      <c r="AGT416"/>
      <c r="AGU416"/>
      <c r="AGV416"/>
      <c r="AGW416"/>
      <c r="AGX416"/>
      <c r="AGY416"/>
      <c r="AGZ416"/>
      <c r="AHA416"/>
      <c r="AHB416"/>
      <c r="AHC416"/>
      <c r="AHD416"/>
      <c r="AHE416"/>
      <c r="AHF416"/>
      <c r="AHG416"/>
      <c r="AHH416"/>
      <c r="AHI416"/>
      <c r="AHJ416"/>
      <c r="AHK416"/>
      <c r="AHL416"/>
      <c r="AHM416"/>
      <c r="AHN416"/>
      <c r="AHO416"/>
      <c r="AHP416"/>
      <c r="AHQ416"/>
      <c r="AHR416"/>
      <c r="AHS416"/>
      <c r="AHT416"/>
      <c r="AHU416"/>
      <c r="AHV416"/>
      <c r="AHW416"/>
      <c r="AHX416"/>
      <c r="AHY416"/>
      <c r="AHZ416"/>
      <c r="AIA416"/>
      <c r="AIB416"/>
      <c r="AIC416"/>
      <c r="AID416"/>
      <c r="AIE416"/>
      <c r="AIF416"/>
      <c r="AIG416"/>
      <c r="AIH416"/>
      <c r="AII416"/>
      <c r="AIJ416"/>
      <c r="AIK416"/>
      <c r="AIL416"/>
      <c r="AIM416"/>
      <c r="AIN416"/>
      <c r="AIO416"/>
      <c r="AIP416"/>
      <c r="AIQ416"/>
      <c r="AIR416"/>
      <c r="AIS416"/>
      <c r="AIT416"/>
      <c r="AIU416"/>
      <c r="AIV416"/>
      <c r="AIW416"/>
      <c r="AIX416"/>
      <c r="AIY416"/>
      <c r="AIZ416"/>
      <c r="AJA416"/>
      <c r="AJB416"/>
      <c r="AJC416"/>
      <c r="AJD416"/>
      <c r="AJE416"/>
      <c r="AJF416"/>
      <c r="AJG416"/>
      <c r="AJH416"/>
      <c r="AJI416"/>
      <c r="AJJ416"/>
      <c r="AJK416"/>
      <c r="AJL416"/>
      <c r="AJM416"/>
      <c r="AJN416"/>
      <c r="AJO416"/>
      <c r="AJP416"/>
      <c r="AJQ416"/>
      <c r="AJR416"/>
      <c r="AJS416"/>
      <c r="AJT416"/>
      <c r="AJU416"/>
      <c r="AJV416"/>
      <c r="AJW416"/>
      <c r="AJX416"/>
      <c r="AJY416"/>
      <c r="AJZ416"/>
      <c r="AKA416"/>
      <c r="AKB416"/>
      <c r="AKC416"/>
      <c r="AKD416"/>
      <c r="AKE416"/>
      <c r="AKF416"/>
      <c r="AKG416"/>
      <c r="AKH416"/>
      <c r="AKI416"/>
      <c r="AKJ416"/>
      <c r="AKK416"/>
      <c r="AKL416"/>
      <c r="AKM416"/>
      <c r="AKN416"/>
      <c r="AKO416"/>
      <c r="AKP416"/>
      <c r="AKQ416"/>
      <c r="AKR416"/>
      <c r="AKS416"/>
      <c r="AKT416"/>
      <c r="AKU416"/>
      <c r="AKV416"/>
      <c r="AKW416"/>
      <c r="AKX416"/>
      <c r="AKY416"/>
      <c r="AKZ416"/>
      <c r="ALA416"/>
      <c r="ALB416"/>
      <c r="ALC416"/>
      <c r="ALD416"/>
      <c r="ALE416"/>
      <c r="ALF416"/>
      <c r="ALG416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  <c r="ALX416"/>
      <c r="ALY416"/>
      <c r="ALZ416"/>
      <c r="AMA416"/>
      <c r="AMB416"/>
      <c r="AMC416"/>
      <c r="AMD416"/>
      <c r="AME416"/>
      <c r="AMF416"/>
      <c r="AMG416"/>
      <c r="AMH416"/>
      <c r="AMI416"/>
      <c r="AMJ416"/>
      <c r="AMK416"/>
      <c r="AML416"/>
      <c r="AMM416"/>
      <c r="AMN416"/>
      <c r="AMO416"/>
      <c r="AMP416"/>
      <c r="AMQ416"/>
      <c r="AMR416"/>
      <c r="AMS416"/>
      <c r="AMT416"/>
      <c r="AMU416"/>
      <c r="AMV416"/>
      <c r="AMW416"/>
      <c r="AMX416"/>
      <c r="AMY416"/>
      <c r="AMZ416"/>
      <c r="ANA416"/>
      <c r="ANB416"/>
      <c r="ANC416"/>
      <c r="AND416"/>
      <c r="ANE416"/>
      <c r="ANF416"/>
      <c r="ANG416"/>
      <c r="ANH416"/>
    </row>
    <row r="417" spans="15:36" customFormat="1" x14ac:dyDescent="0.25">
      <c r="O417" s="35"/>
      <c r="P417" s="58"/>
      <c r="R417" s="58"/>
      <c r="S417" s="66"/>
      <c r="T417" s="66"/>
      <c r="U417" s="66"/>
      <c r="V417" s="21"/>
      <c r="W417" s="23"/>
      <c r="X417" s="30"/>
      <c r="Y417" s="86"/>
      <c r="Z417" s="86"/>
      <c r="AA417" s="86"/>
      <c r="AB417" s="35"/>
      <c r="AC417" s="50"/>
      <c r="AD417" s="49"/>
      <c r="AE417" s="50"/>
      <c r="AF417" s="49"/>
      <c r="AI417" s="141"/>
      <c r="AJ417" s="141"/>
    </row>
    <row r="418" spans="15:36" customFormat="1" x14ac:dyDescent="0.25">
      <c r="O418" s="35"/>
      <c r="P418" s="58"/>
      <c r="R418" s="58"/>
      <c r="S418" s="66"/>
      <c r="T418" s="66"/>
      <c r="U418" s="66"/>
      <c r="V418" s="21"/>
      <c r="W418" s="23"/>
      <c r="X418" s="30"/>
      <c r="Y418" s="86"/>
      <c r="Z418" s="86"/>
      <c r="AA418" s="86"/>
      <c r="AB418" s="35"/>
      <c r="AC418" s="50"/>
      <c r="AD418" s="49"/>
      <c r="AE418" s="50"/>
      <c r="AF418" s="49"/>
      <c r="AI418" s="141"/>
      <c r="AJ418" s="141"/>
    </row>
    <row r="419" spans="15:36" customFormat="1" x14ac:dyDescent="0.25">
      <c r="O419" s="35"/>
      <c r="P419" s="58"/>
      <c r="R419" s="58"/>
      <c r="S419" s="66"/>
      <c r="T419" s="66"/>
      <c r="U419" s="66"/>
      <c r="V419" s="21"/>
      <c r="W419" s="23"/>
      <c r="X419" s="30"/>
      <c r="Y419" s="86"/>
      <c r="Z419" s="86"/>
      <c r="AA419" s="86"/>
      <c r="AB419" s="35"/>
      <c r="AC419" s="50"/>
      <c r="AD419" s="49"/>
      <c r="AE419" s="50"/>
      <c r="AF419" s="49"/>
      <c r="AI419" s="141"/>
      <c r="AJ419" s="141"/>
    </row>
    <row r="420" spans="15:36" customFormat="1" x14ac:dyDescent="0.25">
      <c r="O420" s="35"/>
      <c r="P420" s="58"/>
      <c r="R420" s="58"/>
      <c r="S420" s="66"/>
      <c r="T420" s="66"/>
      <c r="U420" s="66"/>
      <c r="V420" s="21"/>
      <c r="W420" s="23"/>
      <c r="X420" s="30"/>
      <c r="Y420" s="86"/>
      <c r="Z420" s="86"/>
      <c r="AA420" s="86"/>
      <c r="AB420" s="35"/>
      <c r="AC420" s="50"/>
      <c r="AD420" s="49"/>
      <c r="AE420" s="50"/>
      <c r="AF420" s="49"/>
      <c r="AI420" s="141"/>
      <c r="AJ420" s="141"/>
    </row>
  </sheetData>
  <sortState xmlns:xlrd2="http://schemas.microsoft.com/office/spreadsheetml/2017/richdata2" ref="O3:ANF310">
    <sortCondition ref="Q3:Q310"/>
    <sortCondition ref="V3:V310"/>
  </sortState>
  <dataValidations count="4">
    <dataValidation type="list" allowBlank="1" showErrorMessage="1" sqref="Q391" xr:uid="{00000000-0002-0000-0000-000000000000}">
      <formula1>Brand</formula1>
    </dataValidation>
    <dataValidation type="list" allowBlank="1" showInputMessage="1" showErrorMessage="1" sqref="W391 W393:W407 W413" xr:uid="{00000000-0002-0000-0000-000001000000}">
      <formula1>Gallons</formula1>
    </dataValidation>
    <dataValidation type="list" allowBlank="1" showInputMessage="1" showErrorMessage="1" sqref="AF391 Q413:U413 Q392:Q406" xr:uid="{00000000-0002-0000-0000-000002000000}">
      <formula1>Brand</formula1>
    </dataValidation>
    <dataValidation type="list" allowBlank="1" showInputMessage="1" showErrorMessage="1" sqref="X413:AA413 X392:Y402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X391:Y391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8:A334"/>
  <sheetViews>
    <sheetView topLeftCell="A312" workbookViewId="0">
      <selection activeCell="D334" sqref="D334"/>
    </sheetView>
  </sheetViews>
  <sheetFormatPr defaultRowHeight="15" x14ac:dyDescent="0.25"/>
  <sheetData>
    <row r="38" spans="1:1" x14ac:dyDescent="0.25">
      <c r="A38" s="135" t="str">
        <f>"2,     "&amp;'2017 03 15'!C65&amp;",   """&amp;'2017 03 15'!T65&amp;""""</f>
        <v>2,     A. O. Smith,   "FPTU 50 120  (50 gal)"</v>
      </c>
    </row>
    <row r="39" spans="1:1" x14ac:dyDescent="0.25">
      <c r="A39" s="135" t="str">
        <f>"2,     "&amp;'2017 03 15'!C66&amp;",   """&amp;'2017 03 15'!T66&amp;""""</f>
        <v>2,     A. O. Smith,   "FPTU 66 120  (66 gal)"</v>
      </c>
    </row>
    <row r="40" spans="1:1" x14ac:dyDescent="0.25">
      <c r="A40" s="135" t="str">
        <f>"2,     "&amp;'2017 03 15'!C67&amp;",   """&amp;'2017 03 15'!T67&amp;""""</f>
        <v>2,     A. O. Smith,   "FPTU 80 120  (80 gal)"</v>
      </c>
    </row>
    <row r="41" spans="1:1" x14ac:dyDescent="0.25">
      <c r="A41" s="135" t="str">
        <f>"2,     "&amp;'2017 03 15'!C68&amp;",   """&amp;'2017 03 15'!T68&amp;""""</f>
        <v>2,     A. O. Smith,   "HHPT 80 102  (80 gal)"</v>
      </c>
    </row>
    <row r="42" spans="1:1" x14ac:dyDescent="0.25">
      <c r="A42" s="135" t="str">
        <f>"2,     "&amp;'2017 03 15'!C69&amp;",   """&amp;'2017 03 15'!T69&amp;""""</f>
        <v>2,     A. O. Smith,   "HP10-50H45DV  (50 gal)"</v>
      </c>
    </row>
    <row r="43" spans="1:1" x14ac:dyDescent="0.25">
      <c r="A43" s="135" t="str">
        <f>"2,     "&amp;'2017 03 15'!C70&amp;",   """&amp;'2017 03 15'!T70&amp;""""</f>
        <v>2,     A. O. Smith,   "HP10-80H45DV  (80 gal)"</v>
      </c>
    </row>
    <row r="44" spans="1:1" x14ac:dyDescent="0.25">
      <c r="A44" s="135" t="str">
        <f>"2,     "&amp;'2017 03 15'!C71&amp;",   """&amp;'2017 03 15'!T71&amp;""""</f>
        <v>2,     A. O. Smith,   "HP1050H45DVDR 130  (50 gal, JA13)"</v>
      </c>
    </row>
    <row r="45" spans="1:1" x14ac:dyDescent="0.25">
      <c r="A45" s="135" t="str">
        <f>"2,     "&amp;'2017 03 15'!C72&amp;",   """&amp;'2017 03 15'!T72&amp;""""</f>
        <v>2,     A. O. Smith,   "HP1080H45DVDR 130  (80 gal, JA13)"</v>
      </c>
    </row>
    <row r="46" spans="1:1" x14ac:dyDescent="0.25">
      <c r="A46" s="135" t="str">
        <f>"2,     "&amp;'2017 03 15'!C73&amp;",   """&amp;'2017 03 15'!T73&amp;""""</f>
        <v>2,     A. O. Smith,   "HPTU 50 120  (50 gal)"</v>
      </c>
    </row>
    <row r="47" spans="1:1" x14ac:dyDescent="0.25">
      <c r="A47" s="135" t="str">
        <f>"2,     "&amp;'2017 03 15'!C74&amp;",   """&amp;'2017 03 15'!T74&amp;""""</f>
        <v>2,     A. O. Smith,   "HPTU 50N 120  (50 gal)"</v>
      </c>
    </row>
    <row r="48" spans="1:1" x14ac:dyDescent="0.25">
      <c r="A48" s="135" t="str">
        <f>"2,     "&amp;'2017 03 15'!C75&amp;",   """&amp;'2017 03 15'!T75&amp;""""</f>
        <v>2,     A. O. Smith,   "HPTU-50DR 130  (50 gal, JA13)"</v>
      </c>
    </row>
    <row r="49" spans="1:1" x14ac:dyDescent="0.25">
      <c r="A49" s="135" t="str">
        <f>"2,     "&amp;'2017 03 15'!C76&amp;",   """&amp;'2017 03 15'!T76&amp;""""</f>
        <v>2,     A. O. Smith,   "HPTU 66 120  (66 gal)"</v>
      </c>
    </row>
    <row r="50" spans="1:1" x14ac:dyDescent="0.25">
      <c r="A50" s="135" t="str">
        <f>"2,     "&amp;'2017 03 15'!C77&amp;",   """&amp;'2017 03 15'!T77&amp;""""</f>
        <v>2,     A. O. Smith,   "HPTU 66N 120  (66 gal)"</v>
      </c>
    </row>
    <row r="51" spans="1:1" x14ac:dyDescent="0.25">
      <c r="A51" s="135" t="str">
        <f>"2,     "&amp;'2017 03 15'!C78&amp;",   """&amp;'2017 03 15'!T78&amp;""""</f>
        <v>2,     A. O. Smith,   "HPTU-66DR 130  (66 gal, JA13)"</v>
      </c>
    </row>
    <row r="52" spans="1:1" x14ac:dyDescent="0.25">
      <c r="A52" s="135" t="str">
        <f>"2,     "&amp;'2017 03 15'!C79&amp;",   """&amp;'2017 03 15'!T79&amp;""""</f>
        <v>2,     A. O. Smith,   "HPTU 80 120  (80 gal)"</v>
      </c>
    </row>
    <row r="53" spans="1:1" x14ac:dyDescent="0.25">
      <c r="A53" s="135" t="str">
        <f>"2,     "&amp;'2017 03 15'!C80&amp;",   """&amp;'2017 03 15'!T80&amp;""""</f>
        <v>2,     A. O. Smith,   "HPTU 80N 120  (80 gal)"</v>
      </c>
    </row>
    <row r="54" spans="1:1" x14ac:dyDescent="0.25">
      <c r="A54" s="135" t="str">
        <f>"2,     "&amp;'2017 03 15'!C81&amp;",   """&amp;'2017 03 15'!T81&amp;""""</f>
        <v>2,     A. O. Smith,   "HPTU-80DR 130  (80 gal, JA13)"</v>
      </c>
    </row>
    <row r="55" spans="1:1" x14ac:dyDescent="0.25">
      <c r="A55" s="135" t="str">
        <f>"2,     "&amp;'2017 03 15'!C82&amp;",   """&amp;'2017 03 15'!T82&amp;""""</f>
        <v>2,     A. O. Smith,   "PHPT 60  (60 gal)"</v>
      </c>
    </row>
    <row r="56" spans="1:1" x14ac:dyDescent="0.25">
      <c r="A56" s="135" t="str">
        <f>"2,     "&amp;'2017 03 15'!C83&amp;",   """&amp;'2017 03 15'!T83&amp;""""</f>
        <v>2,     A. O. Smith,   "PHPT 80  (80 gal)"</v>
      </c>
    </row>
    <row r="57" spans="1:1" x14ac:dyDescent="0.25">
      <c r="A57" s="136" t="str">
        <f>"2,     "&amp;'2017 03 15'!C87&amp;",   """&amp;'2017 03 15'!T87&amp;""""</f>
        <v>2,     American,   "HPE10260H045DV  (60 gal)"</v>
      </c>
    </row>
    <row r="58" spans="1:1" x14ac:dyDescent="0.25">
      <c r="A58" s="135" t="str">
        <f>"2,     "&amp;'2017 03 15'!C88&amp;",   """&amp;'2017 03 15'!T88&amp;""""</f>
        <v>2,     American,   "HPE10280H045DV  (80 gal)"</v>
      </c>
    </row>
    <row r="59" spans="1:1" x14ac:dyDescent="0.25">
      <c r="A59" s="135" t="str">
        <f>"2,     "&amp;'2017 03 15'!C89&amp;",   """&amp;'2017 03 15'!T89&amp;""""</f>
        <v>2,     American,   "HPE6280H045DV 102  (80 gal)"</v>
      </c>
    </row>
    <row r="60" spans="1:1" x14ac:dyDescent="0.25">
      <c r="A60" s="135" t="str">
        <f>"2,     "&amp;'2017 03 15'!C90&amp;",   """&amp;'2017 03 15'!T90&amp;""""</f>
        <v>2,     American,   "HPHE10250H045DV 120  (50 gal)"</v>
      </c>
    </row>
    <row r="61" spans="1:1" x14ac:dyDescent="0.25">
      <c r="A61" s="135" t="str">
        <f>"2,     "&amp;'2017 03 15'!C91&amp;",   """&amp;'2017 03 15'!T91&amp;""""</f>
        <v>2,     American,   "HPHE10250H045DVN 120  (50 gal)"</v>
      </c>
    </row>
    <row r="62" spans="1:1" x14ac:dyDescent="0.25">
      <c r="A62" s="135" t="str">
        <f>"2,     "&amp;'2017 03 15'!C92&amp;",   """&amp;'2017 03 15'!T92&amp;""""</f>
        <v>2,     American,   "HPHE10250H045DVDR 130  (50 gal, JA13)"</v>
      </c>
    </row>
    <row r="63" spans="1:1" x14ac:dyDescent="0.25">
      <c r="A63" s="135" t="str">
        <f>"2,     "&amp;'2017 03 15'!C93&amp;",   """&amp;'2017 03 15'!T93&amp;""""</f>
        <v>2,     American,   "HPHE10266H045DV 120  (66 gal)"</v>
      </c>
    </row>
    <row r="64" spans="1:1" x14ac:dyDescent="0.25">
      <c r="A64" s="135" t="str">
        <f>"2,     "&amp;'2017 03 15'!C94&amp;",   """&amp;'2017 03 15'!T94&amp;""""</f>
        <v>2,     American,   "HPHE10266H045DVN 120  (66 gal)"</v>
      </c>
    </row>
    <row r="65" spans="1:1" x14ac:dyDescent="0.25">
      <c r="A65" s="135" t="str">
        <f>"2,     "&amp;'2017 03 15'!C95&amp;",   """&amp;'2017 03 15'!T95&amp;""""</f>
        <v>2,     American,   "HPHE10266H045DVDR 130  (66 gal, JA13)"</v>
      </c>
    </row>
    <row r="66" spans="1:1" x14ac:dyDescent="0.25">
      <c r="A66" s="135" t="str">
        <f>"2,     "&amp;'2017 03 15'!C96&amp;",   """&amp;'2017 03 15'!T96&amp;""""</f>
        <v>2,     American,   "HPHE10280H045DV 120  (80 gal)"</v>
      </c>
    </row>
    <row r="67" spans="1:1" x14ac:dyDescent="0.25">
      <c r="A67" s="135" t="str">
        <f>"2,     "&amp;'2017 03 15'!C97&amp;",   """&amp;'2017 03 15'!T97&amp;""""</f>
        <v>2,     American,   "HPHE10280H045DVN 120  (80 gal)"</v>
      </c>
    </row>
    <row r="68" spans="1:1" x14ac:dyDescent="0.25">
      <c r="A68" s="135" t="str">
        <f>"2,     "&amp;'2017 03 15'!C98&amp;",   """&amp;'2017 03 15'!T98&amp;""""</f>
        <v>2,     American,   "HPHE10280H045DVDR 130  (80 gal, JA13)"</v>
      </c>
    </row>
    <row r="69" spans="1:1" x14ac:dyDescent="0.25">
      <c r="A69" s="135" t="str">
        <f>"2,     "&amp;'2017 03 15'!C99&amp;",   """&amp;'2017 03 15'!T99&amp;""""</f>
        <v>2,     American,   "HPHE6250H045DV  (50 gal)"</v>
      </c>
    </row>
    <row r="70" spans="1:1" x14ac:dyDescent="0.25">
      <c r="A70" s="135" t="str">
        <f>"2,     "&amp;'2017 03 15'!C100&amp;",   """&amp;'2017 03 15'!T100&amp;""""</f>
        <v>2,     American,   "HPHE6266H045DV 120  (66 gal)"</v>
      </c>
    </row>
    <row r="71" spans="1:1" x14ac:dyDescent="0.25">
      <c r="A71" s="135" t="str">
        <f>"2,     "&amp;'2017 03 15'!C101&amp;",   """&amp;'2017 03 15'!T101&amp;""""</f>
        <v>2,     American,   "HPHE6280H045DV 120  (80 gal)"</v>
      </c>
    </row>
    <row r="72" spans="1:1" x14ac:dyDescent="0.25">
      <c r="A72" s="135" t="str">
        <f>"2,     "&amp;'2017 03 15'!C102&amp;",   """&amp;'2017 03 15'!T102&amp;""""</f>
        <v>2,     American,   "HPHE650H045DV 120  (50 gal)"</v>
      </c>
    </row>
    <row r="73" spans="1:1" x14ac:dyDescent="0.25">
      <c r="A73" s="136" t="str">
        <f>"2,     "&amp;'2017 03 15'!C103&amp;",   """&amp;'2017 03 15'!T103&amp;""""</f>
        <v>2,     Bradford White,   "RE2H50R10B-1NCWT  (50 gal)"</v>
      </c>
    </row>
    <row r="74" spans="1:1" x14ac:dyDescent="0.25">
      <c r="A74" s="135" t="str">
        <f>"2,     "&amp;'2017 03 15'!C104&amp;",   """&amp;'2017 03 15'!T104&amp;""""</f>
        <v>2,     Bradford White,   "RE2H65T10-1NCWT  (65 gal)"</v>
      </c>
    </row>
    <row r="75" spans="1:1" x14ac:dyDescent="0.25">
      <c r="A75" s="135" t="str">
        <f>"2,     "&amp;'2017 03 15'!C105&amp;",   """&amp;'2017 03 15'!T105&amp;""""</f>
        <v>2,     Bradford White,   "RE2H80R10B-1NCWT  (80 gal)"</v>
      </c>
    </row>
    <row r="76" spans="1:1" x14ac:dyDescent="0.25">
      <c r="A76" s="135" t="str">
        <f>"2,     "&amp;'2017 03 15'!C106&amp;",   """&amp;'2017 03 15'!T106&amp;""""</f>
        <v>2,     Bradford White,   "RE2H50S6-1NCWT  (50 gal)"</v>
      </c>
    </row>
    <row r="77" spans="1:1" x14ac:dyDescent="0.25">
      <c r="A77" s="135" t="str">
        <f>"2,     "&amp;'2017 03 15'!C107&amp;",   """&amp;'2017 03 15'!T107&amp;""""</f>
        <v>2,     Bradford White,   "RE2H65T6-1NCWT  (65 gal)"</v>
      </c>
    </row>
    <row r="78" spans="1:1" x14ac:dyDescent="0.25">
      <c r="A78" s="135" t="str">
        <f>"2,     "&amp;'2017 03 15'!C108&amp;",   """&amp;'2017 03 15'!T108&amp;""""</f>
        <v>2,     Bradford White,   "RE2H80T6-1NCWT  (80 gal)"</v>
      </c>
    </row>
    <row r="79" spans="1:1" x14ac:dyDescent="0.25">
      <c r="A79" s="136" t="str">
        <f>"2,     "&amp;'2017 03 15'!C109&amp;",   """&amp;'2017 03 15'!T109&amp;""""</f>
        <v>2,     Direct Energy,   "ECEPH40 T2 RH375-15  (40 gal)"</v>
      </c>
    </row>
    <row r="80" spans="1:1" x14ac:dyDescent="0.25">
      <c r="A80" s="135" t="str">
        <f>"2,     "&amp;'2017 03 15'!C110&amp;",   """&amp;'2017 03 15'!T110&amp;""""</f>
        <v>2,     Direct Energy,   "ECEPH50 T2 RH375-15  (50 gal)"</v>
      </c>
    </row>
    <row r="81" spans="1:1" x14ac:dyDescent="0.25">
      <c r="A81" s="135" t="str">
        <f>"2,     "&amp;'2017 03 15'!C111&amp;",   """&amp;'2017 03 15'!T111&amp;""""</f>
        <v>2,     Direct Energy,   "ECEPH65 T2 RH375-15  (65 gal)"</v>
      </c>
    </row>
    <row r="82" spans="1:1" x14ac:dyDescent="0.25">
      <c r="A82" s="135" t="str">
        <f>"2,     "&amp;'2017 03 15'!C112&amp;",   """&amp;'2017 03 15'!T112&amp;""""</f>
        <v>2,     Direct Energy,   "ECEPH80 T2 RH375-15  (80 gal)"</v>
      </c>
    </row>
    <row r="83" spans="1:1" x14ac:dyDescent="0.25">
      <c r="A83" s="135" t="str">
        <f>"2,     "&amp;'2017 03 15'!C113&amp;",   """&amp;'2017 03 15'!T113&amp;""""</f>
        <v>2,     Direct Energy,   "ECEPH40 T2 RH375-30  (40 gal)"</v>
      </c>
    </row>
    <row r="84" spans="1:1" x14ac:dyDescent="0.25">
      <c r="A84" s="135" t="str">
        <f>"2,     "&amp;'2017 03 15'!C114&amp;",   """&amp;'2017 03 15'!T114&amp;""""</f>
        <v>2,     Direct Energy,   "ECEPH50 T2 RH375-30  (50 gal)"</v>
      </c>
    </row>
    <row r="85" spans="1:1" x14ac:dyDescent="0.25">
      <c r="A85" s="135" t="str">
        <f>"2,     "&amp;'2017 03 15'!C115&amp;",   """&amp;'2017 03 15'!T115&amp;""""</f>
        <v>2,     Direct Energy,   "ECEPH65 T2 RH375-30  (65 gal)"</v>
      </c>
    </row>
    <row r="86" spans="1:1" x14ac:dyDescent="0.25">
      <c r="A86" s="135" t="str">
        <f>"2,     "&amp;'2017 03 15'!C116&amp;",   """&amp;'2017 03 15'!T116&amp;""""</f>
        <v>2,     Direct Energy,   "ECEPH80 T2 RH375-30  (80 gal)"</v>
      </c>
    </row>
    <row r="87" spans="1:1" x14ac:dyDescent="0.25">
      <c r="A87" s="135" t="str">
        <f>"2,     "&amp;'2017 03 15'!C117&amp;",   """&amp;'2017 03 15'!T117&amp;""""</f>
        <v>2,     Direct Energy,   "ECEPH40 T2 RH375-SO  (40 gal)"</v>
      </c>
    </row>
    <row r="88" spans="1:1" x14ac:dyDescent="0.25">
      <c r="A88" s="135" t="str">
        <f>"2,     "&amp;'2017 03 15'!C118&amp;",   """&amp;'2017 03 15'!T118&amp;""""</f>
        <v>2,     Direct Energy,   "ECEPH50 T2 RH375-SO  (50 gal)"</v>
      </c>
    </row>
    <row r="89" spans="1:1" x14ac:dyDescent="0.25">
      <c r="A89" s="135" t="str">
        <f>"2,     "&amp;'2017 03 15'!C119&amp;",   """&amp;'2017 03 15'!T119&amp;""""</f>
        <v>2,     Direct Energy,   "ECEPH65 T2 RH375-SO  (65 gal)"</v>
      </c>
    </row>
    <row r="90" spans="1:1" x14ac:dyDescent="0.25">
      <c r="A90" s="135" t="str">
        <f>"2,     "&amp;'2017 03 15'!C120&amp;",   """&amp;'2017 03 15'!T120&amp;""""</f>
        <v>2,     Direct Energy,   "ECEPH80 T2 RH375-SO  (80 gal)"</v>
      </c>
    </row>
    <row r="91" spans="1:1" x14ac:dyDescent="0.25">
      <c r="A91" s="135" t="str">
        <f>"2,     "&amp;'2017 03 15'!C121&amp;",   """&amp;'2017 03 15'!T121&amp;""""</f>
        <v>2,     Direct Energy,   "ECE H40 T2 RH310BM  (40 gal)"</v>
      </c>
    </row>
    <row r="92" spans="1:1" x14ac:dyDescent="0.25">
      <c r="A92" s="135" t="str">
        <f>"2,     "&amp;'2017 03 15'!C122&amp;",   """&amp;'2017 03 15'!T122&amp;""""</f>
        <v>2,     Direct Energy,   "ECE H50 T2 RH310BM  (50 gal)"</v>
      </c>
    </row>
    <row r="93" spans="1:1" x14ac:dyDescent="0.25">
      <c r="A93" s="135" t="str">
        <f>"2,     "&amp;'2017 03 15'!C123&amp;",   """&amp;'2017 03 15'!T123&amp;""""</f>
        <v>2,     Direct Energy,   "ECE H65 T2 RH310BM  (65 gal)"</v>
      </c>
    </row>
    <row r="94" spans="1:1" x14ac:dyDescent="0.25">
      <c r="A94" s="135" t="str">
        <f>"2,     "&amp;'2017 03 15'!C124&amp;",   """&amp;'2017 03 15'!T124&amp;""""</f>
        <v>2,     Direct Energy,   "ECE H80 T2 RH310BM  (80 gal)"</v>
      </c>
    </row>
    <row r="95" spans="1:1" x14ac:dyDescent="0.25">
      <c r="A95" s="136" t="str">
        <f>"2,     "&amp;'2017 03 15'!C125&amp;",   """&amp;'2017 03 15'!T125&amp;""""</f>
        <v>2,     EcoSense,   "HB50ES  (50 gal)"</v>
      </c>
    </row>
    <row r="96" spans="1:1" x14ac:dyDescent="0.25">
      <c r="A96" s="136" t="str">
        <f>"2,     "&amp;'2017 03 15'!C126&amp;",   """&amp;'2017 03 15'!T126&amp;""""</f>
        <v>2,     GE,   "BEH50DCEJSB  (50 gal)"</v>
      </c>
    </row>
    <row r="97" spans="1:1" x14ac:dyDescent="0.25">
      <c r="A97" s="135" t="str">
        <f>"2,     "&amp;'2017 03 15'!C127&amp;",   """&amp;'2017 03 15'!T127&amp;""""</f>
        <v>2,     GE,   "BEH80DCEJSB  (80 gal)"</v>
      </c>
    </row>
    <row r="98" spans="1:1" x14ac:dyDescent="0.25">
      <c r="A98" s="135" t="str">
        <f>"2,     "&amp;'2017 03 15'!C128&amp;",   """&amp;'2017 03 15'!T128&amp;""""</f>
        <v>2,     GE,   "GEH50DEEJSC  (50 gal)"</v>
      </c>
    </row>
    <row r="99" spans="1:1" x14ac:dyDescent="0.25">
      <c r="A99" s="135" t="str">
        <f>"2,     "&amp;'2017 03 15'!C129&amp;",   """&amp;'2017 03 15'!T129&amp;""""</f>
        <v>2,     GE,   "GEH50DEEJXXX  (50 gal)"</v>
      </c>
    </row>
    <row r="100" spans="1:1" x14ac:dyDescent="0.25">
      <c r="A100" s="135" t="str">
        <f>"2,     "&amp;'2017 03 15'!C130&amp;",   """&amp;'2017 03 15'!T130&amp;""""</f>
        <v>2,     GE,   "GEH50DFEJSR  (50 gal)"</v>
      </c>
    </row>
    <row r="101" spans="1:1" x14ac:dyDescent="0.25">
      <c r="A101" s="135" t="str">
        <f>"2,     "&amp;'2017 03 15'!C131&amp;",   """&amp;'2017 03 15'!T131&amp;""""</f>
        <v>2,     GE,   "GEH50DHEKSC  (50 gal)"</v>
      </c>
    </row>
    <row r="102" spans="1:1" x14ac:dyDescent="0.25">
      <c r="A102" s="135" t="str">
        <f>"2,     "&amp;'2017 03 15'!C132&amp;",   """&amp;'2017 03 15'!T132&amp;""""</f>
        <v>2,     GE,   "GEH80DEEJSC  (80 gal)"</v>
      </c>
    </row>
    <row r="103" spans="1:1" x14ac:dyDescent="0.25">
      <c r="A103" s="135" t="str">
        <f>"2,     "&amp;'2017 03 15'!C133&amp;",   """&amp;'2017 03 15'!T133&amp;""""</f>
        <v>2,     GE,   "GEH80DFEJSR  (80 gal)"</v>
      </c>
    </row>
    <row r="104" spans="1:1" x14ac:dyDescent="0.25">
      <c r="A104" s="135" t="str">
        <f>"2,     "&amp;'2017 03 15'!C134&amp;",   """&amp;'2017 03 15'!T134&amp;""""</f>
        <v>2,     GE,   "GEH80DHEKSC  (80 gal)"</v>
      </c>
    </row>
    <row r="105" spans="1:1" x14ac:dyDescent="0.25">
      <c r="A105" s="136" t="str">
        <f>"2,     "&amp;'2017 03 15'!C135&amp;",   """&amp;'2017 03 15'!T135&amp;""""</f>
        <v>2,     Kenmore,   "153.32116  (60 gal)"</v>
      </c>
    </row>
    <row r="106" spans="1:1" x14ac:dyDescent="0.25">
      <c r="A106" s="135" t="str">
        <f>"2,     "&amp;'2017 03 15'!C136&amp;",   """&amp;'2017 03 15'!T136&amp;""""</f>
        <v>2,     Kenmore,   "153.32118  (80 gal)"</v>
      </c>
    </row>
    <row r="107" spans="1:1" x14ac:dyDescent="0.25">
      <c r="A107" s="135" t="str">
        <f>"2,     "&amp;'2017 03 15'!C137&amp;",   """&amp;'2017 03 15'!T137&amp;""""</f>
        <v>2,     Kenmore,   "153.5925  (50 gal)"</v>
      </c>
    </row>
    <row r="108" spans="1:1" x14ac:dyDescent="0.25">
      <c r="A108" s="135" t="str">
        <f>"2,     "&amp;'2017 03 15'!C138&amp;",   """&amp;'2017 03 15'!T138&amp;""""</f>
        <v>2,     Kenmore,   "153.5926  (66 gal)"</v>
      </c>
    </row>
    <row r="109" spans="1:1" x14ac:dyDescent="0.25">
      <c r="A109" s="135" t="str">
        <f>"2,     "&amp;'2017 03 15'!C139&amp;",   """&amp;'2017 03 15'!T139&amp;""""</f>
        <v>2,     Kenmore,   "153.5928  (80 gal)"</v>
      </c>
    </row>
    <row r="110" spans="1:1" x14ac:dyDescent="0.25">
      <c r="A110" s="136" t="str">
        <f>"2,     "&amp;'2017 03 15'!C143&amp;",   """&amp;'2017 03 15'!T143&amp;""""</f>
        <v>2,     Lochinvar,   "HPA051KD 120  (50 gal)"</v>
      </c>
    </row>
    <row r="111" spans="1:1" x14ac:dyDescent="0.25">
      <c r="A111" s="135" t="str">
        <f>"2,     "&amp;'2017 03 15'!C144&amp;",   """&amp;'2017 03 15'!T144&amp;""""</f>
        <v>2,     Lochinvar,   "HPA052KD 120  (50 gal)"</v>
      </c>
    </row>
    <row r="112" spans="1:1" x14ac:dyDescent="0.25">
      <c r="A112" s="135" t="str">
        <f>"2,     "&amp;'2017 03 15'!C145&amp;",   """&amp;'2017 03 15'!T145&amp;""""</f>
        <v>2,     Lochinvar,   "HPA067KD 120  (66 gal)"</v>
      </c>
    </row>
    <row r="113" spans="1:1" x14ac:dyDescent="0.25">
      <c r="A113" s="135" t="str">
        <f>"2,     "&amp;'2017 03 15'!C146&amp;",   """&amp;'2017 03 15'!T146&amp;""""</f>
        <v>2,     Lochinvar,   "HPA068KD 120  (66 gal)"</v>
      </c>
    </row>
    <row r="114" spans="1:1" x14ac:dyDescent="0.25">
      <c r="A114" s="135" t="str">
        <f>"2,     "&amp;'2017 03 15'!C147&amp;",   """&amp;'2017 03 15'!T147&amp;""""</f>
        <v>2,     Lochinvar,   "HPA081KD 120  (80 gal)"</v>
      </c>
    </row>
    <row r="115" spans="1:1" x14ac:dyDescent="0.25">
      <c r="A115" s="135" t="str">
        <f>"2,     "&amp;'2017 03 15'!C148&amp;",   """&amp;'2017 03 15'!T148&amp;""""</f>
        <v>2,     Lochinvar,   "HPA082KD 120  (80 gal)"</v>
      </c>
    </row>
    <row r="116" spans="1:1" x14ac:dyDescent="0.25">
      <c r="A116" s="136" t="str">
        <f>"2,     "&amp;'2017 03 15'!C149&amp;",   """&amp;'2017 03 15'!T149&amp;""""</f>
        <v>2,     Reliance,   "10-50-DHPTS 2**  (50 gal, JA13)"</v>
      </c>
    </row>
    <row r="117" spans="1:1" x14ac:dyDescent="0.25">
      <c r="A117" s="135" t="str">
        <f>"2,     "&amp;'2017 03 15'!C150&amp;",   """&amp;'2017 03 15'!T150&amp;""""</f>
        <v>2,     Reliance,   "10-66-DHPTS 2**  (66 gal, JA13)"</v>
      </c>
    </row>
    <row r="118" spans="1:1" x14ac:dyDescent="0.25">
      <c r="A118" s="135" t="str">
        <f>"2,     "&amp;'2017 03 15'!C151&amp;",   """&amp;'2017 03 15'!T151&amp;""""</f>
        <v>2,     Reliance,   "10-80-DHPTS 2**  (80 gal, JA13)"</v>
      </c>
    </row>
    <row r="119" spans="1:1" x14ac:dyDescent="0.25">
      <c r="A119" s="135" t="str">
        <f>"2,     "&amp;'2017 03 15'!C155&amp;",   """&amp;'2017 03 15'!T155&amp;""""</f>
        <v>2,     Reliance,   "10 60 DHPT  (60 gal)"</v>
      </c>
    </row>
    <row r="120" spans="1:1" x14ac:dyDescent="0.25">
      <c r="A120" s="135" t="str">
        <f>"2,     "&amp;'2017 03 15'!C156&amp;",   """&amp;'2017 03 15'!T156&amp;""""</f>
        <v>2,     Reliance,   "10 66 DHPHT 120  (66 gal)"</v>
      </c>
    </row>
    <row r="121" spans="1:1" x14ac:dyDescent="0.25">
      <c r="A121" s="135" t="str">
        <f>"2,     "&amp;'2017 03 15'!C157&amp;",   """&amp;'2017 03 15'!T157&amp;""""</f>
        <v>2,     Reliance,   "10 66 DHPHTN 120  (66 gal)"</v>
      </c>
    </row>
    <row r="122" spans="1:1" x14ac:dyDescent="0.25">
      <c r="A122" s="135" t="str">
        <f>"2,     "&amp;'2017 03 15'!C158&amp;",   """&amp;'2017 03 15'!T158&amp;""""</f>
        <v>2,     Reliance,   "10-66-DHPHTDR 130  (66 gal, JA13)"</v>
      </c>
    </row>
    <row r="123" spans="1:1" x14ac:dyDescent="0.25">
      <c r="A123" s="135" t="str">
        <f>"2,     "&amp;'2017 03 15'!C159&amp;",   """&amp;'2017 03 15'!T159&amp;""""</f>
        <v>2,     Reliance,   "10 80 DHPHT 120  (80 gal)"</v>
      </c>
    </row>
    <row r="124" spans="1:1" x14ac:dyDescent="0.25">
      <c r="A124" s="135" t="str">
        <f>"2,     "&amp;'2017 03 15'!C160&amp;",   """&amp;'2017 03 15'!T160&amp;""""</f>
        <v>2,     Reliance,   "10 80 DHPHTNE 120  (80 gal)"</v>
      </c>
    </row>
    <row r="125" spans="1:1" x14ac:dyDescent="0.25">
      <c r="A125" s="135" t="str">
        <f>"2,     "&amp;'2017 03 15'!C161&amp;",   """&amp;'2017 03 15'!T161&amp;""""</f>
        <v>2,     Reliance,   "10-80-DHPHTDR 130  (80 gal, JA13)"</v>
      </c>
    </row>
    <row r="126" spans="1:1" x14ac:dyDescent="0.25">
      <c r="A126" s="135" t="str">
        <f>"2,     "&amp;'2017 03 15'!C162&amp;",   """&amp;'2017 03 15'!T162&amp;""""</f>
        <v>2,     Reliance,   "10 80 DHPT  (80 gal)"</v>
      </c>
    </row>
    <row r="127" spans="1:1" x14ac:dyDescent="0.25">
      <c r="A127" s="135" t="str">
        <f>"2,     "&amp;'2017 03 15'!C163&amp;",   """&amp;'2017 03 15'!T163&amp;""""</f>
        <v>2,     Reliance,   "6 50 DHPHT 120  (50 gal)"</v>
      </c>
    </row>
    <row r="128" spans="1:1" x14ac:dyDescent="0.25">
      <c r="A128" s="135" t="str">
        <f>"2,     "&amp;'2017 03 15'!C164&amp;",   """&amp;'2017 03 15'!T164&amp;""""</f>
        <v>2,     Reliance,   "6 66 DHPHT 120  (66 gal)"</v>
      </c>
    </row>
    <row r="129" spans="1:1" x14ac:dyDescent="0.25">
      <c r="A129" s="135" t="str">
        <f>"2,     "&amp;'2017 03 15'!C165&amp;",   """&amp;'2017 03 15'!T165&amp;""""</f>
        <v>2,     Reliance,   "6 80 DHPHT 120  (80 gal)"</v>
      </c>
    </row>
    <row r="130" spans="1:1" x14ac:dyDescent="0.25">
      <c r="A130" s="135" t="str">
        <f>"2,     "&amp;'2017 03 15'!C166&amp;",   """&amp;'2017 03 15'!T166&amp;""""</f>
        <v>2,     Reliance,   "6 80 DHPT 102  (80 gal)"</v>
      </c>
    </row>
    <row r="131" spans="1:1" x14ac:dyDescent="0.25">
      <c r="A131" s="136" t="str">
        <f>"2,     "&amp;'2017 03 15'!C167&amp;",   """&amp;'2017 03 15'!T167&amp;""""</f>
        <v>2,     Rheem,   "HPLD40-1RH  (40 gal)"</v>
      </c>
    </row>
    <row r="132" spans="1:1" x14ac:dyDescent="0.25">
      <c r="A132" s="135" t="str">
        <f>"2,     "&amp;'2017 03 15'!C168&amp;",   """&amp;'2017 03 15'!T168&amp;""""</f>
        <v>2,     Rheem,   "HPLD50-1RH  (50 gal)"</v>
      </c>
    </row>
    <row r="133" spans="1:1" x14ac:dyDescent="0.25">
      <c r="A133" s="135" t="str">
        <f>"2,     "&amp;'2017 03 15'!C169&amp;",   """&amp;'2017 03 15'!T169&amp;""""</f>
        <v>2,     Rheem,   "HPLD65-1RH  (65 gal)"</v>
      </c>
    </row>
    <row r="134" spans="1:1" x14ac:dyDescent="0.25">
      <c r="A134" s="135" t="str">
        <f>"2,     "&amp;'2017 03 15'!C170&amp;",   """&amp;'2017 03 15'!T170&amp;""""</f>
        <v>2,     Rheem,   "HPLD80-1RH  (80 gal)"</v>
      </c>
    </row>
    <row r="135" spans="1:1" x14ac:dyDescent="0.25">
      <c r="A135" s="135" t="str">
        <f>"2,     "&amp;'2017 03 15'!C171&amp;",   """&amp;'2017 03 15'!T171&amp;""""</f>
        <v>2,     Rheem,   "PROPH40 T2 RH375-15  (40 gal, JA13)"</v>
      </c>
    </row>
    <row r="136" spans="1:1" x14ac:dyDescent="0.25">
      <c r="A136" s="135" t="str">
        <f>"2,     "&amp;'2017 03 15'!C172&amp;",   """&amp;'2017 03 15'!T172&amp;""""</f>
        <v>2,     Rheem,   "PROPH50 T2 RH375-15  (50 gal, JA13)"</v>
      </c>
    </row>
    <row r="137" spans="1:1" x14ac:dyDescent="0.25">
      <c r="A137" s="135" t="str">
        <f>"2,     "&amp;'2017 03 15'!C173&amp;",   """&amp;'2017 03 15'!T173&amp;""""</f>
        <v>2,     Rheem,   "PROPH65 T2 RH375-15  (65 gal, JA13)"</v>
      </c>
    </row>
    <row r="138" spans="1:1" x14ac:dyDescent="0.25">
      <c r="A138" s="135" t="str">
        <f>"2,     "&amp;'2017 03 15'!C174&amp;",   """&amp;'2017 03 15'!T174&amp;""""</f>
        <v>2,     Rheem,   "PROPH80 T2 RH375-15  (80 gal, JA13)"</v>
      </c>
    </row>
    <row r="139" spans="1:1" x14ac:dyDescent="0.25">
      <c r="A139" s="135" t="str">
        <f>"2,     "&amp;'2017 03 15'!C175&amp;",   """&amp;'2017 03 15'!T175&amp;""""</f>
        <v>2,     Rheem,   "PROPH40 T2 RH375-30  (40 gal, JA13)"</v>
      </c>
    </row>
    <row r="140" spans="1:1" x14ac:dyDescent="0.25">
      <c r="A140" s="135" t="str">
        <f>"2,     "&amp;'2017 03 15'!C176&amp;",   """&amp;'2017 03 15'!T176&amp;""""</f>
        <v>2,     Rheem,   "PROPH50 T2 RH375-30  (50 gal, JA13)"</v>
      </c>
    </row>
    <row r="141" spans="1:1" x14ac:dyDescent="0.25">
      <c r="A141" s="135" t="str">
        <f>"2,     "&amp;'2017 03 15'!C177&amp;",   """&amp;'2017 03 15'!T177&amp;""""</f>
        <v>2,     Rheem,   "PROPH65 T2 RH375-30  (65 gal, JA13)"</v>
      </c>
    </row>
    <row r="142" spans="1:1" x14ac:dyDescent="0.25">
      <c r="A142" s="135" t="str">
        <f>"2,     "&amp;'2017 03 15'!C178&amp;",   """&amp;'2017 03 15'!T178&amp;""""</f>
        <v>2,     Rheem,   "PROPH80 T2 RH375-30  (80 gal, JA13)"</v>
      </c>
    </row>
    <row r="143" spans="1:1" x14ac:dyDescent="0.25">
      <c r="A143" s="135" t="str">
        <f>"2,     "&amp;'2017 03 15'!C179&amp;",   """&amp;'2017 03 15'!T179&amp;""""</f>
        <v>2,     Rheem,   "PROPH40 T2 RH375-SO  (40 gal, JA13)"</v>
      </c>
    </row>
    <row r="144" spans="1:1" x14ac:dyDescent="0.25">
      <c r="A144" s="135" t="str">
        <f>"2,     "&amp;'2017 03 15'!C180&amp;",   """&amp;'2017 03 15'!T180&amp;""""</f>
        <v>2,     Rheem,   "PROPH50 T2 RH375-SO  (50 gal, JA13)"</v>
      </c>
    </row>
    <row r="145" spans="1:1" x14ac:dyDescent="0.25">
      <c r="A145" s="135" t="str">
        <f>"2,     "&amp;'2017 03 15'!C181&amp;",   """&amp;'2017 03 15'!T181&amp;""""</f>
        <v>2,     Rheem,   "PROPH65 T2 RH375-SO  (65 gal, JA13)"</v>
      </c>
    </row>
    <row r="146" spans="1:1" x14ac:dyDescent="0.25">
      <c r="A146" s="135" t="str">
        <f>"2,     "&amp;'2017 03 15'!C182&amp;",   """&amp;'2017 03 15'!T182&amp;""""</f>
        <v>2,     Rheem,   "PROPH80 T2 RH375-SO  (80 gal, JA13)"</v>
      </c>
    </row>
    <row r="147" spans="1:1" x14ac:dyDescent="0.25">
      <c r="A147" s="135" t="str">
        <f>"2,     "&amp;'2017 03 15'!C183&amp;",   """&amp;'2017 03 15'!T183&amp;""""</f>
        <v>2,     Rheem,   "XE40T10H22U0  (40 gal, JA13)"</v>
      </c>
    </row>
    <row r="148" spans="1:1" x14ac:dyDescent="0.25">
      <c r="A148" s="135" t="str">
        <f>"2,     "&amp;'2017 03 15'!C184&amp;",   """&amp;'2017 03 15'!T184&amp;""""</f>
        <v>2,     Rheem,   "XE50T10H22U0  (50 gal, JA13)"</v>
      </c>
    </row>
    <row r="149" spans="1:1" x14ac:dyDescent="0.25">
      <c r="A149" s="135" t="str">
        <f>"2,     "&amp;'2017 03 15'!C185&amp;",   """&amp;'2017 03 15'!T185&amp;""""</f>
        <v>2,     Rheem,   "XE65T10H22U0  (65 gal, JA13)"</v>
      </c>
    </row>
    <row r="150" spans="1:1" x14ac:dyDescent="0.25">
      <c r="A150" s="135" t="str">
        <f>"2,     "&amp;'2017 03 15'!C186&amp;",   """&amp;'2017 03 15'!T186&amp;""""</f>
        <v>2,     Rheem,   "XE80T10H22U0  (80 gal, JA13)"</v>
      </c>
    </row>
    <row r="151" spans="1:1" x14ac:dyDescent="0.25">
      <c r="A151" s="135" t="str">
        <f>"2,     "&amp;'2017 03 15'!C187&amp;",   """&amp;'2017 03 15'!T187&amp;""""</f>
        <v>2,     Rheem,   "XE40T10H45U0  (40 gal, JA13)"</v>
      </c>
    </row>
    <row r="152" spans="1:1" x14ac:dyDescent="0.25">
      <c r="A152" s="135" t="str">
        <f>"2,     "&amp;'2017 03 15'!C188&amp;",   """&amp;'2017 03 15'!T188&amp;""""</f>
        <v>2,     Rheem,   "XE50T10H45U0  (50 gal, JA13)"</v>
      </c>
    </row>
    <row r="153" spans="1:1" x14ac:dyDescent="0.25">
      <c r="A153" s="135" t="str">
        <f>"2,     "&amp;'2017 03 15'!C189&amp;",   """&amp;'2017 03 15'!T189&amp;""""</f>
        <v>2,     Rheem,   "XE65T10H45U0  (65 gal, JA13)"</v>
      </c>
    </row>
    <row r="154" spans="1:1" x14ac:dyDescent="0.25">
      <c r="A154" s="135" t="str">
        <f>"2,     "&amp;'2017 03 15'!C190&amp;",   """&amp;'2017 03 15'!T190&amp;""""</f>
        <v>2,     Rheem,   "XE80T10H45U0  (80 gal, JA13)"</v>
      </c>
    </row>
    <row r="155" spans="1:1" x14ac:dyDescent="0.25">
      <c r="A155" s="135" t="str">
        <f>"2,     "&amp;'2017 03 15'!C191&amp;",   """&amp;'2017 03 15'!T191&amp;""""</f>
        <v>2,     Rheem,   "XE40T10HS45U0  (40 gal, JA13)"</v>
      </c>
    </row>
    <row r="156" spans="1:1" x14ac:dyDescent="0.25">
      <c r="A156" s="135" t="str">
        <f>"2,     "&amp;'2017 03 15'!C192&amp;",   """&amp;'2017 03 15'!T192&amp;""""</f>
        <v>2,     Rheem,   "XE50T10HS45U0  (50 gal, JA13)"</v>
      </c>
    </row>
    <row r="157" spans="1:1" x14ac:dyDescent="0.25">
      <c r="A157" s="135" t="str">
        <f>"2,     "&amp;'2017 03 15'!C193&amp;",   """&amp;'2017 03 15'!T193&amp;""""</f>
        <v>2,     Rheem,   "XE65T10HS45U0  (65 gal, JA13)"</v>
      </c>
    </row>
    <row r="158" spans="1:1" x14ac:dyDescent="0.25">
      <c r="A158" s="135" t="str">
        <f>"2,     "&amp;'2017 03 15'!C194&amp;",   """&amp;'2017 03 15'!T194&amp;""""</f>
        <v>2,     Rheem,   "XE80T10HS45U0  (80 gal, JA13)"</v>
      </c>
    </row>
    <row r="159" spans="1:1" x14ac:dyDescent="0.25">
      <c r="A159" s="135" t="str">
        <f>"2,     "&amp;'2017 03 15'!C195&amp;",   """&amp;'2017 03 15'!T195&amp;""""</f>
        <v>2,     Rheem,   "PRO H40 T2 RH310BM  (40 gal, JA13)"</v>
      </c>
    </row>
    <row r="160" spans="1:1" x14ac:dyDescent="0.25">
      <c r="A160" s="135" t="str">
        <f>"2,     "&amp;'2017 03 15'!C196&amp;",   """&amp;'2017 03 15'!T196&amp;""""</f>
        <v>2,     Rheem,   "PRO H50 T2 RH310BM  (50 gal, JA13)"</v>
      </c>
    </row>
    <row r="161" spans="1:1" x14ac:dyDescent="0.25">
      <c r="A161" s="135" t="str">
        <f>"2,     "&amp;'2017 03 15'!C197&amp;",   """&amp;'2017 03 15'!T197&amp;""""</f>
        <v>2,     Rheem,   "PRO H65 T2 RH310BM  (65 gal, JA13)"</v>
      </c>
    </row>
    <row r="162" spans="1:1" x14ac:dyDescent="0.25">
      <c r="A162" s="135" t="str">
        <f>"2,     "&amp;'2017 03 15'!C198&amp;",   """&amp;'2017 03 15'!T198&amp;""""</f>
        <v>2,     Rheem,   "PRO H80 T2 RH310BM  (80 gal, JA13)"</v>
      </c>
    </row>
    <row r="163" spans="1:1" x14ac:dyDescent="0.25">
      <c r="A163" s="135" t="str">
        <f>"2,     "&amp;'2017 03 15'!C199&amp;",   """&amp;'2017 03 15'!T199&amp;""""</f>
        <v>2,     Rheem,   "PRO H40 T2 RH310UM  (40 gal)"</v>
      </c>
    </row>
    <row r="164" spans="1:1" x14ac:dyDescent="0.25">
      <c r="A164" s="135" t="str">
        <f>"2,     "&amp;'2017 03 15'!C200&amp;",   """&amp;'2017 03 15'!T200&amp;""""</f>
        <v>2,     Rheem,   "PRO H50 T2 RH310UM  (50 gal)"</v>
      </c>
    </row>
    <row r="165" spans="1:1" x14ac:dyDescent="0.25">
      <c r="A165" s="135" t="str">
        <f>"2,     "&amp;'2017 03 15'!C201&amp;",   """&amp;'2017 03 15'!T201&amp;""""</f>
        <v>2,     Rheem,   "PRO H65 T2 RH310UM  (65 gal)"</v>
      </c>
    </row>
    <row r="166" spans="1:1" x14ac:dyDescent="0.25">
      <c r="A166" s="135" t="str">
        <f>"2,     "&amp;'2017 03 15'!C202&amp;",   """&amp;'2017 03 15'!T202&amp;""""</f>
        <v>2,     Rheem,   "PRO H80 T2 RH310UM  (80 gal)"</v>
      </c>
    </row>
    <row r="167" spans="1:1" x14ac:dyDescent="0.25">
      <c r="A167" s="135" t="str">
        <f>"2,     "&amp;'2017 03 15'!C203&amp;",   """&amp;'2017 03 15'!T203&amp;""""</f>
        <v>2,     Rheem,   "HB50RH  (50 gal)"</v>
      </c>
    </row>
    <row r="168" spans="1:1" x14ac:dyDescent="0.25">
      <c r="A168" s="135" t="str">
        <f>"2,     "&amp;'2017 03 15'!C204&amp;",   """&amp;'2017 03 15'!T204&amp;""""</f>
        <v>2,     Rheem,   "PROPH50 T2 RH245  (50 gal)"</v>
      </c>
    </row>
    <row r="169" spans="1:1" x14ac:dyDescent="0.25">
      <c r="A169" s="135" t="str">
        <f>"2,     "&amp;'2017 03 15'!C205&amp;",   """&amp;'2017 03 15'!T205&amp;""""</f>
        <v>2,     Rheem,   "PROPH50 T2 RH350 D  (50 gal)"</v>
      </c>
    </row>
    <row r="170" spans="1:1" x14ac:dyDescent="0.25">
      <c r="A170" s="135" t="str">
        <f>"2,     "&amp;'2017 03 15'!C206&amp;",   """&amp;'2017 03 15'!T206&amp;""""</f>
        <v>2,     Rheem,   "PROPH65 T2 RH350 D  (65 gal)"</v>
      </c>
    </row>
    <row r="171" spans="1:1" x14ac:dyDescent="0.25">
      <c r="A171" s="135" t="str">
        <f>"2,     "&amp;'2017 03 15'!C207&amp;",   """&amp;'2017 03 15'!T207&amp;""""</f>
        <v>2,     Rheem,   "PROPH80 T2 RH245  (80 gal)"</v>
      </c>
    </row>
    <row r="172" spans="1:1" x14ac:dyDescent="0.25">
      <c r="A172" s="135" t="str">
        <f>"2,     "&amp;'2017 03 15'!C208&amp;",   """&amp;'2017 03 15'!T208&amp;""""</f>
        <v>2,     Rheem,   "PROPH80 T2 RH350 D  (80 gal)"</v>
      </c>
    </row>
    <row r="173" spans="1:1" x14ac:dyDescent="0.25">
      <c r="A173" s="135" t="str">
        <f>"2,     "&amp;'2017 03 15'!C209&amp;",   """&amp;'2017 03 15'!T209&amp;""""</f>
        <v>2,     Rheem,   "XE50T10HD50U0  (50 gal)"</v>
      </c>
    </row>
    <row r="174" spans="1:1" x14ac:dyDescent="0.25">
      <c r="A174" s="135" t="str">
        <f>"2,     "&amp;'2017 03 15'!C210&amp;",   """&amp;'2017 03 15'!T210&amp;""""</f>
        <v>2,     Rheem,   "XE50T12EH45U0  (50 gal)"</v>
      </c>
    </row>
    <row r="175" spans="1:1" x14ac:dyDescent="0.25">
      <c r="A175" s="135" t="str">
        <f>"2,     "&amp;'2017 03 15'!C211&amp;",   """&amp;'2017 03 15'!T211&amp;""""</f>
        <v>2,     Rheem,   "XE50T12EH45U0W  (50 gal)"</v>
      </c>
    </row>
    <row r="176" spans="1:1" x14ac:dyDescent="0.25">
      <c r="A176" s="135" t="str">
        <f>"2,     "&amp;'2017 03 15'!C212&amp;",   """&amp;'2017 03 15'!T212&amp;""""</f>
        <v>2,     Rheem,   "XE65T10HD50U0  (65 gal)"</v>
      </c>
    </row>
    <row r="177" spans="1:1" x14ac:dyDescent="0.25">
      <c r="A177" s="135" t="str">
        <f>"2,     "&amp;'2017 03 15'!C213&amp;",   """&amp;'2017 03 15'!T213&amp;""""</f>
        <v>2,     Rheem,   "XE80T10HD50U0  (80 gal)"</v>
      </c>
    </row>
    <row r="178" spans="1:1" x14ac:dyDescent="0.25">
      <c r="A178" s="135" t="str">
        <f>"2,     "&amp;'2017 03 15'!C214&amp;",   """&amp;'2017 03 15'!T214&amp;""""</f>
        <v>2,     Rheem,   "XE80T12EH45U0  (80 gal)"</v>
      </c>
    </row>
    <row r="179" spans="1:1" x14ac:dyDescent="0.25">
      <c r="A179" s="135" t="str">
        <f>"2,     "&amp;'2017 03 15'!C215&amp;",   """&amp;'2017 03 15'!T215&amp;""""</f>
        <v>2,     Rheem,   "XE80T12EH45U0W  (80 gal)"</v>
      </c>
    </row>
    <row r="180" spans="1:1" x14ac:dyDescent="0.25">
      <c r="A180" s="135" t="str">
        <f>"2,     "&amp;'2017 03 15'!C216&amp;",   """&amp;'2017 03 15'!T216&amp;""""</f>
        <v>2,     Rheem,   "PROPH50 T2 RH350 DC  (50 gal)"</v>
      </c>
    </row>
    <row r="181" spans="1:1" x14ac:dyDescent="0.25">
      <c r="A181" s="135" t="str">
        <f>"2,     "&amp;'2017 03 15'!C217&amp;",   """&amp;'2017 03 15'!T217&amp;""""</f>
        <v>2,     Rheem,   "PROPH65 T2 RH350 DC  (65 gal)"</v>
      </c>
    </row>
    <row r="182" spans="1:1" x14ac:dyDescent="0.25">
      <c r="A182" s="135" t="str">
        <f>"2,     "&amp;'2017 03 15'!C218&amp;",   """&amp;'2017 03 15'!T218&amp;""""</f>
        <v>2,     Rheem,   "PROPH80 T2 RH350 DC  (80 gal)"</v>
      </c>
    </row>
    <row r="183" spans="1:1" x14ac:dyDescent="0.25">
      <c r="A183" s="135" t="str">
        <f>"2,     "&amp;'2017 03 15'!C219&amp;",   """&amp;'2017 03 15'!T219&amp;""""</f>
        <v>2,     Rheem,   "HPLD50  (50 gal)"</v>
      </c>
    </row>
    <row r="184" spans="1:1" x14ac:dyDescent="0.25">
      <c r="A184" s="135" t="str">
        <f>"2,     "&amp;'2017 03 15'!C220&amp;",   """&amp;'2017 03 15'!T220&amp;""""</f>
        <v>2,     Rheem,   "HPLD65  (65 gal)"</v>
      </c>
    </row>
    <row r="185" spans="1:1" x14ac:dyDescent="0.25">
      <c r="A185" s="135" t="str">
        <f>"2,     "&amp;'2017 03 15'!C221&amp;",   """&amp;'2017 03 15'!T221&amp;""""</f>
        <v>2,     Rheem,   "HPLD80  (80 gal)"</v>
      </c>
    </row>
    <row r="186" spans="1:1" x14ac:dyDescent="0.25">
      <c r="A186" s="135" t="str">
        <f>"2,     "&amp;'2017 03 15'!C222&amp;",   """&amp;'2017 03 15'!T222&amp;""""</f>
        <v>2,     Rheem,   "XE50T10HD22U0  (50 gal)"</v>
      </c>
    </row>
    <row r="187" spans="1:1" x14ac:dyDescent="0.25">
      <c r="A187" s="135" t="str">
        <f>"2,     "&amp;'2017 03 15'!C223&amp;",   """&amp;'2017 03 15'!T223&amp;""""</f>
        <v>2,     Rheem,   "XE50T10HD50U1  (50 gal)"</v>
      </c>
    </row>
    <row r="188" spans="1:1" x14ac:dyDescent="0.25">
      <c r="A188" s="135" t="str">
        <f>"2,     "&amp;'2017 03 15'!C224&amp;",   """&amp;'2017 03 15'!T224&amp;""""</f>
        <v>2,     Rheem,   "XE65T10HD22U0  (65 gal)"</v>
      </c>
    </row>
    <row r="189" spans="1:1" x14ac:dyDescent="0.25">
      <c r="A189" s="135" t="str">
        <f>"2,     "&amp;'2017 03 15'!C225&amp;",   """&amp;'2017 03 15'!T225&amp;""""</f>
        <v>2,     Rheem,   "XE65T10HD50U1  (65 gal)"</v>
      </c>
    </row>
    <row r="190" spans="1:1" x14ac:dyDescent="0.25">
      <c r="A190" s="135" t="str">
        <f>"2,     "&amp;'2017 03 15'!C226&amp;",   """&amp;'2017 03 15'!T226&amp;""""</f>
        <v>2,     Rheem,   "XE80T10HD22U0  (80 gal)"</v>
      </c>
    </row>
    <row r="191" spans="1:1" x14ac:dyDescent="0.25">
      <c r="A191" s="135" t="str">
        <f>"2,     "&amp;'2017 03 15'!C227&amp;",   """&amp;'2017 03 15'!T227&amp;""""</f>
        <v>2,     Rheem,   "XE80T10HD50U1  (80 gal)"</v>
      </c>
    </row>
    <row r="192" spans="1:1" x14ac:dyDescent="0.25">
      <c r="A192" s="135" t="str">
        <f>"2,     "&amp;'2017 03 15'!C228&amp;",   """&amp;'2017 03 15'!T228&amp;""""</f>
        <v>2,     Rheem,   "PROPH50 T2 RH350 D15  (50 gal)"</v>
      </c>
    </row>
    <row r="193" spans="1:1" x14ac:dyDescent="0.25">
      <c r="A193" s="135" t="str">
        <f>"2,     "&amp;'2017 03 15'!C229&amp;",   """&amp;'2017 03 15'!T229&amp;""""</f>
        <v>2,     Rheem,   "PROPH50 T2 RH350 DCB  (50 gal)"</v>
      </c>
    </row>
    <row r="194" spans="1:1" x14ac:dyDescent="0.25">
      <c r="A194" s="135" t="str">
        <f>"2,     "&amp;'2017 03 15'!C230&amp;",   """&amp;'2017 03 15'!T230&amp;""""</f>
        <v>2,     Rheem,   "PROPH65 T2 RH350 D15  (65 gal)"</v>
      </c>
    </row>
    <row r="195" spans="1:1" x14ac:dyDescent="0.25">
      <c r="A195" s="135" t="str">
        <f>"2,     "&amp;'2017 03 15'!C231&amp;",   """&amp;'2017 03 15'!T231&amp;""""</f>
        <v>2,     Rheem,   "PROPH65 T2 RH350 DCB  (65 gal)"</v>
      </c>
    </row>
    <row r="196" spans="1:1" x14ac:dyDescent="0.25">
      <c r="A196" s="135" t="str">
        <f>"2,     "&amp;'2017 03 15'!C232&amp;",   """&amp;'2017 03 15'!T232&amp;""""</f>
        <v>2,     Rheem,   "PROPH80 T2 RH350 D15  (80 gal)"</v>
      </c>
    </row>
    <row r="197" spans="1:1" x14ac:dyDescent="0.25">
      <c r="A197" s="135" t="str">
        <f>"2,     "&amp;'2017 03 15'!C233&amp;",   """&amp;'2017 03 15'!T233&amp;""""</f>
        <v>2,     Rheem,   "PROPH80 T2 RH350 DCB  (80 gal)"</v>
      </c>
    </row>
    <row r="198" spans="1:1" x14ac:dyDescent="0.25">
      <c r="A198" s="136" t="str">
        <f>"2,     "&amp;'2017 03 15'!C254&amp;",   """&amp;'2017 03 15'!T254&amp;""""</f>
        <v>2,     Rheem Canada,   "CPROPH40 T2 RH375-15  (40 gal)"</v>
      </c>
    </row>
    <row r="199" spans="1:1" x14ac:dyDescent="0.25">
      <c r="A199" s="135" t="str">
        <f>"2,     "&amp;'2017 03 15'!C255&amp;",   """&amp;'2017 03 15'!T255&amp;""""</f>
        <v>2,     Rheem Canada,   "CPROPH50 T2 RH375-15  (50 gal)"</v>
      </c>
    </row>
    <row r="200" spans="1:1" x14ac:dyDescent="0.25">
      <c r="A200" s="135" t="str">
        <f>"2,     "&amp;'2017 03 15'!C256&amp;",   """&amp;'2017 03 15'!T256&amp;""""</f>
        <v>2,     Rheem Canada,   "CPROPH65 T2 RH375-15  (65 gal)"</v>
      </c>
    </row>
    <row r="201" spans="1:1" x14ac:dyDescent="0.25">
      <c r="A201" s="135" t="str">
        <f>"2,     "&amp;'2017 03 15'!C257&amp;",   """&amp;'2017 03 15'!T257&amp;""""</f>
        <v>2,     Rheem Canada,   "CPROPH80 T2 RH375-15  (80 gal)"</v>
      </c>
    </row>
    <row r="202" spans="1:1" x14ac:dyDescent="0.25">
      <c r="A202" s="135" t="str">
        <f>"2,     "&amp;'2017 03 15'!C258&amp;",   """&amp;'2017 03 15'!T258&amp;""""</f>
        <v>2,     Rheem Canada,   "CPROPH40 T2 RH375-30  (40 gal)"</v>
      </c>
    </row>
    <row r="203" spans="1:1" x14ac:dyDescent="0.25">
      <c r="A203" s="135" t="str">
        <f>"2,     "&amp;'2017 03 15'!C259&amp;",   """&amp;'2017 03 15'!T259&amp;""""</f>
        <v>2,     Rheem Canada,   "CPROPH50 T2 RH375-30  (50 gal)"</v>
      </c>
    </row>
    <row r="204" spans="1:1" x14ac:dyDescent="0.25">
      <c r="A204" s="135" t="str">
        <f>"2,     "&amp;'2017 03 15'!C260&amp;",   """&amp;'2017 03 15'!T260&amp;""""</f>
        <v>2,     Rheem Canada,   "CPROPH65 T2 RH375-30  (65 gal)"</v>
      </c>
    </row>
    <row r="205" spans="1:1" x14ac:dyDescent="0.25">
      <c r="A205" s="135" t="str">
        <f>"2,     "&amp;'2017 03 15'!C261&amp;",   """&amp;'2017 03 15'!T261&amp;""""</f>
        <v>2,     Rheem Canada,   "CPROPH80 T2 RH375-30  (80 gal)"</v>
      </c>
    </row>
    <row r="206" spans="1:1" x14ac:dyDescent="0.25">
      <c r="A206" s="135" t="str">
        <f>"2,     "&amp;'2017 03 15'!C262&amp;",   """&amp;'2017 03 15'!T262&amp;""""</f>
        <v>2,     Rheem Canada,   "CPROPH40 T2 RH375-SO  (40 gal)"</v>
      </c>
    </row>
    <row r="207" spans="1:1" x14ac:dyDescent="0.25">
      <c r="A207" s="135" t="str">
        <f>"2,     "&amp;'2017 03 15'!C263&amp;",   """&amp;'2017 03 15'!T263&amp;""""</f>
        <v>2,     Rheem Canada,   "CPROPH50 T2 RH375-SO  (50 gal)"</v>
      </c>
    </row>
    <row r="208" spans="1:1" x14ac:dyDescent="0.25">
      <c r="A208" s="135" t="str">
        <f>"2,     "&amp;'2017 03 15'!C264&amp;",   """&amp;'2017 03 15'!T264&amp;""""</f>
        <v>2,     Rheem Canada,   "CPROPH65 T2 RH375-SO  (65 gal)"</v>
      </c>
    </row>
    <row r="209" spans="1:1" x14ac:dyDescent="0.25">
      <c r="A209" s="135" t="str">
        <f>"2,     "&amp;'2017 03 15'!C265&amp;",   """&amp;'2017 03 15'!T265&amp;""""</f>
        <v>2,     Rheem Canada,   "CPROPH80 T2 RH375-SO  (80 gal)"</v>
      </c>
    </row>
    <row r="210" spans="1:1" x14ac:dyDescent="0.25">
      <c r="A210" s="135" t="str">
        <f>"2,     "&amp;'2017 03 15'!C266&amp;",   """&amp;'2017 03 15'!T266&amp;""""</f>
        <v>2,     Rheem Canada,   "CXE40T10H22UO  (40 gal)"</v>
      </c>
    </row>
    <row r="211" spans="1:1" x14ac:dyDescent="0.25">
      <c r="A211" s="135" t="str">
        <f>"2,     "&amp;'2017 03 15'!C267&amp;",   """&amp;'2017 03 15'!T267&amp;""""</f>
        <v>2,     Rheem Canada,   "CXE50T10H22UO  (50 gal)"</v>
      </c>
    </row>
    <row r="212" spans="1:1" x14ac:dyDescent="0.25">
      <c r="A212" s="135" t="str">
        <f>"2,     "&amp;'2017 03 15'!C268&amp;",   """&amp;'2017 03 15'!T268&amp;""""</f>
        <v>2,     Rheem Canada,   "CXE65T10H22UO  (65 gal)"</v>
      </c>
    </row>
    <row r="213" spans="1:1" x14ac:dyDescent="0.25">
      <c r="A213" s="135" t="str">
        <f>"2,     "&amp;'2017 03 15'!C269&amp;",   """&amp;'2017 03 15'!T269&amp;""""</f>
        <v>2,     Rheem Canada,   "CXE80T10H22UO  (80 gal)"</v>
      </c>
    </row>
    <row r="214" spans="1:1" x14ac:dyDescent="0.25">
      <c r="A214" s="135" t="str">
        <f>"2,     "&amp;'2017 03 15'!C270&amp;",   """&amp;'2017 03 15'!T270&amp;""""</f>
        <v>2,     Rheem Canada,   "CXE40T10H45UO  (40 gal)"</v>
      </c>
    </row>
    <row r="215" spans="1:1" x14ac:dyDescent="0.25">
      <c r="A215" s="135" t="str">
        <f>"2,     "&amp;'2017 03 15'!C271&amp;",   """&amp;'2017 03 15'!T271&amp;""""</f>
        <v>2,     Rheem Canada,   "CXE50T10H45UO  (50 gal)"</v>
      </c>
    </row>
    <row r="216" spans="1:1" x14ac:dyDescent="0.25">
      <c r="A216" s="135" t="str">
        <f>"2,     "&amp;'2017 03 15'!C272&amp;",   """&amp;'2017 03 15'!T272&amp;""""</f>
        <v>2,     Rheem Canada,   "CXE65T10H45UO  (65 gal)"</v>
      </c>
    </row>
    <row r="217" spans="1:1" x14ac:dyDescent="0.25">
      <c r="A217" s="135" t="str">
        <f>"2,     "&amp;'2017 03 15'!C273&amp;",   """&amp;'2017 03 15'!T273&amp;""""</f>
        <v>2,     Rheem Canada,   "CXE80T10H45UO  (80 gal)"</v>
      </c>
    </row>
    <row r="218" spans="1:1" x14ac:dyDescent="0.25">
      <c r="A218" s="135" t="str">
        <f>"2,     "&amp;'2017 03 15'!C274&amp;",   """&amp;'2017 03 15'!T274&amp;""""</f>
        <v>2,     Rheem Canada,   "CXE40T10HS45UO  (40 gal)"</v>
      </c>
    </row>
    <row r="219" spans="1:1" x14ac:dyDescent="0.25">
      <c r="A219" s="135" t="str">
        <f>"2,     "&amp;'2017 03 15'!C275&amp;",   """&amp;'2017 03 15'!T275&amp;""""</f>
        <v>2,     Rheem Canada,   "CXE50T10HS45UO  (50 gal)"</v>
      </c>
    </row>
    <row r="220" spans="1:1" x14ac:dyDescent="0.25">
      <c r="A220" s="135" t="str">
        <f>"2,     "&amp;'2017 03 15'!C276&amp;",   """&amp;'2017 03 15'!T276&amp;""""</f>
        <v>2,     Rheem Canada,   "CXE65T10HS45UO  (65 gal)"</v>
      </c>
    </row>
    <row r="221" spans="1:1" x14ac:dyDescent="0.25">
      <c r="A221" s="135" t="str">
        <f>"2,     "&amp;'2017 03 15'!C277&amp;",   """&amp;'2017 03 15'!T277&amp;""""</f>
        <v>2,     Rheem Canada,   "CXE80T10HS45UO  (80 gal)"</v>
      </c>
    </row>
    <row r="222" spans="1:1" x14ac:dyDescent="0.25">
      <c r="A222" s="135" t="str">
        <f>"2,     "&amp;'2017 03 15'!C278&amp;",   """&amp;'2017 03 15'!T278&amp;""""</f>
        <v>2,     Rheem Canada,   "CPRO H40 T2 RH310BM  (40 gal)"</v>
      </c>
    </row>
    <row r="223" spans="1:1" x14ac:dyDescent="0.25">
      <c r="A223" s="135" t="str">
        <f>"2,     "&amp;'2017 03 15'!C279&amp;",   """&amp;'2017 03 15'!T279&amp;""""</f>
        <v>2,     Rheem Canada,   "CPRO H50 T2 RH310BM  (50 gal)"</v>
      </c>
    </row>
    <row r="224" spans="1:1" x14ac:dyDescent="0.25">
      <c r="A224" s="135" t="str">
        <f>"2,     "&amp;'2017 03 15'!C280&amp;",   """&amp;'2017 03 15'!T280&amp;""""</f>
        <v>2,     Rheem Canada,   "CPRO H65 T2 RH310BM  (65 gal)"</v>
      </c>
    </row>
    <row r="225" spans="1:1" x14ac:dyDescent="0.25">
      <c r="A225" s="135" t="str">
        <f>"2,     "&amp;'2017 03 15'!C281&amp;",   """&amp;'2017 03 15'!T281&amp;""""</f>
        <v>2,     Rheem Canada,   "CPRO H80 T2 RH310BM  (80 gal)"</v>
      </c>
    </row>
    <row r="226" spans="1:1" x14ac:dyDescent="0.25">
      <c r="A226" s="136" t="str">
        <f>"2,     "&amp;'2017 03 15'!C292&amp;",   """&amp;'2017 03 15'!T292&amp;""""</f>
        <v>2,     Richmond,   "10E40-HP515  (40 gal, JA13)"</v>
      </c>
    </row>
    <row r="227" spans="1:1" x14ac:dyDescent="0.25">
      <c r="A227" s="135" t="str">
        <f>"2,     "&amp;'2017 03 15'!C293&amp;",   """&amp;'2017 03 15'!T293&amp;""""</f>
        <v>2,     Richmond,   "10E50-HP515  (50 gal, JA13)"</v>
      </c>
    </row>
    <row r="228" spans="1:1" x14ac:dyDescent="0.25">
      <c r="A228" s="135" t="str">
        <f>"2,     "&amp;'2017 03 15'!C294&amp;",   """&amp;'2017 03 15'!T294&amp;""""</f>
        <v>2,     Richmond,   "10E65-HP515  (65 gal, JA13)"</v>
      </c>
    </row>
    <row r="229" spans="1:1" x14ac:dyDescent="0.25">
      <c r="A229" s="135" t="str">
        <f>"2,     "&amp;'2017 03 15'!C295&amp;",   """&amp;'2017 03 15'!T295&amp;""""</f>
        <v>2,     Richmond,   "10E80-HP515  (80 gal, JA13)"</v>
      </c>
    </row>
    <row r="230" spans="1:1" x14ac:dyDescent="0.25">
      <c r="A230" s="135" t="str">
        <f>"2,     "&amp;'2017 03 15'!C296&amp;",   """&amp;'2017 03 15'!T296&amp;""""</f>
        <v>2,     Richmond,   "10E40-HP530  (40 gal, JA13)"</v>
      </c>
    </row>
    <row r="231" spans="1:1" x14ac:dyDescent="0.25">
      <c r="A231" s="135" t="str">
        <f>"2,     "&amp;'2017 03 15'!C297&amp;",   """&amp;'2017 03 15'!T297&amp;""""</f>
        <v>2,     Richmond,   "10E50-HP530  (50 gal, JA13)"</v>
      </c>
    </row>
    <row r="232" spans="1:1" x14ac:dyDescent="0.25">
      <c r="A232" s="135" t="str">
        <f>"2,     "&amp;'2017 03 15'!C298&amp;",   """&amp;'2017 03 15'!T298&amp;""""</f>
        <v>2,     Richmond,   "10E65-HP530  (65 gal, JA13)"</v>
      </c>
    </row>
    <row r="233" spans="1:1" x14ac:dyDescent="0.25">
      <c r="A233" s="135" t="str">
        <f>"2,     "&amp;'2017 03 15'!C299&amp;",   """&amp;'2017 03 15'!T299&amp;""""</f>
        <v>2,     Richmond,   "10E80-HP530  (80 gal, JA13)"</v>
      </c>
    </row>
    <row r="234" spans="1:1" x14ac:dyDescent="0.25">
      <c r="A234" s="135" t="str">
        <f>"2,     "&amp;'2017 03 15'!C300&amp;",   """&amp;'2017 03 15'!T300&amp;""""</f>
        <v>2,     Richmond,   "10E40-HP5S30  (40 gal, JA13)"</v>
      </c>
    </row>
    <row r="235" spans="1:1" x14ac:dyDescent="0.25">
      <c r="A235" s="135" t="str">
        <f>"2,     "&amp;'2017 03 15'!C301&amp;",   """&amp;'2017 03 15'!T301&amp;""""</f>
        <v>2,     Richmond,   "10E50-HP5S30  (50 gal, JA13)"</v>
      </c>
    </row>
    <row r="236" spans="1:1" x14ac:dyDescent="0.25">
      <c r="A236" s="135" t="str">
        <f>"2,     "&amp;'2017 03 15'!C302&amp;",   """&amp;'2017 03 15'!T302&amp;""""</f>
        <v>2,     Richmond,   "10E65-HP5S30  (65 gal, JA13)"</v>
      </c>
    </row>
    <row r="237" spans="1:1" x14ac:dyDescent="0.25">
      <c r="A237" s="135" t="str">
        <f>"2,     "&amp;'2017 03 15'!C303&amp;",   """&amp;'2017 03 15'!T303&amp;""""</f>
        <v>2,     Richmond,   "10E80-HP5S30  (80 gal, JA13)"</v>
      </c>
    </row>
    <row r="238" spans="1:1" x14ac:dyDescent="0.25">
      <c r="A238" s="135" t="str">
        <f>"2,     "&amp;'2017 03 15'!C304&amp;",   """&amp;'2017 03 15'!T304&amp;""""</f>
        <v>2,     Richmond,   "10E50-HP4D  (50 gal)"</v>
      </c>
    </row>
    <row r="239" spans="1:1" x14ac:dyDescent="0.25">
      <c r="A239" s="135" t="str">
        <f>"2,     "&amp;'2017 03 15'!C305&amp;",   """&amp;'2017 03 15'!T305&amp;""""</f>
        <v>2,     Richmond,   "10E65-HP4D  (65 gal)"</v>
      </c>
    </row>
    <row r="240" spans="1:1" x14ac:dyDescent="0.25">
      <c r="A240" s="135" t="str">
        <f>"2,     "&amp;'2017 03 15'!C306&amp;",   """&amp;'2017 03 15'!T306&amp;""""</f>
        <v>2,     Richmond,   "10E80-HP4D  (80 gal)"</v>
      </c>
    </row>
    <row r="241" spans="1:1" x14ac:dyDescent="0.25">
      <c r="A241" s="135" t="str">
        <f>"2,     "&amp;'2017 03 15'!C307&amp;",   """&amp;'2017 03 15'!T307&amp;""""</f>
        <v>2,     Richmond,   "12E50-HP  (50 gal)"</v>
      </c>
    </row>
    <row r="242" spans="1:1" x14ac:dyDescent="0.25">
      <c r="A242" s="135" t="str">
        <f>"2,     "&amp;'2017 03 15'!C308&amp;",   """&amp;'2017 03 15'!T308&amp;""""</f>
        <v>2,     Richmond,   "12E80-HP  (80 gal)"</v>
      </c>
    </row>
    <row r="243" spans="1:1" x14ac:dyDescent="0.25">
      <c r="A243" s="135" t="str">
        <f>"2,     "&amp;'2017 03 15'!C309&amp;",   """&amp;'2017 03 15'!T309&amp;""""</f>
        <v>2,     Richmond,   "HB50RM  (50 gal)"</v>
      </c>
    </row>
    <row r="244" spans="1:1" x14ac:dyDescent="0.25">
      <c r="A244" s="135" t="str">
        <f>"2,     "&amp;'2017 03 15'!C310&amp;",   """&amp;'2017 03 15'!T310&amp;""""</f>
        <v>2,     Richmond,   "10E50-HP4D15  (50 gal)"</v>
      </c>
    </row>
    <row r="245" spans="1:1" x14ac:dyDescent="0.25">
      <c r="A245" s="135" t="str">
        <f>"2,     "&amp;'2017 03 15'!C311&amp;",   """&amp;'2017 03 15'!T311&amp;""""</f>
        <v>2,     Richmond,   "10E65-HP4D15  (65 gal)"</v>
      </c>
    </row>
    <row r="246" spans="1:1" x14ac:dyDescent="0.25">
      <c r="A246" s="135" t="str">
        <f>"2,     "&amp;'2017 03 15'!C312&amp;",   """&amp;'2017 03 15'!T312&amp;""""</f>
        <v>2,     Richmond,   "10E80-HP4D15  (80 gal)"</v>
      </c>
    </row>
    <row r="247" spans="1:1" x14ac:dyDescent="0.25">
      <c r="A247" s="136" t="str">
        <f>"2,     "&amp;'2017 03 15'!C313&amp;",   """&amp;'2017 03 15'!T313&amp;""""</f>
        <v>2,     Ruud,   "HPLD40-1RU  (40 gal)"</v>
      </c>
    </row>
    <row r="248" spans="1:1" x14ac:dyDescent="0.25">
      <c r="A248" s="135" t="str">
        <f>"2,     "&amp;'2017 03 15'!C314&amp;",   """&amp;'2017 03 15'!T314&amp;""""</f>
        <v>2,     Ruud,   "HPLD50-1RU  (50 gal)"</v>
      </c>
    </row>
    <row r="249" spans="1:1" x14ac:dyDescent="0.25">
      <c r="A249" s="135" t="str">
        <f>"2,     "&amp;'2017 03 15'!C315&amp;",   """&amp;'2017 03 15'!T315&amp;""""</f>
        <v>2,     Ruud,   "HPLD65-1RU  (65 gal)"</v>
      </c>
    </row>
    <row r="250" spans="1:1" x14ac:dyDescent="0.25">
      <c r="A250" s="135" t="str">
        <f>"2,     "&amp;'2017 03 15'!C316&amp;",   """&amp;'2017 03 15'!T316&amp;""""</f>
        <v>2,     Ruud,   "HPLD80-1RU  (80 gal)"</v>
      </c>
    </row>
    <row r="251" spans="1:1" x14ac:dyDescent="0.25">
      <c r="A251" s="135" t="str">
        <f>"2,     "&amp;'2017 03 15'!C317&amp;",   """&amp;'2017 03 15'!T317&amp;""""</f>
        <v>2,     Ruud,   "PROUH40 T2 RU375-15  (40 gal, JA13)"</v>
      </c>
    </row>
    <row r="252" spans="1:1" x14ac:dyDescent="0.25">
      <c r="A252" s="135" t="str">
        <f>"2,     "&amp;'2017 03 15'!C318&amp;",   """&amp;'2017 03 15'!T318&amp;""""</f>
        <v>2,     Ruud,   "PROUH50 T2 RU375-15  (50 gal, JA13)"</v>
      </c>
    </row>
    <row r="253" spans="1:1" x14ac:dyDescent="0.25">
      <c r="A253" s="135" t="str">
        <f>"2,     "&amp;'2017 03 15'!C319&amp;",   """&amp;'2017 03 15'!T319&amp;""""</f>
        <v>2,     Ruud,   "PROUH65 T2 RU375-15  (65 gal, JA13)"</v>
      </c>
    </row>
    <row r="254" spans="1:1" x14ac:dyDescent="0.25">
      <c r="A254" s="135" t="str">
        <f>"2,     "&amp;'2017 03 15'!C320&amp;",   """&amp;'2017 03 15'!T320&amp;""""</f>
        <v>2,     Ruud,   "PROUH80 T2 RU375-15  (80 gal, JA13)"</v>
      </c>
    </row>
    <row r="255" spans="1:1" x14ac:dyDescent="0.25">
      <c r="A255" s="135" t="str">
        <f>"2,     "&amp;'2017 03 15'!C321&amp;",   """&amp;'2017 03 15'!T321&amp;""""</f>
        <v>2,     Ruud,   "PROUH40 T2 RU375-30  (40 gal, JA13)"</v>
      </c>
    </row>
    <row r="256" spans="1:1" x14ac:dyDescent="0.25">
      <c r="A256" s="135" t="str">
        <f>"2,     "&amp;'2017 03 15'!C322&amp;",   """&amp;'2017 03 15'!T322&amp;""""</f>
        <v>2,     Ruud,   "PROUH50 T2 RU375-30  (50 gal, JA13)"</v>
      </c>
    </row>
    <row r="257" spans="1:1" x14ac:dyDescent="0.25">
      <c r="A257" s="135" t="str">
        <f>"2,     "&amp;'2017 03 15'!C323&amp;",   """&amp;'2017 03 15'!T323&amp;""""</f>
        <v>2,     Ruud,   "PROUH65 T2 RU375-30  (65 gal, JA13)"</v>
      </c>
    </row>
    <row r="258" spans="1:1" x14ac:dyDescent="0.25">
      <c r="A258" s="135" t="str">
        <f>"2,     "&amp;'2017 03 15'!C324&amp;",   """&amp;'2017 03 15'!T324&amp;""""</f>
        <v>2,     Ruud,   "PROUH80 T2 RU375-30  (80 gal, JA13)"</v>
      </c>
    </row>
    <row r="259" spans="1:1" x14ac:dyDescent="0.25">
      <c r="A259" s="135" t="str">
        <f>"2,     "&amp;'2017 03 15'!C325&amp;",   """&amp;'2017 03 15'!T325&amp;""""</f>
        <v>2,     Ruud,   "PROUH40 T2 RU375-SO  (40 gal, JA13)"</v>
      </c>
    </row>
    <row r="260" spans="1:1" x14ac:dyDescent="0.25">
      <c r="A260" s="135" t="str">
        <f>"2,     "&amp;'2017 03 15'!C326&amp;",   """&amp;'2017 03 15'!T326&amp;""""</f>
        <v>2,     Ruud,   "PROUH50 T2 RU375-SO  (50 gal, JA13)"</v>
      </c>
    </row>
    <row r="261" spans="1:1" x14ac:dyDescent="0.25">
      <c r="A261" s="135" t="str">
        <f>"2,     "&amp;'2017 03 15'!C327&amp;",   """&amp;'2017 03 15'!T327&amp;""""</f>
        <v>2,     Ruud,   "PROUH65 T2 RU375-SO  (65 gal, JA13)"</v>
      </c>
    </row>
    <row r="262" spans="1:1" x14ac:dyDescent="0.25">
      <c r="A262" s="135" t="str">
        <f>"2,     "&amp;'2017 03 15'!C328&amp;",   """&amp;'2017 03 15'!T328&amp;""""</f>
        <v>2,     Ruud,   "PROUH80 T2 RU375-SO  (80 gal, JA13)"</v>
      </c>
    </row>
    <row r="263" spans="1:1" x14ac:dyDescent="0.25">
      <c r="A263" s="135" t="str">
        <f>"2,     "&amp;'2017 03 15'!C329&amp;",   """&amp;'2017 03 15'!T329&amp;""""</f>
        <v>2,     Ruud,   "PRO H40 T2 RU310BM  (40 gal, JA13)"</v>
      </c>
    </row>
    <row r="264" spans="1:1" x14ac:dyDescent="0.25">
      <c r="A264" s="135" t="str">
        <f>"2,     "&amp;'2017 03 15'!C330&amp;",   """&amp;'2017 03 15'!T330&amp;""""</f>
        <v>2,     Ruud,   "PRO H50 T2 RU310BM  (50 gal, JA13)"</v>
      </c>
    </row>
    <row r="265" spans="1:1" x14ac:dyDescent="0.25">
      <c r="A265" s="135" t="str">
        <f>"2,     "&amp;'2017 03 15'!C331&amp;",   """&amp;'2017 03 15'!T331&amp;""""</f>
        <v>2,     Ruud,   "PRO H65 T2 RU310BM  (65 gal, JA13)"</v>
      </c>
    </row>
    <row r="266" spans="1:1" x14ac:dyDescent="0.25">
      <c r="A266" s="135" t="str">
        <f>"2,     "&amp;'2017 03 15'!C332&amp;",   """&amp;'2017 03 15'!T332&amp;""""</f>
        <v>2,     Ruud,   "PRO H80 T2 RU310BM  (80 gal, JA13)"</v>
      </c>
    </row>
    <row r="267" spans="1:1" x14ac:dyDescent="0.25">
      <c r="A267" s="135" t="str">
        <f>"2,     "&amp;'2017 03 15'!C333&amp;",   """&amp;'2017 03 15'!T333&amp;""""</f>
        <v>2,     Ruud,   "PRO H40 T2 RU310UM  (40 gal)"</v>
      </c>
    </row>
    <row r="268" spans="1:1" x14ac:dyDescent="0.25">
      <c r="A268" s="135" t="str">
        <f>"2,     "&amp;'2017 03 15'!C334&amp;",   """&amp;'2017 03 15'!T334&amp;""""</f>
        <v>2,     Ruud,   "PRO H50 T2 RU310UM  (50 gal)"</v>
      </c>
    </row>
    <row r="269" spans="1:1" x14ac:dyDescent="0.25">
      <c r="A269" s="135" t="str">
        <f>"2,     "&amp;'2017 03 15'!C335&amp;",   """&amp;'2017 03 15'!T335&amp;""""</f>
        <v>2,     Ruud,   "PRO H65 T2 RU310UM  (65 gal)"</v>
      </c>
    </row>
    <row r="270" spans="1:1" x14ac:dyDescent="0.25">
      <c r="A270" s="135" t="str">
        <f>"2,     "&amp;'2017 03 15'!C336&amp;",   """&amp;'2017 03 15'!T336&amp;""""</f>
        <v>2,     Ruud,   "PRO H80 T2 RU310UM  (80 gal)"</v>
      </c>
    </row>
    <row r="271" spans="1:1" x14ac:dyDescent="0.25">
      <c r="A271" s="135" t="str">
        <f>"2,     "&amp;'2017 03 15'!C347&amp;",   """&amp;'2017 03 15'!T347&amp;""""</f>
        <v>2,     Ruud,   "HB50RU  (50 gal)"</v>
      </c>
    </row>
    <row r="272" spans="1:1" x14ac:dyDescent="0.25">
      <c r="A272" s="135" t="str">
        <f>"2,     "&amp;'2017 03 15'!C348&amp;",   """&amp;'2017 03 15'!T348&amp;""""</f>
        <v>2,     Ruud,   "PROUH50 T2 RU245  (50 gal)"</v>
      </c>
    </row>
    <row r="273" spans="1:1" x14ac:dyDescent="0.25">
      <c r="A273" s="135" t="str">
        <f>"2,     "&amp;'2017 03 15'!C349&amp;",   """&amp;'2017 03 15'!T349&amp;""""</f>
        <v>2,     Ruud,   "PROUH50 T2 RU350 D  (50 gal)"</v>
      </c>
    </row>
    <row r="274" spans="1:1" x14ac:dyDescent="0.25">
      <c r="A274" s="135" t="str">
        <f>"2,     "&amp;'2017 03 15'!C350&amp;",   """&amp;'2017 03 15'!T350&amp;""""</f>
        <v>2,     Ruud,   "PROUH65 T2 RU350 D  (65 gal)"</v>
      </c>
    </row>
    <row r="275" spans="1:1" x14ac:dyDescent="0.25">
      <c r="A275" s="135" t="str">
        <f>"2,     "&amp;'2017 03 15'!C351&amp;",   """&amp;'2017 03 15'!T351&amp;""""</f>
        <v>2,     Ruud,   "PROUH80 T2 RU245  (80 gal)"</v>
      </c>
    </row>
    <row r="276" spans="1:1" x14ac:dyDescent="0.25">
      <c r="A276" s="135" t="str">
        <f>"2,     "&amp;'2017 03 15'!C352&amp;",   """&amp;'2017 03 15'!T352&amp;""""</f>
        <v>2,     Ruud,   "PROUH80 T2 RU350 D  (80 gal)"</v>
      </c>
    </row>
    <row r="277" spans="1:1" x14ac:dyDescent="0.25">
      <c r="A277" s="135" t="str">
        <f>"2,     "&amp;'2017 03 15'!C353&amp;",   """&amp;'2017 03 15'!T353&amp;""""</f>
        <v>2,     Ruud,   "PROUH50 T2 RU350 D15  (50 gal)"</v>
      </c>
    </row>
    <row r="278" spans="1:1" x14ac:dyDescent="0.25">
      <c r="A278" s="135" t="str">
        <f>"2,     "&amp;'2017 03 15'!C354&amp;",   """&amp;'2017 03 15'!T354&amp;""""</f>
        <v>2,     Ruud,   "PROUH50 T2 RU350 DCB  (50 gal)"</v>
      </c>
    </row>
    <row r="279" spans="1:1" x14ac:dyDescent="0.25">
      <c r="A279" s="135" t="str">
        <f>"2,     "&amp;'2017 03 15'!C355&amp;",   """&amp;'2017 03 15'!T355&amp;""""</f>
        <v>2,     Ruud,   "PROUH65 T2 RU350 D15  (65 gal)"</v>
      </c>
    </row>
    <row r="280" spans="1:1" x14ac:dyDescent="0.25">
      <c r="A280" s="135" t="str">
        <f>"2,     "&amp;'2017 03 15'!C356&amp;",   """&amp;'2017 03 15'!T356&amp;""""</f>
        <v>2,     Ruud,   "PROUH65 T2 RU350 DCB  (65 gal)"</v>
      </c>
    </row>
    <row r="281" spans="1:1" x14ac:dyDescent="0.25">
      <c r="A281" s="135" t="str">
        <f>"2,     "&amp;'2017 03 15'!C357&amp;",   """&amp;'2017 03 15'!T357&amp;""""</f>
        <v>2,     Ruud,   "PROUH80 T2 RU350 D15  (80 gal)"</v>
      </c>
    </row>
    <row r="282" spans="1:1" x14ac:dyDescent="0.25">
      <c r="A282" s="135" t="str">
        <f>"2,     "&amp;'2017 03 15'!C358&amp;",   """&amp;'2017 03 15'!T358&amp;""""</f>
        <v>2,     Ruud,   "PROUH80 T2 RU350 DCB  (80 gal)"</v>
      </c>
    </row>
    <row r="283" spans="1:1" x14ac:dyDescent="0.25">
      <c r="A283" s="136" t="str">
        <f>"2,     "&amp;'2017 03 15'!C359&amp;",   """&amp;'2017 03 15'!T359&amp;""""</f>
        <v>2,     Sanden,   "GS3-45HPA-US &amp; SAN-43SSAQA  (43 gal)"</v>
      </c>
    </row>
    <row r="284" spans="1:1" x14ac:dyDescent="0.25">
      <c r="A284" s="135" t="str">
        <f>"2,     "&amp;'2017 03 15'!C360&amp;",   """&amp;'2017 03 15'!T360&amp;""""</f>
        <v>2,     Sanden,   "GS3-45HPA-US &amp; GAUS-160QTA  (43 gal)"</v>
      </c>
    </row>
    <row r="285" spans="1:1" x14ac:dyDescent="0.25">
      <c r="A285" s="135" t="str">
        <f>"2,     "&amp;'2017 03 15'!C361&amp;",   """&amp;'2017 03 15'!T361&amp;""""</f>
        <v>2,     Sanden,   "GS3-45HPA-US &amp; SAN-83SSAQA  (83 gal)"</v>
      </c>
    </row>
    <row r="286" spans="1:1" x14ac:dyDescent="0.25">
      <c r="A286" s="135" t="str">
        <f>"2,     "&amp;'2017 03 15'!C362&amp;",   """&amp;'2017 03 15'!T362&amp;""""</f>
        <v>2,     Sanden,   "GS3-45HPA-US &amp; GAUS-315EQTD  (83 gal)"</v>
      </c>
    </row>
    <row r="287" spans="1:1" x14ac:dyDescent="0.25">
      <c r="A287" s="135" t="str">
        <f>"2,     "&amp;'2017 03 15'!C363&amp;",   """&amp;'2017 03 15'!T363&amp;""""</f>
        <v>2,     Sanden,   "GUS-45HPA-US &amp; SAN-83SSAQA  (83 gal)"</v>
      </c>
    </row>
    <row r="288" spans="1:1" x14ac:dyDescent="0.25">
      <c r="A288" s="135" t="str">
        <f>"2,     "&amp;'2017 03 15'!C364&amp;",   """&amp;'2017 03 15'!T364&amp;""""</f>
        <v>2,     Sanden,   "GUS-45HPA-US &amp; GAUS-315EQTD  (83 gal)"</v>
      </c>
    </row>
    <row r="289" spans="1:1" x14ac:dyDescent="0.25">
      <c r="A289" s="136" t="str">
        <f>"2,     "&amp;'2017 03 15'!C368&amp;",   """&amp;'2017 03 15'!T368&amp;""""</f>
        <v>2,     State,   "EP6 80 DHPT 102  (80 gal)"</v>
      </c>
    </row>
    <row r="290" spans="1:1" x14ac:dyDescent="0.25">
      <c r="A290" s="135" t="str">
        <f>"2,     "&amp;'2017 03 15'!C369&amp;",   """&amp;'2017 03 15'!T369&amp;""""</f>
        <v>2,     State,   "EPX 60 DHPT  (60 gal)"</v>
      </c>
    </row>
    <row r="291" spans="1:1" x14ac:dyDescent="0.25">
      <c r="A291" s="135" t="str">
        <f>"2,     "&amp;'2017 03 15'!C370&amp;",   """&amp;'2017 03 15'!T370&amp;""""</f>
        <v>2,     State,   "EPX 80 DHPT  (80 gal)"</v>
      </c>
    </row>
    <row r="292" spans="1:1" x14ac:dyDescent="0.25">
      <c r="A292" s="135" t="str">
        <f>"2,     "&amp;'2017 03 15'!C371&amp;",   """&amp;'2017 03 15'!T371&amp;""""</f>
        <v>2,     State,   "HP6 50 DHPT 120  (50 gal)"</v>
      </c>
    </row>
    <row r="293" spans="1:1" x14ac:dyDescent="0.25">
      <c r="A293" s="135" t="str">
        <f>"2,     "&amp;'2017 03 15'!C372&amp;",   """&amp;'2017 03 15'!T372&amp;""""</f>
        <v>2,     State,   "HP6 66 DHPT 120  (66 gal)"</v>
      </c>
    </row>
    <row r="294" spans="1:1" x14ac:dyDescent="0.25">
      <c r="A294" s="135" t="str">
        <f>"2,     "&amp;'2017 03 15'!C373&amp;",   """&amp;'2017 03 15'!T373&amp;""""</f>
        <v>2,     State,   "HP6 80 DHPT 120  (80 gal)"</v>
      </c>
    </row>
    <row r="295" spans="1:1" x14ac:dyDescent="0.25">
      <c r="A295" s="135" t="str">
        <f>"2,     "&amp;'2017 03 15'!C374&amp;",   """&amp;'2017 03 15'!T374&amp;""""</f>
        <v>2,     State,   "HPX 50 DHPT 120  (50 gal)"</v>
      </c>
    </row>
    <row r="296" spans="1:1" x14ac:dyDescent="0.25">
      <c r="A296" s="135" t="str">
        <f>"2,     "&amp;'2017 03 15'!C375&amp;",   """&amp;'2017 03 15'!T375&amp;""""</f>
        <v>2,     State,   "HPX 50 DHPTNE 120  (50 gal)"</v>
      </c>
    </row>
    <row r="297" spans="1:1" x14ac:dyDescent="0.25">
      <c r="A297" s="135" t="str">
        <f>"2,     "&amp;'2017 03 15'!C376&amp;",   """&amp;'2017 03 15'!T376&amp;""""</f>
        <v>2,     State,   "HPX-50-DHPTDR 130  (50 gal, JA13)"</v>
      </c>
    </row>
    <row r="298" spans="1:1" x14ac:dyDescent="0.25">
      <c r="A298" s="135" t="str">
        <f>"2,     "&amp;'2017 03 15'!C377&amp;",   """&amp;'2017 03 15'!T377&amp;""""</f>
        <v>2,     State,   "HPX 66 DHPT 120  (66 gal)"</v>
      </c>
    </row>
    <row r="299" spans="1:1" x14ac:dyDescent="0.25">
      <c r="A299" s="135" t="str">
        <f>"2,     "&amp;'2017 03 15'!C378&amp;",   """&amp;'2017 03 15'!T378&amp;""""</f>
        <v>2,     State,   "HPX 66 DHPTNE 120  (66 gal)"</v>
      </c>
    </row>
    <row r="300" spans="1:1" x14ac:dyDescent="0.25">
      <c r="A300" s="135" t="str">
        <f>"2,     "&amp;'2017 03 15'!C379&amp;",   """&amp;'2017 03 15'!T379&amp;""""</f>
        <v>2,     State,   "HPX-66-DHPTDR 130  (66 gal, JA13)"</v>
      </c>
    </row>
    <row r="301" spans="1:1" x14ac:dyDescent="0.25">
      <c r="A301" s="135" t="str">
        <f>"2,     "&amp;'2017 03 15'!C380&amp;",   """&amp;'2017 03 15'!T380&amp;""""</f>
        <v>2,     State,   "HPX 80 DHPT 120  (80 gal)"</v>
      </c>
    </row>
    <row r="302" spans="1:1" x14ac:dyDescent="0.25">
      <c r="A302" s="135" t="str">
        <f>"2,     "&amp;'2017 03 15'!C381&amp;",   """&amp;'2017 03 15'!T381&amp;""""</f>
        <v>2,     State,   "HPX 80 DHPTNE 120  (80 gal)"</v>
      </c>
    </row>
    <row r="303" spans="1:1" x14ac:dyDescent="0.25">
      <c r="A303" s="135" t="str">
        <f>"2,     "&amp;'2017 03 15'!C382&amp;",   """&amp;'2017 03 15'!T382&amp;""""</f>
        <v>2,     State,   "HPX-80-DHPTDR 130  (80 gal, JA13)"</v>
      </c>
    </row>
    <row r="304" spans="1:1" x14ac:dyDescent="0.25">
      <c r="A304" s="136" t="str">
        <f>"2,     "&amp;'2017 03 15'!C383&amp;",   """&amp;'2017 03 15'!T383&amp;""""</f>
        <v>2,     Stiebel Eltron,   "Accelera 220 E  (58 gal)"</v>
      </c>
    </row>
    <row r="305" spans="1:1" x14ac:dyDescent="0.25">
      <c r="A305" s="135" t="str">
        <f>"2,     "&amp;'2017 03 15'!C384&amp;",   """&amp;'2017 03 15'!T384&amp;""""</f>
        <v>2,     Stiebel Eltron,   "Accelera 300/WHP 300  (80 gal)"</v>
      </c>
    </row>
    <row r="306" spans="1:1" x14ac:dyDescent="0.25">
      <c r="A306" s="136" t="str">
        <f>"2,     "&amp;'2017 03 15'!C385&amp;",   """&amp;'2017 03 15'!T385&amp;""""</f>
        <v>2,     US Craftmaster,   "HPE2F80HD045VU 102  (80 gal)"</v>
      </c>
    </row>
    <row r="307" spans="1:1" x14ac:dyDescent="0.25">
      <c r="A307" s="135" t="str">
        <f>"2,     "&amp;'2017 03 15'!C386&amp;",   """&amp;'2017 03 15'!T386&amp;""""</f>
        <v>2,     US Craftmaster,   "HPE2K60HD045V  (60 gal)"</v>
      </c>
    </row>
    <row r="308" spans="1:1" x14ac:dyDescent="0.25">
      <c r="A308" s="135" t="str">
        <f>"2,     "&amp;'2017 03 15'!C387&amp;",   """&amp;'2017 03 15'!T387&amp;""""</f>
        <v>2,     US Craftmaster,   "HPE2K80HD045V  (80 gal)"</v>
      </c>
    </row>
    <row r="309" spans="1:1" x14ac:dyDescent="0.25">
      <c r="A309" s="135" t="str">
        <f>"2,     "&amp;'2017 03 15'!C388&amp;",   """&amp;'2017 03 15'!T388&amp;""""</f>
        <v>2,     US Craftmaster,   "HPHE2F50HD045VU 120  (50 gal)"</v>
      </c>
    </row>
    <row r="310" spans="1:1" x14ac:dyDescent="0.25">
      <c r="A310" s="135" t="str">
        <f>"2,     "&amp;'2017 03 15'!C389&amp;",   """&amp;'2017 03 15'!T389&amp;""""</f>
        <v>2,     US Craftmaster,   "HPHE2F66HD045VU 120  (66 gal)"</v>
      </c>
    </row>
    <row r="311" spans="1:1" x14ac:dyDescent="0.25">
      <c r="A311" s="135" t="str">
        <f>"2,     "&amp;'2017 03 15'!C390&amp;",   """&amp;'2017 03 15'!T390&amp;""""</f>
        <v>2,     US Craftmaster,   "HPHE2F80HD045VU 120  (80 gal)"</v>
      </c>
    </row>
    <row r="312" spans="1:1" x14ac:dyDescent="0.25">
      <c r="A312" s="135" t="str">
        <f>"2,     "&amp;'2017 03 15'!C391&amp;",   """&amp;'2017 03 15'!T391&amp;""""</f>
        <v>2,     US Craftmaster,   "HPHE2K50HD045VUN 120  (50 gal)"</v>
      </c>
    </row>
    <row r="313" spans="1:1" x14ac:dyDescent="0.25">
      <c r="A313" s="135" t="str">
        <f>"2,     "&amp;'2017 03 15'!C392&amp;",   """&amp;'2017 03 15'!T392&amp;""""</f>
        <v>2,     US Craftmaster,   "HPHE2K66HD045VUN 120  (66 gal)"</v>
      </c>
    </row>
    <row r="314" spans="1:1" x14ac:dyDescent="0.25">
      <c r="A314" s="135" t="str">
        <f>"2,     "&amp;'2017 03 15'!C393&amp;",   """&amp;'2017 03 15'!T393&amp;""""</f>
        <v>2,     US Craftmaster,   "HPHE2K80HD045VUN 120  (80 gal)"</v>
      </c>
    </row>
    <row r="315" spans="1:1" x14ac:dyDescent="0.25">
      <c r="A315" s="136" t="str">
        <f>"2,     "&amp;'2017 03 15'!C394&amp;",   """&amp;'2017 03 15'!T394&amp;""""</f>
        <v>2,     Whirlpool,   "HPE2K60HD045V  (60 gal)"</v>
      </c>
    </row>
    <row r="316" spans="1:1" x14ac:dyDescent="0.25">
      <c r="A316" s="135" t="str">
        <f>"2,     "&amp;'2017 03 15'!C395&amp;",   """&amp;'2017 03 15'!T395&amp;""""</f>
        <v>2,     Whirlpool,   "HPE2K80HD045V  (80 gal)"</v>
      </c>
    </row>
    <row r="317" spans="1:1" x14ac:dyDescent="0.25">
      <c r="A317" s="135" t="str">
        <f>"2,     "&amp;'2017 03 15'!C396&amp;",   """&amp;'2017 03 15'!T396&amp;""""</f>
        <v>2,     Whirlpool,   "HPHE2K50HD045V 120  (50 gal)"</v>
      </c>
    </row>
    <row r="318" spans="1:1" x14ac:dyDescent="0.25">
      <c r="A318" s="135" t="str">
        <f>"2,     "&amp;'2017 03 15'!C397&amp;",   """&amp;'2017 03 15'!T397&amp;""""</f>
        <v>2,     Whirlpool,   "HPHE2K50HD045VC 120  (50 gal)"</v>
      </c>
    </row>
    <row r="319" spans="1:1" x14ac:dyDescent="0.25">
      <c r="A319" s="135" t="str">
        <f>"2,     "&amp;'2017 03 15'!C398&amp;",   """&amp;'2017 03 15'!T398&amp;""""</f>
        <v>2,     Whirlpool,   "HPHE2K50HD045VN 120  (50 gal)"</v>
      </c>
    </row>
    <row r="320" spans="1:1" x14ac:dyDescent="0.25">
      <c r="A320" s="135" t="str">
        <f>"2,     "&amp;'2017 03 15'!C399&amp;",   """&amp;'2017 03 15'!T399&amp;""""</f>
        <v>2,     Whirlpool,   "HPHE2K66HD045V 120  (66 gal)"</v>
      </c>
    </row>
    <row r="321" spans="1:1" x14ac:dyDescent="0.25">
      <c r="A321" s="135" t="str">
        <f>"2,     "&amp;'2017 03 15'!C400&amp;",   """&amp;'2017 03 15'!T400&amp;""""</f>
        <v>2,     Whirlpool,   "HPHE2K66HD045VC 120  (66 gal)"</v>
      </c>
    </row>
    <row r="322" spans="1:1" x14ac:dyDescent="0.25">
      <c r="A322" s="135" t="str">
        <f>"2,     "&amp;'2017 03 15'!C401&amp;",   """&amp;'2017 03 15'!T401&amp;""""</f>
        <v>2,     Whirlpool,   "HPHE2K80HD045V 120  (80 gal)"</v>
      </c>
    </row>
    <row r="323" spans="1:1" x14ac:dyDescent="0.25">
      <c r="A323" s="135" t="str">
        <f>"2,     "&amp;'2017 03 15'!C402&amp;",   """&amp;'2017 03 15'!T402&amp;""""</f>
        <v>2,     Whirlpool,   "HPHE2K80HD045VC 120  (80 gal)"</v>
      </c>
    </row>
    <row r="324" spans="1:1" x14ac:dyDescent="0.25">
      <c r="A324" s="135" t="str">
        <f>"2,     "&amp;'2017 03 15'!C403&amp;",   """&amp;'2017 03 15'!T403&amp;""""</f>
        <v>2,     Whirlpool,   "HPSE2K50HD045V 100 (WP)  (50 gal)"</v>
      </c>
    </row>
    <row r="325" spans="1:1" x14ac:dyDescent="0.25">
      <c r="A325" s="135" t="str">
        <f>"2,     "&amp;'2017 03 15'!C404&amp;",   """&amp;'2017 03 15'!T404&amp;""""</f>
        <v>2,     Whirlpool,   "HPSE2K50HD045VC 100 (WP)  (50 gal)"</v>
      </c>
    </row>
    <row r="326" spans="1:1" x14ac:dyDescent="0.25">
      <c r="A326" s="135" t="str">
        <f>"2,     "&amp;'2017 03 15'!C405&amp;",   """&amp;'2017 03 15'!T405&amp;""""</f>
        <v>2,     Whirlpool,   "HPSE2K80HD045V  (80 gal)"</v>
      </c>
    </row>
    <row r="327" spans="1:1" x14ac:dyDescent="0.25">
      <c r="A327" s="135" t="str">
        <f>"2,     "&amp;'2017 03 15'!C406&amp;",   """&amp;'2017 03 15'!T406&amp;""""</f>
        <v>2,     Whirlpool,   "HPSE2K80HD045VC  (80 gal)"</v>
      </c>
    </row>
    <row r="328" spans="1:1" x14ac:dyDescent="0.25">
      <c r="A328" s="136" t="str">
        <f>"2,     "&amp;'2017 03 15'!C407&amp;",   """&amp;'2017 03 15'!T407&amp;""""</f>
        <v>2,     (generic),   "UEF 2  (50 gal)"</v>
      </c>
    </row>
    <row r="329" spans="1:1" x14ac:dyDescent="0.25">
      <c r="A329" s="135" t="str">
        <f>"2,     "&amp;'2017 03 15'!C408&amp;",   """&amp;'2017 03 15'!T408&amp;""""</f>
        <v>2,     (generic),   "tier 3  (40+ gal)"</v>
      </c>
    </row>
    <row r="330" spans="1:1" x14ac:dyDescent="0.25">
      <c r="A330" s="135" t="str">
        <f>"2,     "&amp;'2017 03 15'!C409&amp;",   """&amp;'2017 03 15'!T409&amp;""""</f>
        <v>2,     (generic),   "tier 3  (50+ gal)"</v>
      </c>
    </row>
    <row r="331" spans="1:1" x14ac:dyDescent="0.25">
      <c r="A331" s="135" t="str">
        <f>"2,     "&amp;'2017 03 15'!C410&amp;",   """&amp;'2017 03 15'!T410&amp;""""</f>
        <v>2,     (generic),   "tier 3  (65+ gal)"</v>
      </c>
    </row>
    <row r="332" spans="1:1" x14ac:dyDescent="0.25">
      <c r="A332" s="135" t="str">
        <f>"2,     "&amp;'2017 03 15'!C411&amp;",   """&amp;'2017 03 15'!T411&amp;""""</f>
        <v>2,     (generic),   "tier 3  (80+ gal)"</v>
      </c>
    </row>
    <row r="333" spans="1:1" x14ac:dyDescent="0.25">
      <c r="A333" s="135" t="str">
        <f>"2,     "&amp;'2017 03 15'!C413&amp;",   """&amp;'2017 03 15'!T413&amp;""""</f>
        <v>2,     ,   ""</v>
      </c>
    </row>
    <row r="334" spans="1:1" x14ac:dyDescent="0.25">
      <c r="A334" s="135" t="str">
        <f>"2,     "&amp;'2017 03 15'!C414&amp;",   """&amp;'2017 03 15'!T414&amp;""""</f>
        <v>2,     ,   ""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102</v>
      </c>
      <c r="B1" t="s">
        <v>103</v>
      </c>
      <c r="C1" t="s">
        <v>104</v>
      </c>
    </row>
    <row r="2" spans="1:3" x14ac:dyDescent="0.25">
      <c r="A2" s="1" t="s">
        <v>7</v>
      </c>
      <c r="B2">
        <v>43</v>
      </c>
      <c r="C2" t="s">
        <v>109</v>
      </c>
    </row>
    <row r="3" spans="1:3" x14ac:dyDescent="0.25">
      <c r="A3" s="1" t="s">
        <v>19</v>
      </c>
      <c r="B3">
        <v>50</v>
      </c>
      <c r="C3" t="s">
        <v>105</v>
      </c>
    </row>
    <row r="4" spans="1:3" x14ac:dyDescent="0.25">
      <c r="A4" s="2" t="s">
        <v>96</v>
      </c>
      <c r="B4">
        <v>60</v>
      </c>
      <c r="C4" t="s">
        <v>106</v>
      </c>
    </row>
    <row r="5" spans="1:3" x14ac:dyDescent="0.25">
      <c r="A5" s="2" t="s">
        <v>101</v>
      </c>
      <c r="B5">
        <v>66</v>
      </c>
      <c r="C5" t="s">
        <v>107</v>
      </c>
    </row>
    <row r="6" spans="1:3" x14ac:dyDescent="0.25">
      <c r="A6" s="2" t="s">
        <v>97</v>
      </c>
      <c r="B6">
        <v>80</v>
      </c>
      <c r="C6" t="s">
        <v>108</v>
      </c>
    </row>
    <row r="7" spans="1:3" x14ac:dyDescent="0.25">
      <c r="A7" s="1" t="s">
        <v>26</v>
      </c>
      <c r="C7" t="s">
        <v>88</v>
      </c>
    </row>
    <row r="8" spans="1:3" ht="14.25" customHeight="1" x14ac:dyDescent="0.25">
      <c r="A8" s="1" t="s">
        <v>27</v>
      </c>
      <c r="C8" t="s">
        <v>89</v>
      </c>
    </row>
    <row r="9" spans="1:3" x14ac:dyDescent="0.25">
      <c r="A9" s="1" t="s">
        <v>34</v>
      </c>
      <c r="C9" t="s">
        <v>94</v>
      </c>
    </row>
    <row r="10" spans="1:3" x14ac:dyDescent="0.25">
      <c r="A10" s="2" t="s">
        <v>91</v>
      </c>
      <c r="C10" t="s">
        <v>93</v>
      </c>
    </row>
    <row r="11" spans="1:3" x14ac:dyDescent="0.25">
      <c r="A11" s="2" t="s">
        <v>98</v>
      </c>
      <c r="C11" t="s">
        <v>223</v>
      </c>
    </row>
    <row r="12" spans="1:3" x14ac:dyDescent="0.25">
      <c r="A12" s="2" t="s">
        <v>99</v>
      </c>
    </row>
    <row r="13" spans="1:3" x14ac:dyDescent="0.25">
      <c r="A13" s="2" t="s">
        <v>100</v>
      </c>
    </row>
    <row r="14" spans="1:3" x14ac:dyDescent="0.25">
      <c r="A14" s="1" t="s">
        <v>42</v>
      </c>
    </row>
    <row r="15" spans="1:3" x14ac:dyDescent="0.25">
      <c r="A15" s="2" t="s">
        <v>92</v>
      </c>
    </row>
    <row r="16" spans="1:3" x14ac:dyDescent="0.25">
      <c r="A16" s="1" t="s">
        <v>49</v>
      </c>
    </row>
    <row r="17" spans="1:1" x14ac:dyDescent="0.25">
      <c r="A17" s="1" t="s">
        <v>53</v>
      </c>
    </row>
    <row r="18" spans="1:1" x14ac:dyDescent="0.25">
      <c r="A18" s="1" t="s">
        <v>222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2017 03 15</vt:lpstr>
      <vt:lpstr>Enum List</vt:lpstr>
      <vt:lpstr>Sheet1</vt:lpstr>
      <vt:lpstr>Brand</vt:lpstr>
      <vt:lpstr>Gallons</vt:lpstr>
      <vt:lpstr>'2017 03 15'!Print_Area</vt:lpstr>
      <vt:lpstr>'2017 03 15'!Print_Titles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cp:lastPrinted>2017-03-25T00:00:47Z</cp:lastPrinted>
  <dcterms:created xsi:type="dcterms:W3CDTF">2017-03-21T21:55:34Z</dcterms:created>
  <dcterms:modified xsi:type="dcterms:W3CDTF">2023-01-20T02:33:49Z</dcterms:modified>
</cp:coreProperties>
</file>