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-Res-20250331\RulesetDev\Rulesets\CA Res\Rules\"/>
    </mc:Choice>
  </mc:AlternateContent>
  <xr:revisionPtr revIDLastSave="0" documentId="13_ncr:1_{EE57DF4D-2F22-45B5-9055-1DB2B74B51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395" i="1" l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80" i="1"/>
  <c r="CA378" i="1"/>
  <c r="CA411" i="1" s="1"/>
  <c r="CA377" i="1"/>
  <c r="CA410" i="1" s="1"/>
  <c r="CA376" i="1"/>
  <c r="CA409" i="1" s="1"/>
  <c r="CA375" i="1"/>
  <c r="CA408" i="1" s="1"/>
  <c r="CA374" i="1"/>
  <c r="CA407" i="1" s="1"/>
  <c r="CA373" i="1"/>
  <c r="CA406" i="1" s="1"/>
  <c r="CA372" i="1"/>
  <c r="CA405" i="1" s="1"/>
  <c r="CA371" i="1"/>
  <c r="CA404" i="1" s="1"/>
  <c r="CA370" i="1"/>
  <c r="CA403" i="1" s="1"/>
  <c r="CA369" i="1"/>
  <c r="CA402" i="1" s="1"/>
  <c r="CA368" i="1"/>
  <c r="CA401" i="1" s="1"/>
  <c r="CA367" i="1"/>
  <c r="CA400" i="1" s="1"/>
  <c r="CA366" i="1"/>
  <c r="CA399" i="1" s="1"/>
  <c r="CA365" i="1"/>
  <c r="CA398" i="1" s="1"/>
  <c r="CA364" i="1"/>
  <c r="CA397" i="1" s="1"/>
  <c r="CA363" i="1"/>
  <c r="CA396" i="1" s="1"/>
  <c r="CA166" i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50" i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BZ166" i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50" i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BD404" i="1"/>
  <c r="BD405" i="1" s="1"/>
  <c r="BD406" i="1" s="1"/>
  <c r="BD407" i="1" s="1"/>
  <c r="BD408" i="1" s="1"/>
  <c r="BD409" i="1" s="1"/>
  <c r="BD410" i="1" s="1"/>
  <c r="BD411" i="1" s="1"/>
  <c r="AQ404" i="1"/>
  <c r="AQ405" i="1" s="1"/>
  <c r="AQ406" i="1" s="1"/>
  <c r="AQ407" i="1" s="1"/>
  <c r="AQ408" i="1" s="1"/>
  <c r="AQ409" i="1" s="1"/>
  <c r="AQ410" i="1" s="1"/>
  <c r="AQ411" i="1" s="1"/>
  <c r="BU397" i="1"/>
  <c r="BU398" i="1" s="1"/>
  <c r="BU399" i="1" s="1"/>
  <c r="BU400" i="1" s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T397" i="1"/>
  <c r="BT398" i="1" s="1"/>
  <c r="BT399" i="1" s="1"/>
  <c r="BT400" i="1" s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S397" i="1"/>
  <c r="BS398" i="1" s="1"/>
  <c r="BS399" i="1" s="1"/>
  <c r="BS400" i="1" s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R397" i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Q397" i="1"/>
  <c r="BQ398" i="1" s="1"/>
  <c r="BQ399" i="1" s="1"/>
  <c r="BQ400" i="1" s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D397" i="1"/>
  <c r="BD398" i="1" s="1"/>
  <c r="BD399" i="1" s="1"/>
  <c r="BD400" i="1" s="1"/>
  <c r="BB397" i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AQ397" i="1"/>
  <c r="AQ398" i="1" s="1"/>
  <c r="AQ399" i="1" s="1"/>
  <c r="AQ400" i="1" s="1"/>
  <c r="AQ401" i="1" s="1"/>
  <c r="AP397" i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Y397" i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D397" i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BD388" i="1"/>
  <c r="BD389" i="1" s="1"/>
  <c r="BD390" i="1" s="1"/>
  <c r="BD391" i="1" s="1"/>
  <c r="BD392" i="1" s="1"/>
  <c r="BD393" i="1" s="1"/>
  <c r="BD394" i="1" s="1"/>
  <c r="BD395" i="1" s="1"/>
  <c r="BU381" i="1"/>
  <c r="BU382" i="1" s="1"/>
  <c r="BU383" i="1" s="1"/>
  <c r="BU384" i="1" s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T381" i="1"/>
  <c r="BT382" i="1" s="1"/>
  <c r="BT383" i="1" s="1"/>
  <c r="BT384" i="1" s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S381" i="1"/>
  <c r="BS382" i="1" s="1"/>
  <c r="BS383" i="1" s="1"/>
  <c r="BS384" i="1" s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R381" i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Q381" i="1"/>
  <c r="BQ382" i="1" s="1"/>
  <c r="BQ383" i="1" s="1"/>
  <c r="BQ384" i="1" s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D381" i="1"/>
  <c r="BD382" i="1" s="1"/>
  <c r="BD383" i="1" s="1"/>
  <c r="BD384" i="1" s="1"/>
  <c r="BB381" i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AQ381" i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P381" i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E381" i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1" i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BD371" i="1"/>
  <c r="BD372" i="1" s="1"/>
  <c r="BD373" i="1" s="1"/>
  <c r="BD374" i="1" s="1"/>
  <c r="BD375" i="1" s="1"/>
  <c r="BD376" i="1" s="1"/>
  <c r="BD377" i="1" s="1"/>
  <c r="BD378" i="1" s="1"/>
  <c r="AQ371" i="1"/>
  <c r="AQ372" i="1" s="1"/>
  <c r="AQ373" i="1" s="1"/>
  <c r="AQ374" i="1" s="1"/>
  <c r="AQ375" i="1" s="1"/>
  <c r="AQ376" i="1" s="1"/>
  <c r="AQ377" i="1" s="1"/>
  <c r="AQ378" i="1" s="1"/>
  <c r="BU364" i="1"/>
  <c r="BU365" i="1" s="1"/>
  <c r="BU366" i="1" s="1"/>
  <c r="BU367" i="1" s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T364" i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S364" i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R364" i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Q364" i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D364" i="1"/>
  <c r="BD365" i="1" s="1"/>
  <c r="BD366" i="1" s="1"/>
  <c r="BD367" i="1" s="1"/>
  <c r="BB364" i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AQ364" i="1"/>
  <c r="AQ365" i="1" s="1"/>
  <c r="AQ366" i="1" s="1"/>
  <c r="AQ367" i="1" s="1"/>
  <c r="AQ368" i="1" s="1"/>
  <c r="AP364" i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Y364" i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E364" i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D364" i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BD355" i="1"/>
  <c r="BD356" i="1" s="1"/>
  <c r="BD357" i="1" s="1"/>
  <c r="BD358" i="1" s="1"/>
  <c r="BD359" i="1" s="1"/>
  <c r="BD360" i="1" s="1"/>
  <c r="BD361" i="1" s="1"/>
  <c r="BD362" i="1" s="1"/>
  <c r="BU348" i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T348" i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S348" i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R348" i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Q348" i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D348" i="1"/>
  <c r="BD349" i="1" s="1"/>
  <c r="BD350" i="1" s="1"/>
  <c r="BD351" i="1" s="1"/>
  <c r="BB348" i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AQ348" i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P348" i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AA181" i="1" l="1"/>
  <c r="AA214" i="1" s="1"/>
  <c r="AA247" i="1" s="1"/>
  <c r="AA280" i="1" s="1"/>
  <c r="AA313" i="1" s="1"/>
  <c r="AA346" i="1" s="1"/>
  <c r="AA379" i="1" s="1"/>
  <c r="BY166" i="1" l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50" i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W298" i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282" i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65" i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49" i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32" i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16" i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199" i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183" i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66" i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50" i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P282" i="1" l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249" i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16" i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183" i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150" i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R331" i="1" l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Q331" i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R315" i="1"/>
  <c r="BR316" i="1" s="1"/>
  <c r="BR317" i="1" s="1"/>
  <c r="BR318" i="1" s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Q315" i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R298" i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Q298" i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R282" i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Q282" i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R265" i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Q265" i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R249" i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Q249" i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R232" i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Q232" i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R216" i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Q216" i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R199" i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Q199" i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R183" i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Q183" i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R181" i="1"/>
  <c r="BR214" i="1" s="1"/>
  <c r="BR247" i="1" s="1"/>
  <c r="BR280" i="1" s="1"/>
  <c r="BR313" i="1" s="1"/>
  <c r="BR346" i="1" s="1"/>
  <c r="BR379" i="1" s="1"/>
  <c r="BQ181" i="1"/>
  <c r="BQ214" i="1" s="1"/>
  <c r="BQ247" i="1" s="1"/>
  <c r="BQ280" i="1" s="1"/>
  <c r="BQ313" i="1" s="1"/>
  <c r="BQ346" i="1" s="1"/>
  <c r="BQ379" i="1" s="1"/>
  <c r="BR166" i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Q166" i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R150" i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Q150" i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V298" i="1" l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282" i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65" i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49" i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32" i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16" i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199" i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183" i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66" i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50" i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U331" i="1" l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15" i="1"/>
  <c r="BU316" i="1" s="1"/>
  <c r="BU317" i="1" s="1"/>
  <c r="BU318" i="1" s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298" i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282" i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65" i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49" i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32" i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16" i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199" i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183" i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66" i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50" i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T331" i="1" l="1"/>
  <c r="BT332" i="1" s="1"/>
  <c r="BT333" i="1" s="1"/>
  <c r="BT334" i="1" s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15" i="1"/>
  <c r="BT316" i="1" s="1"/>
  <c r="BT317" i="1" s="1"/>
  <c r="BT318" i="1" s="1"/>
  <c r="BT319" i="1" s="1"/>
  <c r="BT320" i="1" s="1"/>
  <c r="BT321" i="1" s="1"/>
  <c r="BT322" i="1" s="1"/>
  <c r="BT323" i="1" s="1"/>
  <c r="BT324" i="1" s="1"/>
  <c r="BT325" i="1" s="1"/>
  <c r="BT326" i="1" s="1"/>
  <c r="BT327" i="1" s="1"/>
  <c r="BT328" i="1" s="1"/>
  <c r="BT329" i="1" s="1"/>
  <c r="BT298" i="1"/>
  <c r="BT299" i="1" s="1"/>
  <c r="BT300" i="1" s="1"/>
  <c r="BT301" i="1" s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282" i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65" i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49" i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32" i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16" i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199" i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183" i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66" i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50" i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B181" i="1" l="1"/>
  <c r="BB214" i="1" s="1"/>
  <c r="BB247" i="1" s="1"/>
  <c r="BB280" i="1" s="1"/>
  <c r="BB313" i="1" s="1"/>
  <c r="BB346" i="1" s="1"/>
  <c r="BB379" i="1" s="1"/>
  <c r="BA181" i="1"/>
  <c r="BA214" i="1" s="1"/>
  <c r="BA247" i="1" s="1"/>
  <c r="BA280" i="1" s="1"/>
  <c r="BA313" i="1" s="1"/>
  <c r="BA346" i="1" s="1"/>
  <c r="BA379" i="1" s="1"/>
  <c r="Y313" i="1" l="1"/>
  <c r="Y346" i="1" s="1"/>
  <c r="Y379" i="1" s="1"/>
  <c r="Y181" i="1"/>
  <c r="Y214" i="1" s="1"/>
  <c r="Y247" i="1" s="1"/>
  <c r="Y331" i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232" i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166" i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L181" i="1"/>
  <c r="L214" i="1" s="1"/>
  <c r="L247" i="1" s="1"/>
  <c r="L280" i="1" s="1"/>
  <c r="L313" i="1" s="1"/>
  <c r="L346" i="1" s="1"/>
  <c r="L379" i="1" s="1"/>
  <c r="C66" i="1"/>
  <c r="C67" i="1" s="1"/>
  <c r="E181" i="1"/>
  <c r="E214" i="1" s="1"/>
  <c r="E247" i="1" s="1"/>
  <c r="E280" i="1" s="1"/>
  <c r="E313" i="1" s="1"/>
  <c r="E346" i="1" s="1"/>
  <c r="E379" i="1" s="1"/>
  <c r="E331" i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5" i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199" i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BD338" i="1"/>
  <c r="BD339" i="1" s="1"/>
  <c r="BD340" i="1" s="1"/>
  <c r="BD341" i="1" s="1"/>
  <c r="BD342" i="1" s="1"/>
  <c r="BD343" i="1" s="1"/>
  <c r="BD344" i="1" s="1"/>
  <c r="BD345" i="1" s="1"/>
  <c r="BS331" i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D331" i="1"/>
  <c r="BD332" i="1" s="1"/>
  <c r="BD333" i="1" s="1"/>
  <c r="BD334" i="1" s="1"/>
  <c r="BB331" i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AQ331" i="1"/>
  <c r="AQ332" i="1" s="1"/>
  <c r="AQ333" i="1" s="1"/>
  <c r="AQ334" i="1" s="1"/>
  <c r="AQ335" i="1" s="1"/>
  <c r="AQ338" i="1" s="1"/>
  <c r="AQ339" i="1" s="1"/>
  <c r="AQ340" i="1" s="1"/>
  <c r="AQ341" i="1" s="1"/>
  <c r="AQ342" i="1" s="1"/>
  <c r="AQ343" i="1" s="1"/>
  <c r="AQ344" i="1" s="1"/>
  <c r="AQ345" i="1" s="1"/>
  <c r="AP331" i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D331" i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BS298" i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B298" i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AQ298" i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P298" i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BS265" i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B265" i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AQ265" i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P265" i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S232" i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N232" i="1"/>
  <c r="BB232" i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AQ232" i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P232" i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BN231" i="1"/>
  <c r="BS199" i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B199" i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AQ199" i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P199" i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BS166" i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B166" i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AQ166" i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P166" i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BN230" i="1" l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B315" i="1" l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D315" i="1" l="1"/>
  <c r="BD316" i="1" s="1"/>
  <c r="BD317" i="1" s="1"/>
  <c r="BD318" i="1" s="1"/>
  <c r="BD322" i="1" s="1"/>
  <c r="BD323" i="1" s="1"/>
  <c r="BD324" i="1" s="1"/>
  <c r="BD325" i="1" s="1"/>
  <c r="BD326" i="1" s="1"/>
  <c r="BD327" i="1" s="1"/>
  <c r="BD328" i="1" s="1"/>
  <c r="BD329" i="1" s="1"/>
  <c r="BB282" i="1" l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49" i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16" i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183" i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50" i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AQ315" i="1" l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282" i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49" i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16" i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183" i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50" i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P315" i="1" l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282" i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49" i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16" i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183" i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50" i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BS315" i="1" l="1"/>
  <c r="BS316" i="1" s="1"/>
  <c r="BS317" i="1" s="1"/>
  <c r="BS318" i="1" s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282" i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49" i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16" i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183" i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50" i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D315" i="1" l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O280" i="1" l="1"/>
  <c r="BO346" i="1" s="1"/>
  <c r="BO247" i="1"/>
  <c r="BO313" i="1" s="1"/>
  <c r="BO379" i="1" s="1"/>
  <c r="BO214" i="1"/>
  <c r="BO181" i="1"/>
  <c r="AC181" i="1" l="1"/>
  <c r="AC214" i="1" s="1"/>
  <c r="AC247" i="1" s="1"/>
  <c r="AC280" i="1" s="1"/>
  <c r="AC313" i="1" s="1"/>
  <c r="AC346" i="1" s="1"/>
  <c r="AC379" i="1" s="1"/>
  <c r="G146" i="1" l="1"/>
  <c r="H146" i="1" l="1"/>
  <c r="I146" i="1" s="1"/>
  <c r="J146" i="1" s="1"/>
  <c r="K146" i="1" s="1"/>
  <c r="L146" i="1" s="1"/>
  <c r="M146" i="1" l="1"/>
  <c r="N146" i="1" s="1"/>
  <c r="C70" i="1"/>
  <c r="O146" i="1" l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C71" i="1"/>
  <c r="C72" i="1" s="1"/>
  <c r="C73" i="1" s="1"/>
  <c r="C74" i="1" s="1"/>
  <c r="C75" i="1" s="1"/>
  <c r="C76" i="1" s="1"/>
  <c r="C77" i="1" s="1"/>
  <c r="C78" i="1" l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AZ146" i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l="1"/>
  <c r="BP146" i="1" s="1"/>
  <c r="BQ146" i="1" s="1"/>
  <c r="BR146" i="1" l="1"/>
  <c r="BS146" i="1" s="1"/>
  <c r="BT146" i="1" s="1"/>
  <c r="BU146" i="1" s="1"/>
  <c r="BV146" i="1" s="1"/>
  <c r="BW146" i="1" s="1"/>
  <c r="BX146" i="1" s="1"/>
  <c r="BY146" i="1" s="1"/>
  <c r="BZ146" i="1" s="1"/>
  <c r="CA1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tc={9B6BED9D-5D9F-45CA-BF02-2B591E00AB15}</author>
    <author>tc={B702ED2D-EA27-4105-9F3D-EEB895251933}</author>
    <author>tc={FC2E1ABC-F00F-493D-803C-4517A7E565B1}</author>
    <author>tc={2E9A3BF3-11C4-488F-BCDE-80182BAD232A}</author>
  </authors>
  <commentList>
    <comment ref="S1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6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2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7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0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8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8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8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3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4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31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3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3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6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6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7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7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7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7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7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7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7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3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3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3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63" authorId="0" shapeId="0" xr:uid="{7268C226-4115-4AC2-8D2B-EAB68A8527F6}">
      <text>
        <r>
          <rPr>
            <sz val="9"/>
            <color indexed="81"/>
            <rFont val="Tahoma"/>
            <family val="2"/>
          </rPr>
          <t>based on SFam</t>
        </r>
      </text>
    </comment>
    <comment ref="BG364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6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6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9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9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80" authorId="0" shapeId="0" xr:uid="{B6315041-A581-4909-8AD8-F6FA93A81D1C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R380" authorId="0" shapeId="0" xr:uid="{13211810-0C78-4369-BC8C-794103317C4D}">
      <text>
        <r>
          <rPr>
            <b/>
            <sz val="9"/>
            <color indexed="81"/>
            <rFont val="Tahoma"/>
            <charset val="1"/>
          </rPr>
          <t>SAC 07/21/23:</t>
        </r>
        <r>
          <rPr>
            <sz val="9"/>
            <color indexed="81"/>
            <rFont val="Tahoma"/>
            <charset val="1"/>
          </rPr>
          <t xml:space="preserve">
updated for 2025 prescrip PV </t>
        </r>
      </text>
    </comment>
    <comment ref="S380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V380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80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380" authorId="3" shapeId="0" xr:uid="{9B6BED9D-5D9F-45CA-BF02-2B591E00AB15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R380" authorId="4" shapeId="0" xr:uid="{B702ED2D-EA27-4105-9F3D-EEB89525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380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80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0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0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80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380" authorId="0" shapeId="0" xr:uid="{B938F747-2F97-41FC-BA7C-D4BEE2CAC4DF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380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H394" authorId="5" shapeId="0" xr:uid="{FC2E1ABC-F00F-493D-803C-4517A7E565B1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394" authorId="6" shapeId="0" xr:uid="{2E9A3BF3-11C4-488F-BCDE-80182BAD232A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396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6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6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96" authorId="0" shapeId="0" xr:uid="{7256E143-53C9-43CC-95C4-97FA66148B9E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397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9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9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<sst xmlns="http://schemas.openxmlformats.org/spreadsheetml/2006/main" count="5497" uniqueCount="370">
  <si>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</si>
  <si>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</si>
  <si>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</si>
  <si>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</si>
  <si>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</si>
  <si>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</si>
  <si>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</si>
  <si>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</si>
  <si>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</si>
  <si>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</si>
  <si>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</si>
  <si>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</si>
  <si>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</si>
  <si>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</si>
  <si>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</si>
  <si>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</si>
  <si>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</si>
  <si>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</si>
  <si>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</si>
  <si>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</si>
  <si>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</si>
  <si>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</si>
  <si>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</si>
  <si>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</si>
  <si>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</si>
  <si>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</si>
  <si>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</si>
  <si>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</si>
  <si>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</si>
  <si>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</si>
  <si>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</si>
  <si>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</si>
  <si>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</si>
  <si>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</si>
  <si>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</si>
  <si>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</si>
  <si>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</si>
  <si>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</si>
  <si>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</si>
  <si>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</si>
  <si>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</si>
  <si>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</si>
  <si>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</si>
  <si>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</si>
  <si>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</si>
  <si>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</si>
  <si>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</si>
  <si>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</si>
  <si>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</si>
  <si>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</si>
  <si>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</si>
  <si>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</si>
  <si>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</si>
  <si>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</si>
  <si>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</si>
  <si>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</si>
  <si>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</si>
  <si>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</si>
  <si>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</si>
  <si>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</si>
  <si>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</si>
  <si>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</si>
  <si>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</si>
  <si>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</si>
  <si>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</si>
  <si>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</si>
  <si>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</si>
  <si>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</si>
  <si>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</si>
  <si>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</si>
  <si>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</si>
  <si>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</si>
  <si>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</si>
  <si>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</si>
  <si>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</si>
  <si>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</si>
  <si>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</si>
  <si>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</si>
  <si>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</si>
  <si>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</si>
  <si>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</si>
  <si>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</si>
  <si>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</si>
  <si>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</si>
  <si>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</si>
  <si>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</si>
  <si>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</si>
  <si>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</si>
  <si>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</si>
  <si>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</si>
  <si>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</si>
  <si>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</si>
  <si>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</si>
  <si>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</si>
  <si>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</si>
  <si>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</si>
  <si>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</si>
  <si>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</si>
  <si>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</si>
  <si>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</si>
  <si>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</si>
  <si>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</si>
  <si>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</si>
  <si>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</si>
  <si>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</si>
  <si>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</si>
  <si>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</si>
  <si>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</si>
  <si>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</si>
  <si>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</si>
  <si>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</si>
  <si>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</si>
  <si>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</si>
  <si>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</si>
  <si>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</si>
  <si>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</si>
  <si>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</si>
  <si>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</si>
  <si>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</si>
  <si>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</si>
  <si>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</si>
  <si>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</si>
  <si>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</si>
  <si>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</si>
  <si>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</si>
  <si>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</si>
  <si>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</si>
  <si>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</si>
  <si>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</si>
  <si>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</si>
  <si>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</si>
  <si>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</si>
  <si>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</si>
  <si>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</si>
  <si>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</si>
  <si>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</si>
  <si>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</si>
  <si>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</si>
  <si>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</si>
  <si>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</si>
  <si>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</si>
  <si>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</si>
  <si>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</si>
  <si>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</si>
  <si>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</si>
  <si>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</si>
  <si>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</si>
  <si>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</si>
  <si>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</si>
  <si>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</si>
  <si>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</si>
  <si>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</si>
  <si>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</si>
  <si>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</si>
  <si>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</si>
  <si>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</si>
  <si>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</si>
  <si>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</si>
  <si>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</si>
  <si>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</si>
  <si>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</si>
  <si>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</si>
  <si>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</si>
  <si>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</si>
  <si>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</si>
  <si>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</si>
  <si>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</si>
  <si>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</si>
  <si>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</si>
  <si>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</si>
  <si>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</si>
  <si>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</si>
  <si>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</si>
  <si>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</si>
  <si>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</si>
  <si>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</si>
  <si>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</si>
  <si>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</si>
  <si>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</si>
  <si>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</si>
  <si>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</si>
  <si>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</si>
  <si>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</si>
  <si>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</si>
  <si>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</si>
  <si>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</si>
  <si>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</si>
  <si>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</si>
  <si>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</si>
  <si>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</si>
  <si>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</si>
  <si>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</si>
  <si>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</si>
  <si>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</si>
  <si>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</si>
  <si>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</si>
  <si>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</si>
  <si>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</si>
  <si>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</si>
  <si>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</si>
  <si>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</si>
  <si>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</si>
  <si>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</si>
  <si>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</si>
  <si>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</si>
  <si>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</si>
  <si>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</si>
  <si>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</si>
  <si>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</si>
  <si>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</si>
  <si>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</si>
  <si>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</si>
  <si>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</si>
  <si>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</si>
  <si>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</si>
  <si>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</si>
  <si>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</si>
  <si>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</si>
  <si>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</si>
  <si>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</si>
  <si>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</si>
  <si>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</si>
  <si>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</si>
  <si>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</si>
  <si>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</si>
  <si>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</si>
  <si>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</si>
  <si>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</si>
  <si>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</si>
  <si>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</si>
  <si>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</si>
  <si>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</si>
  <si>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</si>
  <si>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</si>
  <si>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</si>
  <si>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</si>
  <si>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</si>
  <si>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</si>
  <si>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</si>
  <si>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</si>
  <si>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</si>
  <si>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</si>
  <si>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</si>
  <si>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</si>
  <si>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</si>
  <si>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</si>
  <si>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</si>
  <si>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</si>
  <si>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</si>
  <si>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</si>
  <si>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</si>
  <si>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</si>
  <si>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</si>
  <si>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</si>
  <si>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</si>
  <si>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</si>
  <si>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</si>
  <si>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</si>
  <si>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</si>
  <si>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</si>
  <si>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</si>
  <si>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</si>
  <si>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</si>
  <si>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</si>
  <si>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</si>
  <si>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</si>
  <si>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</si>
  <si>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</si>
  <si>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</si>
  <si>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</si>
  <si>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</si>
  <si>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</si>
  <si>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</si>
  <si>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</si>
  <si>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</si>
  <si>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</si>
  <si>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</si>
  <si>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</si>
  <si>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</si>
  <si>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</si>
  <si>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</si>
  <si>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</si>
  <si>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</si>
  <si>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</si>
  <si>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</si>
  <si>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</si>
  <si>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</si>
  <si>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</si>
  <si>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</si>
  <si>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</si>
  <si>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</si>
  <si>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</si>
  <si>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</si>
  <si>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</si>
  <si>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</si>
  <si>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</si>
  <si>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</si>
  <si>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</si>
  <si>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</si>
  <si>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</si>
  <si>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</si>
  <si>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</si>
  <si>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</si>
  <si>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</si>
  <si>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</si>
  <si>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</si>
  <si>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</si>
  <si>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</si>
  <si>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</si>
  <si>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</si>
  <si>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</si>
  <si>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</si>
  <si>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</si>
  <si>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</si>
  <si>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</si>
  <si>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</si>
  <si>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</si>
  <si>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</si>
  <si>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</si>
  <si>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</si>
  <si>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</si>
  <si>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</si>
  <si>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</si>
  <si>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</si>
  <si>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</si>
  <si>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</si>
  <si>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</si>
  <si>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</si>
  <si>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</si>
  <si>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</si>
  <si>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</si>
  <si>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</si>
  <si>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</si>
  <si>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</si>
  <si>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</si>
  <si>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</si>
  <si>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</si>
  <si>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</si>
  <si>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</si>
  <si>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</si>
  <si>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</si>
  <si>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</si>
  <si>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</si>
  <si>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</si>
  <si>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</si>
  <si>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</si>
  <si>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</si>
  <si>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</si>
  <si>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</si>
  <si>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</si>
  <si>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</si>
  <si>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</si>
  <si>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</si>
  <si>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</si>
  <si>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</si>
  <si>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</si>
  <si>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</si>
  <si>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</si>
  <si>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</si>
  <si>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</si>
  <si>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</si>
  <si>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</si>
  <si>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</si>
  <si>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</si>
  <si>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</si>
  <si>
    <t>HPWHDemRespPctSavAdj</t>
  </si>
  <si>
    <t>11/20/24 - SAC - added HPWHDemRespPctSavAdj column to implement consistent CZ-based HPWH demand response (TDV/LSC) savings (based on ACM table)</t>
  </si>
  <si>
    <t>HPWHDemRespPctSavAdj - percent savings (for TDV/LSC) for demand responsive HPWH equipment</t>
  </si>
  <si>
    <t>SAC 11/20/24 (tic #1377)</t>
  </si>
  <si>
    <t>3/31/25 - RJH - tic #1396: 2025-SFam: Window U-factor &amp; SHGC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</si>
</sst>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0" fontId="14" fillId="38" borderId="0" xfId="0" applyFont="1" applyFill="1" applyAlignment="1">
      <alignment horizontal="center"/>
    </xf>
    <xf numFmtId="0" fontId="14" fillId="38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CA85A688-6A1E-4293-B997-C12564BF5C8B}" userId="10fba932fabb4ecc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380" dT="2025-03-31T19:31:52.49" personId="{CA85A688-6A1E-4293-B997-C12564BF5C8B}" id="{9B6BED9D-5D9F-45CA-BF02-2B591E00AB15}">
    <text>Tic #1396</text>
  </threadedComment>
  <threadedComment ref="AR380" dT="2025-03-31T19:31:30.60" personId="{CA85A688-6A1E-4293-B997-C12564BF5C8B}" id="{B702ED2D-EA27-4105-9F3D-EEB895251933}">
    <text>Tic #1396</text>
  </threadedComment>
  <threadedComment ref="AH394" dT="2025-03-31T19:32:27.51" personId="{CA85A688-6A1E-4293-B997-C12564BF5C8B}" id="{FC2E1ABC-F00F-493D-803C-4517A7E565B1}">
    <text>Tic #1396</text>
  </threadedComment>
  <threadedComment ref="AS394" dT="2025-03-31T19:32:16.12" personId="{CA85A688-6A1E-4293-B997-C12564BF5C8B}" id="{2E9A3BF3-11C4-488F-BCDE-80182BAD232A}">
    <text>Tic #1396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412"/>
  <sheetViews>
    <sheetView tabSelected="1" zoomScale="80" zoomScaleNormal="80" workbookViewId="0">
      <selection activeCell="D5" sqref="D5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4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26.57031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369</v>
      </c>
    </row>
    <row r="6" spans="1:8" x14ac:dyDescent="0.25">
      <c r="A6" t="s">
        <v>0</v>
      </c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4" t="s">
        <v>296</v>
      </c>
    </row>
    <row r="38" spans="1:4" x14ac:dyDescent="0.25">
      <c r="A38" t="s">
        <v>0</v>
      </c>
      <c r="D38" s="94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t="s">
        <v>364</v>
      </c>
    </row>
    <row r="63" spans="1:4" x14ac:dyDescent="0.25">
      <c r="A63" t="s">
        <v>0</v>
      </c>
      <c r="D63" t="s">
        <v>366</v>
      </c>
    </row>
    <row r="64" spans="1:4" x14ac:dyDescent="0.25">
      <c r="A64" t="s">
        <v>0</v>
      </c>
      <c r="B64" t="s">
        <v>5</v>
      </c>
    </row>
    <row r="65" spans="1:38" x14ac:dyDescent="0.25">
      <c r="A65" t="s">
        <v>0</v>
      </c>
      <c r="C65" s="23">
        <v>1</v>
      </c>
      <c r="D65" t="s">
        <v>6</v>
      </c>
    </row>
    <row r="66" spans="1:38" x14ac:dyDescent="0.25">
      <c r="A66" t="s">
        <v>0</v>
      </c>
      <c r="C66" s="23">
        <f>C65+1</f>
        <v>2</v>
      </c>
      <c r="D66" t="s">
        <v>50</v>
      </c>
    </row>
    <row r="67" spans="1:38" x14ac:dyDescent="0.25">
      <c r="A67" t="s">
        <v>0</v>
      </c>
      <c r="C67" s="23">
        <f>C66+1</f>
        <v>3</v>
      </c>
      <c r="D67" t="s">
        <v>222</v>
      </c>
    </row>
    <row r="68" spans="1:38" x14ac:dyDescent="0.25">
      <c r="A68" t="s">
        <v>0</v>
      </c>
      <c r="B68" t="s">
        <v>7</v>
      </c>
    </row>
    <row r="69" spans="1:38" x14ac:dyDescent="0.25">
      <c r="A69" t="s">
        <v>0</v>
      </c>
      <c r="C69" s="23">
        <v>1</v>
      </c>
      <c r="D69" t="s">
        <v>8</v>
      </c>
      <c r="AD69" t="s">
        <v>9</v>
      </c>
      <c r="AK69" t="s">
        <v>69</v>
      </c>
    </row>
    <row r="70" spans="1:38" x14ac:dyDescent="0.25">
      <c r="A70" t="s">
        <v>0</v>
      </c>
      <c r="C70" s="23">
        <f t="shared" ref="C70:C82" si="0">C69+1</f>
        <v>2</v>
      </c>
      <c r="D70" t="s">
        <v>93</v>
      </c>
      <c r="AD70" t="s">
        <v>9</v>
      </c>
      <c r="AK70" t="s">
        <v>67</v>
      </c>
      <c r="AL70" t="s">
        <v>68</v>
      </c>
    </row>
    <row r="71" spans="1:38" x14ac:dyDescent="0.25">
      <c r="A71" t="s">
        <v>0</v>
      </c>
      <c r="C71" s="23">
        <f t="shared" si="0"/>
        <v>3</v>
      </c>
      <c r="D71" t="s">
        <v>253</v>
      </c>
      <c r="AD71" t="s">
        <v>9</v>
      </c>
    </row>
    <row r="72" spans="1:38" x14ac:dyDescent="0.25">
      <c r="A72" t="s">
        <v>0</v>
      </c>
      <c r="C72" s="23">
        <f t="shared" si="0"/>
        <v>4</v>
      </c>
      <c r="D72" t="s">
        <v>149</v>
      </c>
      <c r="AD72" t="s">
        <v>9</v>
      </c>
    </row>
    <row r="73" spans="1:38" x14ac:dyDescent="0.25">
      <c r="A73" t="s">
        <v>0</v>
      </c>
      <c r="C73" s="23">
        <f t="shared" si="0"/>
        <v>5</v>
      </c>
      <c r="D73" t="s">
        <v>150</v>
      </c>
      <c r="AD73" t="s">
        <v>9</v>
      </c>
    </row>
    <row r="74" spans="1:38" x14ac:dyDescent="0.25">
      <c r="A74" t="s">
        <v>0</v>
      </c>
      <c r="C74" s="23">
        <f t="shared" si="0"/>
        <v>6</v>
      </c>
      <c r="D74" t="s">
        <v>10</v>
      </c>
      <c r="J74" t="s">
        <v>13</v>
      </c>
      <c r="AD74" t="s">
        <v>11</v>
      </c>
      <c r="AK74">
        <v>1</v>
      </c>
      <c r="AL74" s="1" t="s">
        <v>63</v>
      </c>
    </row>
    <row r="75" spans="1:38" x14ac:dyDescent="0.25">
      <c r="A75" t="s">
        <v>0</v>
      </c>
      <c r="C75" s="23">
        <f t="shared" si="0"/>
        <v>7</v>
      </c>
      <c r="D75" t="s">
        <v>226</v>
      </c>
      <c r="P75" s="12" t="s">
        <v>225</v>
      </c>
      <c r="AD75" t="s">
        <v>11</v>
      </c>
      <c r="AK75">
        <v>3</v>
      </c>
      <c r="AL75" s="1" t="s">
        <v>64</v>
      </c>
    </row>
    <row r="76" spans="1:38" x14ac:dyDescent="0.25">
      <c r="A76" t="s">
        <v>0</v>
      </c>
      <c r="C76" s="23">
        <f t="shared" si="0"/>
        <v>8</v>
      </c>
      <c r="D76" t="s">
        <v>346</v>
      </c>
      <c r="P76" s="12" t="s">
        <v>345</v>
      </c>
      <c r="AL76" s="1"/>
    </row>
    <row r="77" spans="1:38" x14ac:dyDescent="0.25">
      <c r="A77" t="s">
        <v>0</v>
      </c>
      <c r="C77" s="23">
        <f t="shared" si="0"/>
        <v>9</v>
      </c>
      <c r="D77" t="s">
        <v>347</v>
      </c>
      <c r="P77" s="12" t="s">
        <v>345</v>
      </c>
      <c r="AD77" t="s">
        <v>239</v>
      </c>
      <c r="AL77" s="1"/>
    </row>
    <row r="78" spans="1:38" x14ac:dyDescent="0.25">
      <c r="A78" t="s">
        <v>0</v>
      </c>
      <c r="C78" s="23">
        <f t="shared" si="0"/>
        <v>10</v>
      </c>
      <c r="D78" t="s">
        <v>356</v>
      </c>
      <c r="P78" s="12" t="s">
        <v>355</v>
      </c>
      <c r="AD78" t="s">
        <v>239</v>
      </c>
      <c r="AL78" s="1"/>
    </row>
    <row r="79" spans="1:38" x14ac:dyDescent="0.25">
      <c r="A79" t="s">
        <v>0</v>
      </c>
      <c r="C79" s="23">
        <f t="shared" si="0"/>
        <v>11</v>
      </c>
      <c r="D79" t="s">
        <v>357</v>
      </c>
      <c r="P79" s="12" t="s">
        <v>355</v>
      </c>
      <c r="AD79" t="s">
        <v>239</v>
      </c>
      <c r="AL79" s="1"/>
    </row>
    <row r="80" spans="1:38" x14ac:dyDescent="0.25">
      <c r="A80" t="s">
        <v>0</v>
      </c>
      <c r="C80" s="23">
        <f t="shared" si="0"/>
        <v>12</v>
      </c>
      <c r="D80" t="s">
        <v>358</v>
      </c>
      <c r="P80" s="12" t="s">
        <v>355</v>
      </c>
      <c r="AD80" t="s">
        <v>239</v>
      </c>
      <c r="AL80" s="1"/>
    </row>
    <row r="81" spans="1:38" x14ac:dyDescent="0.25">
      <c r="A81" t="s">
        <v>0</v>
      </c>
      <c r="C81" s="23">
        <f t="shared" si="0"/>
        <v>13</v>
      </c>
      <c r="D81" t="s">
        <v>243</v>
      </c>
      <c r="P81" s="12"/>
      <c r="AD81" t="s">
        <v>9</v>
      </c>
      <c r="AK81">
        <v>4</v>
      </c>
      <c r="AL81" s="1" t="s">
        <v>64</v>
      </c>
    </row>
    <row r="82" spans="1:38" x14ac:dyDescent="0.25">
      <c r="A82" t="s">
        <v>0</v>
      </c>
      <c r="C82" s="23">
        <f t="shared" si="0"/>
        <v>14</v>
      </c>
      <c r="D82" t="s">
        <v>237</v>
      </c>
      <c r="P82" s="12" t="s">
        <v>238</v>
      </c>
      <c r="AD82" t="s">
        <v>9</v>
      </c>
      <c r="AK82">
        <v>5</v>
      </c>
      <c r="AL82" s="1" t="s">
        <v>64</v>
      </c>
    </row>
    <row r="83" spans="1:38" x14ac:dyDescent="0.25">
      <c r="A83" t="s">
        <v>0</v>
      </c>
      <c r="C83" s="23">
        <f t="shared" ref="C83:C142" si="1">C82+1</f>
        <v>15</v>
      </c>
      <c r="D83" t="s">
        <v>112</v>
      </c>
      <c r="AD83" t="s">
        <v>9</v>
      </c>
      <c r="AK83">
        <v>6</v>
      </c>
      <c r="AL83" s="1" t="s">
        <v>65</v>
      </c>
    </row>
    <row r="84" spans="1:38" x14ac:dyDescent="0.25">
      <c r="A84" t="s">
        <v>0</v>
      </c>
      <c r="C84" s="23">
        <f t="shared" si="1"/>
        <v>16</v>
      </c>
      <c r="D84" t="s">
        <v>111</v>
      </c>
      <c r="AD84" t="s">
        <v>9</v>
      </c>
      <c r="AK84">
        <v>6</v>
      </c>
      <c r="AL84" s="1" t="s">
        <v>65</v>
      </c>
    </row>
    <row r="85" spans="1:38" x14ac:dyDescent="0.25">
      <c r="A85" t="s">
        <v>0</v>
      </c>
      <c r="C85" s="23">
        <f t="shared" si="1"/>
        <v>17</v>
      </c>
      <c r="D85" t="s">
        <v>248</v>
      </c>
      <c r="AD85" t="s">
        <v>9</v>
      </c>
      <c r="AL85" s="1"/>
    </row>
    <row r="86" spans="1:38" x14ac:dyDescent="0.25">
      <c r="A86" t="s">
        <v>0</v>
      </c>
      <c r="C86" s="23">
        <f t="shared" si="1"/>
        <v>18</v>
      </c>
      <c r="D86" t="s">
        <v>247</v>
      </c>
      <c r="P86" t="s">
        <v>249</v>
      </c>
      <c r="AD86" t="s">
        <v>9</v>
      </c>
      <c r="AK86">
        <v>7</v>
      </c>
      <c r="AL86" s="1" t="s">
        <v>65</v>
      </c>
    </row>
    <row r="87" spans="1:38" x14ac:dyDescent="0.25">
      <c r="A87" t="s">
        <v>0</v>
      </c>
      <c r="C87" s="23">
        <f t="shared" si="1"/>
        <v>19</v>
      </c>
      <c r="D87" t="s">
        <v>313</v>
      </c>
      <c r="P87" t="s">
        <v>312</v>
      </c>
      <c r="AL87" s="1"/>
    </row>
    <row r="88" spans="1:38" x14ac:dyDescent="0.25">
      <c r="A88" t="s">
        <v>0</v>
      </c>
      <c r="C88" s="23">
        <f t="shared" si="1"/>
        <v>20</v>
      </c>
      <c r="D88" t="s">
        <v>228</v>
      </c>
      <c r="P88" s="12" t="s">
        <v>225</v>
      </c>
      <c r="AL88" s="1"/>
    </row>
    <row r="89" spans="1:38" x14ac:dyDescent="0.25">
      <c r="A89" t="s">
        <v>0</v>
      </c>
      <c r="C89" s="23">
        <f t="shared" si="1"/>
        <v>21</v>
      </c>
      <c r="D89" t="s">
        <v>194</v>
      </c>
      <c r="P89" s="12" t="s">
        <v>195</v>
      </c>
      <c r="AD89" t="s">
        <v>9</v>
      </c>
      <c r="AK89">
        <v>9</v>
      </c>
      <c r="AL89" s="1" t="s">
        <v>65</v>
      </c>
    </row>
    <row r="90" spans="1:38" x14ac:dyDescent="0.25">
      <c r="A90" t="s">
        <v>0</v>
      </c>
      <c r="C90" s="23">
        <f t="shared" si="1"/>
        <v>22</v>
      </c>
      <c r="D90" t="s">
        <v>301</v>
      </c>
      <c r="P90" s="12" t="s">
        <v>298</v>
      </c>
      <c r="AD90" t="s">
        <v>9</v>
      </c>
      <c r="AK90">
        <v>9</v>
      </c>
      <c r="AL90" s="1" t="s">
        <v>65</v>
      </c>
    </row>
    <row r="91" spans="1:38" ht="15.75" customHeight="1" x14ac:dyDescent="0.25">
      <c r="A91" t="s">
        <v>0</v>
      </c>
      <c r="C91" s="23">
        <f t="shared" si="1"/>
        <v>23</v>
      </c>
      <c r="D91" t="s">
        <v>96</v>
      </c>
      <c r="AD91" t="s">
        <v>9</v>
      </c>
      <c r="AK91">
        <v>10</v>
      </c>
      <c r="AL91" s="1" t="s">
        <v>65</v>
      </c>
    </row>
    <row r="92" spans="1:38" x14ac:dyDescent="0.25">
      <c r="A92" t="s">
        <v>0</v>
      </c>
      <c r="C92" s="23">
        <f t="shared" si="1"/>
        <v>24</v>
      </c>
      <c r="D92" t="s">
        <v>168</v>
      </c>
      <c r="AD92" t="s">
        <v>9</v>
      </c>
      <c r="AK92">
        <v>11</v>
      </c>
      <c r="AL92" s="1" t="s">
        <v>65</v>
      </c>
    </row>
    <row r="93" spans="1:38" x14ac:dyDescent="0.25">
      <c r="A93" t="s">
        <v>0</v>
      </c>
      <c r="C93" s="23">
        <f t="shared" si="1"/>
        <v>25</v>
      </c>
      <c r="D93" t="s">
        <v>113</v>
      </c>
      <c r="AD93" t="s">
        <v>9</v>
      </c>
      <c r="AK93">
        <v>12</v>
      </c>
      <c r="AL93" s="1" t="s">
        <v>65</v>
      </c>
    </row>
    <row r="94" spans="1:38" x14ac:dyDescent="0.25">
      <c r="A94" t="s">
        <v>0</v>
      </c>
      <c r="C94" s="23">
        <f t="shared" si="1"/>
        <v>26</v>
      </c>
      <c r="D94" t="s">
        <v>114</v>
      </c>
      <c r="AD94" t="s">
        <v>9</v>
      </c>
      <c r="AK94">
        <v>13</v>
      </c>
      <c r="AL94" s="1" t="s">
        <v>65</v>
      </c>
    </row>
    <row r="95" spans="1:38" x14ac:dyDescent="0.25">
      <c r="A95" t="s">
        <v>0</v>
      </c>
      <c r="C95" s="23">
        <f t="shared" si="1"/>
        <v>27</v>
      </c>
      <c r="D95" t="s">
        <v>95</v>
      </c>
      <c r="AD95" t="s">
        <v>9</v>
      </c>
      <c r="AF95" t="s">
        <v>12</v>
      </c>
      <c r="AK95">
        <v>14</v>
      </c>
      <c r="AL95" s="1" t="s">
        <v>65</v>
      </c>
    </row>
    <row r="96" spans="1:38" x14ac:dyDescent="0.25">
      <c r="A96" t="s">
        <v>0</v>
      </c>
      <c r="C96" s="23">
        <f t="shared" si="1"/>
        <v>28</v>
      </c>
      <c r="D96" t="s">
        <v>14</v>
      </c>
      <c r="AD96" t="s">
        <v>9</v>
      </c>
      <c r="AK96">
        <v>15</v>
      </c>
      <c r="AL96" s="1" t="s">
        <v>65</v>
      </c>
    </row>
    <row r="97" spans="1:38" x14ac:dyDescent="0.25">
      <c r="A97" t="s">
        <v>0</v>
      </c>
      <c r="C97" s="23">
        <f t="shared" si="1"/>
        <v>29</v>
      </c>
      <c r="D97" t="s">
        <v>15</v>
      </c>
      <c r="AD97" t="s">
        <v>9</v>
      </c>
      <c r="AK97">
        <v>16</v>
      </c>
      <c r="AL97" s="1" t="s">
        <v>66</v>
      </c>
    </row>
    <row r="98" spans="1:38" x14ac:dyDescent="0.25">
      <c r="A98" t="s">
        <v>0</v>
      </c>
      <c r="C98" s="23">
        <f t="shared" si="1"/>
        <v>30</v>
      </c>
      <c r="D98" t="s">
        <v>16</v>
      </c>
      <c r="AD98" t="s">
        <v>9</v>
      </c>
    </row>
    <row r="99" spans="1:38" x14ac:dyDescent="0.25">
      <c r="A99" t="s">
        <v>0</v>
      </c>
      <c r="C99" s="23">
        <f t="shared" si="1"/>
        <v>31</v>
      </c>
      <c r="D99" t="s">
        <v>17</v>
      </c>
      <c r="AD99" t="s">
        <v>9</v>
      </c>
    </row>
    <row r="100" spans="1:38" x14ac:dyDescent="0.25">
      <c r="A100" t="s">
        <v>0</v>
      </c>
      <c r="C100" s="23">
        <f t="shared" si="1"/>
        <v>32</v>
      </c>
      <c r="D100" t="s">
        <v>18</v>
      </c>
      <c r="AD100" t="s">
        <v>9</v>
      </c>
    </row>
    <row r="101" spans="1:38" x14ac:dyDescent="0.25">
      <c r="A101" t="s">
        <v>0</v>
      </c>
      <c r="C101" s="23">
        <f t="shared" si="1"/>
        <v>33</v>
      </c>
      <c r="D101" t="s">
        <v>19</v>
      </c>
      <c r="AD101" t="s">
        <v>9</v>
      </c>
    </row>
    <row r="102" spans="1:38" x14ac:dyDescent="0.25">
      <c r="A102" t="s">
        <v>0</v>
      </c>
      <c r="C102" s="23">
        <f t="shared" si="1"/>
        <v>34</v>
      </c>
      <c r="D102" t="s">
        <v>20</v>
      </c>
      <c r="AD102" t="s">
        <v>9</v>
      </c>
    </row>
    <row r="103" spans="1:38" x14ac:dyDescent="0.25">
      <c r="A103" t="s">
        <v>0</v>
      </c>
      <c r="C103" s="23">
        <f t="shared" si="1"/>
        <v>35</v>
      </c>
      <c r="D103" t="s">
        <v>99</v>
      </c>
      <c r="AD103" t="s">
        <v>9</v>
      </c>
    </row>
    <row r="104" spans="1:38" x14ac:dyDescent="0.25">
      <c r="A104" t="s">
        <v>0</v>
      </c>
      <c r="C104" s="23">
        <f t="shared" si="1"/>
        <v>36</v>
      </c>
      <c r="D104" t="s">
        <v>98</v>
      </c>
    </row>
    <row r="105" spans="1:38" x14ac:dyDescent="0.25">
      <c r="A105" t="s">
        <v>0</v>
      </c>
      <c r="C105" s="23">
        <f t="shared" si="1"/>
        <v>37</v>
      </c>
      <c r="D105" t="s">
        <v>190</v>
      </c>
      <c r="P105" s="12" t="s">
        <v>188</v>
      </c>
      <c r="AD105" t="s">
        <v>9</v>
      </c>
    </row>
    <row r="106" spans="1:38" x14ac:dyDescent="0.25">
      <c r="A106" t="s">
        <v>0</v>
      </c>
      <c r="C106" s="23">
        <f t="shared" si="1"/>
        <v>38</v>
      </c>
      <c r="D106" t="s">
        <v>196</v>
      </c>
      <c r="P106" s="12" t="s">
        <v>197</v>
      </c>
      <c r="AD106" t="s">
        <v>9</v>
      </c>
    </row>
    <row r="107" spans="1:38" x14ac:dyDescent="0.25">
      <c r="A107" t="s">
        <v>0</v>
      </c>
      <c r="C107" s="23">
        <f t="shared" si="1"/>
        <v>39</v>
      </c>
      <c r="D107" t="s">
        <v>74</v>
      </c>
      <c r="AD107" t="s">
        <v>9</v>
      </c>
    </row>
    <row r="108" spans="1:38" x14ac:dyDescent="0.25">
      <c r="A108" t="s">
        <v>0</v>
      </c>
      <c r="C108" s="23">
        <f t="shared" si="1"/>
        <v>40</v>
      </c>
      <c r="D108" t="s">
        <v>75</v>
      </c>
      <c r="AD108" t="s">
        <v>9</v>
      </c>
    </row>
    <row r="109" spans="1:38" x14ac:dyDescent="0.25">
      <c r="A109" t="s">
        <v>0</v>
      </c>
      <c r="C109" s="23">
        <f t="shared" si="1"/>
        <v>41</v>
      </c>
      <c r="D109" t="s">
        <v>153</v>
      </c>
      <c r="AD109" t="s">
        <v>9</v>
      </c>
    </row>
    <row r="110" spans="1:38" x14ac:dyDescent="0.25">
      <c r="A110" t="s">
        <v>0</v>
      </c>
      <c r="C110" s="23">
        <f t="shared" si="1"/>
        <v>42</v>
      </c>
      <c r="D110" t="s">
        <v>181</v>
      </c>
      <c r="AD110" t="s">
        <v>9</v>
      </c>
    </row>
    <row r="111" spans="1:38" x14ac:dyDescent="0.25">
      <c r="A111" t="s">
        <v>0</v>
      </c>
      <c r="C111" s="23">
        <f t="shared" si="1"/>
        <v>43</v>
      </c>
      <c r="D111" t="s">
        <v>94</v>
      </c>
      <c r="AD111" t="s">
        <v>9</v>
      </c>
    </row>
    <row r="112" spans="1:38" x14ac:dyDescent="0.25">
      <c r="A112" t="s">
        <v>0</v>
      </c>
      <c r="C112" s="23">
        <f t="shared" si="1"/>
        <v>44</v>
      </c>
      <c r="D112" t="s">
        <v>102</v>
      </c>
      <c r="AD112" t="s">
        <v>9</v>
      </c>
    </row>
    <row r="113" spans="1:30" x14ac:dyDescent="0.25">
      <c r="A113" t="s">
        <v>0</v>
      </c>
      <c r="C113" s="23">
        <f t="shared" si="1"/>
        <v>45</v>
      </c>
      <c r="D113" t="s">
        <v>103</v>
      </c>
      <c r="AD113" t="s">
        <v>9</v>
      </c>
    </row>
    <row r="114" spans="1:30" x14ac:dyDescent="0.25">
      <c r="A114" t="s">
        <v>0</v>
      </c>
      <c r="C114" s="23">
        <f t="shared" si="1"/>
        <v>46</v>
      </c>
      <c r="D114" t="s">
        <v>117</v>
      </c>
      <c r="AD114" t="s">
        <v>9</v>
      </c>
    </row>
    <row r="115" spans="1:30" x14ac:dyDescent="0.25">
      <c r="A115" t="s">
        <v>0</v>
      </c>
      <c r="C115" s="23">
        <f t="shared" si="1"/>
        <v>47</v>
      </c>
      <c r="D115" t="s">
        <v>339</v>
      </c>
      <c r="P115" s="12" t="s">
        <v>340</v>
      </c>
      <c r="AD115" t="s">
        <v>9</v>
      </c>
    </row>
    <row r="116" spans="1:30" x14ac:dyDescent="0.25">
      <c r="A116" t="s">
        <v>0</v>
      </c>
      <c r="C116" s="23">
        <f t="shared" si="1"/>
        <v>48</v>
      </c>
      <c r="D116" t="s">
        <v>230</v>
      </c>
      <c r="P116" s="12" t="s">
        <v>203</v>
      </c>
      <c r="S116" s="12" t="s">
        <v>225</v>
      </c>
      <c r="AD116" t="s">
        <v>9</v>
      </c>
    </row>
    <row r="117" spans="1:30" x14ac:dyDescent="0.25">
      <c r="A117" t="s">
        <v>0</v>
      </c>
      <c r="C117" s="23">
        <f>C116+1</f>
        <v>49</v>
      </c>
      <c r="D117" t="s">
        <v>232</v>
      </c>
      <c r="P117" s="12" t="s">
        <v>201</v>
      </c>
      <c r="S117" s="12" t="s">
        <v>225</v>
      </c>
      <c r="AD117" t="s">
        <v>9</v>
      </c>
    </row>
    <row r="118" spans="1:30" x14ac:dyDescent="0.25">
      <c r="A118" t="s">
        <v>0</v>
      </c>
      <c r="C118" s="23">
        <f t="shared" si="1"/>
        <v>50</v>
      </c>
      <c r="D118" t="s">
        <v>76</v>
      </c>
      <c r="AD118" t="s">
        <v>9</v>
      </c>
    </row>
    <row r="119" spans="1:30" x14ac:dyDescent="0.25">
      <c r="A119" t="s">
        <v>0</v>
      </c>
      <c r="C119" s="23">
        <f t="shared" si="1"/>
        <v>51</v>
      </c>
      <c r="D119" t="s">
        <v>122</v>
      </c>
      <c r="AD119" t="s">
        <v>9</v>
      </c>
    </row>
    <row r="120" spans="1:30" x14ac:dyDescent="0.25">
      <c r="A120" t="s">
        <v>0</v>
      </c>
      <c r="C120" s="23">
        <f t="shared" si="1"/>
        <v>52</v>
      </c>
      <c r="D120" t="s">
        <v>21</v>
      </c>
      <c r="AD120" t="s">
        <v>9</v>
      </c>
    </row>
    <row r="121" spans="1:30" x14ac:dyDescent="0.25">
      <c r="A121" t="s">
        <v>0</v>
      </c>
      <c r="C121" s="23">
        <f t="shared" si="1"/>
        <v>53</v>
      </c>
      <c r="D121" t="s">
        <v>22</v>
      </c>
      <c r="AD121" t="s">
        <v>9</v>
      </c>
    </row>
    <row r="122" spans="1:30" x14ac:dyDescent="0.25">
      <c r="A122" t="s">
        <v>0</v>
      </c>
      <c r="C122" s="23">
        <f t="shared" si="1"/>
        <v>54</v>
      </c>
      <c r="D122" t="s">
        <v>77</v>
      </c>
      <c r="AD122" t="s">
        <v>9</v>
      </c>
    </row>
    <row r="123" spans="1:30" x14ac:dyDescent="0.25">
      <c r="A123" t="s">
        <v>0</v>
      </c>
      <c r="C123" s="23">
        <f t="shared" si="1"/>
        <v>55</v>
      </c>
      <c r="D123" t="s">
        <v>78</v>
      </c>
      <c r="AD123" t="s">
        <v>9</v>
      </c>
    </row>
    <row r="124" spans="1:30" x14ac:dyDescent="0.25">
      <c r="A124" t="s">
        <v>0</v>
      </c>
      <c r="C124" s="23">
        <f t="shared" si="1"/>
        <v>56</v>
      </c>
      <c r="D124" t="s">
        <v>85</v>
      </c>
      <c r="AD124" t="s">
        <v>9</v>
      </c>
    </row>
    <row r="125" spans="1:30" x14ac:dyDescent="0.25">
      <c r="A125" t="s">
        <v>0</v>
      </c>
      <c r="C125" s="23">
        <f t="shared" si="1"/>
        <v>57</v>
      </c>
      <c r="D125" t="s">
        <v>164</v>
      </c>
      <c r="P125" s="12" t="s">
        <v>163</v>
      </c>
      <c r="AD125" t="s">
        <v>9</v>
      </c>
    </row>
    <row r="126" spans="1:30" x14ac:dyDescent="0.25">
      <c r="A126" t="s">
        <v>0</v>
      </c>
      <c r="C126" s="23">
        <f t="shared" si="1"/>
        <v>58</v>
      </c>
      <c r="D126" t="s">
        <v>88</v>
      </c>
      <c r="AD126" t="s">
        <v>9</v>
      </c>
    </row>
    <row r="127" spans="1:30" x14ac:dyDescent="0.25">
      <c r="A127" t="s">
        <v>0</v>
      </c>
      <c r="C127" s="23">
        <f t="shared" si="1"/>
        <v>59</v>
      </c>
      <c r="D127" t="s">
        <v>165</v>
      </c>
      <c r="P127" s="12" t="s">
        <v>163</v>
      </c>
    </row>
    <row r="128" spans="1:30" x14ac:dyDescent="0.25">
      <c r="A128" t="s">
        <v>0</v>
      </c>
      <c r="C128" s="23">
        <f t="shared" si="1"/>
        <v>60</v>
      </c>
      <c r="D128" t="s">
        <v>143</v>
      </c>
      <c r="AD128" t="s">
        <v>174</v>
      </c>
    </row>
    <row r="129" spans="1:69" x14ac:dyDescent="0.25">
      <c r="A129" t="s">
        <v>0</v>
      </c>
      <c r="C129" s="23">
        <f t="shared" si="1"/>
        <v>61</v>
      </c>
      <c r="D129" t="s">
        <v>213</v>
      </c>
      <c r="P129" s="12" t="s">
        <v>212</v>
      </c>
      <c r="U129" s="12"/>
      <c r="X129" s="12"/>
    </row>
    <row r="130" spans="1:69" x14ac:dyDescent="0.25">
      <c r="A130" t="s">
        <v>0</v>
      </c>
      <c r="C130" s="23">
        <f t="shared" si="1"/>
        <v>62</v>
      </c>
      <c r="D130" t="s">
        <v>233</v>
      </c>
      <c r="P130" s="12" t="s">
        <v>173</v>
      </c>
      <c r="S130" s="12" t="s">
        <v>225</v>
      </c>
      <c r="U130" s="12"/>
      <c r="X130" s="12"/>
    </row>
    <row r="131" spans="1:69" x14ac:dyDescent="0.25">
      <c r="A131" t="s">
        <v>0</v>
      </c>
      <c r="C131" s="23">
        <f t="shared" si="1"/>
        <v>63</v>
      </c>
      <c r="D131" t="s">
        <v>277</v>
      </c>
      <c r="P131" s="12" t="s">
        <v>333</v>
      </c>
      <c r="U131" s="12"/>
      <c r="X131" s="12"/>
    </row>
    <row r="132" spans="1:69" x14ac:dyDescent="0.25">
      <c r="A132" t="s">
        <v>0</v>
      </c>
      <c r="C132" s="23">
        <f t="shared" si="1"/>
        <v>64</v>
      </c>
      <c r="D132" t="s">
        <v>271</v>
      </c>
      <c r="P132" s="12" t="s">
        <v>272</v>
      </c>
      <c r="AD132" t="s">
        <v>174</v>
      </c>
    </row>
    <row r="133" spans="1:69" x14ac:dyDescent="0.25">
      <c r="A133" t="s">
        <v>0</v>
      </c>
      <c r="C133" s="23">
        <f t="shared" si="1"/>
        <v>65</v>
      </c>
      <c r="D133" t="s">
        <v>270</v>
      </c>
      <c r="P133" s="12" t="s">
        <v>272</v>
      </c>
      <c r="AD133" t="s">
        <v>174</v>
      </c>
    </row>
    <row r="134" spans="1:69" x14ac:dyDescent="0.25">
      <c r="A134" t="s">
        <v>0</v>
      </c>
      <c r="C134" s="23">
        <f t="shared" si="1"/>
        <v>66</v>
      </c>
      <c r="D134" t="s">
        <v>187</v>
      </c>
      <c r="P134" s="12" t="s">
        <v>186</v>
      </c>
      <c r="AD134" t="s">
        <v>174</v>
      </c>
    </row>
    <row r="135" spans="1:69" x14ac:dyDescent="0.25">
      <c r="A135" t="s">
        <v>0</v>
      </c>
      <c r="C135" s="23">
        <f t="shared" si="1"/>
        <v>67</v>
      </c>
      <c r="D135" t="s">
        <v>256</v>
      </c>
      <c r="P135" s="12" t="s">
        <v>257</v>
      </c>
      <c r="AD135" t="s">
        <v>174</v>
      </c>
    </row>
    <row r="136" spans="1:69" x14ac:dyDescent="0.25">
      <c r="A136" t="s">
        <v>0</v>
      </c>
      <c r="C136" s="23">
        <f t="shared" si="1"/>
        <v>68</v>
      </c>
      <c r="D136" t="s">
        <v>259</v>
      </c>
      <c r="P136" s="12" t="s">
        <v>257</v>
      </c>
    </row>
    <row r="137" spans="1:69" x14ac:dyDescent="0.25">
      <c r="A137" t="s">
        <v>0</v>
      </c>
      <c r="C137" s="23">
        <f t="shared" si="1"/>
        <v>69</v>
      </c>
      <c r="D137" t="s">
        <v>282</v>
      </c>
      <c r="P137" s="12" t="s">
        <v>262</v>
      </c>
    </row>
    <row r="138" spans="1:69" x14ac:dyDescent="0.25">
      <c r="A138" t="s">
        <v>0</v>
      </c>
      <c r="C138" s="23">
        <f t="shared" si="1"/>
        <v>70</v>
      </c>
      <c r="D138" t="s">
        <v>284</v>
      </c>
      <c r="R138" s="12"/>
    </row>
    <row r="139" spans="1:69" x14ac:dyDescent="0.25">
      <c r="A139" t="s">
        <v>0</v>
      </c>
      <c r="C139" s="23">
        <f t="shared" si="1"/>
        <v>71</v>
      </c>
      <c r="D139" t="s">
        <v>285</v>
      </c>
      <c r="U139" s="12"/>
      <c r="Y139" s="23"/>
      <c r="Z139" s="23"/>
      <c r="AO139"/>
      <c r="AP139" s="23"/>
    </row>
    <row r="140" spans="1:69" x14ac:dyDescent="0.25">
      <c r="A140" t="s">
        <v>0</v>
      </c>
      <c r="C140" s="23">
        <f t="shared" si="1"/>
        <v>72</v>
      </c>
      <c r="D140" t="s">
        <v>283</v>
      </c>
      <c r="U140" s="12"/>
      <c r="Y140" s="23"/>
      <c r="Z140" s="23"/>
      <c r="AO140"/>
      <c r="AP140" s="23"/>
    </row>
    <row r="141" spans="1:69" x14ac:dyDescent="0.25">
      <c r="A141" t="s">
        <v>0</v>
      </c>
      <c r="C141" s="23">
        <f t="shared" si="1"/>
        <v>73</v>
      </c>
      <c r="D141" t="s">
        <v>362</v>
      </c>
      <c r="U141" s="12"/>
      <c r="Y141" s="23"/>
      <c r="Z141" s="23"/>
      <c r="AO141"/>
      <c r="AP141" s="23"/>
    </row>
    <row r="142" spans="1:69" x14ac:dyDescent="0.25">
      <c r="A142" t="s">
        <v>0</v>
      </c>
      <c r="C142" s="23">
        <f t="shared" si="1"/>
        <v>74</v>
      </c>
      <c r="D142" t="s">
        <v>367</v>
      </c>
      <c r="P142" s="12" t="s">
        <v>368</v>
      </c>
      <c r="U142" s="12"/>
      <c r="Y142" s="23"/>
      <c r="Z142" s="23"/>
      <c r="AO142"/>
      <c r="AP142" s="23"/>
    </row>
    <row r="143" spans="1:69" x14ac:dyDescent="0.25">
      <c r="A143" t="s">
        <v>0</v>
      </c>
      <c r="Y143" s="23"/>
      <c r="Z143" s="23"/>
      <c r="AO143"/>
      <c r="AP143" s="23"/>
    </row>
    <row r="144" spans="1:69" x14ac:dyDescent="0.25">
      <c r="A144" t="s">
        <v>0</v>
      </c>
      <c r="K144" t="s">
        <v>23</v>
      </c>
      <c r="L144" t="s">
        <v>24</v>
      </c>
      <c r="Y144" s="23"/>
      <c r="Z144" s="23"/>
      <c r="AO144"/>
      <c r="AP144" s="23"/>
      <c r="BM144" s="28" t="s">
        <v>210</v>
      </c>
      <c r="BO144" s="23" t="s">
        <v>267</v>
      </c>
      <c r="BP144" s="23" t="s">
        <v>267</v>
      </c>
      <c r="BQ144" s="23" t="s">
        <v>267</v>
      </c>
    </row>
    <row r="145" spans="1:80" x14ac:dyDescent="0.25">
      <c r="A145" t="s">
        <v>0</v>
      </c>
      <c r="K145" t="s">
        <v>25</v>
      </c>
      <c r="L145" t="s">
        <v>26</v>
      </c>
      <c r="Y145" s="23"/>
      <c r="Z145" s="23"/>
      <c r="AO145"/>
      <c r="AP145" s="23"/>
      <c r="BM145" s="29" t="s">
        <v>214</v>
      </c>
      <c r="BN145" s="28" t="s">
        <v>172</v>
      </c>
      <c r="BO145" s="29" t="s">
        <v>183</v>
      </c>
      <c r="BP145" s="29" t="s">
        <v>183</v>
      </c>
      <c r="BQ145" s="29" t="s">
        <v>183</v>
      </c>
      <c r="BR145" s="29" t="s">
        <v>183</v>
      </c>
      <c r="BS145" s="29" t="s">
        <v>183</v>
      </c>
      <c r="BT145" s="29" t="s">
        <v>183</v>
      </c>
      <c r="BU145" s="29" t="s">
        <v>183</v>
      </c>
      <c r="BV145" s="29" t="s">
        <v>183</v>
      </c>
      <c r="BW145" s="29" t="s">
        <v>183</v>
      </c>
      <c r="BX145" s="29" t="s">
        <v>183</v>
      </c>
      <c r="BY145" s="49"/>
      <c r="BZ145" s="49"/>
      <c r="CA145" s="49"/>
    </row>
    <row r="146" spans="1:80" x14ac:dyDescent="0.25">
      <c r="A146" t="s">
        <v>0</v>
      </c>
      <c r="F146" s="23">
        <v>1</v>
      </c>
      <c r="G146" s="23">
        <f>F146+1</f>
        <v>2</v>
      </c>
      <c r="H146" s="23">
        <f>G146+1</f>
        <v>3</v>
      </c>
      <c r="I146" s="23">
        <f>H146+1</f>
        <v>4</v>
      </c>
      <c r="J146" s="23">
        <f>I146+1</f>
        <v>5</v>
      </c>
      <c r="K146" s="23">
        <f>J146+1</f>
        <v>6</v>
      </c>
      <c r="L146" s="23">
        <f t="shared" ref="L146:Z146" si="2">K146+1</f>
        <v>7</v>
      </c>
      <c r="M146" s="23">
        <f>L146+1</f>
        <v>8</v>
      </c>
      <c r="N146" s="23">
        <f t="shared" ref="N146:R146" si="3">M146+1</f>
        <v>9</v>
      </c>
      <c r="O146" s="23">
        <f t="shared" si="3"/>
        <v>10</v>
      </c>
      <c r="P146" s="23">
        <f t="shared" si="3"/>
        <v>11</v>
      </c>
      <c r="Q146" s="23">
        <f t="shared" si="3"/>
        <v>12</v>
      </c>
      <c r="R146" s="23">
        <f t="shared" si="3"/>
        <v>13</v>
      </c>
      <c r="S146" s="23">
        <f t="shared" ref="S146" si="4">R146+1</f>
        <v>14</v>
      </c>
      <c r="T146" s="23">
        <f t="shared" ref="T146" si="5">S146+1</f>
        <v>15</v>
      </c>
      <c r="U146" s="23">
        <f t="shared" si="2"/>
        <v>16</v>
      </c>
      <c r="V146" s="23">
        <f t="shared" si="2"/>
        <v>17</v>
      </c>
      <c r="W146" s="23">
        <f t="shared" si="2"/>
        <v>18</v>
      </c>
      <c r="X146" s="23">
        <f t="shared" ref="X146" si="6">W146+1</f>
        <v>19</v>
      </c>
      <c r="Y146" s="23">
        <f t="shared" ref="Y146" si="7">X146+1</f>
        <v>20</v>
      </c>
      <c r="Z146" s="23">
        <f t="shared" si="2"/>
        <v>21</v>
      </c>
      <c r="AA146" s="23">
        <f t="shared" ref="AA146" si="8">Z146+1</f>
        <v>22</v>
      </c>
      <c r="AB146" s="23">
        <f t="shared" ref="AB146" si="9">AA146+1</f>
        <v>23</v>
      </c>
      <c r="AC146" s="23">
        <f t="shared" ref="AC146" si="10">AB146+1</f>
        <v>24</v>
      </c>
      <c r="AD146" s="23">
        <f t="shared" ref="AD146" si="11">AC146+1</f>
        <v>25</v>
      </c>
      <c r="AE146" s="23">
        <f t="shared" ref="AE146" si="12">AD146+1</f>
        <v>26</v>
      </c>
      <c r="AF146" s="23">
        <f t="shared" ref="AF146" si="13">AE146+1</f>
        <v>27</v>
      </c>
      <c r="AG146" s="23">
        <f t="shared" ref="AG146" si="14">AF146+1</f>
        <v>28</v>
      </c>
      <c r="AH146" s="23">
        <f t="shared" ref="AH146" si="15">AG146+1</f>
        <v>29</v>
      </c>
      <c r="AI146" s="23">
        <f t="shared" ref="AI146" si="16">AH146+1</f>
        <v>30</v>
      </c>
      <c r="AJ146" s="23">
        <f t="shared" ref="AJ146" si="17">AI146+1</f>
        <v>31</v>
      </c>
      <c r="AK146" s="23">
        <f t="shared" ref="AK146" si="18">AJ146+1</f>
        <v>32</v>
      </c>
      <c r="AL146" s="23">
        <f t="shared" ref="AL146" si="19">AK146+1</f>
        <v>33</v>
      </c>
      <c r="AM146" s="23">
        <f t="shared" ref="AM146" si="20">AL146+1</f>
        <v>34</v>
      </c>
      <c r="AN146" s="23">
        <f t="shared" ref="AN146" si="21">AM146+1</f>
        <v>35</v>
      </c>
      <c r="AO146" s="23">
        <f t="shared" ref="AO146" si="22">AN146+1</f>
        <v>36</v>
      </c>
      <c r="AP146" s="23">
        <f t="shared" ref="AP146" si="23">AO146+1</f>
        <v>37</v>
      </c>
      <c r="AQ146" s="23">
        <f t="shared" ref="AQ146" si="24">AP146+1</f>
        <v>38</v>
      </c>
      <c r="AR146" s="23">
        <f t="shared" ref="AR146" si="25">AQ146+1</f>
        <v>39</v>
      </c>
      <c r="AS146" s="23">
        <f t="shared" ref="AS146" si="26">AR146+1</f>
        <v>40</v>
      </c>
      <c r="AT146" s="23">
        <f t="shared" ref="AT146" si="27">AS146+1</f>
        <v>41</v>
      </c>
      <c r="AU146" s="23">
        <f t="shared" ref="AU146" si="28">AT146+1</f>
        <v>42</v>
      </c>
      <c r="AV146" s="23">
        <f t="shared" ref="AV146" si="29">AU146+1</f>
        <v>43</v>
      </c>
      <c r="AW146" s="23">
        <f t="shared" ref="AW146" si="30">AV146+1</f>
        <v>44</v>
      </c>
      <c r="AX146" s="23">
        <f t="shared" ref="AX146" si="31">AW146+1</f>
        <v>45</v>
      </c>
      <c r="AY146" s="23">
        <f t="shared" ref="AY146:BA146" si="32">AX146+1</f>
        <v>46</v>
      </c>
      <c r="AZ146" s="23">
        <f t="shared" si="32"/>
        <v>47</v>
      </c>
      <c r="BA146" s="23">
        <f t="shared" si="32"/>
        <v>48</v>
      </c>
      <c r="BB146" s="23">
        <f t="shared" ref="BB146:BC146" si="33">BA146+1</f>
        <v>49</v>
      </c>
      <c r="BC146" s="23">
        <f t="shared" si="33"/>
        <v>50</v>
      </c>
      <c r="BD146" s="23">
        <f t="shared" ref="BD146" si="34">BC146+1</f>
        <v>51</v>
      </c>
      <c r="BE146" s="23">
        <f t="shared" ref="BE146" si="35">BD146+1</f>
        <v>52</v>
      </c>
      <c r="BF146" s="23">
        <f t="shared" ref="BF146" si="36">BE146+1</f>
        <v>53</v>
      </c>
      <c r="BG146" s="23">
        <f t="shared" ref="BG146" si="37">BF146+1</f>
        <v>54</v>
      </c>
      <c r="BH146" s="23">
        <f t="shared" ref="BH146" si="38">BG146+1</f>
        <v>55</v>
      </c>
      <c r="BI146" s="23">
        <f t="shared" ref="BI146" si="39">BH146+1</f>
        <v>56</v>
      </c>
      <c r="BJ146" s="23">
        <f t="shared" ref="BJ146" si="40">BI146+1</f>
        <v>57</v>
      </c>
      <c r="BK146" s="23">
        <f t="shared" ref="BK146" si="41">BJ146+1</f>
        <v>58</v>
      </c>
      <c r="BL146" s="23">
        <f t="shared" ref="BL146" si="42">BK146+1</f>
        <v>59</v>
      </c>
      <c r="BM146" s="23">
        <f t="shared" ref="BM146:BN146" si="43">BL146+1</f>
        <v>60</v>
      </c>
      <c r="BN146" s="29">
        <f t="shared" si="43"/>
        <v>61</v>
      </c>
      <c r="BO146" s="29">
        <f t="shared" ref="BO146:BV146" si="44">BN146+1</f>
        <v>62</v>
      </c>
      <c r="BP146" s="29">
        <f t="shared" ref="BP146:BR146" si="45">BO146+1</f>
        <v>63</v>
      </c>
      <c r="BQ146" s="29">
        <f t="shared" si="45"/>
        <v>64</v>
      </c>
      <c r="BR146" s="29">
        <f t="shared" si="45"/>
        <v>65</v>
      </c>
      <c r="BS146" s="29">
        <f t="shared" ref="BS146" si="46">BR146+1</f>
        <v>66</v>
      </c>
      <c r="BT146" s="29">
        <f t="shared" si="44"/>
        <v>67</v>
      </c>
      <c r="BU146" s="29">
        <f t="shared" si="44"/>
        <v>68</v>
      </c>
      <c r="BV146" s="29">
        <f t="shared" si="44"/>
        <v>69</v>
      </c>
      <c r="BW146" s="29">
        <f t="shared" ref="BW146" si="47">BV146+1</f>
        <v>70</v>
      </c>
      <c r="BX146" s="29">
        <f t="shared" ref="BX146" si="48">BW146+1</f>
        <v>71</v>
      </c>
      <c r="BY146" s="29">
        <f t="shared" ref="BY146:CA146" si="49">BX146+1</f>
        <v>72</v>
      </c>
      <c r="BZ146" s="29">
        <f t="shared" si="49"/>
        <v>73</v>
      </c>
      <c r="CA146" s="29">
        <f t="shared" si="49"/>
        <v>74</v>
      </c>
      <c r="CB146" s="32" t="s">
        <v>0</v>
      </c>
    </row>
    <row r="147" spans="1:80" x14ac:dyDescent="0.25">
      <c r="B147" t="s">
        <v>263</v>
      </c>
      <c r="Z147" s="23"/>
      <c r="AA147" s="23"/>
      <c r="AO147"/>
      <c r="AQ147" s="23"/>
      <c r="BA147"/>
      <c r="BB147" s="23"/>
      <c r="BO147"/>
      <c r="BP147" s="74"/>
      <c r="BT147"/>
      <c r="BY147" s="23"/>
      <c r="BZ147" s="23"/>
      <c r="CA147" s="23"/>
      <c r="CB147" s="32" t="s">
        <v>0</v>
      </c>
    </row>
    <row r="148" spans="1:80" s="5" customFormat="1" x14ac:dyDescent="0.25">
      <c r="C148" s="5" t="s">
        <v>27</v>
      </c>
      <c r="D148" s="5" t="s">
        <v>51</v>
      </c>
      <c r="E148" s="5" t="s">
        <v>220</v>
      </c>
      <c r="F148" s="5" t="s">
        <v>28</v>
      </c>
      <c r="G148" s="5" t="s">
        <v>92</v>
      </c>
      <c r="H148" s="5" t="s">
        <v>252</v>
      </c>
      <c r="I148" s="5" t="s">
        <v>151</v>
      </c>
      <c r="J148" s="5" t="s">
        <v>152</v>
      </c>
      <c r="K148" s="5" t="s">
        <v>29</v>
      </c>
      <c r="L148" s="5" t="s">
        <v>224</v>
      </c>
      <c r="M148" s="5" t="s">
        <v>348</v>
      </c>
      <c r="N148" s="5" t="s">
        <v>349</v>
      </c>
      <c r="O148" s="5" t="s">
        <v>350</v>
      </c>
      <c r="P148" s="5" t="s">
        <v>351</v>
      </c>
      <c r="Q148" s="5" t="s">
        <v>352</v>
      </c>
      <c r="R148" s="5" t="s">
        <v>242</v>
      </c>
      <c r="S148" s="5" t="s">
        <v>240</v>
      </c>
      <c r="T148" s="5" t="s">
        <v>108</v>
      </c>
      <c r="U148" s="5" t="s">
        <v>110</v>
      </c>
      <c r="V148" s="5" t="s">
        <v>109</v>
      </c>
      <c r="W148" s="5" t="s">
        <v>251</v>
      </c>
      <c r="X148" s="5" t="s">
        <v>314</v>
      </c>
      <c r="Y148" s="5" t="s">
        <v>227</v>
      </c>
      <c r="Z148" s="44" t="s">
        <v>193</v>
      </c>
      <c r="AA148" s="44" t="s">
        <v>300</v>
      </c>
      <c r="AB148" s="5" t="s">
        <v>90</v>
      </c>
      <c r="AC148" s="5" t="s">
        <v>167</v>
      </c>
      <c r="AD148" s="5" t="s">
        <v>106</v>
      </c>
      <c r="AE148" s="5" t="s">
        <v>107</v>
      </c>
      <c r="AF148" s="5" t="s">
        <v>91</v>
      </c>
      <c r="AG148" s="5" t="s">
        <v>30</v>
      </c>
      <c r="AH148" s="5" t="s">
        <v>31</v>
      </c>
      <c r="AI148" s="5" t="s">
        <v>32</v>
      </c>
      <c r="AJ148" s="5" t="s">
        <v>33</v>
      </c>
      <c r="AK148" s="5" t="s">
        <v>34</v>
      </c>
      <c r="AL148" s="5" t="s">
        <v>35</v>
      </c>
      <c r="AM148" s="5" t="s">
        <v>36</v>
      </c>
      <c r="AN148" s="5" t="s">
        <v>55</v>
      </c>
      <c r="AO148" s="5" t="s">
        <v>97</v>
      </c>
      <c r="AP148" s="5" t="s">
        <v>189</v>
      </c>
      <c r="AQ148" s="44" t="s">
        <v>198</v>
      </c>
      <c r="AR148" s="5" t="s">
        <v>72</v>
      </c>
      <c r="AS148" s="5" t="s">
        <v>73</v>
      </c>
      <c r="AT148" s="5" t="s">
        <v>154</v>
      </c>
      <c r="AU148" s="5" t="s">
        <v>180</v>
      </c>
      <c r="AV148" s="5" t="s">
        <v>89</v>
      </c>
      <c r="AW148" s="5" t="s">
        <v>100</v>
      </c>
      <c r="AX148" s="5" t="s">
        <v>101</v>
      </c>
      <c r="AY148" s="5" t="s">
        <v>115</v>
      </c>
      <c r="AZ148" s="5" t="s">
        <v>338</v>
      </c>
      <c r="BA148" s="5" t="s">
        <v>229</v>
      </c>
      <c r="BB148" s="44" t="s">
        <v>231</v>
      </c>
      <c r="BC148" s="5" t="s">
        <v>52</v>
      </c>
      <c r="BD148" s="5" t="s">
        <v>120</v>
      </c>
      <c r="BE148" s="5" t="s">
        <v>37</v>
      </c>
      <c r="BF148" s="5" t="s">
        <v>38</v>
      </c>
      <c r="BG148" s="5" t="s">
        <v>53</v>
      </c>
      <c r="BH148" s="5" t="s">
        <v>54</v>
      </c>
      <c r="BI148" s="5" t="s">
        <v>83</v>
      </c>
      <c r="BJ148" s="5" t="s">
        <v>155</v>
      </c>
      <c r="BK148" s="5" t="s">
        <v>86</v>
      </c>
      <c r="BL148" s="5" t="s">
        <v>156</v>
      </c>
      <c r="BM148" s="5" t="s">
        <v>142</v>
      </c>
      <c r="BN148" s="5" t="s">
        <v>211</v>
      </c>
      <c r="BO148" s="5" t="s">
        <v>234</v>
      </c>
      <c r="BP148" s="75" t="s">
        <v>274</v>
      </c>
      <c r="BQ148" s="5" t="s">
        <v>265</v>
      </c>
      <c r="BR148" s="5" t="s">
        <v>266</v>
      </c>
      <c r="BS148" s="5" t="s">
        <v>182</v>
      </c>
      <c r="BT148" s="5" t="s">
        <v>255</v>
      </c>
      <c r="BU148" s="5" t="s">
        <v>258</v>
      </c>
      <c r="BV148" s="5" t="s">
        <v>260</v>
      </c>
      <c r="BW148" s="92" t="s">
        <v>286</v>
      </c>
      <c r="BX148" s="92" t="s">
        <v>287</v>
      </c>
      <c r="BY148" s="92" t="s">
        <v>288</v>
      </c>
      <c r="BZ148" s="92" t="s">
        <v>360</v>
      </c>
      <c r="CA148" s="92" t="s">
        <v>365</v>
      </c>
      <c r="CB148" s="33" t="s">
        <v>0</v>
      </c>
    </row>
    <row r="149" spans="1:80" x14ac:dyDescent="0.25">
      <c r="C149">
        <v>1</v>
      </c>
      <c r="D149">
        <v>2013</v>
      </c>
      <c r="E149" s="44" t="s">
        <v>221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20</v>
      </c>
      <c r="T149">
        <v>350</v>
      </c>
      <c r="U149">
        <v>0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38</v>
      </c>
      <c r="AL149">
        <v>19</v>
      </c>
      <c r="AM149">
        <v>8</v>
      </c>
      <c r="AN149">
        <v>0</v>
      </c>
      <c r="AO149">
        <v>5016</v>
      </c>
      <c r="AP149" s="23">
        <v>0.7</v>
      </c>
      <c r="AQ149" s="23" t="s">
        <v>184</v>
      </c>
      <c r="AR149" s="23">
        <v>0.32</v>
      </c>
      <c r="AS149" s="23">
        <v>0.5</v>
      </c>
      <c r="AT149" s="23">
        <v>0.2</v>
      </c>
      <c r="AU149" s="23">
        <v>0.5</v>
      </c>
      <c r="AV149" s="23">
        <v>0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0"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59</v>
      </c>
      <c r="BH149" t="s">
        <v>80</v>
      </c>
      <c r="BI149" t="s">
        <v>84</v>
      </c>
      <c r="BJ149" t="s">
        <v>157</v>
      </c>
      <c r="BK149" t="s">
        <v>87</v>
      </c>
      <c r="BL149" t="s">
        <v>160</v>
      </c>
      <c r="BM149" t="s">
        <v>141</v>
      </c>
      <c r="BN149" s="22">
        <v>0</v>
      </c>
      <c r="BO149" s="24">
        <v>3</v>
      </c>
      <c r="BP149" s="76" t="s">
        <v>279</v>
      </c>
      <c r="BQ149" t="s">
        <v>268</v>
      </c>
      <c r="BR149" t="s">
        <v>268</v>
      </c>
      <c r="BS149" t="s">
        <v>184</v>
      </c>
      <c r="BT149" t="s">
        <v>184</v>
      </c>
      <c r="BU149" s="23">
        <v>-1</v>
      </c>
      <c r="BV149" s="23">
        <v>0</v>
      </c>
      <c r="BW149" s="23">
        <v>0</v>
      </c>
      <c r="BX149" s="23" t="s">
        <v>290</v>
      </c>
      <c r="BY149" s="23">
        <v>0</v>
      </c>
      <c r="BZ149" s="23">
        <v>0</v>
      </c>
      <c r="CA149" s="23">
        <v>0</v>
      </c>
      <c r="CB149" s="31" t="s">
        <v>0</v>
      </c>
    </row>
    <row r="150" spans="1:80" x14ac:dyDescent="0.25">
      <c r="C150">
        <v>2</v>
      </c>
      <c r="D150">
        <v>2013</v>
      </c>
      <c r="E150" s="37" t="str">
        <f>E149</f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19</v>
      </c>
      <c r="T150">
        <v>350</v>
      </c>
      <c r="U150">
        <v>1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8</v>
      </c>
      <c r="AN150">
        <v>0</v>
      </c>
      <c r="AO150">
        <v>5016</v>
      </c>
      <c r="AP150" s="37">
        <f>AP149</f>
        <v>0.7</v>
      </c>
      <c r="AQ150" s="49" t="str">
        <f>AQ149</f>
        <v>Standard</v>
      </c>
      <c r="AR150" s="23">
        <v>0.32</v>
      </c>
      <c r="AS150" s="23">
        <v>0.25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>BB149</f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157</v>
      </c>
      <c r="BK150" t="s">
        <v>87</v>
      </c>
      <c r="BL150" t="s">
        <v>160</v>
      </c>
      <c r="BM150" t="s">
        <v>141</v>
      </c>
      <c r="BN150" s="22">
        <v>0</v>
      </c>
      <c r="BO150" s="24">
        <v>3</v>
      </c>
      <c r="BP150" s="76" t="str">
        <f>BP149</f>
        <v>not applic.</v>
      </c>
      <c r="BQ150" s="34" t="str">
        <f t="shared" ref="BQ150:BV150" si="50">BQ149</f>
        <v>not compact</v>
      </c>
      <c r="BR150" s="34" t="str">
        <f t="shared" si="50"/>
        <v>not compact</v>
      </c>
      <c r="BS150" s="34" t="str">
        <f t="shared" si="50"/>
        <v>Standard</v>
      </c>
      <c r="BT150" s="34" t="str">
        <f t="shared" si="50"/>
        <v>Standard</v>
      </c>
      <c r="BU150" s="37">
        <f t="shared" si="50"/>
        <v>-1</v>
      </c>
      <c r="BV150" s="37">
        <f t="shared" si="50"/>
        <v>0</v>
      </c>
      <c r="BW150" s="37">
        <f t="shared" ref="BW150:BY150" si="51">BW149</f>
        <v>0</v>
      </c>
      <c r="BX150" s="37" t="s">
        <v>290</v>
      </c>
      <c r="BY150" s="37">
        <f t="shared" si="51"/>
        <v>0</v>
      </c>
      <c r="BZ150" s="37">
        <f t="shared" ref="BZ150:CA150" si="52">BZ149</f>
        <v>0</v>
      </c>
      <c r="CA150" s="37">
        <f t="shared" si="52"/>
        <v>0</v>
      </c>
      <c r="CB150" s="31" t="s">
        <v>0</v>
      </c>
    </row>
    <row r="151" spans="1:80" x14ac:dyDescent="0.25">
      <c r="C151">
        <v>3</v>
      </c>
      <c r="D151">
        <v>2013</v>
      </c>
      <c r="E151" s="37" t="str">
        <f t="shared" ref="E151:E180" si="53">E150</f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20</v>
      </c>
      <c r="T151">
        <v>350</v>
      </c>
      <c r="U151">
        <v>0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ref="AP151:AQ164" si="54">AP150</f>
        <v>0.7</v>
      </c>
      <c r="AQ151" s="49" t="str">
        <f t="shared" si="54"/>
        <v>Standard</v>
      </c>
      <c r="AR151" s="23">
        <v>0.32</v>
      </c>
      <c r="AS151" s="23">
        <v>0.5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ref="BB151:BB164" si="55">BB150</f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6" t="str">
        <f t="shared" ref="BP151:BP180" si="56">BP150</f>
        <v>not applic.</v>
      </c>
      <c r="BQ151" s="34" t="str">
        <f t="shared" ref="BQ151:BQ164" si="57">BQ150</f>
        <v>not compact</v>
      </c>
      <c r="BR151" s="34" t="str">
        <f t="shared" ref="BR151:BR164" si="58">BR150</f>
        <v>not compact</v>
      </c>
      <c r="BS151" s="34" t="str">
        <f t="shared" ref="BS151:BT164" si="59">BS150</f>
        <v>Standard</v>
      </c>
      <c r="BT151" s="34" t="str">
        <f t="shared" si="59"/>
        <v>Standard</v>
      </c>
      <c r="BU151" s="37">
        <f t="shared" ref="BU151:BV151" si="60">BU150</f>
        <v>-1</v>
      </c>
      <c r="BV151" s="37">
        <f t="shared" si="60"/>
        <v>0</v>
      </c>
      <c r="BW151" s="37">
        <f t="shared" ref="BW151:BY151" si="61">BW150</f>
        <v>0</v>
      </c>
      <c r="BX151" s="37" t="s">
        <v>290</v>
      </c>
      <c r="BY151" s="37">
        <f t="shared" si="61"/>
        <v>0</v>
      </c>
      <c r="BZ151" s="37">
        <f t="shared" ref="BZ151:CA151" si="62">BZ150</f>
        <v>0</v>
      </c>
      <c r="CA151" s="37">
        <f t="shared" si="62"/>
        <v>0</v>
      </c>
      <c r="CB151" s="31" t="s">
        <v>0</v>
      </c>
    </row>
    <row r="152" spans="1:80" x14ac:dyDescent="0.25">
      <c r="C152">
        <v>4</v>
      </c>
      <c r="D152">
        <v>2013</v>
      </c>
      <c r="E152" s="37" t="str">
        <f t="shared" si="53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19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si="54"/>
        <v>0.7</v>
      </c>
      <c r="AQ152" s="49" t="str">
        <f t="shared" si="54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5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6" t="str">
        <f t="shared" si="56"/>
        <v>not applic.</v>
      </c>
      <c r="BQ152" s="34" t="str">
        <f t="shared" si="57"/>
        <v>not compact</v>
      </c>
      <c r="BR152" s="34" t="str">
        <f t="shared" si="58"/>
        <v>not compact</v>
      </c>
      <c r="BS152" s="34" t="str">
        <f t="shared" si="59"/>
        <v>Standard</v>
      </c>
      <c r="BT152" s="34" t="str">
        <f t="shared" si="59"/>
        <v>Standard</v>
      </c>
      <c r="BU152" s="37">
        <f t="shared" ref="BU152:BV152" si="63">BU151</f>
        <v>-1</v>
      </c>
      <c r="BV152" s="37">
        <f t="shared" si="63"/>
        <v>0</v>
      </c>
      <c r="BW152" s="37">
        <f t="shared" ref="BW152:BY152" si="64">BW151</f>
        <v>0</v>
      </c>
      <c r="BX152" s="37" t="s">
        <v>290</v>
      </c>
      <c r="BY152" s="37">
        <f t="shared" si="64"/>
        <v>0</v>
      </c>
      <c r="BZ152" s="37">
        <f t="shared" ref="BZ152:CA152" si="65">BZ151</f>
        <v>0</v>
      </c>
      <c r="CA152" s="37">
        <f t="shared" si="65"/>
        <v>0</v>
      </c>
      <c r="CB152" s="31" t="s">
        <v>0</v>
      </c>
    </row>
    <row r="153" spans="1:80" x14ac:dyDescent="0.25">
      <c r="C153">
        <v>5</v>
      </c>
      <c r="D153">
        <v>2013</v>
      </c>
      <c r="E153" s="37" t="str">
        <f t="shared" si="53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20</v>
      </c>
      <c r="T153">
        <v>350</v>
      </c>
      <c r="U153">
        <v>0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si="54"/>
        <v>0.7</v>
      </c>
      <c r="AQ153" s="49" t="str">
        <f t="shared" si="54"/>
        <v>Standard</v>
      </c>
      <c r="AR153" s="23">
        <v>0.32</v>
      </c>
      <c r="AS153" s="23">
        <v>0.5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5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6" t="str">
        <f t="shared" si="56"/>
        <v>not applic.</v>
      </c>
      <c r="BQ153" s="34" t="str">
        <f t="shared" si="57"/>
        <v>not compact</v>
      </c>
      <c r="BR153" s="34" t="str">
        <f t="shared" si="58"/>
        <v>not compact</v>
      </c>
      <c r="BS153" s="34" t="str">
        <f t="shared" si="59"/>
        <v>Standard</v>
      </c>
      <c r="BT153" s="34" t="str">
        <f t="shared" si="59"/>
        <v>Standard</v>
      </c>
      <c r="BU153" s="37">
        <f t="shared" ref="BU153:BV153" si="66">BU152</f>
        <v>-1</v>
      </c>
      <c r="BV153" s="37">
        <f t="shared" si="66"/>
        <v>0</v>
      </c>
      <c r="BW153" s="37">
        <f t="shared" ref="BW153:BY153" si="67">BW152</f>
        <v>0</v>
      </c>
      <c r="BX153" s="37" t="s">
        <v>290</v>
      </c>
      <c r="BY153" s="37">
        <f t="shared" si="67"/>
        <v>0</v>
      </c>
      <c r="BZ153" s="37">
        <f t="shared" ref="BZ153:CA153" si="68">BZ152</f>
        <v>0</v>
      </c>
      <c r="CA153" s="37">
        <f t="shared" si="68"/>
        <v>0</v>
      </c>
      <c r="CB153" s="31" t="s">
        <v>0</v>
      </c>
    </row>
    <row r="154" spans="1:80" x14ac:dyDescent="0.25">
      <c r="C154">
        <v>6</v>
      </c>
      <c r="D154">
        <v>2013</v>
      </c>
      <c r="E154" s="37" t="str">
        <f t="shared" si="53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20</v>
      </c>
      <c r="T154">
        <v>350</v>
      </c>
      <c r="U154">
        <v>0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6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69">BU153</f>
        <v>-1</v>
      </c>
      <c r="BV154" s="37">
        <f t="shared" si="69"/>
        <v>0</v>
      </c>
      <c r="BW154" s="37">
        <f t="shared" ref="BW154:BY154" si="70">BW153</f>
        <v>0</v>
      </c>
      <c r="BX154" s="37" t="s">
        <v>290</v>
      </c>
      <c r="BY154" s="37">
        <f t="shared" si="70"/>
        <v>0</v>
      </c>
      <c r="BZ154" s="37">
        <f t="shared" ref="BZ154:CA154" si="71">BZ153</f>
        <v>0</v>
      </c>
      <c r="CA154" s="37">
        <f t="shared" si="71"/>
        <v>0</v>
      </c>
      <c r="CB154" s="31" t="s">
        <v>0</v>
      </c>
    </row>
    <row r="155" spans="1:80" x14ac:dyDescent="0.25">
      <c r="C155">
        <v>7</v>
      </c>
      <c r="D155">
        <v>2013</v>
      </c>
      <c r="E155" s="37" t="str">
        <f t="shared" si="53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20</v>
      </c>
      <c r="T155">
        <v>350</v>
      </c>
      <c r="U155">
        <v>0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6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72">BU154</f>
        <v>-1</v>
      </c>
      <c r="BV155" s="37">
        <f t="shared" si="72"/>
        <v>0</v>
      </c>
      <c r="BW155" s="37">
        <f t="shared" ref="BW155:BY155" si="73">BW154</f>
        <v>0</v>
      </c>
      <c r="BX155" s="37" t="s">
        <v>290</v>
      </c>
      <c r="BY155" s="37">
        <f t="shared" si="73"/>
        <v>0</v>
      </c>
      <c r="BZ155" s="37">
        <f t="shared" ref="BZ155:CA155" si="74">BZ154</f>
        <v>0</v>
      </c>
      <c r="CA155" s="37">
        <f t="shared" si="74"/>
        <v>0</v>
      </c>
      <c r="CB155" s="31" t="s">
        <v>0</v>
      </c>
    </row>
    <row r="156" spans="1:80" x14ac:dyDescent="0.25">
      <c r="C156">
        <v>8</v>
      </c>
      <c r="D156">
        <v>2013</v>
      </c>
      <c r="E156" s="37" t="str">
        <f t="shared" si="53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0.1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6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75">BU155</f>
        <v>-1</v>
      </c>
      <c r="BV156" s="37">
        <f t="shared" si="75"/>
        <v>0</v>
      </c>
      <c r="BW156" s="37">
        <f t="shared" ref="BW156:BY156" si="76">BW155</f>
        <v>0</v>
      </c>
      <c r="BX156" s="37" t="s">
        <v>290</v>
      </c>
      <c r="BY156" s="37">
        <f t="shared" si="76"/>
        <v>0</v>
      </c>
      <c r="BZ156" s="37">
        <f t="shared" ref="BZ156:CA156" si="77">BZ155</f>
        <v>0</v>
      </c>
      <c r="CA156" s="37">
        <f t="shared" si="77"/>
        <v>0</v>
      </c>
      <c r="CB156" s="31" t="s">
        <v>0</v>
      </c>
    </row>
    <row r="157" spans="1:80" x14ac:dyDescent="0.25">
      <c r="C157">
        <v>9</v>
      </c>
      <c r="D157">
        <v>2013</v>
      </c>
      <c r="E157" s="37" t="str">
        <f t="shared" si="53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30</v>
      </c>
      <c r="AL157">
        <v>19</v>
      </c>
      <c r="AM157">
        <v>0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60</v>
      </c>
      <c r="BH157" t="s">
        <v>82</v>
      </c>
      <c r="BI157" t="s">
        <v>84</v>
      </c>
      <c r="BJ157" t="s">
        <v>158</v>
      </c>
      <c r="BK157" t="s">
        <v>87</v>
      </c>
      <c r="BL157" t="s">
        <v>161</v>
      </c>
      <c r="BM157" t="s">
        <v>141</v>
      </c>
      <c r="BN157" s="22">
        <v>0</v>
      </c>
      <c r="BO157" s="24">
        <v>3</v>
      </c>
      <c r="BP157" s="76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78">BU156</f>
        <v>-1</v>
      </c>
      <c r="BV157" s="37">
        <f t="shared" si="78"/>
        <v>0</v>
      </c>
      <c r="BW157" s="37">
        <f t="shared" ref="BW157:BY157" si="79">BW156</f>
        <v>0</v>
      </c>
      <c r="BX157" s="37" t="s">
        <v>290</v>
      </c>
      <c r="BY157" s="37">
        <f t="shared" si="79"/>
        <v>0</v>
      </c>
      <c r="BZ157" s="37">
        <f t="shared" ref="BZ157:CA157" si="80">BZ156</f>
        <v>0</v>
      </c>
      <c r="CA157" s="37">
        <f t="shared" si="80"/>
        <v>0</v>
      </c>
      <c r="CB157" s="31" t="s">
        <v>0</v>
      </c>
    </row>
    <row r="158" spans="1:80" x14ac:dyDescent="0.25">
      <c r="C158">
        <v>10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30</v>
      </c>
      <c r="AL158">
        <v>19</v>
      </c>
      <c r="AM158">
        <v>0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43">
        <v>0.2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60</v>
      </c>
      <c r="BH158" t="s">
        <v>82</v>
      </c>
      <c r="BI158" t="s">
        <v>84</v>
      </c>
      <c r="BJ158" t="s">
        <v>158</v>
      </c>
      <c r="BK158" t="s">
        <v>87</v>
      </c>
      <c r="BL158" t="s">
        <v>161</v>
      </c>
      <c r="BM158" t="s">
        <v>141</v>
      </c>
      <c r="BN158" s="22">
        <v>0</v>
      </c>
      <c r="BO158" s="24">
        <v>3</v>
      </c>
      <c r="BP158" s="76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81">BU157</f>
        <v>-1</v>
      </c>
      <c r="BV158" s="37">
        <f t="shared" si="81"/>
        <v>0</v>
      </c>
      <c r="BW158" s="37">
        <f t="shared" ref="BW158:BY158" si="82">BW157</f>
        <v>0</v>
      </c>
      <c r="BX158" s="37" t="s">
        <v>290</v>
      </c>
      <c r="BY158" s="37">
        <f t="shared" si="82"/>
        <v>0</v>
      </c>
      <c r="BZ158" s="37">
        <f t="shared" ref="BZ158:CA158" si="83">BZ157</f>
        <v>0</v>
      </c>
      <c r="CA158" s="37">
        <f t="shared" si="83"/>
        <v>0</v>
      </c>
      <c r="CB158" s="31" t="s">
        <v>0</v>
      </c>
    </row>
    <row r="159" spans="1:80" x14ac:dyDescent="0.25">
      <c r="C159">
        <v>11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8</v>
      </c>
      <c r="AC159">
        <v>8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38</v>
      </c>
      <c r="AL159">
        <v>19</v>
      </c>
      <c r="AM159">
        <v>8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0.2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59</v>
      </c>
      <c r="BH159" t="s">
        <v>82</v>
      </c>
      <c r="BI159" t="s">
        <v>84</v>
      </c>
      <c r="BJ159" t="s">
        <v>157</v>
      </c>
      <c r="BK159" t="s">
        <v>87</v>
      </c>
      <c r="BL159" t="s">
        <v>160</v>
      </c>
      <c r="BM159" t="s">
        <v>141</v>
      </c>
      <c r="BN159" s="22">
        <v>0</v>
      </c>
      <c r="BO159" s="24">
        <v>3</v>
      </c>
      <c r="BP159" s="76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84">BU158</f>
        <v>-1</v>
      </c>
      <c r="BV159" s="37">
        <f t="shared" si="84"/>
        <v>0</v>
      </c>
      <c r="BW159" s="37">
        <f t="shared" ref="BW159:BY159" si="85">BW158</f>
        <v>0</v>
      </c>
      <c r="BX159" s="37" t="s">
        <v>290</v>
      </c>
      <c r="BY159" s="37">
        <f t="shared" si="85"/>
        <v>0</v>
      </c>
      <c r="BZ159" s="37">
        <f t="shared" ref="BZ159:CA159" si="86">BZ158</f>
        <v>0</v>
      </c>
      <c r="CA159" s="37">
        <f t="shared" si="86"/>
        <v>0</v>
      </c>
      <c r="CB159" s="31" t="s">
        <v>0</v>
      </c>
    </row>
    <row r="160" spans="1:80" x14ac:dyDescent="0.25">
      <c r="C160">
        <v>12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38</v>
      </c>
      <c r="AL160">
        <v>19</v>
      </c>
      <c r="AM160">
        <v>4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0.2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59</v>
      </c>
      <c r="BH160" t="s">
        <v>82</v>
      </c>
      <c r="BI160" t="s">
        <v>84</v>
      </c>
      <c r="BJ160" t="s">
        <v>159</v>
      </c>
      <c r="BK160" t="s">
        <v>87</v>
      </c>
      <c r="BL160" t="s">
        <v>162</v>
      </c>
      <c r="BM160" t="s">
        <v>141</v>
      </c>
      <c r="BN160" s="22">
        <v>0</v>
      </c>
      <c r="BO160" s="24">
        <v>3</v>
      </c>
      <c r="BP160" s="76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87">BU159</f>
        <v>-1</v>
      </c>
      <c r="BV160" s="37">
        <f t="shared" si="87"/>
        <v>0</v>
      </c>
      <c r="BW160" s="37">
        <f t="shared" ref="BW160:BY160" si="88">BW159</f>
        <v>0</v>
      </c>
      <c r="BX160" s="37" t="s">
        <v>290</v>
      </c>
      <c r="BY160" s="37">
        <f t="shared" si="88"/>
        <v>0</v>
      </c>
      <c r="BZ160" s="37">
        <f t="shared" ref="BZ160:CA160" si="89">BZ159</f>
        <v>0</v>
      </c>
      <c r="CA160" s="37">
        <f t="shared" si="89"/>
        <v>0</v>
      </c>
      <c r="CB160" s="31" t="s">
        <v>0</v>
      </c>
    </row>
    <row r="161" spans="3:80" x14ac:dyDescent="0.25">
      <c r="C161">
        <v>13</v>
      </c>
      <c r="D161">
        <v>2013</v>
      </c>
      <c r="E161" s="37" t="str">
        <f t="shared" si="53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8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23">
        <v>0.2</v>
      </c>
      <c r="AX161" s="23">
        <v>0.63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59</v>
      </c>
      <c r="BH161" t="s">
        <v>82</v>
      </c>
      <c r="BI161" t="s">
        <v>84</v>
      </c>
      <c r="BJ161" t="s">
        <v>157</v>
      </c>
      <c r="BK161" t="s">
        <v>87</v>
      </c>
      <c r="BL161" t="s">
        <v>160</v>
      </c>
      <c r="BM161" t="s">
        <v>141</v>
      </c>
      <c r="BN161" s="22">
        <v>0</v>
      </c>
      <c r="BO161" s="24">
        <v>3</v>
      </c>
      <c r="BP161" s="76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90">BU160</f>
        <v>-1</v>
      </c>
      <c r="BV161" s="37">
        <f t="shared" si="90"/>
        <v>0</v>
      </c>
      <c r="BW161" s="37">
        <f t="shared" ref="BW161:BY161" si="91">BW160</f>
        <v>0</v>
      </c>
      <c r="BX161" s="37" t="s">
        <v>290</v>
      </c>
      <c r="BY161" s="37">
        <f t="shared" si="91"/>
        <v>0</v>
      </c>
      <c r="BZ161" s="37">
        <f t="shared" ref="BZ161:CA161" si="92">BZ160</f>
        <v>0</v>
      </c>
      <c r="CA161" s="37">
        <f t="shared" si="92"/>
        <v>0</v>
      </c>
      <c r="CB161" s="31" t="s">
        <v>0</v>
      </c>
    </row>
    <row r="162" spans="3:80" x14ac:dyDescent="0.25">
      <c r="C162">
        <v>14</v>
      </c>
      <c r="D162">
        <v>2013</v>
      </c>
      <c r="E162" s="37" t="str">
        <f t="shared" si="53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8</v>
      </c>
      <c r="AC162">
        <v>8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0</v>
      </c>
      <c r="AO162">
        <v>5016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0.2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82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6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93">BU161</f>
        <v>-1</v>
      </c>
      <c r="BV162" s="37">
        <f t="shared" si="93"/>
        <v>0</v>
      </c>
      <c r="BW162" s="37">
        <f t="shared" ref="BW162:BY162" si="94">BW161</f>
        <v>0</v>
      </c>
      <c r="BX162" s="37" t="s">
        <v>290</v>
      </c>
      <c r="BY162" s="37">
        <f t="shared" si="94"/>
        <v>0</v>
      </c>
      <c r="BZ162" s="37">
        <f t="shared" ref="BZ162:CA162" si="95">BZ161</f>
        <v>0</v>
      </c>
      <c r="CA162" s="37">
        <f t="shared" si="95"/>
        <v>0</v>
      </c>
      <c r="CB162" s="31" t="s">
        <v>0</v>
      </c>
    </row>
    <row r="163" spans="3:80" x14ac:dyDescent="0.25">
      <c r="C163">
        <v>15</v>
      </c>
      <c r="D163">
        <v>2013</v>
      </c>
      <c r="E163" s="37" t="str">
        <f t="shared" si="53"/>
        <v>SingleFam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299</v>
      </c>
      <c r="AB163">
        <v>8</v>
      </c>
      <c r="AC163">
        <v>8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4</v>
      </c>
      <c r="AN163">
        <v>0</v>
      </c>
      <c r="AO163">
        <v>5016</v>
      </c>
      <c r="AP163" s="37">
        <f t="shared" si="54"/>
        <v>0.7</v>
      </c>
      <c r="AQ163" s="49" t="str">
        <f t="shared" si="54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0.2</v>
      </c>
      <c r="AX163" s="23">
        <v>0.63</v>
      </c>
      <c r="AY163" s="6" t="s">
        <v>116</v>
      </c>
      <c r="AZ163" s="6" t="s">
        <v>116</v>
      </c>
      <c r="BA163" s="6" t="s">
        <v>116</v>
      </c>
      <c r="BB163" s="51">
        <f t="shared" si="55"/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82</v>
      </c>
      <c r="BI163" t="s">
        <v>84</v>
      </c>
      <c r="BJ163" t="s">
        <v>159</v>
      </c>
      <c r="BK163" t="s">
        <v>87</v>
      </c>
      <c r="BL163" t="s">
        <v>162</v>
      </c>
      <c r="BM163" t="s">
        <v>141</v>
      </c>
      <c r="BN163" s="22">
        <v>0</v>
      </c>
      <c r="BO163" s="24">
        <v>3</v>
      </c>
      <c r="BP163" s="76" t="str">
        <f t="shared" si="56"/>
        <v>not applic.</v>
      </c>
      <c r="BQ163" s="34" t="str">
        <f t="shared" si="57"/>
        <v>not compact</v>
      </c>
      <c r="BR163" s="34" t="str">
        <f t="shared" si="58"/>
        <v>not compact</v>
      </c>
      <c r="BS163" s="34" t="str">
        <f t="shared" si="59"/>
        <v>Standard</v>
      </c>
      <c r="BT163" s="34" t="str">
        <f t="shared" si="59"/>
        <v>Standard</v>
      </c>
      <c r="BU163" s="37">
        <f t="shared" ref="BU163:BV163" si="96">BU162</f>
        <v>-1</v>
      </c>
      <c r="BV163" s="37">
        <f t="shared" si="96"/>
        <v>0</v>
      </c>
      <c r="BW163" s="37">
        <f t="shared" ref="BW163:BY163" si="97">BW162</f>
        <v>0</v>
      </c>
      <c r="BX163" s="37" t="s">
        <v>290</v>
      </c>
      <c r="BY163" s="37">
        <f t="shared" si="97"/>
        <v>0</v>
      </c>
      <c r="BZ163" s="37">
        <f t="shared" ref="BZ163:CA163" si="98">BZ162</f>
        <v>0</v>
      </c>
      <c r="CA163" s="37">
        <f t="shared" si="98"/>
        <v>0</v>
      </c>
      <c r="CB163" s="31" t="s">
        <v>0</v>
      </c>
    </row>
    <row r="164" spans="3:80" x14ac:dyDescent="0.25">
      <c r="C164">
        <v>16</v>
      </c>
      <c r="D164">
        <v>2013</v>
      </c>
      <c r="E164" s="37" t="str">
        <f t="shared" si="53"/>
        <v>SingleFam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20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299</v>
      </c>
      <c r="AB164">
        <v>8</v>
      </c>
      <c r="AC164">
        <v>8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38</v>
      </c>
      <c r="AL164">
        <v>19</v>
      </c>
      <c r="AM164">
        <v>8</v>
      </c>
      <c r="AN164">
        <v>7016</v>
      </c>
      <c r="AO164">
        <v>10016</v>
      </c>
      <c r="AP164" s="37">
        <f t="shared" si="54"/>
        <v>0.7</v>
      </c>
      <c r="AQ164" s="49" t="str">
        <f t="shared" si="5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0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si="55"/>
        <v>1</v>
      </c>
      <c r="BC164" t="s">
        <v>79</v>
      </c>
      <c r="BD164" t="s">
        <v>121</v>
      </c>
      <c r="BE164" t="s">
        <v>41</v>
      </c>
      <c r="BF164" t="s">
        <v>42</v>
      </c>
      <c r="BG164" t="s">
        <v>59</v>
      </c>
      <c r="BH164" t="s">
        <v>80</v>
      </c>
      <c r="BI164" t="s">
        <v>84</v>
      </c>
      <c r="BJ164" t="s">
        <v>157</v>
      </c>
      <c r="BK164" t="s">
        <v>87</v>
      </c>
      <c r="BL164" t="s">
        <v>160</v>
      </c>
      <c r="BM164" t="s">
        <v>141</v>
      </c>
      <c r="BN164" s="22">
        <v>0</v>
      </c>
      <c r="BO164" s="24">
        <v>3</v>
      </c>
      <c r="BP164" s="76" t="str">
        <f t="shared" si="56"/>
        <v>not applic.</v>
      </c>
      <c r="BQ164" s="34" t="str">
        <f t="shared" si="57"/>
        <v>not compact</v>
      </c>
      <c r="BR164" s="34" t="str">
        <f t="shared" si="58"/>
        <v>not compact</v>
      </c>
      <c r="BS164" s="34" t="str">
        <f t="shared" si="59"/>
        <v>Standard</v>
      </c>
      <c r="BT164" s="34" t="str">
        <f t="shared" si="59"/>
        <v>Standard</v>
      </c>
      <c r="BU164" s="37">
        <f t="shared" ref="BU164:BV164" si="99">BU163</f>
        <v>-1</v>
      </c>
      <c r="BV164" s="37">
        <f t="shared" si="99"/>
        <v>0</v>
      </c>
      <c r="BW164" s="37">
        <f t="shared" ref="BW164:BY164" si="100">BW163</f>
        <v>0</v>
      </c>
      <c r="BX164" s="37" t="s">
        <v>290</v>
      </c>
      <c r="BY164" s="37">
        <f t="shared" si="100"/>
        <v>0</v>
      </c>
      <c r="BZ164" s="37">
        <f t="shared" ref="BZ164:CA164" si="101">BZ163</f>
        <v>0</v>
      </c>
      <c r="CA164" s="37">
        <f t="shared" si="101"/>
        <v>0</v>
      </c>
      <c r="CB164" s="31" t="s">
        <v>0</v>
      </c>
    </row>
    <row r="165" spans="3:80" x14ac:dyDescent="0.25">
      <c r="C165">
        <v>1</v>
      </c>
      <c r="D165">
        <v>2013</v>
      </c>
      <c r="E165" s="61" t="s">
        <v>219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38</v>
      </c>
      <c r="AL165">
        <v>19</v>
      </c>
      <c r="AM165">
        <v>8</v>
      </c>
      <c r="AN165">
        <v>0</v>
      </c>
      <c r="AO165">
        <v>5016</v>
      </c>
      <c r="AP165" s="23">
        <v>0.7</v>
      </c>
      <c r="AQ165" s="23" t="s">
        <v>184</v>
      </c>
      <c r="AR165" s="23">
        <v>0.32</v>
      </c>
      <c r="AS165" s="23">
        <v>0.5</v>
      </c>
      <c r="AT165" s="23">
        <v>0.2</v>
      </c>
      <c r="AU165" s="23">
        <v>0.5</v>
      </c>
      <c r="AV165" s="23">
        <v>0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0"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59</v>
      </c>
      <c r="BH165" t="s">
        <v>80</v>
      </c>
      <c r="BI165" t="s">
        <v>84</v>
      </c>
      <c r="BJ165" t="s">
        <v>157</v>
      </c>
      <c r="BK165" t="s">
        <v>87</v>
      </c>
      <c r="BL165" t="s">
        <v>160</v>
      </c>
      <c r="BM165" t="s">
        <v>141</v>
      </c>
      <c r="BN165" s="22">
        <v>0</v>
      </c>
      <c r="BO165" s="24">
        <v>3</v>
      </c>
      <c r="BP165" s="76" t="str">
        <f t="shared" si="56"/>
        <v>not applic.</v>
      </c>
      <c r="BQ165" t="s">
        <v>268</v>
      </c>
      <c r="BR165" t="s">
        <v>268</v>
      </c>
      <c r="BS165" t="s">
        <v>184</v>
      </c>
      <c r="BT165" t="s">
        <v>184</v>
      </c>
      <c r="BU165" s="23">
        <v>-1</v>
      </c>
      <c r="BV165" s="23">
        <v>0</v>
      </c>
      <c r="BW165" s="23">
        <v>0</v>
      </c>
      <c r="BX165" s="23" t="s">
        <v>290</v>
      </c>
      <c r="BY165" s="23">
        <v>0</v>
      </c>
      <c r="BZ165" s="23">
        <v>0</v>
      </c>
      <c r="CA165" s="23">
        <v>0</v>
      </c>
      <c r="CB165" s="31" t="s">
        <v>0</v>
      </c>
    </row>
    <row r="166" spans="3:80" x14ac:dyDescent="0.25">
      <c r="C166">
        <v>2</v>
      </c>
      <c r="D166">
        <v>2013</v>
      </c>
      <c r="E166" s="37" t="str">
        <f t="shared" si="53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1</v>
      </c>
      <c r="V166">
        <v>0.57999999999999996</v>
      </c>
      <c r="W166">
        <v>0.57999999999999996</v>
      </c>
      <c r="X166">
        <v>0.57999999999999996</v>
      </c>
      <c r="Y166" s="34">
        <f>Y165</f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8</v>
      </c>
      <c r="AN166">
        <v>0</v>
      </c>
      <c r="AO166">
        <v>5016</v>
      </c>
      <c r="AP166" s="37">
        <f>AP165</f>
        <v>0.7</v>
      </c>
      <c r="AQ166" s="49" t="str">
        <f>AQ165</f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157</v>
      </c>
      <c r="BK166" t="s">
        <v>87</v>
      </c>
      <c r="BL166" t="s">
        <v>160</v>
      </c>
      <c r="BM166" t="s">
        <v>141</v>
      </c>
      <c r="BN166" s="22">
        <v>0</v>
      </c>
      <c r="BO166" s="24">
        <v>3</v>
      </c>
      <c r="BP166" s="76" t="str">
        <f t="shared" si="56"/>
        <v>not applic.</v>
      </c>
      <c r="BQ166" s="34" t="str">
        <f t="shared" ref="BQ166:BV166" si="102">BQ165</f>
        <v>not compact</v>
      </c>
      <c r="BR166" s="34" t="str">
        <f t="shared" si="102"/>
        <v>not compact</v>
      </c>
      <c r="BS166" s="34" t="str">
        <f t="shared" si="102"/>
        <v>Standard</v>
      </c>
      <c r="BT166" s="34" t="str">
        <f t="shared" si="102"/>
        <v>Standard</v>
      </c>
      <c r="BU166" s="37">
        <f t="shared" si="102"/>
        <v>-1</v>
      </c>
      <c r="BV166" s="37">
        <f t="shared" si="102"/>
        <v>0</v>
      </c>
      <c r="BW166" s="37">
        <f t="shared" ref="BW166:BY166" si="103">BW165</f>
        <v>0</v>
      </c>
      <c r="BX166" s="37" t="s">
        <v>290</v>
      </c>
      <c r="BY166" s="37">
        <f t="shared" si="103"/>
        <v>0</v>
      </c>
      <c r="BZ166" s="37">
        <f t="shared" ref="BZ166:CA166" si="104">BZ165</f>
        <v>0</v>
      </c>
      <c r="CA166" s="37">
        <f t="shared" si="104"/>
        <v>0</v>
      </c>
      <c r="CB166" s="31" t="s">
        <v>0</v>
      </c>
    </row>
    <row r="167" spans="3:80" x14ac:dyDescent="0.25">
      <c r="C167">
        <v>3</v>
      </c>
      <c r="D167">
        <v>2013</v>
      </c>
      <c r="E167" s="37" t="str">
        <f t="shared" si="53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 s="34">
        <f t="shared" ref="Y167:Y180" si="105">Y166</f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06">AP166</f>
        <v>0.7</v>
      </c>
      <c r="AQ167" s="49" t="str">
        <f t="shared" si="106"/>
        <v>Standard</v>
      </c>
      <c r="AR167" s="23">
        <v>0.32</v>
      </c>
      <c r="AS167" s="23">
        <v>0.5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07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6" t="str">
        <f t="shared" si="56"/>
        <v>not applic.</v>
      </c>
      <c r="BQ167" s="34" t="str">
        <f t="shared" ref="BQ167:BQ180" si="108">BQ166</f>
        <v>not compact</v>
      </c>
      <c r="BR167" s="34" t="str">
        <f t="shared" ref="BR167:BR180" si="109">BR166</f>
        <v>not compact</v>
      </c>
      <c r="BS167" s="34" t="str">
        <f t="shared" ref="BS167:BT180" si="110">BS166</f>
        <v>Standard</v>
      </c>
      <c r="BT167" s="34" t="str">
        <f t="shared" si="110"/>
        <v>Standard</v>
      </c>
      <c r="BU167" s="37">
        <f t="shared" ref="BU167:BV167" si="111">BU166</f>
        <v>-1</v>
      </c>
      <c r="BV167" s="37">
        <f t="shared" si="111"/>
        <v>0</v>
      </c>
      <c r="BW167" s="37">
        <f t="shared" ref="BW167:BY167" si="112">BW166</f>
        <v>0</v>
      </c>
      <c r="BX167" s="37" t="s">
        <v>290</v>
      </c>
      <c r="BY167" s="37">
        <f t="shared" si="112"/>
        <v>0</v>
      </c>
      <c r="BZ167" s="37">
        <f t="shared" ref="BZ167:CA167" si="113">BZ166</f>
        <v>0</v>
      </c>
      <c r="CA167" s="37">
        <f t="shared" si="113"/>
        <v>0</v>
      </c>
      <c r="CB167" s="31" t="s">
        <v>0</v>
      </c>
    </row>
    <row r="168" spans="3:80" x14ac:dyDescent="0.25">
      <c r="C168">
        <v>4</v>
      </c>
      <c r="D168">
        <v>2013</v>
      </c>
      <c r="E168" s="37" t="str">
        <f t="shared" si="53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 s="34">
        <f t="shared" si="105"/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14">AP167</f>
        <v>0.7</v>
      </c>
      <c r="AQ168" s="49" t="str">
        <f t="shared" si="114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15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6" t="str">
        <f t="shared" si="56"/>
        <v>not applic.</v>
      </c>
      <c r="BQ168" s="34" t="str">
        <f t="shared" si="108"/>
        <v>not compact</v>
      </c>
      <c r="BR168" s="34" t="str">
        <f t="shared" si="109"/>
        <v>not compact</v>
      </c>
      <c r="BS168" s="34" t="str">
        <f t="shared" si="110"/>
        <v>Standard</v>
      </c>
      <c r="BT168" s="34" t="str">
        <f t="shared" si="110"/>
        <v>Standard</v>
      </c>
      <c r="BU168" s="37">
        <f t="shared" ref="BU168:BV168" si="116">BU167</f>
        <v>-1</v>
      </c>
      <c r="BV168" s="37">
        <f t="shared" si="116"/>
        <v>0</v>
      </c>
      <c r="BW168" s="37">
        <f t="shared" ref="BW168:BY168" si="117">BW167</f>
        <v>0</v>
      </c>
      <c r="BX168" s="37" t="s">
        <v>290</v>
      </c>
      <c r="BY168" s="37">
        <f t="shared" si="117"/>
        <v>0</v>
      </c>
      <c r="BZ168" s="37">
        <f t="shared" ref="BZ168:CA168" si="118">BZ167</f>
        <v>0</v>
      </c>
      <c r="CA168" s="37">
        <f t="shared" si="118"/>
        <v>0</v>
      </c>
      <c r="CB168" s="31" t="s">
        <v>0</v>
      </c>
    </row>
    <row r="169" spans="3:80" x14ac:dyDescent="0.25">
      <c r="C169">
        <v>5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 s="34">
        <f t="shared" si="105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19">AP168</f>
        <v>0.7</v>
      </c>
      <c r="AQ169" s="49" t="str">
        <f t="shared" si="119"/>
        <v>Standard</v>
      </c>
      <c r="AR169" s="23">
        <v>0.32</v>
      </c>
      <c r="AS169" s="23">
        <v>0.5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20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6" t="str">
        <f t="shared" si="56"/>
        <v>not applic.</v>
      </c>
      <c r="BQ169" s="34" t="str">
        <f t="shared" si="108"/>
        <v>not compact</v>
      </c>
      <c r="BR169" s="34" t="str">
        <f t="shared" si="109"/>
        <v>not compact</v>
      </c>
      <c r="BS169" s="34" t="str">
        <f t="shared" si="110"/>
        <v>Standard</v>
      </c>
      <c r="BT169" s="34" t="str">
        <f t="shared" si="110"/>
        <v>Standard</v>
      </c>
      <c r="BU169" s="37">
        <f t="shared" ref="BU169:BV169" si="121">BU168</f>
        <v>-1</v>
      </c>
      <c r="BV169" s="37">
        <f t="shared" si="121"/>
        <v>0</v>
      </c>
      <c r="BW169" s="37">
        <f t="shared" ref="BW169:BY169" si="122">BW168</f>
        <v>0</v>
      </c>
      <c r="BX169" s="37" t="s">
        <v>290</v>
      </c>
      <c r="BY169" s="37">
        <f t="shared" si="122"/>
        <v>0</v>
      </c>
      <c r="BZ169" s="37">
        <f t="shared" ref="BZ169:CA169" si="123">BZ168</f>
        <v>0</v>
      </c>
      <c r="CA169" s="37">
        <f t="shared" si="123"/>
        <v>0</v>
      </c>
      <c r="CB169" s="31" t="s">
        <v>0</v>
      </c>
    </row>
    <row r="170" spans="3:80" x14ac:dyDescent="0.25">
      <c r="C170">
        <v>6</v>
      </c>
      <c r="D170">
        <v>2013</v>
      </c>
      <c r="E170" s="37" t="str">
        <f t="shared" si="53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24">AP169</f>
        <v>0.7</v>
      </c>
      <c r="AQ170" s="49" t="str">
        <f t="shared" si="124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25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6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26">BU169</f>
        <v>-1</v>
      </c>
      <c r="BV170" s="37">
        <f t="shared" si="126"/>
        <v>0</v>
      </c>
      <c r="BW170" s="37">
        <f t="shared" ref="BW170:BY170" si="127">BW169</f>
        <v>0</v>
      </c>
      <c r="BX170" s="37" t="s">
        <v>290</v>
      </c>
      <c r="BY170" s="37">
        <f t="shared" si="127"/>
        <v>0</v>
      </c>
      <c r="BZ170" s="37">
        <f t="shared" ref="BZ170:CA170" si="128">BZ169</f>
        <v>0</v>
      </c>
      <c r="CA170" s="37">
        <f t="shared" si="128"/>
        <v>0</v>
      </c>
      <c r="CB170" s="31" t="s">
        <v>0</v>
      </c>
    </row>
    <row r="171" spans="3:80" x14ac:dyDescent="0.25">
      <c r="C171">
        <v>7</v>
      </c>
      <c r="D171">
        <v>2013</v>
      </c>
      <c r="E171" s="37" t="str">
        <f t="shared" si="53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20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29">AP170</f>
        <v>0.7</v>
      </c>
      <c r="AQ171" s="49" t="str">
        <f t="shared" si="129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30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6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31">BU170</f>
        <v>-1</v>
      </c>
      <c r="BV171" s="37">
        <f t="shared" si="131"/>
        <v>0</v>
      </c>
      <c r="BW171" s="37">
        <f t="shared" ref="BW171:BY171" si="132">BW170</f>
        <v>0</v>
      </c>
      <c r="BX171" s="37" t="s">
        <v>290</v>
      </c>
      <c r="BY171" s="37">
        <f t="shared" si="132"/>
        <v>0</v>
      </c>
      <c r="BZ171" s="37">
        <f t="shared" ref="BZ171:CA171" si="133">BZ170</f>
        <v>0</v>
      </c>
      <c r="CA171" s="37">
        <f t="shared" si="133"/>
        <v>0</v>
      </c>
      <c r="CB171" s="31" t="s">
        <v>0</v>
      </c>
    </row>
    <row r="172" spans="3:80" x14ac:dyDescent="0.25">
      <c r="C172">
        <v>8</v>
      </c>
      <c r="D172">
        <v>2013</v>
      </c>
      <c r="E172" s="37" t="str">
        <f t="shared" si="53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34">AP171</f>
        <v>0.7</v>
      </c>
      <c r="AQ172" s="49" t="str">
        <f t="shared" si="134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0.1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35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6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36">BU171</f>
        <v>-1</v>
      </c>
      <c r="BV172" s="37">
        <f t="shared" si="136"/>
        <v>0</v>
      </c>
      <c r="BW172" s="37">
        <f t="shared" ref="BW172:BY172" si="137">BW171</f>
        <v>0</v>
      </c>
      <c r="BX172" s="37" t="s">
        <v>290</v>
      </c>
      <c r="BY172" s="37">
        <f t="shared" si="137"/>
        <v>0</v>
      </c>
      <c r="BZ172" s="37">
        <f t="shared" ref="BZ172:CA172" si="138">BZ171</f>
        <v>0</v>
      </c>
      <c r="CA172" s="37">
        <f t="shared" si="138"/>
        <v>0</v>
      </c>
      <c r="CB172" s="31" t="s">
        <v>0</v>
      </c>
    </row>
    <row r="173" spans="3:80" x14ac:dyDescent="0.25">
      <c r="C173">
        <v>9</v>
      </c>
      <c r="D173">
        <v>2013</v>
      </c>
      <c r="E173" s="37" t="str">
        <f t="shared" si="53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30269</v>
      </c>
      <c r="L173">
        <v>13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30</v>
      </c>
      <c r="AL173">
        <v>19</v>
      </c>
      <c r="AM173">
        <v>0</v>
      </c>
      <c r="AN173">
        <v>0</v>
      </c>
      <c r="AO173">
        <v>5016</v>
      </c>
      <c r="AP173" s="37">
        <f t="shared" ref="AP173:AQ173" si="139">AP172</f>
        <v>0.7</v>
      </c>
      <c r="AQ173" s="49" t="str">
        <f t="shared" si="139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40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60</v>
      </c>
      <c r="BH173" t="s">
        <v>82</v>
      </c>
      <c r="BI173" t="s">
        <v>84</v>
      </c>
      <c r="BJ173" t="s">
        <v>158</v>
      </c>
      <c r="BK173" t="s">
        <v>87</v>
      </c>
      <c r="BL173" t="s">
        <v>161</v>
      </c>
      <c r="BM173" t="s">
        <v>141</v>
      </c>
      <c r="BN173" s="22">
        <v>0</v>
      </c>
      <c r="BO173" s="24">
        <v>3</v>
      </c>
      <c r="BP173" s="76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41">BU172</f>
        <v>-1</v>
      </c>
      <c r="BV173" s="37">
        <f t="shared" si="141"/>
        <v>0</v>
      </c>
      <c r="BW173" s="37">
        <f t="shared" ref="BW173:BY173" si="142">BW172</f>
        <v>0</v>
      </c>
      <c r="BX173" s="37" t="s">
        <v>290</v>
      </c>
      <c r="BY173" s="37">
        <f t="shared" si="142"/>
        <v>0</v>
      </c>
      <c r="BZ173" s="37">
        <f t="shared" ref="BZ173:CA173" si="143">BZ172</f>
        <v>0</v>
      </c>
      <c r="CA173" s="37">
        <f t="shared" si="143"/>
        <v>0</v>
      </c>
      <c r="CB173" s="31" t="s">
        <v>0</v>
      </c>
    </row>
    <row r="174" spans="3:80" x14ac:dyDescent="0.25">
      <c r="C174">
        <v>10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30342</v>
      </c>
      <c r="L174">
        <v>15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30</v>
      </c>
      <c r="AL174">
        <v>19</v>
      </c>
      <c r="AM174">
        <v>0</v>
      </c>
      <c r="AN174">
        <v>0</v>
      </c>
      <c r="AO174">
        <v>5016</v>
      </c>
      <c r="AP174" s="37">
        <f t="shared" ref="AP174:AQ174" si="144">AP173</f>
        <v>0.7</v>
      </c>
      <c r="AQ174" s="49" t="str">
        <f t="shared" si="144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43">
        <v>0.2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45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60</v>
      </c>
      <c r="BH174" t="s">
        <v>82</v>
      </c>
      <c r="BI174" t="s">
        <v>84</v>
      </c>
      <c r="BJ174" t="s">
        <v>158</v>
      </c>
      <c r="BK174" t="s">
        <v>87</v>
      </c>
      <c r="BL174" t="s">
        <v>161</v>
      </c>
      <c r="BM174" t="s">
        <v>141</v>
      </c>
      <c r="BN174" s="22">
        <v>0</v>
      </c>
      <c r="BO174" s="24">
        <v>3</v>
      </c>
      <c r="BP174" s="76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46">BU173</f>
        <v>-1</v>
      </c>
      <c r="BV174" s="37">
        <f t="shared" si="146"/>
        <v>0</v>
      </c>
      <c r="BW174" s="37">
        <f t="shared" ref="BW174:BY174" si="147">BW173</f>
        <v>0</v>
      </c>
      <c r="BX174" s="37" t="s">
        <v>290</v>
      </c>
      <c r="BY174" s="37">
        <f t="shared" si="147"/>
        <v>0</v>
      </c>
      <c r="BZ174" s="37">
        <f t="shared" ref="BZ174:CA174" si="148">BZ173</f>
        <v>0</v>
      </c>
      <c r="CA174" s="37">
        <f t="shared" si="148"/>
        <v>0</v>
      </c>
      <c r="CB174" s="31" t="s">
        <v>0</v>
      </c>
    </row>
    <row r="175" spans="3:80" x14ac:dyDescent="0.25">
      <c r="C175">
        <v>11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29791</v>
      </c>
      <c r="L175">
        <v>18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8</v>
      </c>
      <c r="AC175">
        <v>8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38</v>
      </c>
      <c r="AL175">
        <v>19</v>
      </c>
      <c r="AM175">
        <v>8</v>
      </c>
      <c r="AN175">
        <v>0</v>
      </c>
      <c r="AO175">
        <v>5016</v>
      </c>
      <c r="AP175" s="37">
        <f t="shared" ref="AP175:AQ175" si="149">AP174</f>
        <v>0.7</v>
      </c>
      <c r="AQ175" s="49" t="str">
        <f t="shared" si="149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0.2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50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59</v>
      </c>
      <c r="BH175" t="s">
        <v>82</v>
      </c>
      <c r="BI175" t="s">
        <v>84</v>
      </c>
      <c r="BJ175" t="s">
        <v>157</v>
      </c>
      <c r="BK175" t="s">
        <v>87</v>
      </c>
      <c r="BL175" t="s">
        <v>160</v>
      </c>
      <c r="BM175" t="s">
        <v>141</v>
      </c>
      <c r="BN175" s="22">
        <v>0</v>
      </c>
      <c r="BO175" s="24">
        <v>3</v>
      </c>
      <c r="BP175" s="76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51">BU174</f>
        <v>-1</v>
      </c>
      <c r="BV175" s="37">
        <f t="shared" si="151"/>
        <v>0</v>
      </c>
      <c r="BW175" s="37">
        <f t="shared" ref="BW175:BY175" si="152">BW174</f>
        <v>0</v>
      </c>
      <c r="BX175" s="37" t="s">
        <v>290</v>
      </c>
      <c r="BY175" s="37">
        <f t="shared" si="152"/>
        <v>0</v>
      </c>
      <c r="BZ175" s="37">
        <f t="shared" ref="BZ175:CA175" si="153">BZ174</f>
        <v>0</v>
      </c>
      <c r="CA175" s="37">
        <f t="shared" si="153"/>
        <v>0</v>
      </c>
      <c r="CB175" s="31" t="s">
        <v>0</v>
      </c>
    </row>
    <row r="176" spans="3:80" x14ac:dyDescent="0.25">
      <c r="C176">
        <v>12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29556</v>
      </c>
      <c r="L176">
        <v>17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6</v>
      </c>
      <c r="AC176">
        <v>6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38</v>
      </c>
      <c r="AL176">
        <v>19</v>
      </c>
      <c r="AM176">
        <v>4</v>
      </c>
      <c r="AN176">
        <v>0</v>
      </c>
      <c r="AO176">
        <v>5016</v>
      </c>
      <c r="AP176" s="37">
        <f t="shared" ref="AP176:AQ176" si="154">AP175</f>
        <v>0.7</v>
      </c>
      <c r="AQ176" s="49" t="str">
        <f t="shared" si="154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0.2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55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59</v>
      </c>
      <c r="BH176" t="s">
        <v>82</v>
      </c>
      <c r="BI176" t="s">
        <v>84</v>
      </c>
      <c r="BJ176" t="s">
        <v>159</v>
      </c>
      <c r="BK176" t="s">
        <v>87</v>
      </c>
      <c r="BL176" t="s">
        <v>162</v>
      </c>
      <c r="BM176" t="s">
        <v>141</v>
      </c>
      <c r="BN176" s="22">
        <v>0</v>
      </c>
      <c r="BO176" s="24">
        <v>3</v>
      </c>
      <c r="BP176" s="76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56">BU175</f>
        <v>-1</v>
      </c>
      <c r="BV176" s="37">
        <f t="shared" si="156"/>
        <v>0</v>
      </c>
      <c r="BW176" s="37">
        <f t="shared" ref="BW176:BY176" si="157">BW175</f>
        <v>0</v>
      </c>
      <c r="BX176" s="37" t="s">
        <v>290</v>
      </c>
      <c r="BY176" s="37">
        <f t="shared" si="157"/>
        <v>0</v>
      </c>
      <c r="BZ176" s="37">
        <f t="shared" ref="BZ176:CA176" si="158">BZ175</f>
        <v>0</v>
      </c>
      <c r="CA176" s="37">
        <f t="shared" si="158"/>
        <v>0</v>
      </c>
      <c r="CB176" s="31" t="s">
        <v>0</v>
      </c>
    </row>
    <row r="177" spans="1:89" x14ac:dyDescent="0.25">
      <c r="C177">
        <v>13</v>
      </c>
      <c r="D177">
        <v>2013</v>
      </c>
      <c r="E177" s="37" t="str">
        <f t="shared" si="53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29676</v>
      </c>
      <c r="L177">
        <v>17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6</v>
      </c>
      <c r="AC177">
        <v>6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38</v>
      </c>
      <c r="AL177">
        <v>19</v>
      </c>
      <c r="AM177">
        <v>8</v>
      </c>
      <c r="AN177">
        <v>0</v>
      </c>
      <c r="AO177">
        <v>5016</v>
      </c>
      <c r="AP177" s="37">
        <f t="shared" ref="AP177:AQ177" si="159">AP176</f>
        <v>0.7</v>
      </c>
      <c r="AQ177" s="49" t="str">
        <f t="shared" si="159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23">
        <v>0.2</v>
      </c>
      <c r="AX177" s="23">
        <v>0.63</v>
      </c>
      <c r="AY177" s="6" t="s">
        <v>116</v>
      </c>
      <c r="AZ177" s="6" t="s">
        <v>116</v>
      </c>
      <c r="BA177" s="6" t="s">
        <v>116</v>
      </c>
      <c r="BB177" s="51">
        <f t="shared" ref="BB177" si="160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59</v>
      </c>
      <c r="BH177" t="s">
        <v>82</v>
      </c>
      <c r="BI177" t="s">
        <v>84</v>
      </c>
      <c r="BJ177" t="s">
        <v>157</v>
      </c>
      <c r="BK177" t="s">
        <v>87</v>
      </c>
      <c r="BL177" t="s">
        <v>160</v>
      </c>
      <c r="BM177" t="s">
        <v>141</v>
      </c>
      <c r="BN177" s="22">
        <v>0</v>
      </c>
      <c r="BO177" s="24">
        <v>3</v>
      </c>
      <c r="BP177" s="76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61">BU176</f>
        <v>-1</v>
      </c>
      <c r="BV177" s="37">
        <f t="shared" si="161"/>
        <v>0</v>
      </c>
      <c r="BW177" s="37">
        <f t="shared" ref="BW177:BY177" si="162">BW176</f>
        <v>0</v>
      </c>
      <c r="BX177" s="37" t="s">
        <v>290</v>
      </c>
      <c r="BY177" s="37">
        <f t="shared" si="162"/>
        <v>0</v>
      </c>
      <c r="BZ177" s="37">
        <f t="shared" ref="BZ177:CA177" si="163">BZ176</f>
        <v>0</v>
      </c>
      <c r="CA177" s="37">
        <f t="shared" si="163"/>
        <v>0</v>
      </c>
      <c r="CB177" s="31" t="s">
        <v>0</v>
      </c>
    </row>
    <row r="178" spans="1:89" x14ac:dyDescent="0.25">
      <c r="C178">
        <v>14</v>
      </c>
      <c r="D178">
        <v>2013</v>
      </c>
      <c r="E178" s="37" t="str">
        <f t="shared" si="53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31969</v>
      </c>
      <c r="L178">
        <v>16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8</v>
      </c>
      <c r="AC178">
        <v>8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8</v>
      </c>
      <c r="AN178">
        <v>0</v>
      </c>
      <c r="AO178">
        <v>5016</v>
      </c>
      <c r="AP178" s="37">
        <f t="shared" ref="AP178:AQ178" si="164">AP177</f>
        <v>0.7</v>
      </c>
      <c r="AQ178" s="49" t="str">
        <f t="shared" si="164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1</v>
      </c>
      <c r="AW178" s="23">
        <v>0.2</v>
      </c>
      <c r="AX178" s="23">
        <v>0.1</v>
      </c>
      <c r="AY178" s="6" t="s">
        <v>116</v>
      </c>
      <c r="AZ178" s="6" t="s">
        <v>116</v>
      </c>
      <c r="BA178" s="6" t="s">
        <v>116</v>
      </c>
      <c r="BB178" s="51">
        <f t="shared" ref="BB178" si="165">BB177</f>
        <v>1</v>
      </c>
      <c r="BC178" t="s">
        <v>79</v>
      </c>
      <c r="BD178" t="s">
        <v>121</v>
      </c>
      <c r="BE178" t="s">
        <v>39</v>
      </c>
      <c r="BF178" t="s">
        <v>40</v>
      </c>
      <c r="BG178" t="s">
        <v>59</v>
      </c>
      <c r="BH178" t="s">
        <v>82</v>
      </c>
      <c r="BI178" t="s">
        <v>84</v>
      </c>
      <c r="BJ178" t="s">
        <v>157</v>
      </c>
      <c r="BK178" t="s">
        <v>87</v>
      </c>
      <c r="BL178" t="s">
        <v>160</v>
      </c>
      <c r="BM178" t="s">
        <v>141</v>
      </c>
      <c r="BN178" s="22">
        <v>0</v>
      </c>
      <c r="BO178" s="24">
        <v>3</v>
      </c>
      <c r="BP178" s="76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66">BU177</f>
        <v>-1</v>
      </c>
      <c r="BV178" s="37">
        <f t="shared" si="166"/>
        <v>0</v>
      </c>
      <c r="BW178" s="37">
        <f t="shared" ref="BW178:BY178" si="167">BW177</f>
        <v>0</v>
      </c>
      <c r="BX178" s="37" t="s">
        <v>290</v>
      </c>
      <c r="BY178" s="37">
        <f t="shared" si="167"/>
        <v>0</v>
      </c>
      <c r="BZ178" s="37">
        <f t="shared" ref="BZ178:CA178" si="168">BZ177</f>
        <v>0</v>
      </c>
      <c r="CA178" s="37">
        <f t="shared" si="168"/>
        <v>0</v>
      </c>
      <c r="CB178" s="31" t="s">
        <v>0</v>
      </c>
    </row>
    <row r="179" spans="1:89" x14ac:dyDescent="0.25">
      <c r="C179">
        <v>15</v>
      </c>
      <c r="D179">
        <v>2013</v>
      </c>
      <c r="E179" s="37" t="str">
        <f t="shared" si="53"/>
        <v>MultiFam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29536</v>
      </c>
      <c r="L179">
        <v>19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 s="34">
        <f t="shared" si="105"/>
        <v>7</v>
      </c>
      <c r="Z179" s="49">
        <v>1</v>
      </c>
      <c r="AA179" s="49" t="s">
        <v>299</v>
      </c>
      <c r="AB179">
        <v>8</v>
      </c>
      <c r="AC179">
        <v>8</v>
      </c>
      <c r="AD179">
        <v>8</v>
      </c>
      <c r="AE179">
        <v>15</v>
      </c>
      <c r="AF179">
        <v>6.5000000000000002E-2</v>
      </c>
      <c r="AG179">
        <v>0.4</v>
      </c>
      <c r="AH179">
        <v>0.35</v>
      </c>
      <c r="AI179">
        <v>0.55000000000000004</v>
      </c>
      <c r="AJ179">
        <v>0.3</v>
      </c>
      <c r="AK179">
        <v>38</v>
      </c>
      <c r="AL179">
        <v>19</v>
      </c>
      <c r="AM179">
        <v>4</v>
      </c>
      <c r="AN179">
        <v>0</v>
      </c>
      <c r="AO179">
        <v>5016</v>
      </c>
      <c r="AP179" s="37">
        <f t="shared" ref="AP179:AQ179" si="169">AP178</f>
        <v>0.7</v>
      </c>
      <c r="AQ179" s="49" t="str">
        <f t="shared" si="169"/>
        <v>Standard</v>
      </c>
      <c r="AR179" s="23">
        <v>0.32</v>
      </c>
      <c r="AS179" s="23">
        <v>0.25</v>
      </c>
      <c r="AT179" s="23">
        <v>0.2</v>
      </c>
      <c r="AU179" s="23">
        <v>0.5</v>
      </c>
      <c r="AV179" s="23">
        <v>1</v>
      </c>
      <c r="AW179" s="23">
        <v>0.2</v>
      </c>
      <c r="AX179" s="23">
        <v>0.63</v>
      </c>
      <c r="AY179" s="6" t="s">
        <v>116</v>
      </c>
      <c r="AZ179" s="6" t="s">
        <v>116</v>
      </c>
      <c r="BA179" s="6" t="s">
        <v>116</v>
      </c>
      <c r="BB179" s="51">
        <f t="shared" ref="BB179" si="170">BB178</f>
        <v>1</v>
      </c>
      <c r="BC179" t="s">
        <v>79</v>
      </c>
      <c r="BD179" t="s">
        <v>121</v>
      </c>
      <c r="BE179" t="s">
        <v>39</v>
      </c>
      <c r="BF179" t="s">
        <v>40</v>
      </c>
      <c r="BG179" t="s">
        <v>59</v>
      </c>
      <c r="BH179" t="s">
        <v>82</v>
      </c>
      <c r="BI179" t="s">
        <v>84</v>
      </c>
      <c r="BJ179" t="s">
        <v>159</v>
      </c>
      <c r="BK179" t="s">
        <v>87</v>
      </c>
      <c r="BL179" t="s">
        <v>162</v>
      </c>
      <c r="BM179" t="s">
        <v>141</v>
      </c>
      <c r="BN179" s="22">
        <v>0</v>
      </c>
      <c r="BO179" s="24">
        <v>3</v>
      </c>
      <c r="BP179" s="76" t="str">
        <f t="shared" si="56"/>
        <v>not applic.</v>
      </c>
      <c r="BQ179" s="34" t="str">
        <f t="shared" si="108"/>
        <v>not compact</v>
      </c>
      <c r="BR179" s="34" t="str">
        <f t="shared" si="109"/>
        <v>not compact</v>
      </c>
      <c r="BS179" s="34" t="str">
        <f t="shared" si="110"/>
        <v>Standard</v>
      </c>
      <c r="BT179" s="34" t="str">
        <f t="shared" si="110"/>
        <v>Standard</v>
      </c>
      <c r="BU179" s="37">
        <f t="shared" ref="BU179:BV179" si="171">BU178</f>
        <v>-1</v>
      </c>
      <c r="BV179" s="37">
        <f t="shared" si="171"/>
        <v>0</v>
      </c>
      <c r="BW179" s="37">
        <f t="shared" ref="BW179:BY179" si="172">BW178</f>
        <v>0</v>
      </c>
      <c r="BX179" s="37" t="s">
        <v>290</v>
      </c>
      <c r="BY179" s="37">
        <f t="shared" si="172"/>
        <v>0</v>
      </c>
      <c r="BZ179" s="37">
        <f t="shared" ref="BZ179:CA179" si="173">BZ178</f>
        <v>0</v>
      </c>
      <c r="CA179" s="37">
        <f t="shared" si="173"/>
        <v>0</v>
      </c>
      <c r="CB179" s="31" t="s">
        <v>0</v>
      </c>
    </row>
    <row r="180" spans="1:89" x14ac:dyDescent="0.25">
      <c r="C180">
        <v>16</v>
      </c>
      <c r="D180">
        <v>2013</v>
      </c>
      <c r="E180" s="37" t="str">
        <f t="shared" si="53"/>
        <v>MultiFam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20</v>
      </c>
      <c r="T180">
        <v>350</v>
      </c>
      <c r="U180">
        <v>0</v>
      </c>
      <c r="V180">
        <v>0.57999999999999996</v>
      </c>
      <c r="W180">
        <v>0.57999999999999996</v>
      </c>
      <c r="X180">
        <v>0.57999999999999996</v>
      </c>
      <c r="Y180" s="34">
        <f t="shared" si="105"/>
        <v>7</v>
      </c>
      <c r="Z180" s="49">
        <v>1</v>
      </c>
      <c r="AA180" s="49" t="s">
        <v>299</v>
      </c>
      <c r="AB180">
        <v>8</v>
      </c>
      <c r="AC180">
        <v>8</v>
      </c>
      <c r="AD180">
        <v>8</v>
      </c>
      <c r="AE180">
        <v>15</v>
      </c>
      <c r="AF180">
        <v>6.5000000000000002E-2</v>
      </c>
      <c r="AG180">
        <v>0.4</v>
      </c>
      <c r="AH180">
        <v>0.35</v>
      </c>
      <c r="AI180">
        <v>0.55000000000000004</v>
      </c>
      <c r="AJ180">
        <v>0.3</v>
      </c>
      <c r="AK180">
        <v>38</v>
      </c>
      <c r="AL180">
        <v>19</v>
      </c>
      <c r="AM180">
        <v>8</v>
      </c>
      <c r="AN180">
        <v>7016</v>
      </c>
      <c r="AO180">
        <v>10016</v>
      </c>
      <c r="AP180" s="37">
        <f t="shared" ref="AP180:AQ180" si="174">AP179</f>
        <v>0.7</v>
      </c>
      <c r="AQ180" s="49" t="str">
        <f t="shared" si="174"/>
        <v>Standard</v>
      </c>
      <c r="AR180" s="23">
        <v>0.32</v>
      </c>
      <c r="AS180" s="23">
        <v>0.25</v>
      </c>
      <c r="AT180" s="23">
        <v>0.2</v>
      </c>
      <c r="AU180" s="23">
        <v>0.5</v>
      </c>
      <c r="AV180" s="23">
        <v>0</v>
      </c>
      <c r="AW180" s="23">
        <v>0.1</v>
      </c>
      <c r="AX180" s="23">
        <v>0.1</v>
      </c>
      <c r="AY180" s="6" t="s">
        <v>116</v>
      </c>
      <c r="AZ180" s="6" t="s">
        <v>116</v>
      </c>
      <c r="BA180" s="6" t="s">
        <v>116</v>
      </c>
      <c r="BB180" s="51">
        <f t="shared" ref="BB180" si="175">BB179</f>
        <v>1</v>
      </c>
      <c r="BC180" t="s">
        <v>79</v>
      </c>
      <c r="BD180" t="s">
        <v>121</v>
      </c>
      <c r="BE180" t="s">
        <v>41</v>
      </c>
      <c r="BF180" t="s">
        <v>42</v>
      </c>
      <c r="BG180" t="s">
        <v>59</v>
      </c>
      <c r="BH180" t="s">
        <v>80</v>
      </c>
      <c r="BI180" t="s">
        <v>84</v>
      </c>
      <c r="BJ180" t="s">
        <v>157</v>
      </c>
      <c r="BK180" t="s">
        <v>87</v>
      </c>
      <c r="BL180" t="s">
        <v>160</v>
      </c>
      <c r="BM180" t="s">
        <v>141</v>
      </c>
      <c r="BN180" s="22">
        <v>0</v>
      </c>
      <c r="BO180" s="24">
        <v>3</v>
      </c>
      <c r="BP180" s="76" t="str">
        <f t="shared" si="56"/>
        <v>not applic.</v>
      </c>
      <c r="BQ180" s="34" t="str">
        <f t="shared" si="108"/>
        <v>not compact</v>
      </c>
      <c r="BR180" s="34" t="str">
        <f t="shared" si="109"/>
        <v>not compact</v>
      </c>
      <c r="BS180" s="34" t="str">
        <f t="shared" si="110"/>
        <v>Standard</v>
      </c>
      <c r="BT180" s="34" t="str">
        <f t="shared" si="110"/>
        <v>Standard</v>
      </c>
      <c r="BU180" s="37">
        <f t="shared" ref="BU180:BV180" si="176">BU179</f>
        <v>-1</v>
      </c>
      <c r="BV180" s="37">
        <f t="shared" si="176"/>
        <v>0</v>
      </c>
      <c r="BW180" s="37">
        <f t="shared" ref="BW180:BY180" si="177">BW179</f>
        <v>0</v>
      </c>
      <c r="BX180" s="37" t="s">
        <v>290</v>
      </c>
      <c r="BY180" s="37">
        <f t="shared" si="177"/>
        <v>0</v>
      </c>
      <c r="BZ180" s="37">
        <f t="shared" ref="BZ180:CA180" si="178">BZ179</f>
        <v>0</v>
      </c>
      <c r="CA180" s="37">
        <f t="shared" si="178"/>
        <v>0</v>
      </c>
      <c r="CB180" s="31" t="s">
        <v>0</v>
      </c>
    </row>
    <row r="181" spans="1:89" x14ac:dyDescent="0.25">
      <c r="A181" s="10" t="s">
        <v>131</v>
      </c>
      <c r="B181" s="10"/>
      <c r="C181" s="10" t="s">
        <v>27</v>
      </c>
      <c r="D181" s="10" t="s">
        <v>51</v>
      </c>
      <c r="E181" s="10" t="str">
        <f>E148</f>
        <v>BldgType</v>
      </c>
      <c r="F181" s="10" t="s">
        <v>28</v>
      </c>
      <c r="G181" s="10" t="s">
        <v>92</v>
      </c>
      <c r="H181" s="10" t="s">
        <v>252</v>
      </c>
      <c r="I181" s="10" t="s">
        <v>151</v>
      </c>
      <c r="J181" s="10" t="s">
        <v>152</v>
      </c>
      <c r="K181" s="10" t="s">
        <v>29</v>
      </c>
      <c r="L181" s="10" t="str">
        <f>L148</f>
        <v>PVMax</v>
      </c>
      <c r="M181" s="10" t="s">
        <v>348</v>
      </c>
      <c r="N181" s="10" t="s">
        <v>349</v>
      </c>
      <c r="O181" s="10" t="s">
        <v>350</v>
      </c>
      <c r="P181" s="10" t="s">
        <v>351</v>
      </c>
      <c r="Q181" s="10" t="s">
        <v>352</v>
      </c>
      <c r="R181" s="10" t="s">
        <v>242</v>
      </c>
      <c r="S181" s="10" t="s">
        <v>240</v>
      </c>
      <c r="T181" s="10" t="s">
        <v>108</v>
      </c>
      <c r="U181" s="10" t="s">
        <v>110</v>
      </c>
      <c r="V181" s="10" t="s">
        <v>109</v>
      </c>
      <c r="W181" s="10" t="s">
        <v>251</v>
      </c>
      <c r="X181" s="10" t="s">
        <v>314</v>
      </c>
      <c r="Y181" s="10" t="str">
        <f>Y148</f>
        <v>ACH50</v>
      </c>
      <c r="Z181" s="45" t="s">
        <v>193</v>
      </c>
      <c r="AA181" s="45" t="str">
        <f>AA148</f>
        <v>wsfStationName</v>
      </c>
      <c r="AB181" s="10" t="s">
        <v>90</v>
      </c>
      <c r="AC181" s="10" t="str">
        <f>AC148</f>
        <v>AltDuctRval</v>
      </c>
      <c r="AD181" s="10" t="s">
        <v>106</v>
      </c>
      <c r="AE181" s="10" t="s">
        <v>107</v>
      </c>
      <c r="AF181" s="10" t="s">
        <v>91</v>
      </c>
      <c r="AG181" s="10" t="s">
        <v>30</v>
      </c>
      <c r="AH181" s="10" t="s">
        <v>31</v>
      </c>
      <c r="AI181" s="10" t="s">
        <v>32</v>
      </c>
      <c r="AJ181" s="10" t="s">
        <v>33</v>
      </c>
      <c r="AK181" s="10" t="s">
        <v>34</v>
      </c>
      <c r="AL181" s="10" t="s">
        <v>35</v>
      </c>
      <c r="AM181" s="10" t="s">
        <v>36</v>
      </c>
      <c r="AN181" s="10" t="s">
        <v>55</v>
      </c>
      <c r="AO181" s="10" t="s">
        <v>97</v>
      </c>
      <c r="AP181" s="10" t="s">
        <v>189</v>
      </c>
      <c r="AQ181" s="45" t="s">
        <v>198</v>
      </c>
      <c r="AR181" s="10" t="s">
        <v>72</v>
      </c>
      <c r="AS181" s="10" t="s">
        <v>73</v>
      </c>
      <c r="AT181" s="10" t="s">
        <v>154</v>
      </c>
      <c r="AU181" s="10" t="s">
        <v>180</v>
      </c>
      <c r="AV181" s="10" t="s">
        <v>89</v>
      </c>
      <c r="AW181" s="10" t="s">
        <v>100</v>
      </c>
      <c r="AX181" s="10" t="s">
        <v>101</v>
      </c>
      <c r="AY181" s="11" t="s">
        <v>115</v>
      </c>
      <c r="AZ181" s="11" t="s">
        <v>338</v>
      </c>
      <c r="BA181" s="11" t="str">
        <f>BA148</f>
        <v>RoofBelowDeckIns</v>
      </c>
      <c r="BB181" s="52" t="str">
        <f>BB148</f>
        <v>RoofCavInsOverFrm</v>
      </c>
      <c r="BC181" s="10" t="s">
        <v>52</v>
      </c>
      <c r="BD181" s="10" t="s">
        <v>120</v>
      </c>
      <c r="BE181" s="10" t="s">
        <v>37</v>
      </c>
      <c r="BF181" s="10" t="s">
        <v>38</v>
      </c>
      <c r="BG181" s="10" t="s">
        <v>53</v>
      </c>
      <c r="BH181" s="10" t="s">
        <v>54</v>
      </c>
      <c r="BI181" s="10" t="s">
        <v>83</v>
      </c>
      <c r="BJ181" s="10" t="s">
        <v>155</v>
      </c>
      <c r="BK181" s="10" t="s">
        <v>86</v>
      </c>
      <c r="BL181" s="10" t="s">
        <v>156</v>
      </c>
      <c r="BM181" s="10" t="s">
        <v>142</v>
      </c>
      <c r="BN181" s="18" t="s">
        <v>211</v>
      </c>
      <c r="BO181" s="18" t="str">
        <f>BO148</f>
        <v>MinZNETier</v>
      </c>
      <c r="BP181" s="77" t="s">
        <v>274</v>
      </c>
      <c r="BQ181" s="66" t="str">
        <f>BQ148</f>
        <v>DHWCompactDistrib</v>
      </c>
      <c r="BR181" s="66" t="str">
        <f>BR148</f>
        <v>ElecDHWCompactDistrib</v>
      </c>
      <c r="BS181" s="10" t="s">
        <v>182</v>
      </c>
      <c r="BT181" s="10" t="s">
        <v>255</v>
      </c>
      <c r="BU181" s="10" t="s">
        <v>258</v>
      </c>
      <c r="BV181" s="10" t="s">
        <v>260</v>
      </c>
      <c r="BW181" s="10" t="s">
        <v>286</v>
      </c>
      <c r="BX181" s="10" t="s">
        <v>287</v>
      </c>
      <c r="BY181" s="10" t="s">
        <v>288</v>
      </c>
      <c r="BZ181" s="10" t="s">
        <v>360</v>
      </c>
      <c r="CA181" s="10" t="s">
        <v>365</v>
      </c>
      <c r="CB181" s="31" t="s">
        <v>0</v>
      </c>
      <c r="CC181" s="5"/>
      <c r="CD181" s="5"/>
      <c r="CE181" s="5"/>
      <c r="CF181" s="5"/>
      <c r="CG181" s="5"/>
      <c r="CH181" s="5"/>
      <c r="CI181" s="5"/>
      <c r="CJ181" s="5"/>
      <c r="CK181" s="5"/>
    </row>
    <row r="182" spans="1:89" s="2" customFormat="1" x14ac:dyDescent="0.25">
      <c r="C182" s="2">
        <v>1</v>
      </c>
      <c r="D182" s="2">
        <v>2008</v>
      </c>
      <c r="E182" s="45" t="s">
        <v>221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20</v>
      </c>
      <c r="T182" s="2">
        <v>300</v>
      </c>
      <c r="U182" s="2">
        <v>0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6</v>
      </c>
      <c r="AC182" s="2">
        <v>6</v>
      </c>
      <c r="AD182" s="2">
        <v>8</v>
      </c>
      <c r="AE182" s="2">
        <v>15</v>
      </c>
      <c r="AF182" s="2">
        <v>6.9000000000000006E-2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38</v>
      </c>
      <c r="AL182" s="2">
        <v>19</v>
      </c>
      <c r="AM182" s="2">
        <v>8</v>
      </c>
      <c r="AN182" s="2">
        <v>0</v>
      </c>
      <c r="AO182" s="2">
        <v>5016</v>
      </c>
      <c r="AP182" s="38">
        <v>0.7</v>
      </c>
      <c r="AQ182" s="38" t="s">
        <v>184</v>
      </c>
      <c r="AR182" s="38">
        <v>0.4</v>
      </c>
      <c r="AS182" s="38">
        <v>0.55000000000000004</v>
      </c>
      <c r="AT182" s="38">
        <v>0.2</v>
      </c>
      <c r="AU182" s="38">
        <v>0.5</v>
      </c>
      <c r="AV182" s="38">
        <v>0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3">
        <v>1</v>
      </c>
      <c r="BC182" s="2" t="s">
        <v>56</v>
      </c>
      <c r="BD182" s="2" t="s">
        <v>123</v>
      </c>
      <c r="BE182" s="2" t="s">
        <v>39</v>
      </c>
      <c r="BF182" s="2" t="s">
        <v>40</v>
      </c>
      <c r="BG182" s="2" t="s">
        <v>59</v>
      </c>
      <c r="BH182" s="2" t="s">
        <v>80</v>
      </c>
      <c r="BI182" s="2" t="s">
        <v>84</v>
      </c>
      <c r="BJ182" s="2" t="s">
        <v>157</v>
      </c>
      <c r="BK182" s="2" t="s">
        <v>87</v>
      </c>
      <c r="BL182" s="2" t="s">
        <v>160</v>
      </c>
      <c r="BM182" s="2" t="s">
        <v>141</v>
      </c>
      <c r="BN182" s="21">
        <v>0</v>
      </c>
      <c r="BO182" s="25">
        <v>3</v>
      </c>
      <c r="BP182" s="68" t="s">
        <v>279</v>
      </c>
      <c r="BQ182" s="67" t="s">
        <v>268</v>
      </c>
      <c r="BR182" s="67" t="s">
        <v>268</v>
      </c>
      <c r="BS182" s="2" t="s">
        <v>184</v>
      </c>
      <c r="BT182" s="2" t="s">
        <v>184</v>
      </c>
      <c r="BU182" s="38">
        <v>-1</v>
      </c>
      <c r="BV182" s="38">
        <v>0</v>
      </c>
      <c r="BW182" s="38">
        <v>0</v>
      </c>
      <c r="BX182" s="38" t="s">
        <v>290</v>
      </c>
      <c r="BY182" s="38">
        <v>0</v>
      </c>
      <c r="BZ182" s="38">
        <v>0</v>
      </c>
      <c r="CA182" s="38">
        <v>0</v>
      </c>
      <c r="CB182" s="31" t="s">
        <v>0</v>
      </c>
    </row>
    <row r="183" spans="1:89" s="2" customFormat="1" x14ac:dyDescent="0.25">
      <c r="C183" s="2">
        <v>2</v>
      </c>
      <c r="D183" s="2">
        <v>2008</v>
      </c>
      <c r="E183" s="40" t="str">
        <f>E182</f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19</v>
      </c>
      <c r="T183" s="2">
        <v>300</v>
      </c>
      <c r="U183" s="2">
        <v>1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6</v>
      </c>
      <c r="AC183" s="2">
        <v>6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8</v>
      </c>
      <c r="AN183" s="2">
        <v>0</v>
      </c>
      <c r="AO183" s="2">
        <v>5016</v>
      </c>
      <c r="AP183" s="40">
        <f>AP182</f>
        <v>0.7</v>
      </c>
      <c r="AQ183" s="40" t="str">
        <f>AQ182</f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1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>BB182</f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157</v>
      </c>
      <c r="BK183" s="2" t="s">
        <v>87</v>
      </c>
      <c r="BL183" s="2" t="s">
        <v>160</v>
      </c>
      <c r="BM183" s="2" t="s">
        <v>141</v>
      </c>
      <c r="BN183" s="21">
        <v>0</v>
      </c>
      <c r="BO183" s="25">
        <v>3</v>
      </c>
      <c r="BP183" s="68" t="str">
        <f t="shared" ref="BP183:BP213" si="179">BP182</f>
        <v>not applic.</v>
      </c>
      <c r="BQ183" s="68" t="str">
        <f t="shared" ref="BQ183:BV183" si="180">BQ182</f>
        <v>not compact</v>
      </c>
      <c r="BR183" s="68" t="str">
        <f t="shared" si="180"/>
        <v>not compact</v>
      </c>
      <c r="BS183" s="35" t="str">
        <f t="shared" si="180"/>
        <v>Standard</v>
      </c>
      <c r="BT183" s="35" t="str">
        <f t="shared" si="180"/>
        <v>Standard</v>
      </c>
      <c r="BU183" s="40">
        <f t="shared" si="180"/>
        <v>-1</v>
      </c>
      <c r="BV183" s="40">
        <f t="shared" si="180"/>
        <v>0</v>
      </c>
      <c r="BW183" s="40">
        <f t="shared" ref="BW183" si="181">BW182</f>
        <v>0</v>
      </c>
      <c r="BX183" s="40" t="s">
        <v>290</v>
      </c>
      <c r="BY183" s="40">
        <v>0</v>
      </c>
      <c r="BZ183" s="40">
        <v>0</v>
      </c>
      <c r="CA183" s="40">
        <v>0</v>
      </c>
      <c r="CB183" s="31" t="s">
        <v>0</v>
      </c>
    </row>
    <row r="184" spans="1:89" s="2" customFormat="1" x14ac:dyDescent="0.25">
      <c r="C184" s="2">
        <v>3</v>
      </c>
      <c r="D184" s="2">
        <v>2008</v>
      </c>
      <c r="E184" s="40" t="str">
        <f t="shared" ref="E184:E213" si="182">E183</f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20</v>
      </c>
      <c r="T184" s="2">
        <v>300</v>
      </c>
      <c r="U184" s="2">
        <v>0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ref="AP184:AQ197" si="183">AP183</f>
        <v>0.7</v>
      </c>
      <c r="AQ184" s="40" t="str">
        <f t="shared" si="183"/>
        <v>Standard</v>
      </c>
      <c r="AR184" s="38">
        <v>0.4</v>
      </c>
      <c r="AS184" s="38">
        <v>0.55000000000000004</v>
      </c>
      <c r="AT184" s="38">
        <v>0.2</v>
      </c>
      <c r="AU184" s="38">
        <v>0.5</v>
      </c>
      <c r="AV184" s="38">
        <v>0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ref="BB184:BB197" si="184">BB183</f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8" t="str">
        <f t="shared" si="179"/>
        <v>not applic.</v>
      </c>
      <c r="BQ184" s="68" t="str">
        <f t="shared" ref="BQ184:BQ197" si="185">BQ183</f>
        <v>not compact</v>
      </c>
      <c r="BR184" s="68" t="str">
        <f t="shared" ref="BR184:BR197" si="186">BR183</f>
        <v>not compact</v>
      </c>
      <c r="BS184" s="35" t="str">
        <f t="shared" ref="BS184:BT197" si="187">BS183</f>
        <v>Standard</v>
      </c>
      <c r="BT184" s="35" t="str">
        <f t="shared" si="187"/>
        <v>Standard</v>
      </c>
      <c r="BU184" s="40">
        <f t="shared" ref="BU184:BV184" si="188">BU183</f>
        <v>-1</v>
      </c>
      <c r="BV184" s="40">
        <f t="shared" si="188"/>
        <v>0</v>
      </c>
      <c r="BW184" s="40">
        <f t="shared" ref="BW184" si="189">BW183</f>
        <v>0</v>
      </c>
      <c r="BX184" s="40" t="s">
        <v>290</v>
      </c>
      <c r="BY184" s="40">
        <v>0</v>
      </c>
      <c r="BZ184" s="40">
        <v>0</v>
      </c>
      <c r="CA184" s="40">
        <v>0</v>
      </c>
      <c r="CB184" s="31" t="s">
        <v>0</v>
      </c>
      <c r="CC184" s="2" t="s">
        <v>139</v>
      </c>
    </row>
    <row r="185" spans="1:89" s="2" customFormat="1" x14ac:dyDescent="0.25">
      <c r="C185" s="2">
        <v>4</v>
      </c>
      <c r="D185" s="2">
        <v>2008</v>
      </c>
      <c r="E185" s="40" t="str">
        <f t="shared" si="18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19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si="183"/>
        <v>0.7</v>
      </c>
      <c r="AQ185" s="40" t="str">
        <f t="shared" si="18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1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84"/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8" t="str">
        <f t="shared" si="179"/>
        <v>not applic.</v>
      </c>
      <c r="BQ185" s="68" t="str">
        <f t="shared" si="185"/>
        <v>not compact</v>
      </c>
      <c r="BR185" s="68" t="str">
        <f t="shared" si="186"/>
        <v>not compact</v>
      </c>
      <c r="BS185" s="35" t="str">
        <f t="shared" si="187"/>
        <v>Standard</v>
      </c>
      <c r="BT185" s="35" t="str">
        <f t="shared" si="187"/>
        <v>Standard</v>
      </c>
      <c r="BU185" s="40">
        <f t="shared" ref="BU185:BV185" si="190">BU184</f>
        <v>-1</v>
      </c>
      <c r="BV185" s="40">
        <f t="shared" si="190"/>
        <v>0</v>
      </c>
      <c r="BW185" s="40">
        <f t="shared" ref="BW185" si="191">BW184</f>
        <v>0</v>
      </c>
      <c r="BX185" s="40" t="s">
        <v>290</v>
      </c>
      <c r="BY185" s="40">
        <v>0</v>
      </c>
      <c r="BZ185" s="40">
        <v>0</v>
      </c>
      <c r="CA185" s="40">
        <v>0</v>
      </c>
      <c r="CB185" s="31" t="s">
        <v>0</v>
      </c>
      <c r="CC185" s="2" t="s">
        <v>140</v>
      </c>
    </row>
    <row r="186" spans="1:89" s="2" customFormat="1" x14ac:dyDescent="0.25">
      <c r="C186" s="2">
        <v>5</v>
      </c>
      <c r="D186" s="2">
        <v>2008</v>
      </c>
      <c r="E186" s="40" t="str">
        <f t="shared" si="18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20</v>
      </c>
      <c r="T186" s="2">
        <v>300</v>
      </c>
      <c r="U186" s="2">
        <v>0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si="183"/>
        <v>0.7</v>
      </c>
      <c r="AQ186" s="40" t="str">
        <f t="shared" si="18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0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84"/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8" t="str">
        <f t="shared" si="179"/>
        <v>not applic.</v>
      </c>
      <c r="BQ186" s="68" t="str">
        <f t="shared" si="185"/>
        <v>not compact</v>
      </c>
      <c r="BR186" s="68" t="str">
        <f t="shared" si="186"/>
        <v>not compact</v>
      </c>
      <c r="BS186" s="35" t="str">
        <f t="shared" si="187"/>
        <v>Standard</v>
      </c>
      <c r="BT186" s="35" t="str">
        <f t="shared" si="187"/>
        <v>Standard</v>
      </c>
      <c r="BU186" s="40">
        <f t="shared" ref="BU186:BV186" si="192">BU185</f>
        <v>-1</v>
      </c>
      <c r="BV186" s="40">
        <f t="shared" si="192"/>
        <v>0</v>
      </c>
      <c r="BW186" s="40">
        <f t="shared" ref="BW186" si="193">BW185</f>
        <v>0</v>
      </c>
      <c r="BX186" s="40" t="s">
        <v>290</v>
      </c>
      <c r="BY186" s="40">
        <v>0</v>
      </c>
      <c r="BZ186" s="40">
        <v>0</v>
      </c>
      <c r="CA186" s="40">
        <v>0</v>
      </c>
      <c r="CB186" s="31" t="s">
        <v>0</v>
      </c>
    </row>
    <row r="187" spans="1:89" s="2" customFormat="1" x14ac:dyDescent="0.25">
      <c r="C187" s="2">
        <v>6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20</v>
      </c>
      <c r="T187" s="2">
        <v>300</v>
      </c>
      <c r="U187" s="2">
        <v>0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4.2</v>
      </c>
      <c r="AC187" s="2">
        <v>4.2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0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8" t="str">
        <f t="shared" si="179"/>
        <v>not applic.</v>
      </c>
      <c r="BQ187" s="68" t="str">
        <f t="shared" si="185"/>
        <v>not compact</v>
      </c>
      <c r="BR187" s="68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194">BU186</f>
        <v>-1</v>
      </c>
      <c r="BV187" s="40">
        <f t="shared" si="194"/>
        <v>0</v>
      </c>
      <c r="BW187" s="40">
        <f t="shared" ref="BW187" si="195">BW186</f>
        <v>0</v>
      </c>
      <c r="BX187" s="40" t="s">
        <v>290</v>
      </c>
      <c r="BY187" s="40">
        <v>0</v>
      </c>
      <c r="BZ187" s="40">
        <v>0</v>
      </c>
      <c r="CA187" s="40">
        <v>0</v>
      </c>
      <c r="CB187" s="31" t="s">
        <v>0</v>
      </c>
    </row>
    <row r="188" spans="1:89" s="2" customFormat="1" x14ac:dyDescent="0.25">
      <c r="C188" s="2">
        <v>7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20</v>
      </c>
      <c r="T188" s="2">
        <v>300</v>
      </c>
      <c r="U188" s="2">
        <v>0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4.2</v>
      </c>
      <c r="AC188" s="2">
        <v>4.2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0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8" t="str">
        <f t="shared" si="179"/>
        <v>not applic.</v>
      </c>
      <c r="BQ188" s="68" t="str">
        <f t="shared" si="185"/>
        <v>not compact</v>
      </c>
      <c r="BR188" s="68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196">BU187</f>
        <v>-1</v>
      </c>
      <c r="BV188" s="40">
        <f t="shared" si="196"/>
        <v>0</v>
      </c>
      <c r="BW188" s="40">
        <f t="shared" ref="BW188" si="197">BW187</f>
        <v>0</v>
      </c>
      <c r="BX188" s="40" t="s">
        <v>290</v>
      </c>
      <c r="BY188" s="40">
        <v>0</v>
      </c>
      <c r="BZ188" s="40">
        <v>0</v>
      </c>
      <c r="CA188" s="40">
        <v>0</v>
      </c>
      <c r="CB188" s="31" t="s">
        <v>0</v>
      </c>
    </row>
    <row r="189" spans="1:89" s="2" customFormat="1" x14ac:dyDescent="0.25">
      <c r="C189" s="2">
        <v>8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300</v>
      </c>
      <c r="U189" s="2">
        <v>1</v>
      </c>
      <c r="V189" s="2">
        <v>0.8</v>
      </c>
      <c r="W189" s="2">
        <v>0.8</v>
      </c>
      <c r="X189" s="2">
        <v>0.8</v>
      </c>
      <c r="Y189" s="2">
        <v>7.6</v>
      </c>
      <c r="Z189" s="25">
        <v>1</v>
      </c>
      <c r="AA189" s="25" t="s">
        <v>299</v>
      </c>
      <c r="AB189" s="2">
        <v>4.2</v>
      </c>
      <c r="AC189" s="2">
        <v>4.2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1</v>
      </c>
      <c r="AW189" s="38">
        <v>0.1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8" t="str">
        <f t="shared" si="179"/>
        <v>not applic.</v>
      </c>
      <c r="BQ189" s="68" t="str">
        <f t="shared" si="185"/>
        <v>not compact</v>
      </c>
      <c r="BR189" s="68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198">BU188</f>
        <v>-1</v>
      </c>
      <c r="BV189" s="40">
        <f t="shared" si="198"/>
        <v>0</v>
      </c>
      <c r="BW189" s="40">
        <f t="shared" ref="BW189" si="199">BW188</f>
        <v>0</v>
      </c>
      <c r="BX189" s="40" t="s">
        <v>290</v>
      </c>
      <c r="BY189" s="40">
        <v>0</v>
      </c>
      <c r="BZ189" s="40">
        <v>0</v>
      </c>
      <c r="CA189" s="40">
        <v>0</v>
      </c>
      <c r="CB189" s="31" t="s">
        <v>0</v>
      </c>
    </row>
    <row r="190" spans="1:89" s="2" customFormat="1" x14ac:dyDescent="0.25">
      <c r="C190" s="2">
        <v>9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300</v>
      </c>
      <c r="U190" s="2">
        <v>1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6</v>
      </c>
      <c r="AC190" s="2">
        <v>6</v>
      </c>
      <c r="AD190" s="2">
        <v>8</v>
      </c>
      <c r="AE190" s="2">
        <v>15</v>
      </c>
      <c r="AF190" s="2">
        <v>0.10100000000000001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30</v>
      </c>
      <c r="AL190" s="2">
        <v>19</v>
      </c>
      <c r="AM190" s="2">
        <v>0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1</v>
      </c>
      <c r="AW190" s="38">
        <v>0.1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57</v>
      </c>
      <c r="BD190" s="2" t="s">
        <v>124</v>
      </c>
      <c r="BE190" s="2" t="s">
        <v>39</v>
      </c>
      <c r="BF190" s="2" t="s">
        <v>40</v>
      </c>
      <c r="BG190" s="2" t="s">
        <v>60</v>
      </c>
      <c r="BH190" s="2" t="s">
        <v>82</v>
      </c>
      <c r="BI190" s="2" t="s">
        <v>84</v>
      </c>
      <c r="BJ190" s="2" t="s">
        <v>158</v>
      </c>
      <c r="BK190" s="2" t="s">
        <v>87</v>
      </c>
      <c r="BL190" s="2" t="s">
        <v>161</v>
      </c>
      <c r="BM190" s="2" t="s">
        <v>141</v>
      </c>
      <c r="BN190" s="21">
        <v>0</v>
      </c>
      <c r="BO190" s="25">
        <v>3</v>
      </c>
      <c r="BP190" s="68" t="str">
        <f t="shared" si="179"/>
        <v>not applic.</v>
      </c>
      <c r="BQ190" s="68" t="str">
        <f t="shared" si="185"/>
        <v>not compact</v>
      </c>
      <c r="BR190" s="68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200">BU189</f>
        <v>-1</v>
      </c>
      <c r="BV190" s="40">
        <f t="shared" si="200"/>
        <v>0</v>
      </c>
      <c r="BW190" s="40">
        <f t="shared" ref="BW190" si="201">BW189</f>
        <v>0</v>
      </c>
      <c r="BX190" s="40" t="s">
        <v>290</v>
      </c>
      <c r="BY190" s="40">
        <v>0</v>
      </c>
      <c r="BZ190" s="40">
        <v>0</v>
      </c>
      <c r="CA190" s="40">
        <v>0</v>
      </c>
      <c r="CB190" s="31" t="s">
        <v>0</v>
      </c>
    </row>
    <row r="191" spans="1:89" s="2" customFormat="1" x14ac:dyDescent="0.25">
      <c r="C191" s="2">
        <v>10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350</v>
      </c>
      <c r="U191" s="2">
        <v>1</v>
      </c>
      <c r="V191" s="2">
        <v>0.57999999999999996</v>
      </c>
      <c r="W191" s="2">
        <v>0.57999999999999996</v>
      </c>
      <c r="X191" s="2">
        <v>0.57999999999999996</v>
      </c>
      <c r="Y191" s="2">
        <v>7.6</v>
      </c>
      <c r="Z191" s="25">
        <v>1</v>
      </c>
      <c r="AA191" s="25" t="s">
        <v>299</v>
      </c>
      <c r="AB191" s="2">
        <v>6</v>
      </c>
      <c r="AC191" s="2">
        <v>6</v>
      </c>
      <c r="AD191" s="2">
        <v>8</v>
      </c>
      <c r="AE191" s="2">
        <v>15</v>
      </c>
      <c r="AF191" s="2">
        <v>0.10100000000000001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30</v>
      </c>
      <c r="AL191" s="2">
        <v>19</v>
      </c>
      <c r="AM191" s="2">
        <v>0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0.2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57</v>
      </c>
      <c r="BD191" s="2" t="s">
        <v>124</v>
      </c>
      <c r="BE191" s="2" t="s">
        <v>39</v>
      </c>
      <c r="BF191" s="2" t="s">
        <v>40</v>
      </c>
      <c r="BG191" s="2" t="s">
        <v>60</v>
      </c>
      <c r="BH191" s="2" t="s">
        <v>82</v>
      </c>
      <c r="BI191" s="2" t="s">
        <v>84</v>
      </c>
      <c r="BJ191" s="2" t="s">
        <v>158</v>
      </c>
      <c r="BK191" s="2" t="s">
        <v>87</v>
      </c>
      <c r="BL191" s="2" t="s">
        <v>161</v>
      </c>
      <c r="BM191" s="2" t="s">
        <v>141</v>
      </c>
      <c r="BN191" s="21">
        <v>0</v>
      </c>
      <c r="BO191" s="25">
        <v>3</v>
      </c>
      <c r="BP191" s="68" t="str">
        <f t="shared" si="179"/>
        <v>not applic.</v>
      </c>
      <c r="BQ191" s="68" t="str">
        <f t="shared" si="185"/>
        <v>not compact</v>
      </c>
      <c r="BR191" s="68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202">BU190</f>
        <v>-1</v>
      </c>
      <c r="BV191" s="40">
        <f t="shared" si="202"/>
        <v>0</v>
      </c>
      <c r="BW191" s="40">
        <f t="shared" ref="BW191" si="203">BW190</f>
        <v>0</v>
      </c>
      <c r="BX191" s="40" t="s">
        <v>290</v>
      </c>
      <c r="BY191" s="40">
        <v>0</v>
      </c>
      <c r="BZ191" s="40">
        <v>0</v>
      </c>
      <c r="CA191" s="40">
        <v>0</v>
      </c>
      <c r="CB191" s="31" t="s">
        <v>0</v>
      </c>
    </row>
    <row r="192" spans="1:89" s="2" customFormat="1" x14ac:dyDescent="0.25">
      <c r="C192" s="2">
        <v>11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350</v>
      </c>
      <c r="U192" s="2">
        <v>1</v>
      </c>
      <c r="V192" s="2">
        <v>0.57999999999999996</v>
      </c>
      <c r="W192" s="2">
        <v>0.57999999999999996</v>
      </c>
      <c r="X192" s="2">
        <v>0.57999999999999996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7.1999999999999995E-2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38</v>
      </c>
      <c r="AL192" s="2">
        <v>19</v>
      </c>
      <c r="AM192" s="2">
        <v>8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0.2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58</v>
      </c>
      <c r="BD192" s="2" t="s">
        <v>125</v>
      </c>
      <c r="BE192" s="2" t="s">
        <v>39</v>
      </c>
      <c r="BF192" s="2" t="s">
        <v>40</v>
      </c>
      <c r="BG192" s="2" t="s">
        <v>59</v>
      </c>
      <c r="BH192" s="2" t="s">
        <v>82</v>
      </c>
      <c r="BI192" s="2" t="s">
        <v>84</v>
      </c>
      <c r="BJ192" s="2" t="s">
        <v>157</v>
      </c>
      <c r="BK192" s="2" t="s">
        <v>87</v>
      </c>
      <c r="BL192" s="2" t="s">
        <v>160</v>
      </c>
      <c r="BM192" s="2" t="s">
        <v>141</v>
      </c>
      <c r="BN192" s="21">
        <v>0</v>
      </c>
      <c r="BO192" s="25">
        <v>3</v>
      </c>
      <c r="BP192" s="68" t="str">
        <f t="shared" si="179"/>
        <v>not applic.</v>
      </c>
      <c r="BQ192" s="68" t="str">
        <f t="shared" si="185"/>
        <v>not compact</v>
      </c>
      <c r="BR192" s="68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04">BU191</f>
        <v>-1</v>
      </c>
      <c r="BV192" s="40">
        <f t="shared" si="204"/>
        <v>0</v>
      </c>
      <c r="BW192" s="40">
        <f t="shared" ref="BW192" si="205">BW191</f>
        <v>0</v>
      </c>
      <c r="BX192" s="40" t="s">
        <v>290</v>
      </c>
      <c r="BY192" s="40">
        <v>0</v>
      </c>
      <c r="BZ192" s="40">
        <v>0</v>
      </c>
      <c r="CA192" s="40">
        <v>0</v>
      </c>
      <c r="CB192" s="31" t="s">
        <v>0</v>
      </c>
    </row>
    <row r="193" spans="3:81" s="2" customFormat="1" x14ac:dyDescent="0.25">
      <c r="C193" s="2">
        <v>12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350</v>
      </c>
      <c r="U193" s="2">
        <v>1</v>
      </c>
      <c r="V193" s="2">
        <v>0.57999999999999996</v>
      </c>
      <c r="W193" s="2">
        <v>0.57999999999999996</v>
      </c>
      <c r="X193" s="2">
        <v>0.57999999999999996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7.1999999999999995E-2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38</v>
      </c>
      <c r="AL193" s="2">
        <v>19</v>
      </c>
      <c r="AM193" s="2">
        <v>4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0.2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58</v>
      </c>
      <c r="BD193" s="2" t="s">
        <v>125</v>
      </c>
      <c r="BE193" s="2" t="s">
        <v>39</v>
      </c>
      <c r="BF193" s="2" t="s">
        <v>40</v>
      </c>
      <c r="BG193" s="2" t="s">
        <v>59</v>
      </c>
      <c r="BH193" s="2" t="s">
        <v>82</v>
      </c>
      <c r="BI193" s="2" t="s">
        <v>84</v>
      </c>
      <c r="BJ193" s="2" t="s">
        <v>159</v>
      </c>
      <c r="BK193" s="2" t="s">
        <v>87</v>
      </c>
      <c r="BL193" s="2" t="s">
        <v>162</v>
      </c>
      <c r="BM193" s="2" t="s">
        <v>141</v>
      </c>
      <c r="BN193" s="21">
        <v>0</v>
      </c>
      <c r="BO193" s="25">
        <v>3</v>
      </c>
      <c r="BP193" s="68" t="str">
        <f t="shared" si="179"/>
        <v>not applic.</v>
      </c>
      <c r="BQ193" s="68" t="str">
        <f t="shared" si="185"/>
        <v>not compact</v>
      </c>
      <c r="BR193" s="68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06">BU192</f>
        <v>-1</v>
      </c>
      <c r="BV193" s="40">
        <f t="shared" si="206"/>
        <v>0</v>
      </c>
      <c r="BW193" s="40">
        <f t="shared" ref="BW193" si="207">BW192</f>
        <v>0</v>
      </c>
      <c r="BX193" s="40" t="s">
        <v>290</v>
      </c>
      <c r="BY193" s="40">
        <v>0</v>
      </c>
      <c r="BZ193" s="40">
        <v>0</v>
      </c>
      <c r="CA193" s="40">
        <v>0</v>
      </c>
      <c r="CB193" s="31" t="s">
        <v>0</v>
      </c>
    </row>
    <row r="194" spans="3:81" s="2" customFormat="1" x14ac:dyDescent="0.25">
      <c r="C194" s="2">
        <v>13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7.1999999999999995E-2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8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58</v>
      </c>
      <c r="BD194" s="2" t="s">
        <v>125</v>
      </c>
      <c r="BE194" s="2" t="s">
        <v>39</v>
      </c>
      <c r="BF194" s="2" t="s">
        <v>40</v>
      </c>
      <c r="BG194" s="2" t="s">
        <v>59</v>
      </c>
      <c r="BH194" s="2" t="s">
        <v>82</v>
      </c>
      <c r="BI194" s="2" t="s">
        <v>84</v>
      </c>
      <c r="BJ194" s="2" t="s">
        <v>157</v>
      </c>
      <c r="BK194" s="2" t="s">
        <v>87</v>
      </c>
      <c r="BL194" s="2" t="s">
        <v>160</v>
      </c>
      <c r="BM194" s="2" t="s">
        <v>141</v>
      </c>
      <c r="BN194" s="21">
        <v>0</v>
      </c>
      <c r="BO194" s="25">
        <v>3</v>
      </c>
      <c r="BP194" s="68" t="str">
        <f t="shared" si="179"/>
        <v>not applic.</v>
      </c>
      <c r="BQ194" s="68" t="str">
        <f t="shared" si="185"/>
        <v>not compact</v>
      </c>
      <c r="BR194" s="68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08">BU193</f>
        <v>-1</v>
      </c>
      <c r="BV194" s="40">
        <f t="shared" si="208"/>
        <v>0</v>
      </c>
      <c r="BW194" s="40">
        <f t="shared" ref="BW194" si="209">BW193</f>
        <v>0</v>
      </c>
      <c r="BX194" s="40" t="s">
        <v>290</v>
      </c>
      <c r="BY194" s="40">
        <v>0</v>
      </c>
      <c r="BZ194" s="40">
        <v>0</v>
      </c>
      <c r="CA194" s="40">
        <v>0</v>
      </c>
      <c r="CB194" s="31" t="s">
        <v>0</v>
      </c>
    </row>
    <row r="195" spans="3:81" s="2" customFormat="1" x14ac:dyDescent="0.25">
      <c r="C195" s="2">
        <v>14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350</v>
      </c>
      <c r="U195" s="2">
        <v>1</v>
      </c>
      <c r="V195" s="2">
        <v>0.57999999999999996</v>
      </c>
      <c r="W195" s="2">
        <v>0.57999999999999996</v>
      </c>
      <c r="X195" s="2">
        <v>0.57999999999999996</v>
      </c>
      <c r="Y195" s="2">
        <v>7.6</v>
      </c>
      <c r="Z195" s="25">
        <v>1</v>
      </c>
      <c r="AA195" s="25" t="s">
        <v>299</v>
      </c>
      <c r="AB195" s="2">
        <v>8</v>
      </c>
      <c r="AC195" s="2">
        <v>8</v>
      </c>
      <c r="AD195" s="2">
        <v>8</v>
      </c>
      <c r="AE195" s="2">
        <v>15</v>
      </c>
      <c r="AF195" s="2">
        <v>6.9000000000000006E-2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0</v>
      </c>
      <c r="AO195" s="2">
        <v>5016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0.2</v>
      </c>
      <c r="AX195" s="38">
        <v>0.63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56</v>
      </c>
      <c r="BD195" s="2" t="s">
        <v>123</v>
      </c>
      <c r="BE195" s="2" t="s">
        <v>39</v>
      </c>
      <c r="BF195" s="2" t="s">
        <v>40</v>
      </c>
      <c r="BG195" s="2" t="s">
        <v>59</v>
      </c>
      <c r="BH195" s="2" t="s">
        <v>82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8" t="str">
        <f t="shared" si="179"/>
        <v>not applic.</v>
      </c>
      <c r="BQ195" s="68" t="str">
        <f t="shared" si="185"/>
        <v>not compact</v>
      </c>
      <c r="BR195" s="68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10">BU194</f>
        <v>-1</v>
      </c>
      <c r="BV195" s="40">
        <f t="shared" si="210"/>
        <v>0</v>
      </c>
      <c r="BW195" s="40">
        <f t="shared" ref="BW195" si="211">BW194</f>
        <v>0</v>
      </c>
      <c r="BX195" s="40" t="s">
        <v>290</v>
      </c>
      <c r="BY195" s="40">
        <v>0</v>
      </c>
      <c r="BZ195" s="40">
        <v>0</v>
      </c>
      <c r="CA195" s="40">
        <v>0</v>
      </c>
      <c r="CB195" s="31" t="s">
        <v>0</v>
      </c>
    </row>
    <row r="196" spans="3:81" s="2" customFormat="1" x14ac:dyDescent="0.25">
      <c r="C196" s="2">
        <v>15</v>
      </c>
      <c r="D196" s="2">
        <v>2008</v>
      </c>
      <c r="E196" s="40" t="str">
        <f t="shared" si="182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350</v>
      </c>
      <c r="U196" s="2">
        <v>1</v>
      </c>
      <c r="V196" s="2">
        <v>0.57999999999999996</v>
      </c>
      <c r="W196" s="2">
        <v>0.57999999999999996</v>
      </c>
      <c r="X196" s="2">
        <v>0.57999999999999996</v>
      </c>
      <c r="Y196" s="2">
        <v>7.6</v>
      </c>
      <c r="Z196" s="25">
        <v>1</v>
      </c>
      <c r="AA196" s="25" t="s">
        <v>299</v>
      </c>
      <c r="AB196" s="2">
        <v>8</v>
      </c>
      <c r="AC196" s="2">
        <v>8</v>
      </c>
      <c r="AD196" s="2">
        <v>8</v>
      </c>
      <c r="AE196" s="2">
        <v>15</v>
      </c>
      <c r="AF196" s="2">
        <v>6.9000000000000006E-2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4</v>
      </c>
      <c r="AN196" s="2">
        <v>0</v>
      </c>
      <c r="AO196" s="2">
        <v>5016</v>
      </c>
      <c r="AP196" s="40">
        <f t="shared" si="183"/>
        <v>0.7</v>
      </c>
      <c r="AQ196" s="40" t="str">
        <f t="shared" si="183"/>
        <v>Standard</v>
      </c>
      <c r="AR196" s="38">
        <v>0.4</v>
      </c>
      <c r="AS196" s="38">
        <v>0.35</v>
      </c>
      <c r="AT196" s="38">
        <v>0.2</v>
      </c>
      <c r="AU196" s="38">
        <v>0.5</v>
      </c>
      <c r="AV196" s="38">
        <v>1</v>
      </c>
      <c r="AW196" s="38">
        <v>0.2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si="184"/>
        <v>1</v>
      </c>
      <c r="BC196" s="2" t="s">
        <v>56</v>
      </c>
      <c r="BD196" s="2" t="s">
        <v>123</v>
      </c>
      <c r="BE196" s="2" t="s">
        <v>39</v>
      </c>
      <c r="BF196" s="2" t="s">
        <v>40</v>
      </c>
      <c r="BG196" s="2" t="s">
        <v>59</v>
      </c>
      <c r="BH196" s="2" t="s">
        <v>82</v>
      </c>
      <c r="BI196" s="2" t="s">
        <v>84</v>
      </c>
      <c r="BJ196" s="2" t="s">
        <v>159</v>
      </c>
      <c r="BK196" s="2" t="s">
        <v>87</v>
      </c>
      <c r="BL196" s="2" t="s">
        <v>162</v>
      </c>
      <c r="BM196" s="2" t="s">
        <v>141</v>
      </c>
      <c r="BN196" s="21">
        <v>0</v>
      </c>
      <c r="BO196" s="25">
        <v>3</v>
      </c>
      <c r="BP196" s="68" t="str">
        <f t="shared" si="179"/>
        <v>not applic.</v>
      </c>
      <c r="BQ196" s="68" t="str">
        <f t="shared" si="185"/>
        <v>not compact</v>
      </c>
      <c r="BR196" s="68" t="str">
        <f t="shared" si="186"/>
        <v>not compact</v>
      </c>
      <c r="BS196" s="35" t="str">
        <f t="shared" si="187"/>
        <v>Standard</v>
      </c>
      <c r="BT196" s="35" t="str">
        <f t="shared" si="187"/>
        <v>Standard</v>
      </c>
      <c r="BU196" s="40">
        <f t="shared" ref="BU196:BV196" si="212">BU195</f>
        <v>-1</v>
      </c>
      <c r="BV196" s="40">
        <f t="shared" si="212"/>
        <v>0</v>
      </c>
      <c r="BW196" s="40">
        <f t="shared" ref="BW196" si="213">BW195</f>
        <v>0</v>
      </c>
      <c r="BX196" s="40" t="s">
        <v>290</v>
      </c>
      <c r="BY196" s="40">
        <v>0</v>
      </c>
      <c r="BZ196" s="40">
        <v>0</v>
      </c>
      <c r="CA196" s="40">
        <v>0</v>
      </c>
      <c r="CB196" s="31" t="s">
        <v>0</v>
      </c>
    </row>
    <row r="197" spans="3:81" s="2" customFormat="1" x14ac:dyDescent="0.25">
      <c r="C197" s="2">
        <v>16</v>
      </c>
      <c r="D197" s="2">
        <v>2008</v>
      </c>
      <c r="E197" s="40" t="str">
        <f t="shared" si="182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20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8</v>
      </c>
      <c r="AC197" s="2">
        <v>8</v>
      </c>
      <c r="AD197" s="2">
        <v>8</v>
      </c>
      <c r="AE197" s="2">
        <v>15</v>
      </c>
      <c r="AF197" s="2">
        <v>6.9000000000000006E-2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38</v>
      </c>
      <c r="AL197" s="2">
        <v>19</v>
      </c>
      <c r="AM197" s="2">
        <v>8</v>
      </c>
      <c r="AN197" s="2">
        <v>7016</v>
      </c>
      <c r="AO197" s="2">
        <v>10016</v>
      </c>
      <c r="AP197" s="40">
        <f t="shared" si="183"/>
        <v>0.7</v>
      </c>
      <c r="AQ197" s="40" t="str">
        <f t="shared" si="183"/>
        <v>Standard</v>
      </c>
      <c r="AR197" s="38">
        <v>0.4</v>
      </c>
      <c r="AS197" s="38">
        <v>0.55000000000000004</v>
      </c>
      <c r="AT197" s="38">
        <v>0.2</v>
      </c>
      <c r="AU197" s="38">
        <v>0.5</v>
      </c>
      <c r="AV197" s="38">
        <v>0</v>
      </c>
      <c r="AW197" s="38">
        <v>0.1</v>
      </c>
      <c r="AX197" s="38">
        <v>0.63</v>
      </c>
      <c r="AY197" s="7" t="s">
        <v>116</v>
      </c>
      <c r="AZ197" s="7" t="s">
        <v>116</v>
      </c>
      <c r="BA197" s="7" t="s">
        <v>116</v>
      </c>
      <c r="BB197" s="55">
        <f t="shared" si="184"/>
        <v>1</v>
      </c>
      <c r="BC197" s="2" t="s">
        <v>56</v>
      </c>
      <c r="BD197" s="2" t="s">
        <v>123</v>
      </c>
      <c r="BE197" s="2" t="s">
        <v>41</v>
      </c>
      <c r="BF197" s="2" t="s">
        <v>42</v>
      </c>
      <c r="BG197" s="2" t="s">
        <v>59</v>
      </c>
      <c r="BH197" s="2" t="s">
        <v>80</v>
      </c>
      <c r="BI197" s="2" t="s">
        <v>84</v>
      </c>
      <c r="BJ197" s="2" t="s">
        <v>157</v>
      </c>
      <c r="BK197" s="2" t="s">
        <v>87</v>
      </c>
      <c r="BL197" s="2" t="s">
        <v>160</v>
      </c>
      <c r="BM197" s="2" t="s">
        <v>141</v>
      </c>
      <c r="BN197" s="21">
        <v>0</v>
      </c>
      <c r="BO197" s="25">
        <v>3</v>
      </c>
      <c r="BP197" s="68" t="str">
        <f t="shared" si="179"/>
        <v>not applic.</v>
      </c>
      <c r="BQ197" s="68" t="str">
        <f t="shared" si="185"/>
        <v>not compact</v>
      </c>
      <c r="BR197" s="68" t="str">
        <f t="shared" si="186"/>
        <v>not compact</v>
      </c>
      <c r="BS197" s="35" t="str">
        <f t="shared" si="187"/>
        <v>Standard</v>
      </c>
      <c r="BT197" s="35" t="str">
        <f t="shared" si="187"/>
        <v>Standard</v>
      </c>
      <c r="BU197" s="40">
        <f t="shared" ref="BU197:BV197" si="214">BU196</f>
        <v>-1</v>
      </c>
      <c r="BV197" s="40">
        <f t="shared" si="214"/>
        <v>0</v>
      </c>
      <c r="BW197" s="40">
        <f t="shared" ref="BW197" si="215">BW196</f>
        <v>0</v>
      </c>
      <c r="BX197" s="40" t="s">
        <v>290</v>
      </c>
      <c r="BY197" s="40">
        <v>0</v>
      </c>
      <c r="BZ197" s="40">
        <v>0</v>
      </c>
      <c r="CA197" s="40">
        <v>0</v>
      </c>
      <c r="CB197" s="31" t="s">
        <v>0</v>
      </c>
    </row>
    <row r="198" spans="3:81" s="2" customFormat="1" x14ac:dyDescent="0.25">
      <c r="C198" s="2">
        <v>1</v>
      </c>
      <c r="D198" s="2">
        <v>2008</v>
      </c>
      <c r="E198" s="63" t="s">
        <v>219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6</v>
      </c>
      <c r="AC198" s="2">
        <v>6</v>
      </c>
      <c r="AD198" s="2">
        <v>8</v>
      </c>
      <c r="AE198" s="2">
        <v>15</v>
      </c>
      <c r="AF198" s="2">
        <v>6.9000000000000006E-2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38</v>
      </c>
      <c r="AL198" s="2">
        <v>19</v>
      </c>
      <c r="AM198" s="2">
        <v>8</v>
      </c>
      <c r="AN198" s="2">
        <v>0</v>
      </c>
      <c r="AO198" s="2">
        <v>5016</v>
      </c>
      <c r="AP198" s="38">
        <v>0.7</v>
      </c>
      <c r="AQ198" s="38" t="s">
        <v>184</v>
      </c>
      <c r="AR198" s="38">
        <v>0.4</v>
      </c>
      <c r="AS198" s="38">
        <v>0.55000000000000004</v>
      </c>
      <c r="AT198" s="38">
        <v>0.2</v>
      </c>
      <c r="AU198" s="38">
        <v>0.5</v>
      </c>
      <c r="AV198" s="38">
        <v>0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3">
        <v>1</v>
      </c>
      <c r="BC198" s="2" t="s">
        <v>56</v>
      </c>
      <c r="BD198" s="2" t="s">
        <v>123</v>
      </c>
      <c r="BE198" s="2" t="s">
        <v>39</v>
      </c>
      <c r="BF198" s="2" t="s">
        <v>40</v>
      </c>
      <c r="BG198" s="2" t="s">
        <v>59</v>
      </c>
      <c r="BH198" s="2" t="s">
        <v>80</v>
      </c>
      <c r="BI198" s="2" t="s">
        <v>84</v>
      </c>
      <c r="BJ198" s="2" t="s">
        <v>157</v>
      </c>
      <c r="BK198" s="2" t="s">
        <v>87</v>
      </c>
      <c r="BL198" s="2" t="s">
        <v>160</v>
      </c>
      <c r="BM198" s="2" t="s">
        <v>141</v>
      </c>
      <c r="BN198" s="21">
        <v>0</v>
      </c>
      <c r="BO198" s="25">
        <v>3</v>
      </c>
      <c r="BP198" s="68" t="str">
        <f t="shared" si="179"/>
        <v>not applic.</v>
      </c>
      <c r="BQ198" s="67" t="s">
        <v>268</v>
      </c>
      <c r="BR198" s="67" t="s">
        <v>268</v>
      </c>
      <c r="BS198" s="2" t="s">
        <v>184</v>
      </c>
      <c r="BT198" s="2" t="s">
        <v>184</v>
      </c>
      <c r="BU198" s="38">
        <v>-1</v>
      </c>
      <c r="BV198" s="38">
        <v>0</v>
      </c>
      <c r="BW198" s="38">
        <v>0</v>
      </c>
      <c r="BX198" s="38" t="s">
        <v>290</v>
      </c>
      <c r="BY198" s="38">
        <v>0</v>
      </c>
      <c r="BZ198" s="38">
        <v>0</v>
      </c>
      <c r="CA198" s="38">
        <v>0</v>
      </c>
      <c r="CB198" s="31" t="s">
        <v>0</v>
      </c>
    </row>
    <row r="199" spans="3:81" s="2" customFormat="1" x14ac:dyDescent="0.25">
      <c r="C199" s="2">
        <v>2</v>
      </c>
      <c r="D199" s="2">
        <v>2008</v>
      </c>
      <c r="E199" s="40" t="str">
        <f t="shared" si="18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300</v>
      </c>
      <c r="U199" s="2">
        <v>1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6</v>
      </c>
      <c r="AC199" s="2">
        <v>6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8</v>
      </c>
      <c r="AN199" s="2">
        <v>0</v>
      </c>
      <c r="AO199" s="2">
        <v>5016</v>
      </c>
      <c r="AP199" s="40">
        <f>AP198</f>
        <v>0.7</v>
      </c>
      <c r="AQ199" s="40" t="str">
        <f>AQ198</f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1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157</v>
      </c>
      <c r="BK199" s="2" t="s">
        <v>87</v>
      </c>
      <c r="BL199" s="2" t="s">
        <v>160</v>
      </c>
      <c r="BM199" s="2" t="s">
        <v>141</v>
      </c>
      <c r="BN199" s="21">
        <v>0</v>
      </c>
      <c r="BO199" s="25">
        <v>3</v>
      </c>
      <c r="BP199" s="68" t="str">
        <f t="shared" si="179"/>
        <v>not applic.</v>
      </c>
      <c r="BQ199" s="68" t="str">
        <f t="shared" ref="BQ199:BV199" si="216">BQ198</f>
        <v>not compact</v>
      </c>
      <c r="BR199" s="68" t="str">
        <f t="shared" si="216"/>
        <v>not compact</v>
      </c>
      <c r="BS199" s="35" t="str">
        <f t="shared" si="216"/>
        <v>Standard</v>
      </c>
      <c r="BT199" s="35" t="str">
        <f t="shared" si="216"/>
        <v>Standard</v>
      </c>
      <c r="BU199" s="40">
        <f t="shared" si="216"/>
        <v>-1</v>
      </c>
      <c r="BV199" s="40">
        <f t="shared" si="216"/>
        <v>0</v>
      </c>
      <c r="BW199" s="40">
        <f t="shared" ref="BW199" si="217">BW198</f>
        <v>0</v>
      </c>
      <c r="BX199" s="40" t="s">
        <v>290</v>
      </c>
      <c r="BY199" s="40">
        <v>0</v>
      </c>
      <c r="BZ199" s="40">
        <v>0</v>
      </c>
      <c r="CA199" s="40">
        <v>0</v>
      </c>
      <c r="CB199" s="31" t="s">
        <v>0</v>
      </c>
    </row>
    <row r="200" spans="3:81" s="2" customFormat="1" x14ac:dyDescent="0.25">
      <c r="C200" s="2">
        <v>3</v>
      </c>
      <c r="D200" s="2">
        <v>2008</v>
      </c>
      <c r="E200" s="40" t="str">
        <f t="shared" si="18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18">AP199</f>
        <v>0.7</v>
      </c>
      <c r="AQ200" s="40" t="str">
        <f t="shared" si="218"/>
        <v>Standard</v>
      </c>
      <c r="AR200" s="38">
        <v>0.4</v>
      </c>
      <c r="AS200" s="38">
        <v>0.55000000000000004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19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8" t="str">
        <f t="shared" si="179"/>
        <v>not applic.</v>
      </c>
      <c r="BQ200" s="68" t="str">
        <f t="shared" ref="BQ200:BQ213" si="220">BQ199</f>
        <v>not compact</v>
      </c>
      <c r="BR200" s="68" t="str">
        <f t="shared" ref="BR200:BR213" si="221">BR199</f>
        <v>not compact</v>
      </c>
      <c r="BS200" s="35" t="str">
        <f t="shared" ref="BS200:BT213" si="222">BS199</f>
        <v>Standard</v>
      </c>
      <c r="BT200" s="35" t="str">
        <f t="shared" si="222"/>
        <v>Standard</v>
      </c>
      <c r="BU200" s="40">
        <f t="shared" ref="BU200:BV200" si="223">BU199</f>
        <v>-1</v>
      </c>
      <c r="BV200" s="40">
        <f t="shared" si="223"/>
        <v>0</v>
      </c>
      <c r="BW200" s="40">
        <f t="shared" ref="BW200" si="224">BW199</f>
        <v>0</v>
      </c>
      <c r="BX200" s="40" t="s">
        <v>290</v>
      </c>
      <c r="BY200" s="40">
        <v>0</v>
      </c>
      <c r="BZ200" s="40">
        <v>0</v>
      </c>
      <c r="CA200" s="40">
        <v>0</v>
      </c>
      <c r="CB200" s="31" t="s">
        <v>0</v>
      </c>
      <c r="CC200" s="2" t="s">
        <v>139</v>
      </c>
    </row>
    <row r="201" spans="3:81" s="2" customFormat="1" x14ac:dyDescent="0.25">
      <c r="C201" s="2">
        <v>4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25">AP200</f>
        <v>0.7</v>
      </c>
      <c r="AQ201" s="40" t="str">
        <f t="shared" si="225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1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26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8" t="str">
        <f t="shared" si="179"/>
        <v>not applic.</v>
      </c>
      <c r="BQ201" s="68" t="str">
        <f t="shared" si="220"/>
        <v>not compact</v>
      </c>
      <c r="BR201" s="68" t="str">
        <f t="shared" si="221"/>
        <v>not compact</v>
      </c>
      <c r="BS201" s="35" t="str">
        <f t="shared" si="222"/>
        <v>Standard</v>
      </c>
      <c r="BT201" s="35" t="str">
        <f t="shared" si="222"/>
        <v>Standard</v>
      </c>
      <c r="BU201" s="40">
        <f t="shared" ref="BU201:BV201" si="227">BU200</f>
        <v>-1</v>
      </c>
      <c r="BV201" s="40">
        <f t="shared" si="227"/>
        <v>0</v>
      </c>
      <c r="BW201" s="40">
        <f t="shared" ref="BW201" si="228">BW200</f>
        <v>0</v>
      </c>
      <c r="BX201" s="40" t="s">
        <v>290</v>
      </c>
      <c r="BY201" s="40">
        <v>0</v>
      </c>
      <c r="BZ201" s="40">
        <v>0</v>
      </c>
      <c r="CA201" s="40">
        <v>0</v>
      </c>
      <c r="CB201" s="31" t="s">
        <v>0</v>
      </c>
      <c r="CC201" s="2" t="s">
        <v>140</v>
      </c>
    </row>
    <row r="202" spans="3:81" s="2" customFormat="1" x14ac:dyDescent="0.25">
      <c r="C202" s="2">
        <v>5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29">AP201</f>
        <v>0.7</v>
      </c>
      <c r="AQ202" s="40" t="str">
        <f t="shared" si="229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0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30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8" t="str">
        <f t="shared" si="179"/>
        <v>not applic.</v>
      </c>
      <c r="BQ202" s="68" t="str">
        <f t="shared" si="220"/>
        <v>not compact</v>
      </c>
      <c r="BR202" s="68" t="str">
        <f t="shared" si="221"/>
        <v>not compact</v>
      </c>
      <c r="BS202" s="35" t="str">
        <f t="shared" si="222"/>
        <v>Standard</v>
      </c>
      <c r="BT202" s="35" t="str">
        <f t="shared" si="222"/>
        <v>Standard</v>
      </c>
      <c r="BU202" s="40">
        <f t="shared" ref="BU202:BV202" si="231">BU201</f>
        <v>-1</v>
      </c>
      <c r="BV202" s="40">
        <f t="shared" si="231"/>
        <v>0</v>
      </c>
      <c r="BW202" s="40">
        <f t="shared" ref="BW202" si="232">BW201</f>
        <v>0</v>
      </c>
      <c r="BX202" s="40" t="s">
        <v>290</v>
      </c>
      <c r="BY202" s="40">
        <v>0</v>
      </c>
      <c r="BZ202" s="40">
        <v>0</v>
      </c>
      <c r="CA202" s="40">
        <v>0</v>
      </c>
      <c r="CB202" s="31" t="s">
        <v>0</v>
      </c>
    </row>
    <row r="203" spans="3:81" s="2" customFormat="1" x14ac:dyDescent="0.25">
      <c r="C203" s="2">
        <v>6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4.2</v>
      </c>
      <c r="AC203" s="2">
        <v>4.2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33">AP202</f>
        <v>0.7</v>
      </c>
      <c r="AQ203" s="40" t="str">
        <f t="shared" si="233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0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34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8" t="str">
        <f t="shared" si="179"/>
        <v>not applic.</v>
      </c>
      <c r="BQ203" s="68" t="str">
        <f t="shared" si="220"/>
        <v>not compact</v>
      </c>
      <c r="BR203" s="68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35">BU202</f>
        <v>-1</v>
      </c>
      <c r="BV203" s="40">
        <f t="shared" si="235"/>
        <v>0</v>
      </c>
      <c r="BW203" s="40">
        <f t="shared" ref="BW203" si="236">BW202</f>
        <v>0</v>
      </c>
      <c r="BX203" s="40" t="s">
        <v>290</v>
      </c>
      <c r="BY203" s="40">
        <v>0</v>
      </c>
      <c r="BZ203" s="40">
        <v>0</v>
      </c>
      <c r="CA203" s="40">
        <v>0</v>
      </c>
      <c r="CB203" s="31" t="s">
        <v>0</v>
      </c>
    </row>
    <row r="204" spans="3:81" s="2" customFormat="1" x14ac:dyDescent="0.25">
      <c r="C204" s="2">
        <v>7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20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4.2</v>
      </c>
      <c r="AC204" s="2">
        <v>4.2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37">AP203</f>
        <v>0.7</v>
      </c>
      <c r="AQ204" s="40" t="str">
        <f t="shared" si="237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0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38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8" t="str">
        <f t="shared" si="179"/>
        <v>not applic.</v>
      </c>
      <c r="BQ204" s="68" t="str">
        <f t="shared" si="220"/>
        <v>not compact</v>
      </c>
      <c r="BR204" s="68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39">BU203</f>
        <v>-1</v>
      </c>
      <c r="BV204" s="40">
        <f t="shared" si="239"/>
        <v>0</v>
      </c>
      <c r="BW204" s="40">
        <f t="shared" ref="BW204" si="240">BW203</f>
        <v>0</v>
      </c>
      <c r="BX204" s="40" t="s">
        <v>290</v>
      </c>
      <c r="BY204" s="40">
        <v>0</v>
      </c>
      <c r="BZ204" s="40">
        <v>0</v>
      </c>
      <c r="CA204" s="40">
        <v>0</v>
      </c>
      <c r="CB204" s="31" t="s">
        <v>0</v>
      </c>
    </row>
    <row r="205" spans="3:81" s="2" customFormat="1" x14ac:dyDescent="0.25">
      <c r="C205" s="2">
        <v>8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300</v>
      </c>
      <c r="U205" s="2">
        <v>1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299</v>
      </c>
      <c r="AB205" s="2">
        <v>4.2</v>
      </c>
      <c r="AC205" s="2">
        <v>4.2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41">AP204</f>
        <v>0.7</v>
      </c>
      <c r="AQ205" s="40" t="str">
        <f t="shared" si="241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1</v>
      </c>
      <c r="AW205" s="38">
        <v>0.1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42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8" t="str">
        <f t="shared" si="179"/>
        <v>not applic.</v>
      </c>
      <c r="BQ205" s="68" t="str">
        <f t="shared" si="220"/>
        <v>not compact</v>
      </c>
      <c r="BR205" s="68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43">BU204</f>
        <v>-1</v>
      </c>
      <c r="BV205" s="40">
        <f t="shared" si="243"/>
        <v>0</v>
      </c>
      <c r="BW205" s="40">
        <f t="shared" ref="BW205" si="244">BW204</f>
        <v>0</v>
      </c>
      <c r="BX205" s="40" t="s">
        <v>290</v>
      </c>
      <c r="BY205" s="40">
        <v>0</v>
      </c>
      <c r="BZ205" s="40">
        <v>0</v>
      </c>
      <c r="CA205" s="40">
        <v>0</v>
      </c>
      <c r="CB205" s="31" t="s">
        <v>0</v>
      </c>
    </row>
    <row r="206" spans="3:81" s="2" customFormat="1" x14ac:dyDescent="0.25">
      <c r="C206" s="2">
        <v>9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300</v>
      </c>
      <c r="U206" s="2">
        <v>1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6</v>
      </c>
      <c r="AC206" s="2">
        <v>6</v>
      </c>
      <c r="AD206" s="2">
        <v>8</v>
      </c>
      <c r="AE206" s="2">
        <v>15</v>
      </c>
      <c r="AF206" s="2">
        <v>0.10100000000000001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30</v>
      </c>
      <c r="AL206" s="2">
        <v>19</v>
      </c>
      <c r="AM206" s="2">
        <v>0</v>
      </c>
      <c r="AN206" s="2">
        <v>0</v>
      </c>
      <c r="AO206" s="2">
        <v>5016</v>
      </c>
      <c r="AP206" s="40">
        <f t="shared" ref="AP206:AQ206" si="245">AP205</f>
        <v>0.7</v>
      </c>
      <c r="AQ206" s="40" t="str">
        <f t="shared" si="245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1</v>
      </c>
      <c r="AW206" s="38">
        <v>0.1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46">BB205</f>
        <v>1</v>
      </c>
      <c r="BC206" s="2" t="s">
        <v>57</v>
      </c>
      <c r="BD206" s="2" t="s">
        <v>124</v>
      </c>
      <c r="BE206" s="2" t="s">
        <v>39</v>
      </c>
      <c r="BF206" s="2" t="s">
        <v>40</v>
      </c>
      <c r="BG206" s="2" t="s">
        <v>60</v>
      </c>
      <c r="BH206" s="2" t="s">
        <v>82</v>
      </c>
      <c r="BI206" s="2" t="s">
        <v>84</v>
      </c>
      <c r="BJ206" s="2" t="s">
        <v>158</v>
      </c>
      <c r="BK206" s="2" t="s">
        <v>87</v>
      </c>
      <c r="BL206" s="2" t="s">
        <v>161</v>
      </c>
      <c r="BM206" s="2" t="s">
        <v>141</v>
      </c>
      <c r="BN206" s="21">
        <v>0</v>
      </c>
      <c r="BO206" s="25">
        <v>3</v>
      </c>
      <c r="BP206" s="68" t="str">
        <f t="shared" si="179"/>
        <v>not applic.</v>
      </c>
      <c r="BQ206" s="68" t="str">
        <f t="shared" si="220"/>
        <v>not compact</v>
      </c>
      <c r="BR206" s="68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47">BU205</f>
        <v>-1</v>
      </c>
      <c r="BV206" s="40">
        <f t="shared" si="247"/>
        <v>0</v>
      </c>
      <c r="BW206" s="40">
        <f t="shared" ref="BW206" si="248">BW205</f>
        <v>0</v>
      </c>
      <c r="BX206" s="40" t="s">
        <v>290</v>
      </c>
      <c r="BY206" s="40">
        <v>0</v>
      </c>
      <c r="BZ206" s="40">
        <v>0</v>
      </c>
      <c r="CA206" s="40">
        <v>0</v>
      </c>
      <c r="CB206" s="31" t="s">
        <v>0</v>
      </c>
    </row>
    <row r="207" spans="3:81" s="2" customFormat="1" x14ac:dyDescent="0.25">
      <c r="C207" s="2">
        <v>10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299</v>
      </c>
      <c r="AB207" s="2">
        <v>6</v>
      </c>
      <c r="AC207" s="2">
        <v>6</v>
      </c>
      <c r="AD207" s="2">
        <v>8</v>
      </c>
      <c r="AE207" s="2">
        <v>15</v>
      </c>
      <c r="AF207" s="2">
        <v>0.10100000000000001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30</v>
      </c>
      <c r="AL207" s="2">
        <v>19</v>
      </c>
      <c r="AM207" s="2">
        <v>0</v>
      </c>
      <c r="AN207" s="2">
        <v>0</v>
      </c>
      <c r="AO207" s="2">
        <v>5016</v>
      </c>
      <c r="AP207" s="40">
        <f t="shared" ref="AP207:AQ207" si="249">AP206</f>
        <v>0.7</v>
      </c>
      <c r="AQ207" s="40" t="str">
        <f t="shared" si="249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0.2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50">BB206</f>
        <v>1</v>
      </c>
      <c r="BC207" s="2" t="s">
        <v>57</v>
      </c>
      <c r="BD207" s="2" t="s">
        <v>124</v>
      </c>
      <c r="BE207" s="2" t="s">
        <v>39</v>
      </c>
      <c r="BF207" s="2" t="s">
        <v>40</v>
      </c>
      <c r="BG207" s="2" t="s">
        <v>60</v>
      </c>
      <c r="BH207" s="2" t="s">
        <v>82</v>
      </c>
      <c r="BI207" s="2" t="s">
        <v>84</v>
      </c>
      <c r="BJ207" s="2" t="s">
        <v>158</v>
      </c>
      <c r="BK207" s="2" t="s">
        <v>87</v>
      </c>
      <c r="BL207" s="2" t="s">
        <v>161</v>
      </c>
      <c r="BM207" s="2" t="s">
        <v>141</v>
      </c>
      <c r="BN207" s="21">
        <v>0</v>
      </c>
      <c r="BO207" s="25">
        <v>3</v>
      </c>
      <c r="BP207" s="68" t="str">
        <f t="shared" si="179"/>
        <v>not applic.</v>
      </c>
      <c r="BQ207" s="68" t="str">
        <f t="shared" si="220"/>
        <v>not compact</v>
      </c>
      <c r="BR207" s="68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51">BU206</f>
        <v>-1</v>
      </c>
      <c r="BV207" s="40">
        <f t="shared" si="251"/>
        <v>0</v>
      </c>
      <c r="BW207" s="40">
        <f t="shared" ref="BW207" si="252">BW206</f>
        <v>0</v>
      </c>
      <c r="BX207" s="40" t="s">
        <v>290</v>
      </c>
      <c r="BY207" s="40">
        <v>0</v>
      </c>
      <c r="BZ207" s="40">
        <v>0</v>
      </c>
      <c r="CA207" s="40">
        <v>0</v>
      </c>
      <c r="CB207" s="31" t="s">
        <v>0</v>
      </c>
    </row>
    <row r="208" spans="3:81" s="2" customFormat="1" x14ac:dyDescent="0.25">
      <c r="C208" s="2">
        <v>11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299</v>
      </c>
      <c r="AB208" s="2">
        <v>6</v>
      </c>
      <c r="AC208" s="2">
        <v>6</v>
      </c>
      <c r="AD208" s="2">
        <v>8</v>
      </c>
      <c r="AE208" s="2">
        <v>15</v>
      </c>
      <c r="AF208" s="2">
        <v>7.1999999999999995E-2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38</v>
      </c>
      <c r="AL208" s="2">
        <v>19</v>
      </c>
      <c r="AM208" s="2">
        <v>8</v>
      </c>
      <c r="AN208" s="2">
        <v>0</v>
      </c>
      <c r="AO208" s="2">
        <v>5016</v>
      </c>
      <c r="AP208" s="40">
        <f t="shared" ref="AP208:AQ208" si="253">AP207</f>
        <v>0.7</v>
      </c>
      <c r="AQ208" s="40" t="str">
        <f t="shared" si="253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0.2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54">BB207</f>
        <v>1</v>
      </c>
      <c r="BC208" s="2" t="s">
        <v>58</v>
      </c>
      <c r="BD208" s="2" t="s">
        <v>125</v>
      </c>
      <c r="BE208" s="2" t="s">
        <v>39</v>
      </c>
      <c r="BF208" s="2" t="s">
        <v>40</v>
      </c>
      <c r="BG208" s="2" t="s">
        <v>59</v>
      </c>
      <c r="BH208" s="2" t="s">
        <v>82</v>
      </c>
      <c r="BI208" s="2" t="s">
        <v>84</v>
      </c>
      <c r="BJ208" s="2" t="s">
        <v>157</v>
      </c>
      <c r="BK208" s="2" t="s">
        <v>87</v>
      </c>
      <c r="BL208" s="2" t="s">
        <v>160</v>
      </c>
      <c r="BM208" s="2" t="s">
        <v>141</v>
      </c>
      <c r="BN208" s="21">
        <v>0</v>
      </c>
      <c r="BO208" s="25">
        <v>3</v>
      </c>
      <c r="BP208" s="68" t="str">
        <f t="shared" si="179"/>
        <v>not applic.</v>
      </c>
      <c r="BQ208" s="68" t="str">
        <f t="shared" si="220"/>
        <v>not compact</v>
      </c>
      <c r="BR208" s="68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55">BU207</f>
        <v>-1</v>
      </c>
      <c r="BV208" s="40">
        <f t="shared" si="255"/>
        <v>0</v>
      </c>
      <c r="BW208" s="40">
        <f t="shared" ref="BW208" si="256">BW207</f>
        <v>0</v>
      </c>
      <c r="BX208" s="40" t="s">
        <v>290</v>
      </c>
      <c r="BY208" s="40">
        <v>0</v>
      </c>
      <c r="BZ208" s="40">
        <v>0</v>
      </c>
      <c r="CA208" s="40">
        <v>0</v>
      </c>
      <c r="CB208" s="31" t="s">
        <v>0</v>
      </c>
    </row>
    <row r="209" spans="1:162" s="2" customFormat="1" x14ac:dyDescent="0.25">
      <c r="C209" s="2">
        <v>12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299</v>
      </c>
      <c r="AB209" s="2">
        <v>6</v>
      </c>
      <c r="AC209" s="2">
        <v>6</v>
      </c>
      <c r="AD209" s="2">
        <v>8</v>
      </c>
      <c r="AE209" s="2">
        <v>15</v>
      </c>
      <c r="AF209" s="2">
        <v>7.1999999999999995E-2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38</v>
      </c>
      <c r="AL209" s="2">
        <v>19</v>
      </c>
      <c r="AM209" s="2">
        <v>4</v>
      </c>
      <c r="AN209" s="2">
        <v>0</v>
      </c>
      <c r="AO209" s="2">
        <v>5016</v>
      </c>
      <c r="AP209" s="40">
        <f t="shared" ref="AP209:AQ209" si="257">AP208</f>
        <v>0.7</v>
      </c>
      <c r="AQ209" s="40" t="str">
        <f t="shared" si="257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0.2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58">BB208</f>
        <v>1</v>
      </c>
      <c r="BC209" s="2" t="s">
        <v>58</v>
      </c>
      <c r="BD209" s="2" t="s">
        <v>125</v>
      </c>
      <c r="BE209" s="2" t="s">
        <v>39</v>
      </c>
      <c r="BF209" s="2" t="s">
        <v>40</v>
      </c>
      <c r="BG209" s="2" t="s">
        <v>59</v>
      </c>
      <c r="BH209" s="2" t="s">
        <v>82</v>
      </c>
      <c r="BI209" s="2" t="s">
        <v>84</v>
      </c>
      <c r="BJ209" s="2" t="s">
        <v>159</v>
      </c>
      <c r="BK209" s="2" t="s">
        <v>87</v>
      </c>
      <c r="BL209" s="2" t="s">
        <v>162</v>
      </c>
      <c r="BM209" s="2" t="s">
        <v>141</v>
      </c>
      <c r="BN209" s="21">
        <v>0</v>
      </c>
      <c r="BO209" s="25">
        <v>3</v>
      </c>
      <c r="BP209" s="68" t="str">
        <f t="shared" si="179"/>
        <v>not applic.</v>
      </c>
      <c r="BQ209" s="68" t="str">
        <f t="shared" si="220"/>
        <v>not compact</v>
      </c>
      <c r="BR209" s="68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59">BU208</f>
        <v>-1</v>
      </c>
      <c r="BV209" s="40">
        <f t="shared" si="259"/>
        <v>0</v>
      </c>
      <c r="BW209" s="40">
        <f t="shared" ref="BW209" si="260">BW208</f>
        <v>0</v>
      </c>
      <c r="BX209" s="40" t="s">
        <v>290</v>
      </c>
      <c r="BY209" s="40">
        <v>0</v>
      </c>
      <c r="BZ209" s="40">
        <v>0</v>
      </c>
      <c r="CA209" s="40">
        <v>0</v>
      </c>
      <c r="CB209" s="31" t="s">
        <v>0</v>
      </c>
    </row>
    <row r="210" spans="1:162" s="2" customFormat="1" x14ac:dyDescent="0.25">
      <c r="C210" s="2">
        <v>13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6</v>
      </c>
      <c r="AC210" s="2">
        <v>6</v>
      </c>
      <c r="AD210" s="2">
        <v>8</v>
      </c>
      <c r="AE210" s="2">
        <v>15</v>
      </c>
      <c r="AF210" s="2">
        <v>7.1999999999999995E-2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38</v>
      </c>
      <c r="AL210" s="2">
        <v>19</v>
      </c>
      <c r="AM210" s="2">
        <v>8</v>
      </c>
      <c r="AN210" s="2">
        <v>0</v>
      </c>
      <c r="AO210" s="2">
        <v>5016</v>
      </c>
      <c r="AP210" s="40">
        <f t="shared" ref="AP210:AQ210" si="261">AP209</f>
        <v>0.7</v>
      </c>
      <c r="AQ210" s="40" t="str">
        <f t="shared" si="261"/>
        <v>Standard</v>
      </c>
      <c r="AR210" s="38">
        <v>0.4</v>
      </c>
      <c r="AS210" s="38">
        <v>0.4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62">BB209</f>
        <v>1</v>
      </c>
      <c r="BC210" s="2" t="s">
        <v>58</v>
      </c>
      <c r="BD210" s="2" t="s">
        <v>125</v>
      </c>
      <c r="BE210" s="2" t="s">
        <v>39</v>
      </c>
      <c r="BF210" s="2" t="s">
        <v>40</v>
      </c>
      <c r="BG210" s="2" t="s">
        <v>59</v>
      </c>
      <c r="BH210" s="2" t="s">
        <v>82</v>
      </c>
      <c r="BI210" s="2" t="s">
        <v>84</v>
      </c>
      <c r="BJ210" s="2" t="s">
        <v>157</v>
      </c>
      <c r="BK210" s="2" t="s">
        <v>87</v>
      </c>
      <c r="BL210" s="2" t="s">
        <v>160</v>
      </c>
      <c r="BM210" s="2" t="s">
        <v>141</v>
      </c>
      <c r="BN210" s="21">
        <v>0</v>
      </c>
      <c r="BO210" s="25">
        <v>3</v>
      </c>
      <c r="BP210" s="68" t="str">
        <f t="shared" si="179"/>
        <v>not applic.</v>
      </c>
      <c r="BQ210" s="68" t="str">
        <f t="shared" si="220"/>
        <v>not compact</v>
      </c>
      <c r="BR210" s="68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63">BU209</f>
        <v>-1</v>
      </c>
      <c r="BV210" s="40">
        <f t="shared" si="263"/>
        <v>0</v>
      </c>
      <c r="BW210" s="40">
        <f t="shared" ref="BW210" si="264">BW209</f>
        <v>0</v>
      </c>
      <c r="BX210" s="40" t="s">
        <v>290</v>
      </c>
      <c r="BY210" s="40">
        <v>0</v>
      </c>
      <c r="BZ210" s="40">
        <v>0</v>
      </c>
      <c r="CA210" s="40">
        <v>0</v>
      </c>
      <c r="CB210" s="31" t="s">
        <v>0</v>
      </c>
    </row>
    <row r="211" spans="1:162" s="2" customFormat="1" x14ac:dyDescent="0.25">
      <c r="C211" s="2">
        <v>14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299</v>
      </c>
      <c r="AB211" s="2">
        <v>8</v>
      </c>
      <c r="AC211" s="2">
        <v>8</v>
      </c>
      <c r="AD211" s="2">
        <v>8</v>
      </c>
      <c r="AE211" s="2">
        <v>15</v>
      </c>
      <c r="AF211" s="2">
        <v>6.9000000000000006E-2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8</v>
      </c>
      <c r="AN211" s="2">
        <v>0</v>
      </c>
      <c r="AO211" s="2">
        <v>5016</v>
      </c>
      <c r="AP211" s="40">
        <f t="shared" ref="AP211:AQ211" si="265">AP210</f>
        <v>0.7</v>
      </c>
      <c r="AQ211" s="40" t="str">
        <f t="shared" si="265"/>
        <v>Standard</v>
      </c>
      <c r="AR211" s="38">
        <v>0.4</v>
      </c>
      <c r="AS211" s="38">
        <v>0.4</v>
      </c>
      <c r="AT211" s="38">
        <v>0.2</v>
      </c>
      <c r="AU211" s="38">
        <v>0.5</v>
      </c>
      <c r="AV211" s="38">
        <v>1</v>
      </c>
      <c r="AW211" s="38">
        <v>0.2</v>
      </c>
      <c r="AX211" s="38">
        <v>0.63</v>
      </c>
      <c r="AY211" s="7" t="s">
        <v>116</v>
      </c>
      <c r="AZ211" s="7" t="s">
        <v>116</v>
      </c>
      <c r="BA211" s="7" t="s">
        <v>116</v>
      </c>
      <c r="BB211" s="55">
        <f t="shared" ref="BB211" si="266">BB210</f>
        <v>1</v>
      </c>
      <c r="BC211" s="2" t="s">
        <v>56</v>
      </c>
      <c r="BD211" s="2" t="s">
        <v>123</v>
      </c>
      <c r="BE211" s="2" t="s">
        <v>39</v>
      </c>
      <c r="BF211" s="2" t="s">
        <v>40</v>
      </c>
      <c r="BG211" s="2" t="s">
        <v>59</v>
      </c>
      <c r="BH211" s="2" t="s">
        <v>82</v>
      </c>
      <c r="BI211" s="2" t="s">
        <v>84</v>
      </c>
      <c r="BJ211" s="2" t="s">
        <v>157</v>
      </c>
      <c r="BK211" s="2" t="s">
        <v>87</v>
      </c>
      <c r="BL211" s="2" t="s">
        <v>160</v>
      </c>
      <c r="BM211" s="2" t="s">
        <v>141</v>
      </c>
      <c r="BN211" s="21">
        <v>0</v>
      </c>
      <c r="BO211" s="25">
        <v>3</v>
      </c>
      <c r="BP211" s="68" t="str">
        <f t="shared" si="179"/>
        <v>not applic.</v>
      </c>
      <c r="BQ211" s="68" t="str">
        <f t="shared" si="220"/>
        <v>not compact</v>
      </c>
      <c r="BR211" s="68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67">BU210</f>
        <v>-1</v>
      </c>
      <c r="BV211" s="40">
        <f t="shared" si="267"/>
        <v>0</v>
      </c>
      <c r="BW211" s="40">
        <f t="shared" ref="BW211" si="268">BW210</f>
        <v>0</v>
      </c>
      <c r="BX211" s="40" t="s">
        <v>290</v>
      </c>
      <c r="BY211" s="40">
        <v>0</v>
      </c>
      <c r="BZ211" s="40">
        <v>0</v>
      </c>
      <c r="CA211" s="40">
        <v>0</v>
      </c>
      <c r="CB211" s="31" t="s">
        <v>0</v>
      </c>
    </row>
    <row r="212" spans="1:162" s="2" customFormat="1" x14ac:dyDescent="0.25">
      <c r="C212" s="2">
        <v>15</v>
      </c>
      <c r="D212" s="2">
        <v>2008</v>
      </c>
      <c r="E212" s="40" t="str">
        <f t="shared" si="182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299</v>
      </c>
      <c r="AB212" s="2">
        <v>8</v>
      </c>
      <c r="AC212" s="2">
        <v>8</v>
      </c>
      <c r="AD212" s="2">
        <v>8</v>
      </c>
      <c r="AE212" s="2">
        <v>15</v>
      </c>
      <c r="AF212" s="2">
        <v>6.9000000000000006E-2</v>
      </c>
      <c r="AG212" s="2">
        <v>0.4</v>
      </c>
      <c r="AH212" s="2">
        <v>0.35</v>
      </c>
      <c r="AI212" s="2">
        <v>0.55000000000000004</v>
      </c>
      <c r="AJ212" s="2">
        <v>0.3</v>
      </c>
      <c r="AK212" s="2">
        <v>38</v>
      </c>
      <c r="AL212" s="2">
        <v>19</v>
      </c>
      <c r="AM212" s="2">
        <v>4</v>
      </c>
      <c r="AN212" s="2">
        <v>0</v>
      </c>
      <c r="AO212" s="2">
        <v>5016</v>
      </c>
      <c r="AP212" s="40">
        <f t="shared" ref="AP212:AQ212" si="269">AP211</f>
        <v>0.7</v>
      </c>
      <c r="AQ212" s="40" t="str">
        <f t="shared" si="269"/>
        <v>Standard</v>
      </c>
      <c r="AR212" s="38">
        <v>0.4</v>
      </c>
      <c r="AS212" s="38">
        <v>0.35</v>
      </c>
      <c r="AT212" s="38">
        <v>0.2</v>
      </c>
      <c r="AU212" s="38">
        <v>0.5</v>
      </c>
      <c r="AV212" s="38">
        <v>1</v>
      </c>
      <c r="AW212" s="38">
        <v>0.2</v>
      </c>
      <c r="AX212" s="38">
        <v>0.1</v>
      </c>
      <c r="AY212" s="7" t="s">
        <v>116</v>
      </c>
      <c r="AZ212" s="7" t="s">
        <v>116</v>
      </c>
      <c r="BA212" s="7" t="s">
        <v>116</v>
      </c>
      <c r="BB212" s="55">
        <f t="shared" ref="BB212" si="270">BB211</f>
        <v>1</v>
      </c>
      <c r="BC212" s="2" t="s">
        <v>56</v>
      </c>
      <c r="BD212" s="2" t="s">
        <v>123</v>
      </c>
      <c r="BE212" s="2" t="s">
        <v>39</v>
      </c>
      <c r="BF212" s="2" t="s">
        <v>40</v>
      </c>
      <c r="BG212" s="2" t="s">
        <v>59</v>
      </c>
      <c r="BH212" s="2" t="s">
        <v>82</v>
      </c>
      <c r="BI212" s="2" t="s">
        <v>84</v>
      </c>
      <c r="BJ212" s="2" t="s">
        <v>159</v>
      </c>
      <c r="BK212" s="2" t="s">
        <v>87</v>
      </c>
      <c r="BL212" s="2" t="s">
        <v>162</v>
      </c>
      <c r="BM212" s="2" t="s">
        <v>141</v>
      </c>
      <c r="BN212" s="21">
        <v>0</v>
      </c>
      <c r="BO212" s="25">
        <v>3</v>
      </c>
      <c r="BP212" s="68" t="str">
        <f t="shared" si="179"/>
        <v>not applic.</v>
      </c>
      <c r="BQ212" s="68" t="str">
        <f t="shared" si="220"/>
        <v>not compact</v>
      </c>
      <c r="BR212" s="68" t="str">
        <f t="shared" si="221"/>
        <v>not compact</v>
      </c>
      <c r="BS212" s="35" t="str">
        <f t="shared" si="222"/>
        <v>Standard</v>
      </c>
      <c r="BT212" s="35" t="str">
        <f t="shared" si="222"/>
        <v>Standard</v>
      </c>
      <c r="BU212" s="40">
        <f t="shared" ref="BU212:BV212" si="271">BU211</f>
        <v>-1</v>
      </c>
      <c r="BV212" s="40">
        <f t="shared" si="271"/>
        <v>0</v>
      </c>
      <c r="BW212" s="40">
        <f t="shared" ref="BW212" si="272">BW211</f>
        <v>0</v>
      </c>
      <c r="BX212" s="40" t="s">
        <v>290</v>
      </c>
      <c r="BY212" s="40">
        <v>0</v>
      </c>
      <c r="BZ212" s="40">
        <v>0</v>
      </c>
      <c r="CA212" s="40">
        <v>0</v>
      </c>
      <c r="CB212" s="31" t="s">
        <v>0</v>
      </c>
    </row>
    <row r="213" spans="1:162" s="2" customFormat="1" x14ac:dyDescent="0.25">
      <c r="C213" s="2">
        <v>16</v>
      </c>
      <c r="D213" s="2">
        <v>2008</v>
      </c>
      <c r="E213" s="40" t="str">
        <f t="shared" si="182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20</v>
      </c>
      <c r="T213" s="2">
        <v>300</v>
      </c>
      <c r="U213" s="2">
        <v>0</v>
      </c>
      <c r="V213" s="2">
        <v>0.8</v>
      </c>
      <c r="W213" s="2">
        <v>0.8</v>
      </c>
      <c r="X213" s="2">
        <v>0.8</v>
      </c>
      <c r="Y213" s="2">
        <v>7.6</v>
      </c>
      <c r="Z213" s="25">
        <v>1</v>
      </c>
      <c r="AA213" s="25" t="s">
        <v>299</v>
      </c>
      <c r="AB213" s="2">
        <v>8</v>
      </c>
      <c r="AC213" s="2">
        <v>8</v>
      </c>
      <c r="AD213" s="2">
        <v>8</v>
      </c>
      <c r="AE213" s="2">
        <v>15</v>
      </c>
      <c r="AF213" s="2">
        <v>6.9000000000000006E-2</v>
      </c>
      <c r="AG213" s="2">
        <v>0.4</v>
      </c>
      <c r="AH213" s="2">
        <v>0.35</v>
      </c>
      <c r="AI213" s="2">
        <v>0.55000000000000004</v>
      </c>
      <c r="AJ213" s="2">
        <v>0.3</v>
      </c>
      <c r="AK213" s="2">
        <v>38</v>
      </c>
      <c r="AL213" s="2">
        <v>19</v>
      </c>
      <c r="AM213" s="2">
        <v>8</v>
      </c>
      <c r="AN213" s="2">
        <v>7016</v>
      </c>
      <c r="AO213" s="2">
        <v>10016</v>
      </c>
      <c r="AP213" s="40">
        <f t="shared" ref="AP213:AQ213" si="273">AP212</f>
        <v>0.7</v>
      </c>
      <c r="AQ213" s="40" t="str">
        <f t="shared" si="273"/>
        <v>Standard</v>
      </c>
      <c r="AR213" s="38">
        <v>0.4</v>
      </c>
      <c r="AS213" s="38">
        <v>0.55000000000000004</v>
      </c>
      <c r="AT213" s="38">
        <v>0.2</v>
      </c>
      <c r="AU213" s="38">
        <v>0.5</v>
      </c>
      <c r="AV213" s="38">
        <v>0</v>
      </c>
      <c r="AW213" s="38">
        <v>0.1</v>
      </c>
      <c r="AX213" s="38">
        <v>0.63</v>
      </c>
      <c r="AY213" s="7" t="s">
        <v>116</v>
      </c>
      <c r="AZ213" s="7" t="s">
        <v>116</v>
      </c>
      <c r="BA213" s="7" t="s">
        <v>116</v>
      </c>
      <c r="BB213" s="55">
        <f t="shared" ref="BB213" si="274">BB212</f>
        <v>1</v>
      </c>
      <c r="BC213" s="2" t="s">
        <v>56</v>
      </c>
      <c r="BD213" s="2" t="s">
        <v>123</v>
      </c>
      <c r="BE213" s="2" t="s">
        <v>41</v>
      </c>
      <c r="BF213" s="2" t="s">
        <v>42</v>
      </c>
      <c r="BG213" s="2" t="s">
        <v>59</v>
      </c>
      <c r="BH213" s="2" t="s">
        <v>80</v>
      </c>
      <c r="BI213" s="2" t="s">
        <v>84</v>
      </c>
      <c r="BJ213" s="2" t="s">
        <v>157</v>
      </c>
      <c r="BK213" s="2" t="s">
        <v>87</v>
      </c>
      <c r="BL213" s="2" t="s">
        <v>160</v>
      </c>
      <c r="BM213" s="2" t="s">
        <v>141</v>
      </c>
      <c r="BN213" s="21">
        <v>0</v>
      </c>
      <c r="BO213" s="25">
        <v>3</v>
      </c>
      <c r="BP213" s="68" t="str">
        <f t="shared" si="179"/>
        <v>not applic.</v>
      </c>
      <c r="BQ213" s="68" t="str">
        <f t="shared" si="220"/>
        <v>not compact</v>
      </c>
      <c r="BR213" s="68" t="str">
        <f t="shared" si="221"/>
        <v>not compact</v>
      </c>
      <c r="BS213" s="35" t="str">
        <f t="shared" si="222"/>
        <v>Standard</v>
      </c>
      <c r="BT213" s="35" t="str">
        <f t="shared" si="222"/>
        <v>Standard</v>
      </c>
      <c r="BU213" s="40">
        <f t="shared" ref="BU213:BV213" si="275">BU212</f>
        <v>-1</v>
      </c>
      <c r="BV213" s="40">
        <f t="shared" si="275"/>
        <v>0</v>
      </c>
      <c r="BW213" s="40">
        <f t="shared" ref="BW213" si="276">BW212</f>
        <v>0</v>
      </c>
      <c r="BX213" s="40" t="s">
        <v>290</v>
      </c>
      <c r="BY213" s="40">
        <v>0</v>
      </c>
      <c r="BZ213" s="40">
        <v>0</v>
      </c>
      <c r="CA213" s="40">
        <v>0</v>
      </c>
      <c r="CB213" s="31" t="s">
        <v>0</v>
      </c>
    </row>
    <row r="214" spans="1:162" s="2" customFormat="1" x14ac:dyDescent="0.25">
      <c r="A214" s="8" t="s">
        <v>166</v>
      </c>
      <c r="B214" s="8"/>
      <c r="C214" s="8" t="s">
        <v>27</v>
      </c>
      <c r="D214" s="8" t="s">
        <v>51</v>
      </c>
      <c r="E214" s="8" t="str">
        <f>E181</f>
        <v>BldgType</v>
      </c>
      <c r="F214" s="8" t="s">
        <v>28</v>
      </c>
      <c r="G214" s="8" t="s">
        <v>92</v>
      </c>
      <c r="H214" s="8" t="s">
        <v>252</v>
      </c>
      <c r="I214" s="8" t="s">
        <v>151</v>
      </c>
      <c r="J214" s="8" t="s">
        <v>152</v>
      </c>
      <c r="K214" s="8" t="s">
        <v>29</v>
      </c>
      <c r="L214" s="8" t="str">
        <f>L181</f>
        <v>PVMax</v>
      </c>
      <c r="M214" s="8" t="s">
        <v>348</v>
      </c>
      <c r="N214" s="8" t="s">
        <v>349</v>
      </c>
      <c r="O214" s="8" t="s">
        <v>350</v>
      </c>
      <c r="P214" s="8" t="s">
        <v>351</v>
      </c>
      <c r="Q214" s="8" t="s">
        <v>352</v>
      </c>
      <c r="R214" s="8" t="s">
        <v>242</v>
      </c>
      <c r="S214" s="8" t="s">
        <v>240</v>
      </c>
      <c r="T214" s="8" t="s">
        <v>108</v>
      </c>
      <c r="U214" s="8" t="s">
        <v>110</v>
      </c>
      <c r="V214" s="8" t="s">
        <v>109</v>
      </c>
      <c r="W214" s="8" t="s">
        <v>251</v>
      </c>
      <c r="X214" s="8" t="s">
        <v>314</v>
      </c>
      <c r="Y214" s="8" t="str">
        <f>Y181</f>
        <v>ACH50</v>
      </c>
      <c r="Z214" s="46" t="s">
        <v>193</v>
      </c>
      <c r="AA214" s="46" t="str">
        <f>AA181</f>
        <v>wsfStationName</v>
      </c>
      <c r="AB214" s="8" t="s">
        <v>90</v>
      </c>
      <c r="AC214" s="8" t="str">
        <f>AC181</f>
        <v>AltDuctRval</v>
      </c>
      <c r="AD214" s="8" t="s">
        <v>106</v>
      </c>
      <c r="AE214" s="8" t="s">
        <v>107</v>
      </c>
      <c r="AF214" s="8" t="s">
        <v>91</v>
      </c>
      <c r="AG214" s="8" t="s">
        <v>30</v>
      </c>
      <c r="AH214" s="8" t="s">
        <v>31</v>
      </c>
      <c r="AI214" s="8" t="s">
        <v>32</v>
      </c>
      <c r="AJ214" s="8" t="s">
        <v>33</v>
      </c>
      <c r="AK214" s="8" t="s">
        <v>34</v>
      </c>
      <c r="AL214" s="8" t="s">
        <v>35</v>
      </c>
      <c r="AM214" s="8" t="s">
        <v>36</v>
      </c>
      <c r="AN214" s="8" t="s">
        <v>55</v>
      </c>
      <c r="AO214" s="8" t="s">
        <v>97</v>
      </c>
      <c r="AP214" s="8" t="s">
        <v>189</v>
      </c>
      <c r="AQ214" s="46" t="s">
        <v>198</v>
      </c>
      <c r="AR214" s="8" t="s">
        <v>72</v>
      </c>
      <c r="AS214" s="8" t="s">
        <v>73</v>
      </c>
      <c r="AT214" s="8" t="s">
        <v>154</v>
      </c>
      <c r="AU214" s="8" t="s">
        <v>180</v>
      </c>
      <c r="AV214" s="8" t="s">
        <v>89</v>
      </c>
      <c r="AW214" s="8" t="s">
        <v>100</v>
      </c>
      <c r="AX214" s="8" t="s">
        <v>101</v>
      </c>
      <c r="AY214" s="9" t="s">
        <v>115</v>
      </c>
      <c r="AZ214" s="9" t="s">
        <v>338</v>
      </c>
      <c r="BA214" s="9" t="str">
        <f>BA181</f>
        <v>RoofBelowDeckIns</v>
      </c>
      <c r="BB214" s="54" t="str">
        <f>BB181</f>
        <v>RoofCavInsOverFrm</v>
      </c>
      <c r="BC214" s="8" t="s">
        <v>52</v>
      </c>
      <c r="BD214" s="8" t="s">
        <v>120</v>
      </c>
      <c r="BE214" s="8" t="s">
        <v>37</v>
      </c>
      <c r="BF214" s="8" t="s">
        <v>38</v>
      </c>
      <c r="BG214" s="8" t="s">
        <v>53</v>
      </c>
      <c r="BH214" s="8" t="s">
        <v>54</v>
      </c>
      <c r="BI214" s="8" t="s">
        <v>83</v>
      </c>
      <c r="BJ214" s="8" t="s">
        <v>155</v>
      </c>
      <c r="BK214" s="8" t="s">
        <v>86</v>
      </c>
      <c r="BL214" s="8" t="s">
        <v>156</v>
      </c>
      <c r="BM214" s="8" t="s">
        <v>142</v>
      </c>
      <c r="BN214" s="8" t="s">
        <v>211</v>
      </c>
      <c r="BO214" s="8" t="str">
        <f>BO148</f>
        <v>MinZNETier</v>
      </c>
      <c r="BP214" s="81" t="s">
        <v>274</v>
      </c>
      <c r="BQ214" s="8" t="str">
        <f>BQ181</f>
        <v>DHWCompactDistrib</v>
      </c>
      <c r="BR214" s="8" t="str">
        <f>BR181</f>
        <v>ElecDHWCompactDistrib</v>
      </c>
      <c r="BS214" s="8" t="s">
        <v>182</v>
      </c>
      <c r="BT214" s="8" t="s">
        <v>255</v>
      </c>
      <c r="BU214" s="8" t="s">
        <v>258</v>
      </c>
      <c r="BV214" s="8" t="s">
        <v>260</v>
      </c>
      <c r="BW214" s="8" t="s">
        <v>286</v>
      </c>
      <c r="BX214" s="8" t="s">
        <v>287</v>
      </c>
      <c r="BY214" s="8" t="s">
        <v>288</v>
      </c>
      <c r="BZ214" s="8" t="s">
        <v>360</v>
      </c>
      <c r="CA214" s="8" t="s">
        <v>365</v>
      </c>
      <c r="CB214" s="31" t="s">
        <v>0</v>
      </c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</row>
    <row r="215" spans="1:162" s="3" customFormat="1" x14ac:dyDescent="0.25">
      <c r="C215" s="3">
        <v>1</v>
      </c>
      <c r="D215" s="3">
        <v>2016</v>
      </c>
      <c r="E215" s="46" t="s">
        <v>221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8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20</v>
      </c>
      <c r="T215" s="3">
        <v>350</v>
      </c>
      <c r="U215" s="3">
        <v>0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8</v>
      </c>
      <c r="AC215" s="3">
        <v>6</v>
      </c>
      <c r="AD215" s="3">
        <v>7</v>
      </c>
      <c r="AE215" s="3">
        <v>15</v>
      </c>
      <c r="AF215" s="3">
        <v>5.0999999999999997E-2</v>
      </c>
      <c r="AG215" s="3">
        <v>0.4</v>
      </c>
      <c r="AH215" s="1">
        <v>0.5</v>
      </c>
      <c r="AI215" s="3">
        <v>0.55000000000000004</v>
      </c>
      <c r="AJ215" s="3">
        <v>0.3</v>
      </c>
      <c r="AK215" s="3">
        <v>38</v>
      </c>
      <c r="AL215" s="3">
        <v>19</v>
      </c>
      <c r="AM215" s="3">
        <v>8</v>
      </c>
      <c r="AN215" s="3">
        <v>0</v>
      </c>
      <c r="AO215" s="3">
        <v>5016</v>
      </c>
      <c r="AP215" s="27">
        <v>0.7</v>
      </c>
      <c r="AQ215" s="27" t="s">
        <v>184</v>
      </c>
      <c r="AR215" s="27">
        <v>0.32</v>
      </c>
      <c r="AS215" s="27">
        <v>0.5</v>
      </c>
      <c r="AT215" s="27">
        <v>0.2</v>
      </c>
      <c r="AU215" s="27">
        <v>0.5</v>
      </c>
      <c r="AV215" s="27">
        <v>0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116</v>
      </c>
      <c r="BB215" s="27">
        <v>0</v>
      </c>
      <c r="BC215" s="3" t="s">
        <v>119</v>
      </c>
      <c r="BD215" s="3" t="s">
        <v>126</v>
      </c>
      <c r="BE215" s="3" t="s">
        <v>39</v>
      </c>
      <c r="BF215" s="3" t="s">
        <v>40</v>
      </c>
      <c r="BG215" s="3" t="s">
        <v>59</v>
      </c>
      <c r="BH215" s="3" t="s">
        <v>130</v>
      </c>
      <c r="BI215" s="3" t="s">
        <v>84</v>
      </c>
      <c r="BJ215" s="3" t="s">
        <v>157</v>
      </c>
      <c r="BK215" s="3" t="s">
        <v>87</v>
      </c>
      <c r="BL215" s="3" t="s">
        <v>160</v>
      </c>
      <c r="BM215" s="3" t="s">
        <v>141</v>
      </c>
      <c r="BN215" s="58">
        <f t="shared" ref="BN215:BN230" si="277">BN314/$CC$216</f>
        <v>3.3647801538324726</v>
      </c>
      <c r="BO215" s="27">
        <v>2</v>
      </c>
      <c r="BP215" s="80" t="s">
        <v>279</v>
      </c>
      <c r="BQ215" s="69" t="s">
        <v>268</v>
      </c>
      <c r="BR215" s="69" t="s">
        <v>268</v>
      </c>
      <c r="BS215" s="3" t="s">
        <v>185</v>
      </c>
      <c r="BT215" s="3" t="s">
        <v>185</v>
      </c>
      <c r="BU215" s="27">
        <v>-1</v>
      </c>
      <c r="BV215" s="27">
        <v>0</v>
      </c>
      <c r="BW215" s="27">
        <v>0</v>
      </c>
      <c r="BX215" s="27" t="s">
        <v>290</v>
      </c>
      <c r="BY215" s="27">
        <v>0</v>
      </c>
      <c r="BZ215" s="27">
        <v>0</v>
      </c>
      <c r="CA215" s="27">
        <v>0</v>
      </c>
      <c r="CB215" s="31" t="s">
        <v>0</v>
      </c>
      <c r="CC215" s="3" t="s">
        <v>176</v>
      </c>
      <c r="CG215" s="14"/>
      <c r="CI215" s="13"/>
      <c r="CK215" s="13"/>
      <c r="CM215" s="13"/>
    </row>
    <row r="216" spans="1:162" s="3" customFormat="1" x14ac:dyDescent="0.25">
      <c r="C216" s="3">
        <v>2</v>
      </c>
      <c r="D216" s="3">
        <v>2016</v>
      </c>
      <c r="E216" s="41" t="str">
        <f>E215</f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8.6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19</v>
      </c>
      <c r="T216" s="3">
        <v>350</v>
      </c>
      <c r="U216" s="3">
        <v>1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8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3">
        <v>0.35</v>
      </c>
      <c r="AI216" s="3">
        <v>0.55000000000000004</v>
      </c>
      <c r="AJ216" s="3">
        <v>0.3</v>
      </c>
      <c r="AK216" s="3">
        <v>38</v>
      </c>
      <c r="AL216" s="3">
        <v>19</v>
      </c>
      <c r="AM216" s="3">
        <v>8</v>
      </c>
      <c r="AN216" s="3">
        <v>0</v>
      </c>
      <c r="AO216" s="3">
        <v>5016</v>
      </c>
      <c r="AP216" s="41">
        <f>AP215</f>
        <v>0.7</v>
      </c>
      <c r="AQ216" s="41" t="str">
        <f>AQ215</f>
        <v>Standard</v>
      </c>
      <c r="AR216" s="27">
        <v>0.32</v>
      </c>
      <c r="AS216" s="27">
        <v>0.25</v>
      </c>
      <c r="AT216" s="27">
        <v>0.2</v>
      </c>
      <c r="AU216" s="27">
        <v>0.5</v>
      </c>
      <c r="AV216" s="27">
        <v>1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116</v>
      </c>
      <c r="BB216" s="41">
        <f>BB215</f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59</v>
      </c>
      <c r="BH216" s="3" t="s">
        <v>130</v>
      </c>
      <c r="BI216" s="3" t="s">
        <v>84</v>
      </c>
      <c r="BJ216" s="3" t="s">
        <v>157</v>
      </c>
      <c r="BK216" s="3" t="s">
        <v>87</v>
      </c>
      <c r="BL216" s="3" t="s">
        <v>160</v>
      </c>
      <c r="BM216" s="3" t="s">
        <v>141</v>
      </c>
      <c r="BN216" s="58">
        <f t="shared" si="277"/>
        <v>3.3647801538324753</v>
      </c>
      <c r="BO216" s="27">
        <v>2</v>
      </c>
      <c r="BP216" s="80" t="str">
        <f t="shared" ref="BP216:BP246" si="278">BP215</f>
        <v>not applic.</v>
      </c>
      <c r="BQ216" s="70" t="str">
        <f t="shared" ref="BQ216:BV216" si="279">BQ215</f>
        <v>not compact</v>
      </c>
      <c r="BR216" s="70" t="str">
        <f t="shared" si="279"/>
        <v>not compact</v>
      </c>
      <c r="BS216" s="30" t="str">
        <f t="shared" si="279"/>
        <v>Pipe Insulation, All Lines</v>
      </c>
      <c r="BT216" s="30" t="str">
        <f t="shared" si="279"/>
        <v>Pipe Insulation, All Lines</v>
      </c>
      <c r="BU216" s="41">
        <f t="shared" si="279"/>
        <v>-1</v>
      </c>
      <c r="BV216" s="41">
        <f t="shared" si="279"/>
        <v>0</v>
      </c>
      <c r="BW216" s="41">
        <f t="shared" ref="BW216" si="280">BW215</f>
        <v>0</v>
      </c>
      <c r="BX216" s="41" t="s">
        <v>290</v>
      </c>
      <c r="BY216" s="41">
        <v>0</v>
      </c>
      <c r="BZ216" s="41">
        <v>0</v>
      </c>
      <c r="CA216" s="41">
        <v>0</v>
      </c>
      <c r="CB216" s="31" t="s">
        <v>0</v>
      </c>
      <c r="CC216" s="60">
        <v>1.0612079999999999</v>
      </c>
      <c r="CD216" s="59" t="s">
        <v>217</v>
      </c>
      <c r="CG216" s="14"/>
      <c r="CI216" s="13"/>
      <c r="CK216" s="13"/>
      <c r="CM216" s="13"/>
    </row>
    <row r="217" spans="1:162" s="3" customFormat="1" x14ac:dyDescent="0.25">
      <c r="C217" s="3">
        <v>3</v>
      </c>
      <c r="D217" s="3">
        <v>2016</v>
      </c>
      <c r="E217" s="41" t="str">
        <f t="shared" ref="E217:E246" si="281">E216</f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6.9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20</v>
      </c>
      <c r="T217" s="3">
        <v>350</v>
      </c>
      <c r="U217" s="3">
        <v>0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6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1">
        <v>0.5</v>
      </c>
      <c r="AI217" s="3">
        <v>0.55000000000000004</v>
      </c>
      <c r="AJ217" s="3">
        <v>0.3</v>
      </c>
      <c r="AK217" s="3">
        <v>30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ref="AP217:AQ230" si="282">AP216</f>
        <v>0.7</v>
      </c>
      <c r="AQ217" s="41" t="str">
        <f t="shared" si="282"/>
        <v>Standard</v>
      </c>
      <c r="AR217" s="27">
        <v>0.32</v>
      </c>
      <c r="AS217" s="27">
        <v>0.5</v>
      </c>
      <c r="AT217" s="27">
        <v>0.2</v>
      </c>
      <c r="AU217" s="27">
        <v>0.5</v>
      </c>
      <c r="AV217" s="27">
        <v>1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41">
        <f t="shared" ref="BB217:BB230" si="283">BB216</f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60</v>
      </c>
      <c r="BH217" s="3" t="s">
        <v>130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8">
        <f t="shared" si="277"/>
        <v>3.3647801538324753</v>
      </c>
      <c r="BO217" s="27">
        <v>2</v>
      </c>
      <c r="BP217" s="80" t="str">
        <f t="shared" si="278"/>
        <v>not applic.</v>
      </c>
      <c r="BQ217" s="70" t="str">
        <f t="shared" ref="BQ217:BQ230" si="284">BQ216</f>
        <v>not compact</v>
      </c>
      <c r="BR217" s="70" t="str">
        <f t="shared" ref="BR217:BR230" si="285">BR216</f>
        <v>not compact</v>
      </c>
      <c r="BS217" s="30" t="str">
        <f t="shared" ref="BS217:BT230" si="286">BS216</f>
        <v>Pipe Insulation, All Lines</v>
      </c>
      <c r="BT217" s="30" t="str">
        <f t="shared" si="286"/>
        <v>Pipe Insulation, All Lines</v>
      </c>
      <c r="BU217" s="41">
        <f t="shared" ref="BU217:BV217" si="287">BU216</f>
        <v>-1</v>
      </c>
      <c r="BV217" s="41">
        <f t="shared" si="287"/>
        <v>0</v>
      </c>
      <c r="BW217" s="41">
        <f t="shared" ref="BW217" si="288">BW216</f>
        <v>0</v>
      </c>
      <c r="BX217" s="41" t="s">
        <v>290</v>
      </c>
      <c r="BY217" s="41">
        <v>0</v>
      </c>
      <c r="BZ217" s="41">
        <v>0</v>
      </c>
      <c r="CA217" s="41">
        <v>0</v>
      </c>
      <c r="CB217" s="31" t="s">
        <v>0</v>
      </c>
      <c r="CG217" s="14"/>
      <c r="CI217" s="13"/>
      <c r="CK217" s="13"/>
      <c r="CM217" s="13"/>
    </row>
    <row r="218" spans="1:162" s="3" customFormat="1" x14ac:dyDescent="0.25">
      <c r="C218" s="3">
        <v>4</v>
      </c>
      <c r="D218" s="3">
        <v>2016</v>
      </c>
      <c r="E218" s="41" t="str">
        <f t="shared" si="281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17.7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19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si="282"/>
        <v>0.7</v>
      </c>
      <c r="AQ218" s="41" t="str">
        <f t="shared" si="28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0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118</v>
      </c>
      <c r="BB218" s="41">
        <f t="shared" si="283"/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129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8">
        <f t="shared" si="277"/>
        <v>3.3647801538324753</v>
      </c>
      <c r="BO218" s="27">
        <v>2</v>
      </c>
      <c r="BP218" s="80" t="str">
        <f t="shared" si="278"/>
        <v>not applic.</v>
      </c>
      <c r="BQ218" s="70" t="str">
        <f t="shared" si="284"/>
        <v>not compact</v>
      </c>
      <c r="BR218" s="70" t="str">
        <f t="shared" si="285"/>
        <v>not compact</v>
      </c>
      <c r="BS218" s="30" t="str">
        <f t="shared" si="286"/>
        <v>Pipe Insulation, All Lines</v>
      </c>
      <c r="BT218" s="30" t="str">
        <f t="shared" si="286"/>
        <v>Pipe Insulation, All Lines</v>
      </c>
      <c r="BU218" s="41">
        <f t="shared" ref="BU218:BV218" si="289">BU217</f>
        <v>-1</v>
      </c>
      <c r="BV218" s="41">
        <f t="shared" si="289"/>
        <v>0</v>
      </c>
      <c r="BW218" s="41">
        <f t="shared" ref="BW218" si="290">BW217</f>
        <v>0</v>
      </c>
      <c r="BX218" s="41" t="s">
        <v>290</v>
      </c>
      <c r="BY218" s="41">
        <v>0</v>
      </c>
      <c r="BZ218" s="41">
        <v>0</v>
      </c>
      <c r="CA218" s="41">
        <v>0</v>
      </c>
      <c r="CB218" s="31" t="s">
        <v>0</v>
      </c>
      <c r="CG218" s="14"/>
      <c r="CI218" s="13"/>
      <c r="CK218" s="13"/>
      <c r="CM218" s="13"/>
    </row>
    <row r="219" spans="1:162" s="3" customFormat="1" x14ac:dyDescent="0.25">
      <c r="C219" s="3">
        <v>5</v>
      </c>
      <c r="D219" s="3">
        <v>2016</v>
      </c>
      <c r="E219" s="41" t="str">
        <f t="shared" si="281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7.6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20</v>
      </c>
      <c r="T219" s="3">
        <v>350</v>
      </c>
      <c r="U219" s="3">
        <v>0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6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1">
        <v>0.5</v>
      </c>
      <c r="AI219" s="3">
        <v>0.55000000000000004</v>
      </c>
      <c r="AJ219" s="3">
        <v>0.3</v>
      </c>
      <c r="AK219" s="3">
        <v>30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si="282"/>
        <v>0.7</v>
      </c>
      <c r="AQ219" s="41" t="str">
        <f t="shared" si="282"/>
        <v>Standard</v>
      </c>
      <c r="AR219" s="27">
        <v>0.32</v>
      </c>
      <c r="AS219" s="27">
        <v>0.5</v>
      </c>
      <c r="AT219" s="27">
        <v>0.2</v>
      </c>
      <c r="AU219" s="27">
        <v>0.5</v>
      </c>
      <c r="AV219" s="27">
        <v>1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116</v>
      </c>
      <c r="BB219" s="41">
        <f t="shared" si="28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60</v>
      </c>
      <c r="BH219" s="3" t="s">
        <v>130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8">
        <f t="shared" si="277"/>
        <v>3.3647801538324753</v>
      </c>
      <c r="BO219" s="27">
        <v>2</v>
      </c>
      <c r="BP219" s="80" t="str">
        <f t="shared" si="278"/>
        <v>not applic.</v>
      </c>
      <c r="BQ219" s="70" t="str">
        <f t="shared" si="284"/>
        <v>not compact</v>
      </c>
      <c r="BR219" s="70" t="str">
        <f t="shared" si="285"/>
        <v>not compact</v>
      </c>
      <c r="BS219" s="30" t="str">
        <f t="shared" si="286"/>
        <v>Pipe Insulation, All Lines</v>
      </c>
      <c r="BT219" s="30" t="str">
        <f t="shared" si="286"/>
        <v>Pipe Insulation, All Lines</v>
      </c>
      <c r="BU219" s="41">
        <f t="shared" ref="BU219:BV219" si="291">BU218</f>
        <v>-1</v>
      </c>
      <c r="BV219" s="41">
        <f t="shared" si="291"/>
        <v>0</v>
      </c>
      <c r="BW219" s="41">
        <f t="shared" ref="BW219" si="292">BW218</f>
        <v>0</v>
      </c>
      <c r="BX219" s="41" t="s">
        <v>290</v>
      </c>
      <c r="BY219" s="41">
        <v>0</v>
      </c>
      <c r="BZ219" s="41">
        <v>0</v>
      </c>
      <c r="CA219" s="41">
        <v>0</v>
      </c>
      <c r="CB219" s="31" t="s">
        <v>0</v>
      </c>
      <c r="CG219" s="14"/>
      <c r="CI219" s="13"/>
      <c r="CK219" s="13"/>
      <c r="CM219" s="13"/>
    </row>
    <row r="220" spans="1:162" s="3" customFormat="1" x14ac:dyDescent="0.25">
      <c r="C220" s="3">
        <v>6</v>
      </c>
      <c r="D220" s="3">
        <v>2016</v>
      </c>
      <c r="E220" s="41" t="str">
        <f t="shared" si="281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20</v>
      </c>
      <c r="T220" s="3">
        <v>350</v>
      </c>
      <c r="U220" s="3">
        <v>0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6</v>
      </c>
      <c r="AC220" s="3">
        <v>6</v>
      </c>
      <c r="AD220" s="3">
        <v>7</v>
      </c>
      <c r="AE220" s="3">
        <v>15</v>
      </c>
      <c r="AF220" s="3">
        <v>6.5000000000000002E-2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30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1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116</v>
      </c>
      <c r="BB220" s="41">
        <f t="shared" si="283"/>
        <v>0</v>
      </c>
      <c r="BC220" s="3" t="s">
        <v>127</v>
      </c>
      <c r="BD220" s="3" t="s">
        <v>128</v>
      </c>
      <c r="BE220" s="3" t="s">
        <v>39</v>
      </c>
      <c r="BF220" s="3" t="s">
        <v>40</v>
      </c>
      <c r="BG220" s="3" t="s">
        <v>60</v>
      </c>
      <c r="BH220" s="3" t="s">
        <v>130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8">
        <f t="shared" si="277"/>
        <v>3.1419043500466013</v>
      </c>
      <c r="BO220" s="27">
        <v>1</v>
      </c>
      <c r="BP220" s="80" t="str">
        <f t="shared" si="278"/>
        <v>not applic.</v>
      </c>
      <c r="BQ220" s="70" t="str">
        <f t="shared" si="284"/>
        <v>not compact</v>
      </c>
      <c r="BR220" s="70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293">BU219</f>
        <v>-1</v>
      </c>
      <c r="BV220" s="41">
        <f t="shared" si="293"/>
        <v>0</v>
      </c>
      <c r="BW220" s="41">
        <f t="shared" ref="BW220" si="294">BW219</f>
        <v>0</v>
      </c>
      <c r="BX220" s="41" t="s">
        <v>290</v>
      </c>
      <c r="BY220" s="41">
        <v>0</v>
      </c>
      <c r="BZ220" s="41">
        <v>0</v>
      </c>
      <c r="CA220" s="41">
        <v>0</v>
      </c>
      <c r="CB220" s="31" t="s">
        <v>0</v>
      </c>
      <c r="CG220" s="14"/>
      <c r="CI220" s="13"/>
      <c r="CK220" s="13"/>
      <c r="CM220" s="13"/>
    </row>
    <row r="221" spans="1:162" s="3" customFormat="1" x14ac:dyDescent="0.25">
      <c r="C221" s="3">
        <v>7</v>
      </c>
      <c r="D221" s="3">
        <v>2016</v>
      </c>
      <c r="E221" s="41" t="str">
        <f t="shared" si="281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20</v>
      </c>
      <c r="T221" s="3">
        <v>350</v>
      </c>
      <c r="U221" s="3">
        <v>0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6</v>
      </c>
      <c r="AC221" s="3">
        <v>6</v>
      </c>
      <c r="AD221" s="3">
        <v>7</v>
      </c>
      <c r="AE221" s="3">
        <v>15</v>
      </c>
      <c r="AF221" s="3">
        <v>6.5000000000000002E-2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30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1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116</v>
      </c>
      <c r="BB221" s="41">
        <f t="shared" si="283"/>
        <v>0</v>
      </c>
      <c r="BC221" s="3" t="s">
        <v>127</v>
      </c>
      <c r="BD221" s="3" t="s">
        <v>128</v>
      </c>
      <c r="BE221" s="3" t="s">
        <v>39</v>
      </c>
      <c r="BF221" s="3" t="s">
        <v>40</v>
      </c>
      <c r="BG221" s="3" t="s">
        <v>60</v>
      </c>
      <c r="BH221" s="3" t="s">
        <v>130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8">
        <f t="shared" si="277"/>
        <v>3.2982156064782129</v>
      </c>
      <c r="BO221" s="27">
        <v>1</v>
      </c>
      <c r="BP221" s="80" t="str">
        <f t="shared" si="278"/>
        <v>not applic.</v>
      </c>
      <c r="BQ221" s="70" t="str">
        <f t="shared" si="284"/>
        <v>not compact</v>
      </c>
      <c r="BR221" s="70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95">BU220</f>
        <v>-1</v>
      </c>
      <c r="BV221" s="41">
        <f t="shared" si="295"/>
        <v>0</v>
      </c>
      <c r="BW221" s="41">
        <f t="shared" ref="BW221" si="296">BW220</f>
        <v>0</v>
      </c>
      <c r="BX221" s="41" t="s">
        <v>290</v>
      </c>
      <c r="BY221" s="41">
        <v>0</v>
      </c>
      <c r="BZ221" s="41">
        <v>0</v>
      </c>
      <c r="CA221" s="41">
        <v>0</v>
      </c>
      <c r="CB221" s="31" t="s">
        <v>0</v>
      </c>
      <c r="CG221" s="14"/>
      <c r="CI221" s="13"/>
      <c r="CK221" s="13"/>
      <c r="CM221" s="13"/>
    </row>
    <row r="222" spans="1:162" s="3" customFormat="1" x14ac:dyDescent="0.25">
      <c r="C222" s="3">
        <v>8</v>
      </c>
      <c r="D222" s="3">
        <v>2016</v>
      </c>
      <c r="E222" s="41" t="str">
        <f t="shared" si="281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28.1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6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0.1</v>
      </c>
      <c r="AX222" s="27">
        <v>0.1</v>
      </c>
      <c r="AY222" s="3" t="s">
        <v>116</v>
      </c>
      <c r="AZ222" s="3" t="s">
        <v>116</v>
      </c>
      <c r="BA222" s="3" t="s">
        <v>118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8">
        <f t="shared" si="277"/>
        <v>3.1419043500466013</v>
      </c>
      <c r="BO222" s="27">
        <v>2</v>
      </c>
      <c r="BP222" s="80" t="str">
        <f t="shared" si="278"/>
        <v>not applic.</v>
      </c>
      <c r="BQ222" s="70" t="str">
        <f t="shared" si="284"/>
        <v>not compact</v>
      </c>
      <c r="BR222" s="70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297">BU221</f>
        <v>-1</v>
      </c>
      <c r="BV222" s="41">
        <f t="shared" si="297"/>
        <v>0</v>
      </c>
      <c r="BW222" s="41">
        <f t="shared" ref="BW222" si="298">BW221</f>
        <v>0</v>
      </c>
      <c r="BX222" s="41" t="s">
        <v>290</v>
      </c>
      <c r="BY222" s="41">
        <v>0</v>
      </c>
      <c r="BZ222" s="41">
        <v>0</v>
      </c>
      <c r="CA222" s="41">
        <v>0</v>
      </c>
      <c r="CB222" s="31" t="s">
        <v>0</v>
      </c>
      <c r="CG222" s="14"/>
      <c r="CI222" s="13"/>
      <c r="CK222" s="13"/>
      <c r="CM222" s="13"/>
    </row>
    <row r="223" spans="1:162" s="3" customFormat="1" x14ac:dyDescent="0.25">
      <c r="C223" s="3">
        <v>9</v>
      </c>
      <c r="D223" s="3">
        <v>2016</v>
      </c>
      <c r="E223" s="41" t="str">
        <f t="shared" si="281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25.9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6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0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0.1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8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158</v>
      </c>
      <c r="BK223" s="3" t="s">
        <v>87</v>
      </c>
      <c r="BL223" s="3" t="s">
        <v>161</v>
      </c>
      <c r="BM223" s="3" t="s">
        <v>141</v>
      </c>
      <c r="BN223" s="58">
        <f t="shared" si="277"/>
        <v>3.1419043500466013</v>
      </c>
      <c r="BO223" s="27">
        <v>2</v>
      </c>
      <c r="BP223" s="80" t="str">
        <f t="shared" si="278"/>
        <v>not applic.</v>
      </c>
      <c r="BQ223" s="70" t="str">
        <f t="shared" si="284"/>
        <v>not compact</v>
      </c>
      <c r="BR223" s="70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299">BU222</f>
        <v>-1</v>
      </c>
      <c r="BV223" s="41">
        <f t="shared" si="299"/>
        <v>0</v>
      </c>
      <c r="BW223" s="41">
        <f t="shared" ref="BW223" si="300">BW222</f>
        <v>0</v>
      </c>
      <c r="BX223" s="41" t="s">
        <v>290</v>
      </c>
      <c r="BY223" s="41">
        <v>0</v>
      </c>
      <c r="BZ223" s="41">
        <v>0</v>
      </c>
      <c r="CA223" s="41">
        <v>0</v>
      </c>
      <c r="CB223" s="31" t="s">
        <v>0</v>
      </c>
      <c r="CG223" s="14"/>
      <c r="CI223" s="13"/>
      <c r="CK223" s="13"/>
      <c r="CM223" s="13"/>
    </row>
    <row r="224" spans="1:162" s="3" customFormat="1" x14ac:dyDescent="0.25">
      <c r="C224" s="3">
        <v>10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23.1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0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0.2</v>
      </c>
      <c r="AX224" s="27">
        <v>0.1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158</v>
      </c>
      <c r="BK224" s="3" t="s">
        <v>87</v>
      </c>
      <c r="BL224" s="3" t="s">
        <v>161</v>
      </c>
      <c r="BM224" s="3" t="s">
        <v>141</v>
      </c>
      <c r="BN224" s="58">
        <f t="shared" si="277"/>
        <v>3.1419043500466013</v>
      </c>
      <c r="BO224" s="27">
        <v>2</v>
      </c>
      <c r="BP224" s="80" t="str">
        <f t="shared" si="278"/>
        <v>not applic.</v>
      </c>
      <c r="BQ224" s="70" t="str">
        <f t="shared" si="284"/>
        <v>not compact</v>
      </c>
      <c r="BR224" s="70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301">BU223</f>
        <v>-1</v>
      </c>
      <c r="BV224" s="41">
        <f t="shared" si="301"/>
        <v>0</v>
      </c>
      <c r="BW224" s="41">
        <f t="shared" ref="BW224" si="302">BW223</f>
        <v>0</v>
      </c>
      <c r="BX224" s="41" t="s">
        <v>290</v>
      </c>
      <c r="BY224" s="41">
        <v>0</v>
      </c>
      <c r="BZ224" s="41">
        <v>0</v>
      </c>
      <c r="CA224" s="41">
        <v>0</v>
      </c>
      <c r="CB224" s="31" t="s">
        <v>0</v>
      </c>
      <c r="CG224" s="14"/>
      <c r="CI224" s="13"/>
      <c r="CK224" s="13"/>
      <c r="CM224" s="13"/>
    </row>
    <row r="225" spans="3:91" s="3" customFormat="1" x14ac:dyDescent="0.25">
      <c r="C225" s="3">
        <v>11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17.7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8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8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0.2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157</v>
      </c>
      <c r="BK225" s="3" t="s">
        <v>87</v>
      </c>
      <c r="BL225" s="3" t="s">
        <v>160</v>
      </c>
      <c r="BM225" s="3" t="s">
        <v>141</v>
      </c>
      <c r="BN225" s="58">
        <f t="shared" si="277"/>
        <v>3.3647801538324753</v>
      </c>
      <c r="BO225" s="27">
        <v>2</v>
      </c>
      <c r="BP225" s="80" t="str">
        <f t="shared" si="278"/>
        <v>not applic.</v>
      </c>
      <c r="BQ225" s="70" t="str">
        <f t="shared" si="284"/>
        <v>not compact</v>
      </c>
      <c r="BR225" s="70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303">BU224</f>
        <v>-1</v>
      </c>
      <c r="BV225" s="41">
        <f t="shared" si="303"/>
        <v>0</v>
      </c>
      <c r="BW225" s="41">
        <f t="shared" ref="BW225" si="304">BW224</f>
        <v>0</v>
      </c>
      <c r="BX225" s="41" t="s">
        <v>290</v>
      </c>
      <c r="BY225" s="41">
        <v>0</v>
      </c>
      <c r="BZ225" s="41">
        <v>0</v>
      </c>
      <c r="CA225" s="41">
        <v>0</v>
      </c>
      <c r="CB225" s="31" t="s">
        <v>0</v>
      </c>
      <c r="CG225" s="14"/>
      <c r="CI225" s="13"/>
      <c r="CK225" s="13"/>
      <c r="CM225" s="13"/>
    </row>
    <row r="226" spans="3:91" s="3" customFormat="1" x14ac:dyDescent="0.25">
      <c r="C226" s="3">
        <v>12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22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4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0.2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159</v>
      </c>
      <c r="BK226" s="3" t="s">
        <v>87</v>
      </c>
      <c r="BL226" s="3" t="s">
        <v>162</v>
      </c>
      <c r="BM226" s="3" t="s">
        <v>141</v>
      </c>
      <c r="BN226" s="58">
        <f t="shared" si="277"/>
        <v>3.3647801538324753</v>
      </c>
      <c r="BO226" s="27">
        <v>2</v>
      </c>
      <c r="BP226" s="80" t="str">
        <f t="shared" si="278"/>
        <v>not applic.</v>
      </c>
      <c r="BQ226" s="70" t="str">
        <f t="shared" si="284"/>
        <v>not compact</v>
      </c>
      <c r="BR226" s="70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05">BU225</f>
        <v>-1</v>
      </c>
      <c r="BV226" s="41">
        <f t="shared" si="305"/>
        <v>0</v>
      </c>
      <c r="BW226" s="41">
        <f t="shared" ref="BW226" si="306">BW225</f>
        <v>0</v>
      </c>
      <c r="BX226" s="41" t="s">
        <v>290</v>
      </c>
      <c r="BY226" s="41">
        <v>0</v>
      </c>
      <c r="BZ226" s="41">
        <v>0</v>
      </c>
      <c r="CA226" s="41">
        <v>0</v>
      </c>
      <c r="CB226" s="31" t="s">
        <v>0</v>
      </c>
      <c r="CG226" s="14"/>
      <c r="CI226" s="13"/>
      <c r="CK226" s="13"/>
      <c r="CM226" s="13"/>
    </row>
    <row r="227" spans="3:91" s="3" customFormat="1" x14ac:dyDescent="0.25">
      <c r="C227" s="3">
        <v>13</v>
      </c>
      <c r="D227" s="3">
        <v>2016</v>
      </c>
      <c r="E227" s="41" t="str">
        <f t="shared" si="281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19.8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8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157</v>
      </c>
      <c r="BK227" s="3" t="s">
        <v>87</v>
      </c>
      <c r="BL227" s="3" t="s">
        <v>160</v>
      </c>
      <c r="BM227" s="3" t="s">
        <v>141</v>
      </c>
      <c r="BN227" s="58">
        <f t="shared" si="277"/>
        <v>3.3647801538324753</v>
      </c>
      <c r="BO227" s="27">
        <v>2</v>
      </c>
      <c r="BP227" s="80" t="str">
        <f t="shared" si="278"/>
        <v>not applic.</v>
      </c>
      <c r="BQ227" s="70" t="str">
        <f t="shared" si="284"/>
        <v>not compact</v>
      </c>
      <c r="BR227" s="70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07">BU226</f>
        <v>-1</v>
      </c>
      <c r="BV227" s="41">
        <f t="shared" si="307"/>
        <v>0</v>
      </c>
      <c r="BW227" s="41">
        <f t="shared" ref="BW227" si="308">BW226</f>
        <v>0</v>
      </c>
      <c r="BX227" s="41" t="s">
        <v>290</v>
      </c>
      <c r="BY227" s="41">
        <v>0</v>
      </c>
      <c r="BZ227" s="41">
        <v>0</v>
      </c>
      <c r="CA227" s="41">
        <v>0</v>
      </c>
      <c r="CB227" s="31" t="s">
        <v>0</v>
      </c>
      <c r="CG227" s="14"/>
      <c r="CI227" s="13"/>
      <c r="CK227" s="13"/>
      <c r="CM227" s="13"/>
    </row>
    <row r="228" spans="3:91" s="3" customFormat="1" x14ac:dyDescent="0.25">
      <c r="C228" s="3">
        <v>14</v>
      </c>
      <c r="D228" s="3">
        <v>2016</v>
      </c>
      <c r="E228" s="41" t="str">
        <f t="shared" si="281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16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8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0.2</v>
      </c>
      <c r="AX228" s="27">
        <v>0.63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8">
        <f t="shared" si="277"/>
        <v>3.1419043500466013</v>
      </c>
      <c r="BO228" s="27">
        <v>2</v>
      </c>
      <c r="BP228" s="80" t="str">
        <f t="shared" si="278"/>
        <v>not applic.</v>
      </c>
      <c r="BQ228" s="70" t="str">
        <f t="shared" si="284"/>
        <v>not compact</v>
      </c>
      <c r="BR228" s="70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09">BU227</f>
        <v>-1</v>
      </c>
      <c r="BV228" s="41">
        <f t="shared" si="309"/>
        <v>0</v>
      </c>
      <c r="BW228" s="41">
        <f t="shared" ref="BW228" si="310">BW227</f>
        <v>0</v>
      </c>
      <c r="BX228" s="41" t="s">
        <v>290</v>
      </c>
      <c r="BY228" s="41">
        <v>0</v>
      </c>
      <c r="BZ228" s="41">
        <v>0</v>
      </c>
      <c r="CA228" s="41">
        <v>0</v>
      </c>
      <c r="CB228" s="31" t="s">
        <v>0</v>
      </c>
      <c r="CG228" s="14"/>
      <c r="CI228" s="13"/>
      <c r="CK228" s="13"/>
      <c r="CM228" s="13"/>
    </row>
    <row r="229" spans="3:91" s="3" customFormat="1" x14ac:dyDescent="0.25">
      <c r="C229" s="3">
        <v>15</v>
      </c>
      <c r="D229" s="3">
        <v>2016</v>
      </c>
      <c r="E229" s="41" t="str">
        <f t="shared" si="281"/>
        <v>SingleFam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16.3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299</v>
      </c>
      <c r="AB229" s="3">
        <v>8</v>
      </c>
      <c r="AC229" s="3">
        <v>8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4</v>
      </c>
      <c r="AN229" s="3">
        <v>0</v>
      </c>
      <c r="AO229" s="3">
        <v>5016</v>
      </c>
      <c r="AP229" s="41">
        <f t="shared" si="282"/>
        <v>0.7</v>
      </c>
      <c r="AQ229" s="41" t="str">
        <f t="shared" si="282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0</v>
      </c>
      <c r="AW229" s="27">
        <v>0.2</v>
      </c>
      <c r="AX229" s="27">
        <v>0.1</v>
      </c>
      <c r="AY229" s="3" t="s">
        <v>116</v>
      </c>
      <c r="AZ229" s="3" t="s">
        <v>116</v>
      </c>
      <c r="BA229" s="3" t="s">
        <v>118</v>
      </c>
      <c r="BB229" s="41">
        <f t="shared" si="283"/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129</v>
      </c>
      <c r="BI229" s="3" t="s">
        <v>84</v>
      </c>
      <c r="BJ229" s="3" t="s">
        <v>159</v>
      </c>
      <c r="BK229" s="3" t="s">
        <v>87</v>
      </c>
      <c r="BL229" s="3" t="s">
        <v>162</v>
      </c>
      <c r="BM229" s="3" t="s">
        <v>141</v>
      </c>
      <c r="BN229" s="58">
        <f t="shared" si="277"/>
        <v>3.1419043500466013</v>
      </c>
      <c r="BO229" s="27">
        <v>2</v>
      </c>
      <c r="BP229" s="80" t="str">
        <f t="shared" si="278"/>
        <v>not applic.</v>
      </c>
      <c r="BQ229" s="70" t="str">
        <f t="shared" si="284"/>
        <v>not compact</v>
      </c>
      <c r="BR229" s="70" t="str">
        <f t="shared" si="285"/>
        <v>not compact</v>
      </c>
      <c r="BS229" s="30" t="str">
        <f t="shared" si="286"/>
        <v>Pipe Insulation, All Lines</v>
      </c>
      <c r="BT229" s="30" t="str">
        <f t="shared" si="286"/>
        <v>Pipe Insulation, All Lines</v>
      </c>
      <c r="BU229" s="41">
        <f t="shared" ref="BU229:BV229" si="311">BU228</f>
        <v>-1</v>
      </c>
      <c r="BV229" s="41">
        <f t="shared" si="311"/>
        <v>0</v>
      </c>
      <c r="BW229" s="41">
        <f t="shared" ref="BW229" si="312">BW228</f>
        <v>0</v>
      </c>
      <c r="BX229" s="41" t="s">
        <v>290</v>
      </c>
      <c r="BY229" s="41">
        <v>0</v>
      </c>
      <c r="BZ229" s="41">
        <v>0</v>
      </c>
      <c r="CA229" s="41">
        <v>0</v>
      </c>
      <c r="CB229" s="31" t="s">
        <v>0</v>
      </c>
      <c r="CG229" s="14"/>
      <c r="CI229" s="13"/>
      <c r="CK229" s="13"/>
      <c r="CM229" s="13"/>
    </row>
    <row r="230" spans="3:91" s="3" customFormat="1" x14ac:dyDescent="0.25">
      <c r="C230" s="3">
        <v>16</v>
      </c>
      <c r="D230" s="3">
        <v>2016</v>
      </c>
      <c r="E230" s="41" t="str">
        <f t="shared" si="281"/>
        <v>SingleFam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15.1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20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299</v>
      </c>
      <c r="AB230" s="3">
        <v>8</v>
      </c>
      <c r="AC230" s="3">
        <v>8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8</v>
      </c>
      <c r="AN230" s="3">
        <v>7016</v>
      </c>
      <c r="AO230" s="3">
        <v>10016</v>
      </c>
      <c r="AP230" s="41">
        <f t="shared" si="282"/>
        <v>0.7</v>
      </c>
      <c r="AQ230" s="41" t="str">
        <f t="shared" si="282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0.1</v>
      </c>
      <c r="AX230" s="27">
        <v>0.63</v>
      </c>
      <c r="AY230" s="3" t="s">
        <v>116</v>
      </c>
      <c r="AZ230" s="3" t="s">
        <v>116</v>
      </c>
      <c r="BA230" s="3" t="s">
        <v>118</v>
      </c>
      <c r="BB230" s="41">
        <f t="shared" si="283"/>
        <v>0</v>
      </c>
      <c r="BC230" s="3" t="s">
        <v>119</v>
      </c>
      <c r="BD230" s="3" t="s">
        <v>126</v>
      </c>
      <c r="BE230" s="3" t="s">
        <v>41</v>
      </c>
      <c r="BF230" s="3" t="s">
        <v>42</v>
      </c>
      <c r="BG230" s="3" t="s">
        <v>59</v>
      </c>
      <c r="BH230" s="3" t="s">
        <v>129</v>
      </c>
      <c r="BI230" s="3" t="s">
        <v>84</v>
      </c>
      <c r="BJ230" s="3" t="s">
        <v>157</v>
      </c>
      <c r="BK230" s="3" t="s">
        <v>87</v>
      </c>
      <c r="BL230" s="3" t="s">
        <v>160</v>
      </c>
      <c r="BM230" s="3" t="s">
        <v>141</v>
      </c>
      <c r="BN230" s="58">
        <f t="shared" si="277"/>
        <v>3.1419043500466013</v>
      </c>
      <c r="BO230" s="27">
        <v>2</v>
      </c>
      <c r="BP230" s="80" t="str">
        <f t="shared" si="278"/>
        <v>not applic.</v>
      </c>
      <c r="BQ230" s="70" t="str">
        <f t="shared" si="284"/>
        <v>not compact</v>
      </c>
      <c r="BR230" s="70" t="str">
        <f t="shared" si="285"/>
        <v>not compact</v>
      </c>
      <c r="BS230" s="30" t="str">
        <f t="shared" si="286"/>
        <v>Pipe Insulation, All Lines</v>
      </c>
      <c r="BT230" s="30" t="str">
        <f t="shared" si="286"/>
        <v>Pipe Insulation, All Lines</v>
      </c>
      <c r="BU230" s="41">
        <f t="shared" ref="BU230:BV230" si="313">BU229</f>
        <v>-1</v>
      </c>
      <c r="BV230" s="41">
        <f t="shared" si="313"/>
        <v>0</v>
      </c>
      <c r="BW230" s="41">
        <f t="shared" ref="BW230" si="314">BW229</f>
        <v>0</v>
      </c>
      <c r="BX230" s="41" t="s">
        <v>290</v>
      </c>
      <c r="BY230" s="41">
        <v>0</v>
      </c>
      <c r="BZ230" s="41">
        <v>0</v>
      </c>
      <c r="CA230" s="41">
        <v>0</v>
      </c>
      <c r="CB230" s="31" t="s">
        <v>0</v>
      </c>
      <c r="CG230" s="14"/>
      <c r="CI230" s="13"/>
      <c r="CK230" s="13"/>
      <c r="CM230" s="13"/>
    </row>
    <row r="231" spans="3:91" s="3" customFormat="1" x14ac:dyDescent="0.25">
      <c r="C231" s="3">
        <v>1</v>
      </c>
      <c r="D231" s="3">
        <v>2016</v>
      </c>
      <c r="E231" s="64" t="s">
        <v>219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26762</v>
      </c>
      <c r="L231" s="3">
        <v>4.4000000000000004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">
        <v>7</v>
      </c>
      <c r="Z231" s="48">
        <v>1</v>
      </c>
      <c r="AA231" s="48" t="s">
        <v>299</v>
      </c>
      <c r="AB231" s="3">
        <v>8</v>
      </c>
      <c r="AC231" s="3">
        <v>6</v>
      </c>
      <c r="AD231" s="3">
        <v>7</v>
      </c>
      <c r="AE231" s="3">
        <v>15</v>
      </c>
      <c r="AF231" s="3">
        <v>5.0999999999999997E-2</v>
      </c>
      <c r="AG231" s="3">
        <v>0.4</v>
      </c>
      <c r="AH231" s="1">
        <v>0.5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8</v>
      </c>
      <c r="AN231" s="3">
        <v>0</v>
      </c>
      <c r="AO231" s="3">
        <v>5016</v>
      </c>
      <c r="AP231" s="27">
        <v>0.7</v>
      </c>
      <c r="AQ231" s="27" t="s">
        <v>184</v>
      </c>
      <c r="AR231" s="27">
        <v>0.32</v>
      </c>
      <c r="AS231" s="27">
        <v>0.5</v>
      </c>
      <c r="AT231" s="27">
        <v>0.2</v>
      </c>
      <c r="AU231" s="27">
        <v>0.5</v>
      </c>
      <c r="AV231" s="27">
        <v>0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116</v>
      </c>
      <c r="BB231" s="27"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130</v>
      </c>
      <c r="BI231" s="3" t="s">
        <v>84</v>
      </c>
      <c r="BJ231" s="3" t="s">
        <v>157</v>
      </c>
      <c r="BK231" s="3" t="s">
        <v>87</v>
      </c>
      <c r="BL231" s="3" t="s">
        <v>160</v>
      </c>
      <c r="BM231" s="3" t="s">
        <v>141</v>
      </c>
      <c r="BN231" s="58">
        <f>BN412/$CC$216</f>
        <v>0</v>
      </c>
      <c r="BO231" s="27">
        <v>2</v>
      </c>
      <c r="BP231" s="80" t="str">
        <f t="shared" si="278"/>
        <v>not applic.</v>
      </c>
      <c r="BQ231" s="69" t="s">
        <v>268</v>
      </c>
      <c r="BR231" s="69" t="s">
        <v>268</v>
      </c>
      <c r="BS231" s="3" t="s">
        <v>185</v>
      </c>
      <c r="BT231" s="3" t="s">
        <v>185</v>
      </c>
      <c r="BU231" s="27">
        <v>-1</v>
      </c>
      <c r="BV231" s="27">
        <v>0</v>
      </c>
      <c r="BW231" s="27">
        <v>0</v>
      </c>
      <c r="BX231" s="27" t="s">
        <v>290</v>
      </c>
      <c r="BY231" s="27">
        <v>0</v>
      </c>
      <c r="BZ231" s="27">
        <v>0</v>
      </c>
      <c r="CA231" s="27">
        <v>0</v>
      </c>
      <c r="CB231" s="31" t="s">
        <v>0</v>
      </c>
      <c r="CC231" s="3" t="s">
        <v>176</v>
      </c>
      <c r="CG231" s="14"/>
      <c r="CI231" s="13"/>
      <c r="CK231" s="13"/>
      <c r="CM231" s="13"/>
    </row>
    <row r="232" spans="3:91" s="3" customFormat="1" x14ac:dyDescent="0.25">
      <c r="C232" s="3">
        <v>2</v>
      </c>
      <c r="D232" s="3">
        <v>2016</v>
      </c>
      <c r="E232" s="41" t="str">
        <f t="shared" si="281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30021</v>
      </c>
      <c r="L232" s="3">
        <v>5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1</v>
      </c>
      <c r="V232" s="3">
        <v>0.57999999999999996</v>
      </c>
      <c r="W232" s="3">
        <v>0.57999999999999996</v>
      </c>
      <c r="X232" s="3">
        <v>0.57999999999999996</v>
      </c>
      <c r="Y232" s="30">
        <f>Y231</f>
        <v>7</v>
      </c>
      <c r="Z232" s="48">
        <v>1</v>
      </c>
      <c r="AA232" s="48" t="s">
        <v>299</v>
      </c>
      <c r="AB232" s="3">
        <v>8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8</v>
      </c>
      <c r="AN232" s="3">
        <v>0</v>
      </c>
      <c r="AO232" s="3">
        <v>5016</v>
      </c>
      <c r="AP232" s="41">
        <f>AP231</f>
        <v>0.7</v>
      </c>
      <c r="AQ232" s="41" t="str">
        <f>AQ231</f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1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116</v>
      </c>
      <c r="BB232" s="41">
        <f>BB231</f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130</v>
      </c>
      <c r="BI232" s="3" t="s">
        <v>84</v>
      </c>
      <c r="BJ232" s="3" t="s">
        <v>157</v>
      </c>
      <c r="BK232" s="3" t="s">
        <v>87</v>
      </c>
      <c r="BL232" s="3" t="s">
        <v>160</v>
      </c>
      <c r="BM232" s="3" t="s">
        <v>141</v>
      </c>
      <c r="BN232" s="58">
        <f t="shared" ref="BN232:BN246" si="315">BM413/$CC$216</f>
        <v>0</v>
      </c>
      <c r="BO232" s="27">
        <v>2</v>
      </c>
      <c r="BP232" s="80" t="str">
        <f t="shared" si="278"/>
        <v>not applic.</v>
      </c>
      <c r="BQ232" s="70" t="str">
        <f t="shared" ref="BQ232:BV232" si="316">BQ231</f>
        <v>not compact</v>
      </c>
      <c r="BR232" s="70" t="str">
        <f t="shared" si="316"/>
        <v>not compact</v>
      </c>
      <c r="BS232" s="30" t="str">
        <f t="shared" si="316"/>
        <v>Pipe Insulation, All Lines</v>
      </c>
      <c r="BT232" s="30" t="str">
        <f t="shared" si="316"/>
        <v>Pipe Insulation, All Lines</v>
      </c>
      <c r="BU232" s="41">
        <f t="shared" si="316"/>
        <v>-1</v>
      </c>
      <c r="BV232" s="41">
        <f t="shared" si="316"/>
        <v>0</v>
      </c>
      <c r="BW232" s="41">
        <f t="shared" ref="BW232" si="317">BW231</f>
        <v>0</v>
      </c>
      <c r="BX232" s="41" t="s">
        <v>290</v>
      </c>
      <c r="BY232" s="41">
        <v>0</v>
      </c>
      <c r="BZ232" s="41">
        <v>0</v>
      </c>
      <c r="CA232" s="41">
        <v>0</v>
      </c>
      <c r="CB232" s="31" t="s">
        <v>0</v>
      </c>
      <c r="CC232" s="60">
        <v>1.0612079999999999</v>
      </c>
      <c r="CD232" s="59" t="s">
        <v>217</v>
      </c>
      <c r="CG232" s="14"/>
      <c r="CI232" s="13"/>
      <c r="CK232" s="13"/>
      <c r="CM232" s="13"/>
    </row>
    <row r="233" spans="3:91" s="3" customFormat="1" x14ac:dyDescent="0.25">
      <c r="C233" s="3">
        <v>3</v>
      </c>
      <c r="D233" s="3">
        <v>2016</v>
      </c>
      <c r="E233" s="41" t="str">
        <f t="shared" si="281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31137</v>
      </c>
      <c r="L233" s="3">
        <v>3.1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0">
        <f t="shared" ref="Y233:Y246" si="318">Y232</f>
        <v>7</v>
      </c>
      <c r="Z233" s="48">
        <v>1</v>
      </c>
      <c r="AA233" s="48" t="s">
        <v>299</v>
      </c>
      <c r="AB233" s="3">
        <v>6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1">
        <v>0.5</v>
      </c>
      <c r="AI233" s="3">
        <v>0.55000000000000004</v>
      </c>
      <c r="AJ233" s="3">
        <v>0.3</v>
      </c>
      <c r="AK233" s="3">
        <v>30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19">AP232</f>
        <v>0.7</v>
      </c>
      <c r="AQ233" s="41" t="str">
        <f t="shared" si="319"/>
        <v>Standard</v>
      </c>
      <c r="AR233" s="27">
        <v>0.32</v>
      </c>
      <c r="AS233" s="27">
        <v>0.5</v>
      </c>
      <c r="AT233" s="27">
        <v>0.2</v>
      </c>
      <c r="AU233" s="27">
        <v>0.5</v>
      </c>
      <c r="AV233" s="27">
        <v>1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41">
        <f t="shared" ref="BB233" si="320">BB232</f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60</v>
      </c>
      <c r="BH233" s="3" t="s">
        <v>130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8">
        <f t="shared" si="315"/>
        <v>0</v>
      </c>
      <c r="BO233" s="27">
        <v>1</v>
      </c>
      <c r="BP233" s="80" t="str">
        <f t="shared" si="278"/>
        <v>not applic.</v>
      </c>
      <c r="BQ233" s="70" t="str">
        <f t="shared" ref="BQ233:BQ246" si="321">BQ232</f>
        <v>not compact</v>
      </c>
      <c r="BR233" s="70" t="str">
        <f t="shared" ref="BR233:BR246" si="322">BR232</f>
        <v>not compact</v>
      </c>
      <c r="BS233" s="30" t="str">
        <f t="shared" ref="BS233:BT246" si="323">BS232</f>
        <v>Pipe Insulation, All Lines</v>
      </c>
      <c r="BT233" s="30" t="str">
        <f t="shared" si="323"/>
        <v>Pipe Insulation, All Lines</v>
      </c>
      <c r="BU233" s="41">
        <f t="shared" ref="BU233:BV233" si="324">BU232</f>
        <v>-1</v>
      </c>
      <c r="BV233" s="41">
        <f t="shared" si="324"/>
        <v>0</v>
      </c>
      <c r="BW233" s="41">
        <f t="shared" ref="BW233" si="325">BW232</f>
        <v>0</v>
      </c>
      <c r="BX233" s="41" t="s">
        <v>290</v>
      </c>
      <c r="BY233" s="41">
        <v>0</v>
      </c>
      <c r="BZ233" s="41">
        <v>0</v>
      </c>
      <c r="CA233" s="41">
        <v>0</v>
      </c>
      <c r="CB233" s="31" t="s">
        <v>0</v>
      </c>
      <c r="CG233" s="14"/>
      <c r="CI233" s="13"/>
      <c r="CK233" s="13"/>
      <c r="CM233" s="13"/>
    </row>
    <row r="234" spans="3:91" s="3" customFormat="1" x14ac:dyDescent="0.25">
      <c r="C234" s="3">
        <v>4</v>
      </c>
      <c r="D234" s="3">
        <v>2016</v>
      </c>
      <c r="E234" s="41" t="str">
        <f t="shared" si="28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30935</v>
      </c>
      <c r="L234" s="3">
        <v>11.4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318"/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26">AP233</f>
        <v>0.7</v>
      </c>
      <c r="AQ234" s="41" t="str">
        <f t="shared" si="326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0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118</v>
      </c>
      <c r="BB234" s="41">
        <f t="shared" ref="BB234" si="327"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129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8">
        <f t="shared" si="315"/>
        <v>0</v>
      </c>
      <c r="BO234" s="27">
        <v>2</v>
      </c>
      <c r="BP234" s="80" t="str">
        <f t="shared" si="278"/>
        <v>not applic.</v>
      </c>
      <c r="BQ234" s="70" t="str">
        <f t="shared" si="321"/>
        <v>not compact</v>
      </c>
      <c r="BR234" s="70" t="str">
        <f t="shared" si="322"/>
        <v>not compact</v>
      </c>
      <c r="BS234" s="30" t="str">
        <f t="shared" si="323"/>
        <v>Pipe Insulation, All Lines</v>
      </c>
      <c r="BT234" s="30" t="str">
        <f t="shared" si="323"/>
        <v>Pipe Insulation, All Lines</v>
      </c>
      <c r="BU234" s="41">
        <f t="shared" ref="BU234:BV234" si="328">BU233</f>
        <v>-1</v>
      </c>
      <c r="BV234" s="41">
        <f t="shared" si="328"/>
        <v>0</v>
      </c>
      <c r="BW234" s="41">
        <f t="shared" ref="BW234" si="329">BW233</f>
        <v>0</v>
      </c>
      <c r="BX234" s="41" t="s">
        <v>290</v>
      </c>
      <c r="BY234" s="41">
        <v>0</v>
      </c>
      <c r="BZ234" s="41">
        <v>0</v>
      </c>
      <c r="CA234" s="41">
        <v>0</v>
      </c>
      <c r="CB234" s="31" t="s">
        <v>0</v>
      </c>
      <c r="CG234" s="14"/>
      <c r="CI234" s="13"/>
      <c r="CK234" s="13"/>
      <c r="CM234" s="13"/>
    </row>
    <row r="235" spans="3:91" s="3" customFormat="1" x14ac:dyDescent="0.25">
      <c r="C235" s="3">
        <v>5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33490</v>
      </c>
      <c r="L235" s="3">
        <v>2.2999999999999998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318"/>
        <v>7</v>
      </c>
      <c r="Z235" s="48">
        <v>1</v>
      </c>
      <c r="AA235" s="48" t="s">
        <v>299</v>
      </c>
      <c r="AB235" s="3">
        <v>6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1">
        <v>0.5</v>
      </c>
      <c r="AI235" s="3">
        <v>0.55000000000000004</v>
      </c>
      <c r="AJ235" s="3">
        <v>0.3</v>
      </c>
      <c r="AK235" s="3">
        <v>30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30">AP234</f>
        <v>0.7</v>
      </c>
      <c r="AQ235" s="41" t="str">
        <f t="shared" si="330"/>
        <v>Standard</v>
      </c>
      <c r="AR235" s="27">
        <v>0.32</v>
      </c>
      <c r="AS235" s="27">
        <v>0.5</v>
      </c>
      <c r="AT235" s="27">
        <v>0.2</v>
      </c>
      <c r="AU235" s="27">
        <v>0.5</v>
      </c>
      <c r="AV235" s="27">
        <v>1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116</v>
      </c>
      <c r="BB235" s="41">
        <f t="shared" ref="BB235" si="331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60</v>
      </c>
      <c r="BH235" s="3" t="s">
        <v>130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8">
        <f t="shared" si="315"/>
        <v>0</v>
      </c>
      <c r="BO235" s="27">
        <v>1</v>
      </c>
      <c r="BP235" s="80" t="str">
        <f t="shared" si="278"/>
        <v>not applic.</v>
      </c>
      <c r="BQ235" s="70" t="str">
        <f t="shared" si="321"/>
        <v>not compact</v>
      </c>
      <c r="BR235" s="70" t="str">
        <f t="shared" si="322"/>
        <v>not compact</v>
      </c>
      <c r="BS235" s="30" t="str">
        <f t="shared" si="323"/>
        <v>Pipe Insulation, All Lines</v>
      </c>
      <c r="BT235" s="30" t="str">
        <f t="shared" si="323"/>
        <v>Pipe Insulation, All Lines</v>
      </c>
      <c r="BU235" s="41">
        <f t="shared" ref="BU235:BV235" si="332">BU234</f>
        <v>-1</v>
      </c>
      <c r="BV235" s="41">
        <f t="shared" si="332"/>
        <v>0</v>
      </c>
      <c r="BW235" s="41">
        <f t="shared" ref="BW235" si="333">BW234</f>
        <v>0</v>
      </c>
      <c r="BX235" s="41" t="s">
        <v>290</v>
      </c>
      <c r="BY235" s="41">
        <v>0</v>
      </c>
      <c r="BZ235" s="41">
        <v>0</v>
      </c>
      <c r="CA235" s="41">
        <v>0</v>
      </c>
      <c r="CB235" s="31" t="s">
        <v>0</v>
      </c>
      <c r="CG235" s="14"/>
      <c r="CI235" s="13"/>
      <c r="CK235" s="13"/>
      <c r="CM235" s="13"/>
    </row>
    <row r="236" spans="3:91" s="3" customFormat="1" x14ac:dyDescent="0.25">
      <c r="C236" s="3">
        <v>6</v>
      </c>
      <c r="D236" s="3">
        <v>2016</v>
      </c>
      <c r="E236" s="41" t="str">
        <f t="shared" si="281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30081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6</v>
      </c>
      <c r="AC236" s="3">
        <v>6</v>
      </c>
      <c r="AD236" s="3">
        <v>7</v>
      </c>
      <c r="AE236" s="3">
        <v>15</v>
      </c>
      <c r="AF236" s="3">
        <v>6.5000000000000002E-2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30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34">AP235</f>
        <v>0.7</v>
      </c>
      <c r="AQ236" s="41" t="str">
        <f t="shared" si="334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1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116</v>
      </c>
      <c r="BB236" s="41">
        <f t="shared" ref="BB236" si="335">BB235</f>
        <v>0</v>
      </c>
      <c r="BC236" s="3" t="s">
        <v>127</v>
      </c>
      <c r="BD236" s="3" t="s">
        <v>128</v>
      </c>
      <c r="BE236" s="3" t="s">
        <v>39</v>
      </c>
      <c r="BF236" s="3" t="s">
        <v>40</v>
      </c>
      <c r="BG236" s="3" t="s">
        <v>60</v>
      </c>
      <c r="BH236" s="3" t="s">
        <v>130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8">
        <f t="shared" si="315"/>
        <v>0</v>
      </c>
      <c r="BO236" s="27">
        <v>1</v>
      </c>
      <c r="BP236" s="80" t="str">
        <f t="shared" si="278"/>
        <v>not applic.</v>
      </c>
      <c r="BQ236" s="70" t="str">
        <f t="shared" si="321"/>
        <v>not compact</v>
      </c>
      <c r="BR236" s="70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36">BU235</f>
        <v>-1</v>
      </c>
      <c r="BV236" s="41">
        <f t="shared" si="336"/>
        <v>0</v>
      </c>
      <c r="BW236" s="41">
        <f t="shared" ref="BW236" si="337">BW235</f>
        <v>0</v>
      </c>
      <c r="BX236" s="41" t="s">
        <v>290</v>
      </c>
      <c r="BY236" s="41">
        <v>0</v>
      </c>
      <c r="BZ236" s="41">
        <v>0</v>
      </c>
      <c r="CA236" s="41">
        <v>0</v>
      </c>
      <c r="CB236" s="31" t="s">
        <v>0</v>
      </c>
      <c r="CG236" s="14"/>
      <c r="CI236" s="13"/>
      <c r="CK236" s="13"/>
      <c r="CM236" s="13"/>
    </row>
    <row r="237" spans="3:91" s="3" customFormat="1" x14ac:dyDescent="0.25">
      <c r="C237" s="3">
        <v>7</v>
      </c>
      <c r="D237" s="3">
        <v>2016</v>
      </c>
      <c r="E237" s="41" t="str">
        <f t="shared" si="281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30701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20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6</v>
      </c>
      <c r="AC237" s="3">
        <v>6</v>
      </c>
      <c r="AD237" s="3">
        <v>7</v>
      </c>
      <c r="AE237" s="3">
        <v>15</v>
      </c>
      <c r="AF237" s="3">
        <v>6.5000000000000002E-2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30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38">AP236</f>
        <v>0.7</v>
      </c>
      <c r="AQ237" s="41" t="str">
        <f t="shared" si="338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1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116</v>
      </c>
      <c r="BB237" s="41">
        <f t="shared" ref="BB237" si="339">BB236</f>
        <v>0</v>
      </c>
      <c r="BC237" s="3" t="s">
        <v>127</v>
      </c>
      <c r="BD237" s="3" t="s">
        <v>128</v>
      </c>
      <c r="BE237" s="3" t="s">
        <v>39</v>
      </c>
      <c r="BF237" s="3" t="s">
        <v>40</v>
      </c>
      <c r="BG237" s="3" t="s">
        <v>60</v>
      </c>
      <c r="BH237" s="3" t="s">
        <v>130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8">
        <f t="shared" si="315"/>
        <v>0</v>
      </c>
      <c r="BO237" s="27">
        <v>1</v>
      </c>
      <c r="BP237" s="80" t="str">
        <f t="shared" si="278"/>
        <v>not applic.</v>
      </c>
      <c r="BQ237" s="70" t="str">
        <f t="shared" si="321"/>
        <v>not compact</v>
      </c>
      <c r="BR237" s="70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40">BU236</f>
        <v>-1</v>
      </c>
      <c r="BV237" s="41">
        <f t="shared" si="340"/>
        <v>0</v>
      </c>
      <c r="BW237" s="41">
        <f t="shared" ref="BW237" si="341">BW236</f>
        <v>0</v>
      </c>
      <c r="BX237" s="41" t="s">
        <v>290</v>
      </c>
      <c r="BY237" s="41">
        <v>0</v>
      </c>
      <c r="BZ237" s="41">
        <v>0</v>
      </c>
      <c r="CA237" s="41">
        <v>0</v>
      </c>
      <c r="CB237" s="31" t="s">
        <v>0</v>
      </c>
      <c r="CG237" s="14"/>
      <c r="CI237" s="13"/>
      <c r="CK237" s="13"/>
      <c r="CM237" s="13"/>
    </row>
    <row r="238" spans="3:91" s="3" customFormat="1" x14ac:dyDescent="0.25">
      <c r="C238" s="3">
        <v>8</v>
      </c>
      <c r="D238" s="3">
        <v>2016</v>
      </c>
      <c r="E238" s="41" t="str">
        <f t="shared" si="281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29254</v>
      </c>
      <c r="L238" s="3">
        <v>9.1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8</v>
      </c>
      <c r="AC238" s="3">
        <v>6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42">AP237</f>
        <v>0.7</v>
      </c>
      <c r="AQ238" s="41" t="str">
        <f t="shared" si="342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0.1</v>
      </c>
      <c r="AX238" s="27">
        <v>0.1</v>
      </c>
      <c r="AY238" s="3" t="s">
        <v>116</v>
      </c>
      <c r="AZ238" s="3" t="s">
        <v>116</v>
      </c>
      <c r="BA238" s="3" t="s">
        <v>118</v>
      </c>
      <c r="BB238" s="41">
        <f t="shared" ref="BB238" si="343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8">
        <f t="shared" si="315"/>
        <v>0</v>
      </c>
      <c r="BO238" s="27">
        <v>2</v>
      </c>
      <c r="BP238" s="80" t="str">
        <f t="shared" si="278"/>
        <v>not applic.</v>
      </c>
      <c r="BQ238" s="70" t="str">
        <f t="shared" si="321"/>
        <v>not compact</v>
      </c>
      <c r="BR238" s="70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44">BU237</f>
        <v>-1</v>
      </c>
      <c r="BV238" s="41">
        <f t="shared" si="344"/>
        <v>0</v>
      </c>
      <c r="BW238" s="41">
        <f t="shared" ref="BW238" si="345">BW237</f>
        <v>0</v>
      </c>
      <c r="BX238" s="41" t="s">
        <v>290</v>
      </c>
      <c r="BY238" s="41">
        <v>0</v>
      </c>
      <c r="BZ238" s="41">
        <v>0</v>
      </c>
      <c r="CA238" s="41">
        <v>0</v>
      </c>
      <c r="CB238" s="31" t="s">
        <v>0</v>
      </c>
      <c r="CG238" s="14"/>
      <c r="CI238" s="13"/>
      <c r="CK238" s="13"/>
      <c r="CM238" s="13"/>
    </row>
    <row r="239" spans="3:91" s="3" customFormat="1" x14ac:dyDescent="0.25">
      <c r="C239" s="3">
        <v>9</v>
      </c>
      <c r="D239" s="3">
        <v>2016</v>
      </c>
      <c r="E239" s="41" t="str">
        <f t="shared" si="281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29889</v>
      </c>
      <c r="L239" s="3">
        <v>11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8</v>
      </c>
      <c r="AC239" s="3">
        <v>6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0</v>
      </c>
      <c r="AN239" s="3">
        <v>0</v>
      </c>
      <c r="AO239" s="3">
        <v>5016</v>
      </c>
      <c r="AP239" s="41">
        <f t="shared" ref="AP239:AQ239" si="346">AP238</f>
        <v>0.7</v>
      </c>
      <c r="AQ239" s="41" t="str">
        <f t="shared" si="346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0.1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47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158</v>
      </c>
      <c r="BK239" s="3" t="s">
        <v>87</v>
      </c>
      <c r="BL239" s="3" t="s">
        <v>161</v>
      </c>
      <c r="BM239" s="3" t="s">
        <v>141</v>
      </c>
      <c r="BN239" s="58">
        <f t="shared" si="315"/>
        <v>0</v>
      </c>
      <c r="BO239" s="27">
        <v>2</v>
      </c>
      <c r="BP239" s="80" t="str">
        <f t="shared" si="278"/>
        <v>not applic.</v>
      </c>
      <c r="BQ239" s="70" t="str">
        <f t="shared" si="321"/>
        <v>not compact</v>
      </c>
      <c r="BR239" s="70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48">BU238</f>
        <v>-1</v>
      </c>
      <c r="BV239" s="41">
        <f t="shared" si="348"/>
        <v>0</v>
      </c>
      <c r="BW239" s="41">
        <f t="shared" ref="BW239" si="349">BW238</f>
        <v>0</v>
      </c>
      <c r="BX239" s="41" t="s">
        <v>290</v>
      </c>
      <c r="BY239" s="41">
        <v>0</v>
      </c>
      <c r="BZ239" s="41">
        <v>0</v>
      </c>
      <c r="CA239" s="41">
        <v>0</v>
      </c>
      <c r="CB239" s="31" t="s">
        <v>0</v>
      </c>
      <c r="CG239" s="14"/>
      <c r="CI239" s="13"/>
      <c r="CK239" s="13"/>
      <c r="CM239" s="13"/>
    </row>
    <row r="240" spans="3:91" s="3" customFormat="1" x14ac:dyDescent="0.25">
      <c r="C240" s="3">
        <v>10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30200</v>
      </c>
      <c r="L240" s="3">
        <v>10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6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0</v>
      </c>
      <c r="AN240" s="3">
        <v>0</v>
      </c>
      <c r="AO240" s="3">
        <v>5016</v>
      </c>
      <c r="AP240" s="41">
        <f t="shared" ref="AP240:AQ240" si="350">AP239</f>
        <v>0.7</v>
      </c>
      <c r="AQ240" s="41" t="str">
        <f t="shared" si="350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0.2</v>
      </c>
      <c r="AX240" s="27">
        <v>0.1</v>
      </c>
      <c r="AY240" s="3" t="s">
        <v>116</v>
      </c>
      <c r="AZ240" s="3" t="s">
        <v>116</v>
      </c>
      <c r="BA240" s="3" t="s">
        <v>118</v>
      </c>
      <c r="BB240" s="41">
        <f t="shared" ref="BB240" si="351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158</v>
      </c>
      <c r="BK240" s="3" t="s">
        <v>87</v>
      </c>
      <c r="BL240" s="3" t="s">
        <v>161</v>
      </c>
      <c r="BM240" s="3" t="s">
        <v>141</v>
      </c>
      <c r="BN240" s="58">
        <f t="shared" si="315"/>
        <v>0</v>
      </c>
      <c r="BO240" s="27">
        <v>2</v>
      </c>
      <c r="BP240" s="80" t="str">
        <f t="shared" si="278"/>
        <v>not applic.</v>
      </c>
      <c r="BQ240" s="70" t="str">
        <f t="shared" si="321"/>
        <v>not compact</v>
      </c>
      <c r="BR240" s="70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52">BU239</f>
        <v>-1</v>
      </c>
      <c r="BV240" s="41">
        <f t="shared" si="352"/>
        <v>0</v>
      </c>
      <c r="BW240" s="41">
        <f t="shared" ref="BW240" si="353">BW239</f>
        <v>0</v>
      </c>
      <c r="BX240" s="41" t="s">
        <v>290</v>
      </c>
      <c r="BY240" s="41">
        <v>0</v>
      </c>
      <c r="BZ240" s="41">
        <v>0</v>
      </c>
      <c r="CA240" s="41">
        <v>0</v>
      </c>
      <c r="CB240" s="31" t="s">
        <v>0</v>
      </c>
      <c r="CG240" s="14"/>
      <c r="CI240" s="13"/>
      <c r="CK240" s="13"/>
      <c r="CM240" s="13"/>
    </row>
    <row r="241" spans="1:91" s="3" customFormat="1" x14ac:dyDescent="0.25">
      <c r="C241" s="3">
        <v>11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29693</v>
      </c>
      <c r="L241" s="3">
        <v>8.6999999999999993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8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8</v>
      </c>
      <c r="AN241" s="3">
        <v>0</v>
      </c>
      <c r="AO241" s="3">
        <v>5016</v>
      </c>
      <c r="AP241" s="41">
        <f t="shared" ref="AP241:AQ241" si="354">AP240</f>
        <v>0.7</v>
      </c>
      <c r="AQ241" s="41" t="str">
        <f t="shared" si="354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0.2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55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157</v>
      </c>
      <c r="BK241" s="3" t="s">
        <v>87</v>
      </c>
      <c r="BL241" s="3" t="s">
        <v>160</v>
      </c>
      <c r="BM241" s="3" t="s">
        <v>141</v>
      </c>
      <c r="BN241" s="58">
        <f t="shared" si="315"/>
        <v>0</v>
      </c>
      <c r="BO241" s="27">
        <v>2</v>
      </c>
      <c r="BP241" s="80" t="str">
        <f t="shared" si="278"/>
        <v>not applic.</v>
      </c>
      <c r="BQ241" s="70" t="str">
        <f t="shared" si="321"/>
        <v>not compact</v>
      </c>
      <c r="BR241" s="70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56">BU240</f>
        <v>-1</v>
      </c>
      <c r="BV241" s="41">
        <f t="shared" si="356"/>
        <v>0</v>
      </c>
      <c r="BW241" s="41">
        <f t="shared" ref="BW241" si="357">BW240</f>
        <v>0</v>
      </c>
      <c r="BX241" s="41" t="s">
        <v>290</v>
      </c>
      <c r="BY241" s="41">
        <v>0</v>
      </c>
      <c r="BZ241" s="41">
        <v>0</v>
      </c>
      <c r="CA241" s="41">
        <v>0</v>
      </c>
      <c r="CB241" s="31" t="s">
        <v>0</v>
      </c>
      <c r="CG241" s="14"/>
      <c r="CI241" s="13"/>
      <c r="CK241" s="13"/>
      <c r="CM241" s="13"/>
    </row>
    <row r="242" spans="1:91" s="3" customFormat="1" x14ac:dyDescent="0.25">
      <c r="C242" s="3">
        <v>12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29328</v>
      </c>
      <c r="L242" s="3">
        <v>9.5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6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4</v>
      </c>
      <c r="AN242" s="3">
        <v>0</v>
      </c>
      <c r="AO242" s="3">
        <v>5016</v>
      </c>
      <c r="AP242" s="41">
        <f t="shared" ref="AP242:AQ242" si="358">AP241</f>
        <v>0.7</v>
      </c>
      <c r="AQ242" s="41" t="str">
        <f t="shared" si="358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0.2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59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159</v>
      </c>
      <c r="BK242" s="3" t="s">
        <v>87</v>
      </c>
      <c r="BL242" s="3" t="s">
        <v>162</v>
      </c>
      <c r="BM242" s="3" t="s">
        <v>141</v>
      </c>
      <c r="BN242" s="58">
        <f t="shared" si="315"/>
        <v>0</v>
      </c>
      <c r="BO242" s="27">
        <v>2</v>
      </c>
      <c r="BP242" s="80" t="str">
        <f t="shared" si="278"/>
        <v>not applic.</v>
      </c>
      <c r="BQ242" s="70" t="str">
        <f t="shared" si="321"/>
        <v>not compact</v>
      </c>
      <c r="BR242" s="70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60">BU241</f>
        <v>-1</v>
      </c>
      <c r="BV242" s="41">
        <f t="shared" si="360"/>
        <v>0</v>
      </c>
      <c r="BW242" s="41">
        <f t="shared" ref="BW242" si="361">BW241</f>
        <v>0</v>
      </c>
      <c r="BX242" s="41" t="s">
        <v>290</v>
      </c>
      <c r="BY242" s="41">
        <v>0</v>
      </c>
      <c r="BZ242" s="41">
        <v>0</v>
      </c>
      <c r="CA242" s="41">
        <v>0</v>
      </c>
      <c r="CB242" s="31" t="s">
        <v>0</v>
      </c>
      <c r="CG242" s="14"/>
      <c r="CI242" s="13"/>
      <c r="CK242" s="13"/>
      <c r="CM242" s="13"/>
    </row>
    <row r="243" spans="1:91" s="3" customFormat="1" x14ac:dyDescent="0.25">
      <c r="C243" s="3">
        <v>13</v>
      </c>
      <c r="D243" s="3">
        <v>2016</v>
      </c>
      <c r="E243" s="41" t="str">
        <f t="shared" si="281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29553</v>
      </c>
      <c r="L243" s="3">
        <v>9.1999999999999993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6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8</v>
      </c>
      <c r="AN243" s="3">
        <v>0</v>
      </c>
      <c r="AO243" s="3">
        <v>5016</v>
      </c>
      <c r="AP243" s="41">
        <f t="shared" ref="AP243:AQ243" si="362">AP242</f>
        <v>0.7</v>
      </c>
      <c r="AQ243" s="41" t="str">
        <f t="shared" si="362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63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157</v>
      </c>
      <c r="BK243" s="3" t="s">
        <v>87</v>
      </c>
      <c r="BL243" s="3" t="s">
        <v>160</v>
      </c>
      <c r="BM243" s="3" t="s">
        <v>141</v>
      </c>
      <c r="BN243" s="58">
        <f t="shared" si="315"/>
        <v>0</v>
      </c>
      <c r="BO243" s="27">
        <v>2</v>
      </c>
      <c r="BP243" s="80" t="str">
        <f t="shared" si="278"/>
        <v>not applic.</v>
      </c>
      <c r="BQ243" s="70" t="str">
        <f t="shared" si="321"/>
        <v>not compact</v>
      </c>
      <c r="BR243" s="70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64">BU242</f>
        <v>-1</v>
      </c>
      <c r="BV243" s="41">
        <f t="shared" si="364"/>
        <v>0</v>
      </c>
      <c r="BW243" s="41">
        <f t="shared" ref="BW243" si="365">BW242</f>
        <v>0</v>
      </c>
      <c r="BX243" s="41" t="s">
        <v>290</v>
      </c>
      <c r="BY243" s="41">
        <v>0</v>
      </c>
      <c r="BZ243" s="41">
        <v>0</v>
      </c>
      <c r="CA243" s="41">
        <v>0</v>
      </c>
      <c r="CB243" s="31" t="s">
        <v>0</v>
      </c>
      <c r="CG243" s="14"/>
      <c r="CI243" s="13"/>
      <c r="CK243" s="13"/>
      <c r="CM243" s="13"/>
    </row>
    <row r="244" spans="1:91" s="3" customFormat="1" x14ac:dyDescent="0.25">
      <c r="C244" s="3">
        <v>14</v>
      </c>
      <c r="D244" s="3">
        <v>2016</v>
      </c>
      <c r="E244" s="41" t="str">
        <f t="shared" si="281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31651</v>
      </c>
      <c r="L244" s="3">
        <v>8.1999999999999993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8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8</v>
      </c>
      <c r="AN244" s="3">
        <v>0</v>
      </c>
      <c r="AO244" s="3">
        <v>5016</v>
      </c>
      <c r="AP244" s="41">
        <f t="shared" ref="AP244:AQ244" si="366">AP243</f>
        <v>0.7</v>
      </c>
      <c r="AQ244" s="41" t="str">
        <f t="shared" si="366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0.2</v>
      </c>
      <c r="AX244" s="27">
        <v>0.63</v>
      </c>
      <c r="AY244" s="3" t="s">
        <v>116</v>
      </c>
      <c r="AZ244" s="3" t="s">
        <v>116</v>
      </c>
      <c r="BA244" s="3" t="s">
        <v>118</v>
      </c>
      <c r="BB244" s="41">
        <f t="shared" ref="BB244" si="367">BB243</f>
        <v>0</v>
      </c>
      <c r="BC244" s="3" t="s">
        <v>119</v>
      </c>
      <c r="BD244" s="3" t="s">
        <v>126</v>
      </c>
      <c r="BE244" s="3" t="s">
        <v>39</v>
      </c>
      <c r="BF244" s="3" t="s">
        <v>40</v>
      </c>
      <c r="BG244" s="3" t="s">
        <v>59</v>
      </c>
      <c r="BH244" s="3" t="s">
        <v>129</v>
      </c>
      <c r="BI244" s="3" t="s">
        <v>84</v>
      </c>
      <c r="BJ244" s="3" t="s">
        <v>157</v>
      </c>
      <c r="BK244" s="3" t="s">
        <v>87</v>
      </c>
      <c r="BL244" s="3" t="s">
        <v>160</v>
      </c>
      <c r="BM244" s="3" t="s">
        <v>141</v>
      </c>
      <c r="BN244" s="58">
        <f t="shared" si="315"/>
        <v>0</v>
      </c>
      <c r="BO244" s="27">
        <v>2</v>
      </c>
      <c r="BP244" s="80" t="str">
        <f t="shared" si="278"/>
        <v>not applic.</v>
      </c>
      <c r="BQ244" s="70" t="str">
        <f t="shared" si="321"/>
        <v>not compact</v>
      </c>
      <c r="BR244" s="70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68">BU243</f>
        <v>-1</v>
      </c>
      <c r="BV244" s="41">
        <f t="shared" si="368"/>
        <v>0</v>
      </c>
      <c r="BW244" s="41">
        <f t="shared" ref="BW244" si="369">BW243</f>
        <v>0</v>
      </c>
      <c r="BX244" s="41" t="s">
        <v>290</v>
      </c>
      <c r="BY244" s="41">
        <v>0</v>
      </c>
      <c r="BZ244" s="41">
        <v>0</v>
      </c>
      <c r="CA244" s="41">
        <v>0</v>
      </c>
      <c r="CB244" s="31" t="s">
        <v>0</v>
      </c>
      <c r="CG244" s="14"/>
      <c r="CI244" s="13"/>
      <c r="CK244" s="13"/>
      <c r="CM244" s="13"/>
    </row>
    <row r="245" spans="1:91" s="3" customFormat="1" x14ac:dyDescent="0.25">
      <c r="C245" s="3">
        <v>15</v>
      </c>
      <c r="D245" s="3">
        <v>2016</v>
      </c>
      <c r="E245" s="41" t="str">
        <f t="shared" si="281"/>
        <v>MultiFam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29177</v>
      </c>
      <c r="L245" s="3">
        <v>7.3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0">
        <f t="shared" si="318"/>
        <v>7</v>
      </c>
      <c r="Z245" s="48">
        <v>1</v>
      </c>
      <c r="AA245" s="48" t="s">
        <v>299</v>
      </c>
      <c r="AB245" s="3">
        <v>8</v>
      </c>
      <c r="AC245" s="3">
        <v>8</v>
      </c>
      <c r="AD245" s="3">
        <v>7</v>
      </c>
      <c r="AE245" s="3">
        <v>15</v>
      </c>
      <c r="AF245" s="3">
        <v>5.0999999999999997E-2</v>
      </c>
      <c r="AG245" s="3">
        <v>0.4</v>
      </c>
      <c r="AH245" s="3">
        <v>0.35</v>
      </c>
      <c r="AI245" s="3">
        <v>0.55000000000000004</v>
      </c>
      <c r="AJ245" s="3">
        <v>0.3</v>
      </c>
      <c r="AK245" s="3">
        <v>38</v>
      </c>
      <c r="AL245" s="3">
        <v>19</v>
      </c>
      <c r="AM245" s="3">
        <v>4</v>
      </c>
      <c r="AN245" s="3">
        <v>0</v>
      </c>
      <c r="AO245" s="3">
        <v>5016</v>
      </c>
      <c r="AP245" s="41">
        <f t="shared" ref="AP245:AQ245" si="370">AP244</f>
        <v>0.7</v>
      </c>
      <c r="AQ245" s="41" t="str">
        <f t="shared" si="370"/>
        <v>Standard</v>
      </c>
      <c r="AR245" s="27">
        <v>0.32</v>
      </c>
      <c r="AS245" s="27">
        <v>0.25</v>
      </c>
      <c r="AT245" s="27">
        <v>0.2</v>
      </c>
      <c r="AU245" s="27">
        <v>0.5</v>
      </c>
      <c r="AV245" s="27">
        <v>0</v>
      </c>
      <c r="AW245" s="27">
        <v>0.2</v>
      </c>
      <c r="AX245" s="27">
        <v>0.1</v>
      </c>
      <c r="AY245" s="3" t="s">
        <v>116</v>
      </c>
      <c r="AZ245" s="3" t="s">
        <v>116</v>
      </c>
      <c r="BA245" s="3" t="s">
        <v>118</v>
      </c>
      <c r="BB245" s="41">
        <f t="shared" ref="BB245" si="371">BB244</f>
        <v>0</v>
      </c>
      <c r="BC245" s="3" t="s">
        <v>119</v>
      </c>
      <c r="BD245" s="3" t="s">
        <v>126</v>
      </c>
      <c r="BE245" s="3" t="s">
        <v>39</v>
      </c>
      <c r="BF245" s="3" t="s">
        <v>40</v>
      </c>
      <c r="BG245" s="3" t="s">
        <v>59</v>
      </c>
      <c r="BH245" s="3" t="s">
        <v>129</v>
      </c>
      <c r="BI245" s="3" t="s">
        <v>84</v>
      </c>
      <c r="BJ245" s="3" t="s">
        <v>159</v>
      </c>
      <c r="BK245" s="3" t="s">
        <v>87</v>
      </c>
      <c r="BL245" s="3" t="s">
        <v>162</v>
      </c>
      <c r="BM245" s="3" t="s">
        <v>141</v>
      </c>
      <c r="BN245" s="58">
        <f t="shared" si="315"/>
        <v>0</v>
      </c>
      <c r="BO245" s="27">
        <v>2</v>
      </c>
      <c r="BP245" s="80" t="str">
        <f t="shared" si="278"/>
        <v>not applic.</v>
      </c>
      <c r="BQ245" s="70" t="str">
        <f t="shared" si="321"/>
        <v>not compact</v>
      </c>
      <c r="BR245" s="70" t="str">
        <f t="shared" si="322"/>
        <v>not compact</v>
      </c>
      <c r="BS245" s="30" t="str">
        <f t="shared" si="323"/>
        <v>Pipe Insulation, All Lines</v>
      </c>
      <c r="BT245" s="30" t="str">
        <f t="shared" si="323"/>
        <v>Pipe Insulation, All Lines</v>
      </c>
      <c r="BU245" s="41">
        <f t="shared" ref="BU245:BV245" si="372">BU244</f>
        <v>-1</v>
      </c>
      <c r="BV245" s="41">
        <f t="shared" si="372"/>
        <v>0</v>
      </c>
      <c r="BW245" s="41">
        <f t="shared" ref="BW245" si="373">BW244</f>
        <v>0</v>
      </c>
      <c r="BX245" s="41" t="s">
        <v>290</v>
      </c>
      <c r="BY245" s="41">
        <v>0</v>
      </c>
      <c r="BZ245" s="41">
        <v>0</v>
      </c>
      <c r="CA245" s="41">
        <v>0</v>
      </c>
      <c r="CB245" s="31" t="s">
        <v>0</v>
      </c>
      <c r="CG245" s="14"/>
      <c r="CI245" s="13"/>
      <c r="CK245" s="13"/>
      <c r="CM245" s="13"/>
    </row>
    <row r="246" spans="1:91" s="3" customFormat="1" x14ac:dyDescent="0.25">
      <c r="C246" s="3">
        <v>16</v>
      </c>
      <c r="D246" s="3">
        <v>2016</v>
      </c>
      <c r="E246" s="41" t="str">
        <f t="shared" si="281"/>
        <v>MultiFam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30930</v>
      </c>
      <c r="L246" s="3">
        <v>8.6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20</v>
      </c>
      <c r="T246" s="3">
        <v>350</v>
      </c>
      <c r="U246" s="3">
        <v>0</v>
      </c>
      <c r="V246" s="3">
        <v>0.57999999999999996</v>
      </c>
      <c r="W246" s="3">
        <v>0.57999999999999996</v>
      </c>
      <c r="X246" s="3">
        <v>0.57999999999999996</v>
      </c>
      <c r="Y246" s="30">
        <f t="shared" si="318"/>
        <v>7</v>
      </c>
      <c r="Z246" s="48">
        <v>1</v>
      </c>
      <c r="AA246" s="48" t="s">
        <v>299</v>
      </c>
      <c r="AB246" s="3">
        <v>8</v>
      </c>
      <c r="AC246" s="3">
        <v>8</v>
      </c>
      <c r="AD246" s="3">
        <v>7</v>
      </c>
      <c r="AE246" s="3">
        <v>15</v>
      </c>
      <c r="AF246" s="3">
        <v>5.0999999999999997E-2</v>
      </c>
      <c r="AG246" s="3">
        <v>0.4</v>
      </c>
      <c r="AH246" s="3">
        <v>0.35</v>
      </c>
      <c r="AI246" s="3">
        <v>0.55000000000000004</v>
      </c>
      <c r="AJ246" s="3">
        <v>0.3</v>
      </c>
      <c r="AK246" s="3">
        <v>38</v>
      </c>
      <c r="AL246" s="3">
        <v>19</v>
      </c>
      <c r="AM246" s="3">
        <v>8</v>
      </c>
      <c r="AN246" s="3">
        <v>7016</v>
      </c>
      <c r="AO246" s="3">
        <v>10016</v>
      </c>
      <c r="AP246" s="41">
        <f t="shared" ref="AP246:AQ246" si="374">AP245</f>
        <v>0.7</v>
      </c>
      <c r="AQ246" s="41" t="str">
        <f t="shared" si="374"/>
        <v>Standard</v>
      </c>
      <c r="AR246" s="27">
        <v>0.32</v>
      </c>
      <c r="AS246" s="27">
        <v>0.25</v>
      </c>
      <c r="AT246" s="27">
        <v>0.2</v>
      </c>
      <c r="AU246" s="27">
        <v>0.5</v>
      </c>
      <c r="AV246" s="27">
        <v>0</v>
      </c>
      <c r="AW246" s="27">
        <v>0.1</v>
      </c>
      <c r="AX246" s="27">
        <v>0.63</v>
      </c>
      <c r="AY246" s="3" t="s">
        <v>116</v>
      </c>
      <c r="AZ246" s="3" t="s">
        <v>116</v>
      </c>
      <c r="BA246" s="3" t="s">
        <v>118</v>
      </c>
      <c r="BB246" s="41">
        <f t="shared" ref="BB246" si="375">BB245</f>
        <v>0</v>
      </c>
      <c r="BC246" s="3" t="s">
        <v>119</v>
      </c>
      <c r="BD246" s="3" t="s">
        <v>126</v>
      </c>
      <c r="BE246" s="3" t="s">
        <v>41</v>
      </c>
      <c r="BF246" s="3" t="s">
        <v>42</v>
      </c>
      <c r="BG246" s="3" t="s">
        <v>59</v>
      </c>
      <c r="BH246" s="3" t="s">
        <v>129</v>
      </c>
      <c r="BI246" s="3" t="s">
        <v>84</v>
      </c>
      <c r="BJ246" s="3" t="s">
        <v>157</v>
      </c>
      <c r="BK246" s="3" t="s">
        <v>87</v>
      </c>
      <c r="BL246" s="3" t="s">
        <v>160</v>
      </c>
      <c r="BM246" s="3" t="s">
        <v>141</v>
      </c>
      <c r="BN246" s="58">
        <f t="shared" si="315"/>
        <v>0</v>
      </c>
      <c r="BO246" s="27">
        <v>2</v>
      </c>
      <c r="BP246" s="80" t="str">
        <f t="shared" si="278"/>
        <v>not applic.</v>
      </c>
      <c r="BQ246" s="70" t="str">
        <f t="shared" si="321"/>
        <v>not compact</v>
      </c>
      <c r="BR246" s="70" t="str">
        <f t="shared" si="322"/>
        <v>not compact</v>
      </c>
      <c r="BS246" s="30" t="str">
        <f t="shared" si="323"/>
        <v>Pipe Insulation, All Lines</v>
      </c>
      <c r="BT246" s="30" t="str">
        <f t="shared" si="323"/>
        <v>Pipe Insulation, All Lines</v>
      </c>
      <c r="BU246" s="41">
        <f t="shared" ref="BU246:BV246" si="376">BU245</f>
        <v>-1</v>
      </c>
      <c r="BV246" s="41">
        <f t="shared" si="376"/>
        <v>0</v>
      </c>
      <c r="BW246" s="41">
        <f t="shared" ref="BW246" si="377">BW245</f>
        <v>0</v>
      </c>
      <c r="BX246" s="41" t="s">
        <v>290</v>
      </c>
      <c r="BY246" s="41">
        <v>0</v>
      </c>
      <c r="BZ246" s="41">
        <v>0</v>
      </c>
      <c r="CA246" s="41">
        <v>0</v>
      </c>
      <c r="CB246" s="31" t="s">
        <v>0</v>
      </c>
      <c r="CG246" s="14"/>
      <c r="CI246" s="13"/>
      <c r="CK246" s="13"/>
      <c r="CM246" s="13"/>
    </row>
    <row r="247" spans="1:91" s="4" customFormat="1" x14ac:dyDescent="0.25">
      <c r="A247" s="4" t="s">
        <v>105</v>
      </c>
      <c r="C247" s="4" t="s">
        <v>27</v>
      </c>
      <c r="D247" s="4" t="s">
        <v>51</v>
      </c>
      <c r="E247" s="4" t="str">
        <f>E214</f>
        <v>BldgType</v>
      </c>
      <c r="F247" s="4" t="s">
        <v>28</v>
      </c>
      <c r="G247" s="4" t="s">
        <v>92</v>
      </c>
      <c r="H247" s="4" t="s">
        <v>252</v>
      </c>
      <c r="I247" s="4" t="s">
        <v>151</v>
      </c>
      <c r="J247" s="4" t="s">
        <v>152</v>
      </c>
      <c r="K247" s="4" t="s">
        <v>29</v>
      </c>
      <c r="L247" s="4" t="str">
        <f>L214</f>
        <v>PVMax</v>
      </c>
      <c r="M247" s="4" t="s">
        <v>348</v>
      </c>
      <c r="N247" s="4" t="s">
        <v>349</v>
      </c>
      <c r="O247" s="4" t="s">
        <v>350</v>
      </c>
      <c r="P247" s="4" t="s">
        <v>351</v>
      </c>
      <c r="Q247" s="4" t="s">
        <v>352</v>
      </c>
      <c r="R247" s="4" t="s">
        <v>242</v>
      </c>
      <c r="S247" s="4" t="s">
        <v>240</v>
      </c>
      <c r="T247" s="4" t="s">
        <v>108</v>
      </c>
      <c r="U247" s="4" t="s">
        <v>110</v>
      </c>
      <c r="V247" s="4" t="s">
        <v>109</v>
      </c>
      <c r="W247" s="4" t="s">
        <v>251</v>
      </c>
      <c r="X247" s="4" t="s">
        <v>314</v>
      </c>
      <c r="Y247" s="4" t="str">
        <f>Y214</f>
        <v>ACH50</v>
      </c>
      <c r="Z247" s="47" t="s">
        <v>193</v>
      </c>
      <c r="AA247" s="47" t="str">
        <f>AA214</f>
        <v>wsfStationName</v>
      </c>
      <c r="AB247" s="4" t="s">
        <v>90</v>
      </c>
      <c r="AC247" s="4" t="str">
        <f>AC214</f>
        <v>AltDuctRval</v>
      </c>
      <c r="AD247" s="4" t="s">
        <v>106</v>
      </c>
      <c r="AE247" s="4" t="s">
        <v>107</v>
      </c>
      <c r="AF247" s="4" t="s">
        <v>91</v>
      </c>
      <c r="AG247" s="4" t="s">
        <v>30</v>
      </c>
      <c r="AH247" s="4" t="s">
        <v>31</v>
      </c>
      <c r="AI247" s="4" t="s">
        <v>32</v>
      </c>
      <c r="AJ247" s="4" t="s">
        <v>33</v>
      </c>
      <c r="AK247" s="4" t="s">
        <v>34</v>
      </c>
      <c r="AL247" s="4" t="s">
        <v>35</v>
      </c>
      <c r="AM247" s="4" t="s">
        <v>36</v>
      </c>
      <c r="AN247" s="4" t="s">
        <v>55</v>
      </c>
      <c r="AO247" s="4" t="s">
        <v>97</v>
      </c>
      <c r="AP247" s="4" t="s">
        <v>189</v>
      </c>
      <c r="AQ247" s="47" t="s">
        <v>198</v>
      </c>
      <c r="AR247" s="4" t="s">
        <v>72</v>
      </c>
      <c r="AS247" s="4" t="s">
        <v>73</v>
      </c>
      <c r="AT247" s="4" t="s">
        <v>154</v>
      </c>
      <c r="AU247" s="4" t="s">
        <v>180</v>
      </c>
      <c r="AV247" s="4" t="s">
        <v>89</v>
      </c>
      <c r="AW247" s="4" t="s">
        <v>100</v>
      </c>
      <c r="AX247" s="4" t="s">
        <v>101</v>
      </c>
      <c r="AY247" s="4" t="s">
        <v>115</v>
      </c>
      <c r="AZ247" s="4" t="s">
        <v>338</v>
      </c>
      <c r="BA247" s="4" t="str">
        <f>BA214</f>
        <v>RoofBelowDeckIns</v>
      </c>
      <c r="BB247" s="47" t="str">
        <f>BB214</f>
        <v>RoofCavInsOverFrm</v>
      </c>
      <c r="BC247" s="4" t="s">
        <v>52</v>
      </c>
      <c r="BD247" s="4" t="s">
        <v>120</v>
      </c>
      <c r="BE247" s="4" t="s">
        <v>37</v>
      </c>
      <c r="BF247" s="4" t="s">
        <v>38</v>
      </c>
      <c r="BG247" s="4" t="s">
        <v>53</v>
      </c>
      <c r="BH247" s="4" t="s">
        <v>54</v>
      </c>
      <c r="BI247" s="4" t="s">
        <v>83</v>
      </c>
      <c r="BJ247" s="4" t="s">
        <v>155</v>
      </c>
      <c r="BK247" s="4" t="s">
        <v>86</v>
      </c>
      <c r="BL247" s="4" t="s">
        <v>156</v>
      </c>
      <c r="BM247" s="4" t="s">
        <v>142</v>
      </c>
      <c r="BN247" s="17" t="s">
        <v>211</v>
      </c>
      <c r="BO247" s="17" t="str">
        <f>BO148</f>
        <v>MinZNETier</v>
      </c>
      <c r="BP247" s="79" t="s">
        <v>274</v>
      </c>
      <c r="BQ247" s="71" t="str">
        <f>BQ214</f>
        <v>DHWCompactDistrib</v>
      </c>
      <c r="BR247" s="71" t="str">
        <f>BR214</f>
        <v>ElecDHWCompactDistrib</v>
      </c>
      <c r="BS247" s="4" t="s">
        <v>182</v>
      </c>
      <c r="BT247" s="4" t="s">
        <v>255</v>
      </c>
      <c r="BU247" s="4" t="s">
        <v>258</v>
      </c>
      <c r="BV247" s="4" t="s">
        <v>260</v>
      </c>
      <c r="BW247" s="4" t="s">
        <v>286</v>
      </c>
      <c r="BX247" s="4" t="s">
        <v>287</v>
      </c>
      <c r="BY247" s="4" t="s">
        <v>288</v>
      </c>
      <c r="BZ247" s="4" t="s">
        <v>360</v>
      </c>
      <c r="CA247" s="4" t="s">
        <v>365</v>
      </c>
      <c r="CB247" s="31" t="s">
        <v>0</v>
      </c>
      <c r="CC247" s="4" t="s">
        <v>132</v>
      </c>
    </row>
    <row r="248" spans="1:91" s="1" customFormat="1" x14ac:dyDescent="0.25">
      <c r="C248" s="1">
        <v>1</v>
      </c>
      <c r="D248" s="1">
        <v>2006</v>
      </c>
      <c r="E248" s="47" t="s">
        <v>221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20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7.1999999999999995E-2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38</v>
      </c>
      <c r="AL248" s="1">
        <v>30</v>
      </c>
      <c r="AM248" s="1">
        <v>0</v>
      </c>
      <c r="AN248" s="1">
        <v>10024</v>
      </c>
      <c r="AO248" s="1">
        <v>15024</v>
      </c>
      <c r="AP248" s="39">
        <v>0.7</v>
      </c>
      <c r="AQ248" s="39" t="s">
        <v>184</v>
      </c>
      <c r="AR248" s="39">
        <v>0.35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39">
        <v>1</v>
      </c>
      <c r="BC248" s="1" t="s">
        <v>70</v>
      </c>
      <c r="BD248" s="1" t="s">
        <v>137</v>
      </c>
      <c r="BE248" s="1" t="s">
        <v>39</v>
      </c>
      <c r="BF248" s="1" t="s">
        <v>40</v>
      </c>
      <c r="BG248" s="1" t="s">
        <v>62</v>
      </c>
      <c r="BH248" s="1" t="s">
        <v>81</v>
      </c>
      <c r="BI248" s="1" t="s">
        <v>148</v>
      </c>
      <c r="BJ248" s="15" t="s">
        <v>148</v>
      </c>
      <c r="BK248" s="1" t="s">
        <v>147</v>
      </c>
      <c r="BL248" s="15" t="s">
        <v>147</v>
      </c>
      <c r="BM248" s="1" t="s">
        <v>146</v>
      </c>
      <c r="BN248" s="20">
        <v>0</v>
      </c>
      <c r="BO248" s="26">
        <v>3</v>
      </c>
      <c r="BP248" s="73" t="s">
        <v>279</v>
      </c>
      <c r="BQ248" s="72" t="s">
        <v>268</v>
      </c>
      <c r="BR248" s="72" t="s">
        <v>268</v>
      </c>
      <c r="BS248" s="1" t="s">
        <v>184</v>
      </c>
      <c r="BT248" s="1" t="s">
        <v>184</v>
      </c>
      <c r="BU248" s="39">
        <v>-1</v>
      </c>
      <c r="BV248" s="39">
        <v>0</v>
      </c>
      <c r="BW248" s="39">
        <v>0</v>
      </c>
      <c r="BX248" s="39" t="s">
        <v>290</v>
      </c>
      <c r="BY248" s="39">
        <v>0</v>
      </c>
      <c r="BZ248" s="39">
        <v>0</v>
      </c>
      <c r="CA248" s="39">
        <v>0</v>
      </c>
      <c r="CB248" s="31" t="s">
        <v>0</v>
      </c>
      <c r="CC248" s="1" t="s">
        <v>133</v>
      </c>
    </row>
    <row r="249" spans="1:91" s="1" customFormat="1" x14ac:dyDescent="0.25">
      <c r="C249" s="1">
        <v>2</v>
      </c>
      <c r="D249" s="1">
        <v>2006</v>
      </c>
      <c r="E249" s="42" t="str">
        <f>E248</f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19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>AP248</f>
        <v>0.7</v>
      </c>
      <c r="AQ249" s="42" t="str">
        <f>AQ248</f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>BB248</f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3" t="str">
        <f t="shared" ref="BP249:BP279" si="378">BP248</f>
        <v>not applic.</v>
      </c>
      <c r="BQ249" s="73" t="str">
        <f t="shared" ref="BQ249:BV249" si="379">BQ248</f>
        <v>not compact</v>
      </c>
      <c r="BR249" s="73" t="str">
        <f t="shared" si="379"/>
        <v>not compact</v>
      </c>
      <c r="BS249" s="36" t="str">
        <f t="shared" si="379"/>
        <v>Standard</v>
      </c>
      <c r="BT249" s="36" t="str">
        <f t="shared" si="379"/>
        <v>Standard</v>
      </c>
      <c r="BU249" s="42">
        <f t="shared" si="379"/>
        <v>-1</v>
      </c>
      <c r="BV249" s="42">
        <f t="shared" si="379"/>
        <v>0</v>
      </c>
      <c r="BW249" s="42">
        <f t="shared" ref="BW249" si="380">BW248</f>
        <v>0</v>
      </c>
      <c r="BX249" s="42" t="s">
        <v>290</v>
      </c>
      <c r="BY249" s="42">
        <v>0</v>
      </c>
      <c r="BZ249" s="42">
        <v>0</v>
      </c>
      <c r="CA249" s="42">
        <v>0</v>
      </c>
      <c r="CB249" s="31" t="s">
        <v>0</v>
      </c>
      <c r="CC249" s="1" t="s">
        <v>134</v>
      </c>
    </row>
    <row r="250" spans="1:91" s="1" customFormat="1" x14ac:dyDescent="0.25">
      <c r="C250" s="1">
        <v>3</v>
      </c>
      <c r="D250" s="1">
        <v>2006</v>
      </c>
      <c r="E250" s="42" t="str">
        <f t="shared" ref="E250:E279" si="381">E249</f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20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ref="AP250:AQ263" si="382">AP249</f>
        <v>0.7</v>
      </c>
      <c r="AQ250" s="42" t="str">
        <f t="shared" si="38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ref="BB250:BB263" si="383">BB249</f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3" t="str">
        <f t="shared" si="378"/>
        <v>not applic.</v>
      </c>
      <c r="BQ250" s="73" t="str">
        <f t="shared" ref="BQ250:BQ263" si="384">BQ249</f>
        <v>not compact</v>
      </c>
      <c r="BR250" s="73" t="str">
        <f t="shared" ref="BR250:BR263" si="385">BR249</f>
        <v>not compact</v>
      </c>
      <c r="BS250" s="36" t="str">
        <f t="shared" ref="BS250:BT263" si="386">BS249</f>
        <v>Standard</v>
      </c>
      <c r="BT250" s="36" t="str">
        <f t="shared" si="386"/>
        <v>Standard</v>
      </c>
      <c r="BU250" s="42">
        <f t="shared" ref="BU250:BV250" si="387">BU249</f>
        <v>-1</v>
      </c>
      <c r="BV250" s="42">
        <f t="shared" si="387"/>
        <v>0</v>
      </c>
      <c r="BW250" s="42">
        <f t="shared" ref="BW250" si="388">BW249</f>
        <v>0</v>
      </c>
      <c r="BX250" s="42" t="s">
        <v>290</v>
      </c>
      <c r="BY250" s="42">
        <v>0</v>
      </c>
      <c r="BZ250" s="42">
        <v>0</v>
      </c>
      <c r="CA250" s="42">
        <v>0</v>
      </c>
      <c r="CB250" s="31" t="s">
        <v>0</v>
      </c>
      <c r="CC250" s="1" t="s">
        <v>135</v>
      </c>
    </row>
    <row r="251" spans="1:91" s="1" customFormat="1" x14ac:dyDescent="0.25">
      <c r="C251" s="1">
        <v>4</v>
      </c>
      <c r="D251" s="1">
        <v>2006</v>
      </c>
      <c r="E251" s="42" t="str">
        <f t="shared" si="38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19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82"/>
        <v>0.7</v>
      </c>
      <c r="AQ251" s="42" t="str">
        <f t="shared" si="38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8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3" t="str">
        <f t="shared" si="378"/>
        <v>not applic.</v>
      </c>
      <c r="BQ251" s="73" t="str">
        <f t="shared" si="384"/>
        <v>not compact</v>
      </c>
      <c r="BR251" s="73" t="str">
        <f t="shared" si="385"/>
        <v>not compact</v>
      </c>
      <c r="BS251" s="36" t="str">
        <f t="shared" si="386"/>
        <v>Standard</v>
      </c>
      <c r="BT251" s="36" t="str">
        <f t="shared" si="386"/>
        <v>Standard</v>
      </c>
      <c r="BU251" s="42">
        <f t="shared" ref="BU251:BV251" si="389">BU250</f>
        <v>-1</v>
      </c>
      <c r="BV251" s="42">
        <f t="shared" si="389"/>
        <v>0</v>
      </c>
      <c r="BW251" s="42">
        <f t="shared" ref="BW251" si="390">BW250</f>
        <v>0</v>
      </c>
      <c r="BX251" s="42" t="s">
        <v>290</v>
      </c>
      <c r="BY251" s="42">
        <v>0</v>
      </c>
      <c r="BZ251" s="42">
        <v>0</v>
      </c>
      <c r="CA251" s="42">
        <v>0</v>
      </c>
      <c r="CB251" s="31" t="s">
        <v>0</v>
      </c>
    </row>
    <row r="252" spans="1:91" s="1" customFormat="1" x14ac:dyDescent="0.25">
      <c r="C252" s="1">
        <v>5</v>
      </c>
      <c r="D252" s="1">
        <v>2006</v>
      </c>
      <c r="E252" s="42" t="str">
        <f t="shared" si="38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20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82"/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8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3" t="str">
        <f t="shared" si="378"/>
        <v>not applic.</v>
      </c>
      <c r="BQ252" s="73" t="str">
        <f t="shared" si="384"/>
        <v>not compact</v>
      </c>
      <c r="BR252" s="73" t="str">
        <f t="shared" si="385"/>
        <v>not compact</v>
      </c>
      <c r="BS252" s="36" t="str">
        <f t="shared" si="386"/>
        <v>Standard</v>
      </c>
      <c r="BT252" s="36" t="str">
        <f t="shared" si="386"/>
        <v>Standard</v>
      </c>
      <c r="BU252" s="42">
        <f t="shared" ref="BU252:BV252" si="391">BU251</f>
        <v>-1</v>
      </c>
      <c r="BV252" s="42">
        <f t="shared" si="391"/>
        <v>0</v>
      </c>
      <c r="BW252" s="42">
        <f t="shared" ref="BW252" si="392">BW251</f>
        <v>0</v>
      </c>
      <c r="BX252" s="42" t="s">
        <v>290</v>
      </c>
      <c r="BY252" s="42">
        <v>0</v>
      </c>
      <c r="BZ252" s="42">
        <v>0</v>
      </c>
      <c r="CA252" s="42">
        <v>0</v>
      </c>
      <c r="CB252" s="31" t="s">
        <v>0</v>
      </c>
    </row>
    <row r="253" spans="1:91" s="1" customFormat="1" x14ac:dyDescent="0.25">
      <c r="C253" s="1">
        <v>6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20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3" t="str">
        <f t="shared" si="378"/>
        <v>not applic.</v>
      </c>
      <c r="BQ253" s="73" t="str">
        <f t="shared" si="384"/>
        <v>not compact</v>
      </c>
      <c r="BR253" s="73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393">BU252</f>
        <v>-1</v>
      </c>
      <c r="BV253" s="42">
        <f t="shared" si="393"/>
        <v>0</v>
      </c>
      <c r="BW253" s="42">
        <f t="shared" ref="BW253" si="394">BW252</f>
        <v>0</v>
      </c>
      <c r="BX253" s="42" t="s">
        <v>290</v>
      </c>
      <c r="BY253" s="42">
        <v>0</v>
      </c>
      <c r="BZ253" s="42">
        <v>0</v>
      </c>
      <c r="CA253" s="42">
        <v>0</v>
      </c>
      <c r="CB253" s="31" t="s">
        <v>0</v>
      </c>
    </row>
    <row r="254" spans="1:91" s="1" customFormat="1" x14ac:dyDescent="0.25">
      <c r="C254" s="1">
        <v>7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20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3" t="str">
        <f t="shared" si="378"/>
        <v>not applic.</v>
      </c>
      <c r="BQ254" s="73" t="str">
        <f t="shared" si="384"/>
        <v>not compact</v>
      </c>
      <c r="BR254" s="73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95">BU253</f>
        <v>-1</v>
      </c>
      <c r="BV254" s="42">
        <f t="shared" si="395"/>
        <v>0</v>
      </c>
      <c r="BW254" s="42">
        <f t="shared" ref="BW254" si="396">BW253</f>
        <v>0</v>
      </c>
      <c r="BX254" s="42" t="s">
        <v>290</v>
      </c>
      <c r="BY254" s="42">
        <v>0</v>
      </c>
      <c r="BZ254" s="42">
        <v>0</v>
      </c>
      <c r="CA254" s="42">
        <v>0</v>
      </c>
      <c r="CB254" s="31" t="s">
        <v>0</v>
      </c>
    </row>
    <row r="255" spans="1:91" s="1" customFormat="1" x14ac:dyDescent="0.25">
      <c r="C255" s="1">
        <v>8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3" t="str">
        <f t="shared" si="378"/>
        <v>not applic.</v>
      </c>
      <c r="BQ255" s="73" t="str">
        <f t="shared" si="384"/>
        <v>not compact</v>
      </c>
      <c r="BR255" s="73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397">BU254</f>
        <v>-1</v>
      </c>
      <c r="BV255" s="42">
        <f t="shared" si="397"/>
        <v>0</v>
      </c>
      <c r="BW255" s="42">
        <f t="shared" ref="BW255" si="398">BW254</f>
        <v>0</v>
      </c>
      <c r="BX255" s="42" t="s">
        <v>290</v>
      </c>
      <c r="BY255" s="42">
        <v>0</v>
      </c>
      <c r="BZ255" s="42">
        <v>0</v>
      </c>
      <c r="CA255" s="42">
        <v>0</v>
      </c>
      <c r="CB255" s="31" t="s">
        <v>0</v>
      </c>
    </row>
    <row r="256" spans="1:91" s="1" customFormat="1" x14ac:dyDescent="0.25">
      <c r="C256" s="1">
        <v>9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3" t="str">
        <f t="shared" si="378"/>
        <v>not applic.</v>
      </c>
      <c r="BQ256" s="73" t="str">
        <f t="shared" si="384"/>
        <v>not compact</v>
      </c>
      <c r="BR256" s="73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399">BU255</f>
        <v>-1</v>
      </c>
      <c r="BV256" s="42">
        <f t="shared" si="399"/>
        <v>0</v>
      </c>
      <c r="BW256" s="42">
        <f t="shared" ref="BW256" si="400">BW255</f>
        <v>0</v>
      </c>
      <c r="BX256" s="42" t="s">
        <v>290</v>
      </c>
      <c r="BY256" s="42">
        <v>0</v>
      </c>
      <c r="BZ256" s="42">
        <v>0</v>
      </c>
      <c r="CA256" s="42">
        <v>0</v>
      </c>
      <c r="CB256" s="31" t="s">
        <v>0</v>
      </c>
    </row>
    <row r="257" spans="3:81" s="1" customFormat="1" x14ac:dyDescent="0.25">
      <c r="C257" s="1">
        <v>10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3" t="str">
        <f t="shared" si="378"/>
        <v>not applic.</v>
      </c>
      <c r="BQ257" s="73" t="str">
        <f t="shared" si="384"/>
        <v>not compact</v>
      </c>
      <c r="BR257" s="73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401">BU256</f>
        <v>-1</v>
      </c>
      <c r="BV257" s="42">
        <f t="shared" si="401"/>
        <v>0</v>
      </c>
      <c r="BW257" s="42">
        <f t="shared" ref="BW257" si="402">BW256</f>
        <v>0</v>
      </c>
      <c r="BX257" s="42" t="s">
        <v>290</v>
      </c>
      <c r="BY257" s="42">
        <v>0</v>
      </c>
      <c r="BZ257" s="42">
        <v>0</v>
      </c>
      <c r="CA257" s="42">
        <v>0</v>
      </c>
      <c r="CB257" s="31" t="s">
        <v>0</v>
      </c>
    </row>
    <row r="258" spans="3:81" s="1" customFormat="1" x14ac:dyDescent="0.25">
      <c r="C258" s="1">
        <v>11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3" t="str">
        <f t="shared" si="378"/>
        <v>not applic.</v>
      </c>
      <c r="BQ258" s="73" t="str">
        <f t="shared" si="384"/>
        <v>not compact</v>
      </c>
      <c r="BR258" s="73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403">BU257</f>
        <v>-1</v>
      </c>
      <c r="BV258" s="42">
        <f t="shared" si="403"/>
        <v>0</v>
      </c>
      <c r="BW258" s="42">
        <f t="shared" ref="BW258" si="404">BW257</f>
        <v>0</v>
      </c>
      <c r="BX258" s="42" t="s">
        <v>290</v>
      </c>
      <c r="BY258" s="42">
        <v>0</v>
      </c>
      <c r="BZ258" s="42">
        <v>0</v>
      </c>
      <c r="CA258" s="42">
        <v>0</v>
      </c>
      <c r="CB258" s="31" t="s">
        <v>0</v>
      </c>
    </row>
    <row r="259" spans="3:81" s="1" customFormat="1" x14ac:dyDescent="0.25">
      <c r="C259" s="1">
        <v>12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3" t="str">
        <f t="shared" si="378"/>
        <v>not applic.</v>
      </c>
      <c r="BQ259" s="73" t="str">
        <f t="shared" si="384"/>
        <v>not compact</v>
      </c>
      <c r="BR259" s="73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05">BU258</f>
        <v>-1</v>
      </c>
      <c r="BV259" s="42">
        <f t="shared" si="405"/>
        <v>0</v>
      </c>
      <c r="BW259" s="42">
        <f t="shared" ref="BW259" si="406">BW258</f>
        <v>0</v>
      </c>
      <c r="BX259" s="42" t="s">
        <v>290</v>
      </c>
      <c r="BY259" s="42">
        <v>0</v>
      </c>
      <c r="BZ259" s="42">
        <v>0</v>
      </c>
      <c r="CA259" s="42">
        <v>0</v>
      </c>
      <c r="CB259" s="31" t="s">
        <v>0</v>
      </c>
    </row>
    <row r="260" spans="3:81" s="1" customFormat="1" x14ac:dyDescent="0.25">
      <c r="C260" s="1">
        <v>13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3" t="str">
        <f t="shared" si="378"/>
        <v>not applic.</v>
      </c>
      <c r="BQ260" s="73" t="str">
        <f t="shared" si="384"/>
        <v>not compact</v>
      </c>
      <c r="BR260" s="73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07">BU259</f>
        <v>-1</v>
      </c>
      <c r="BV260" s="42">
        <f t="shared" si="407"/>
        <v>0</v>
      </c>
      <c r="BW260" s="42">
        <f t="shared" ref="BW260" si="408">BW259</f>
        <v>0</v>
      </c>
      <c r="BX260" s="42" t="s">
        <v>290</v>
      </c>
      <c r="BY260" s="42">
        <v>0</v>
      </c>
      <c r="BZ260" s="42">
        <v>0</v>
      </c>
      <c r="CA260" s="42">
        <v>0</v>
      </c>
      <c r="CB260" s="31" t="s">
        <v>0</v>
      </c>
    </row>
    <row r="261" spans="3:81" s="1" customFormat="1" x14ac:dyDescent="0.25">
      <c r="C261" s="1">
        <v>14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si="382"/>
        <v>0.7</v>
      </c>
      <c r="AQ261" s="42" t="str">
        <f t="shared" si="382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3" t="str">
        <f t="shared" si="378"/>
        <v>not applic.</v>
      </c>
      <c r="BQ261" s="73" t="str">
        <f t="shared" si="384"/>
        <v>not compact</v>
      </c>
      <c r="BR261" s="73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09">BU260</f>
        <v>-1</v>
      </c>
      <c r="BV261" s="42">
        <f t="shared" si="409"/>
        <v>0</v>
      </c>
      <c r="BW261" s="42">
        <f t="shared" ref="BW261" si="410">BW260</f>
        <v>0</v>
      </c>
      <c r="BX261" s="42" t="s">
        <v>290</v>
      </c>
      <c r="BY261" s="42">
        <v>0</v>
      </c>
      <c r="BZ261" s="42">
        <v>0</v>
      </c>
      <c r="CA261" s="42">
        <v>0</v>
      </c>
      <c r="CB261" s="31" t="s">
        <v>0</v>
      </c>
    </row>
    <row r="262" spans="3:81" s="1" customFormat="1" x14ac:dyDescent="0.25">
      <c r="C262" s="1">
        <v>15</v>
      </c>
      <c r="D262" s="1">
        <v>2006</v>
      </c>
      <c r="E262" s="42" t="str">
        <f t="shared" si="381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si="382"/>
        <v>0.7</v>
      </c>
      <c r="AQ262" s="42" t="str">
        <f t="shared" si="38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si="383"/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3" t="str">
        <f t="shared" si="378"/>
        <v>not applic.</v>
      </c>
      <c r="BQ262" s="73" t="str">
        <f t="shared" si="384"/>
        <v>not compact</v>
      </c>
      <c r="BR262" s="73" t="str">
        <f t="shared" si="385"/>
        <v>not compact</v>
      </c>
      <c r="BS262" s="36" t="str">
        <f t="shared" si="386"/>
        <v>Standard</v>
      </c>
      <c r="BT262" s="36" t="str">
        <f t="shared" si="386"/>
        <v>Standard</v>
      </c>
      <c r="BU262" s="42">
        <f t="shared" ref="BU262:BV262" si="411">BU261</f>
        <v>-1</v>
      </c>
      <c r="BV262" s="42">
        <f t="shared" si="411"/>
        <v>0</v>
      </c>
      <c r="BW262" s="42">
        <f t="shared" ref="BW262" si="412">BW261</f>
        <v>0</v>
      </c>
      <c r="BX262" s="42" t="s">
        <v>290</v>
      </c>
      <c r="BY262" s="42">
        <v>0</v>
      </c>
      <c r="BZ262" s="42">
        <v>0</v>
      </c>
      <c r="CA262" s="42">
        <v>0</v>
      </c>
      <c r="CB262" s="31" t="s">
        <v>0</v>
      </c>
    </row>
    <row r="263" spans="3:81" s="1" customFormat="1" x14ac:dyDescent="0.25">
      <c r="C263" s="1">
        <v>16</v>
      </c>
      <c r="D263" s="1">
        <v>2006</v>
      </c>
      <c r="E263" s="42" t="str">
        <f t="shared" si="381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20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7.1999999999999995E-2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38</v>
      </c>
      <c r="AL263" s="1">
        <v>30</v>
      </c>
      <c r="AM263" s="1">
        <v>0</v>
      </c>
      <c r="AN263" s="1">
        <v>10048</v>
      </c>
      <c r="AO263" s="1">
        <v>15048</v>
      </c>
      <c r="AP263" s="42">
        <f t="shared" si="382"/>
        <v>0.7</v>
      </c>
      <c r="AQ263" s="42" t="str">
        <f t="shared" si="382"/>
        <v>Standard</v>
      </c>
      <c r="AR263" s="39">
        <v>0.35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si="383"/>
        <v>1</v>
      </c>
      <c r="BC263" s="1" t="s">
        <v>70</v>
      </c>
      <c r="BD263" s="1" t="s">
        <v>137</v>
      </c>
      <c r="BE263" s="1" t="s">
        <v>41</v>
      </c>
      <c r="BF263" s="1" t="s">
        <v>42</v>
      </c>
      <c r="BG263" s="1" t="s">
        <v>62</v>
      </c>
      <c r="BH263" s="1" t="s">
        <v>81</v>
      </c>
      <c r="BI263" s="1" t="s">
        <v>148</v>
      </c>
      <c r="BJ263" s="15" t="s">
        <v>148</v>
      </c>
      <c r="BK263" s="1" t="s">
        <v>147</v>
      </c>
      <c r="BL263" s="15" t="s">
        <v>147</v>
      </c>
      <c r="BM263" s="1" t="s">
        <v>146</v>
      </c>
      <c r="BN263" s="20">
        <v>0</v>
      </c>
      <c r="BO263" s="26">
        <v>3</v>
      </c>
      <c r="BP263" s="73" t="str">
        <f t="shared" si="378"/>
        <v>not applic.</v>
      </c>
      <c r="BQ263" s="73" t="str">
        <f t="shared" si="384"/>
        <v>not compact</v>
      </c>
      <c r="BR263" s="73" t="str">
        <f t="shared" si="385"/>
        <v>not compact</v>
      </c>
      <c r="BS263" s="36" t="str">
        <f t="shared" si="386"/>
        <v>Standard</v>
      </c>
      <c r="BT263" s="36" t="str">
        <f t="shared" si="386"/>
        <v>Standard</v>
      </c>
      <c r="BU263" s="42">
        <f t="shared" ref="BU263:BV263" si="413">BU262</f>
        <v>-1</v>
      </c>
      <c r="BV263" s="42">
        <f t="shared" si="413"/>
        <v>0</v>
      </c>
      <c r="BW263" s="42">
        <f t="shared" ref="BW263" si="414">BW262</f>
        <v>0</v>
      </c>
      <c r="BX263" s="42" t="s">
        <v>290</v>
      </c>
      <c r="BY263" s="42">
        <v>0</v>
      </c>
      <c r="BZ263" s="42">
        <v>0</v>
      </c>
      <c r="CA263" s="42">
        <v>0</v>
      </c>
      <c r="CB263" s="31" t="s">
        <v>0</v>
      </c>
    </row>
    <row r="264" spans="3:81" s="1" customFormat="1" x14ac:dyDescent="0.25">
      <c r="C264" s="1">
        <v>1</v>
      </c>
      <c r="D264" s="1">
        <v>2006</v>
      </c>
      <c r="E264" s="62" t="s">
        <v>219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7.1999999999999995E-2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38</v>
      </c>
      <c r="AL264" s="1">
        <v>30</v>
      </c>
      <c r="AM264" s="1">
        <v>0</v>
      </c>
      <c r="AN264" s="1">
        <v>10024</v>
      </c>
      <c r="AO264" s="1">
        <v>15024</v>
      </c>
      <c r="AP264" s="39">
        <v>0.7</v>
      </c>
      <c r="AQ264" s="39" t="s">
        <v>184</v>
      </c>
      <c r="AR264" s="39">
        <v>0.35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39">
        <v>1</v>
      </c>
      <c r="BC264" s="1" t="s">
        <v>70</v>
      </c>
      <c r="BD264" s="1" t="s">
        <v>137</v>
      </c>
      <c r="BE264" s="1" t="s">
        <v>39</v>
      </c>
      <c r="BF264" s="1" t="s">
        <v>40</v>
      </c>
      <c r="BG264" s="1" t="s">
        <v>62</v>
      </c>
      <c r="BH264" s="1" t="s">
        <v>81</v>
      </c>
      <c r="BI264" s="1" t="s">
        <v>148</v>
      </c>
      <c r="BJ264" s="15" t="s">
        <v>148</v>
      </c>
      <c r="BK264" s="1" t="s">
        <v>147</v>
      </c>
      <c r="BL264" s="15" t="s">
        <v>147</v>
      </c>
      <c r="BM264" s="1" t="s">
        <v>146</v>
      </c>
      <c r="BN264" s="20">
        <v>0</v>
      </c>
      <c r="BO264" s="26">
        <v>3</v>
      </c>
      <c r="BP264" s="73" t="str">
        <f t="shared" si="378"/>
        <v>not applic.</v>
      </c>
      <c r="BQ264" s="72" t="s">
        <v>268</v>
      </c>
      <c r="BR264" s="72" t="s">
        <v>268</v>
      </c>
      <c r="BS264" s="1" t="s">
        <v>184</v>
      </c>
      <c r="BT264" s="1" t="s">
        <v>184</v>
      </c>
      <c r="BU264" s="39">
        <v>-1</v>
      </c>
      <c r="BV264" s="39">
        <v>0</v>
      </c>
      <c r="BW264" s="39">
        <v>0</v>
      </c>
      <c r="BX264" s="39" t="s">
        <v>290</v>
      </c>
      <c r="BY264" s="39">
        <v>0</v>
      </c>
      <c r="BZ264" s="39">
        <v>0</v>
      </c>
      <c r="CA264" s="39">
        <v>0</v>
      </c>
      <c r="CB264" s="31" t="s">
        <v>0</v>
      </c>
      <c r="CC264" s="1" t="s">
        <v>133</v>
      </c>
    </row>
    <row r="265" spans="3:81" s="1" customFormat="1" x14ac:dyDescent="0.25">
      <c r="C265" s="1">
        <v>2</v>
      </c>
      <c r="D265" s="1">
        <v>2006</v>
      </c>
      <c r="E265" s="42" t="str">
        <f t="shared" si="38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>AP264</f>
        <v>0.7</v>
      </c>
      <c r="AQ265" s="42" t="str">
        <f>AQ264</f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3" t="str">
        <f t="shared" si="378"/>
        <v>not applic.</v>
      </c>
      <c r="BQ265" s="73" t="str">
        <f t="shared" ref="BQ265:BV265" si="415">BQ264</f>
        <v>not compact</v>
      </c>
      <c r="BR265" s="73" t="str">
        <f t="shared" si="415"/>
        <v>not compact</v>
      </c>
      <c r="BS265" s="36" t="str">
        <f t="shared" si="415"/>
        <v>Standard</v>
      </c>
      <c r="BT265" s="36" t="str">
        <f t="shared" si="415"/>
        <v>Standard</v>
      </c>
      <c r="BU265" s="42">
        <f t="shared" si="415"/>
        <v>-1</v>
      </c>
      <c r="BV265" s="42">
        <f t="shared" si="415"/>
        <v>0</v>
      </c>
      <c r="BW265" s="42">
        <f t="shared" ref="BW265" si="416">BW264</f>
        <v>0</v>
      </c>
      <c r="BX265" s="42" t="s">
        <v>290</v>
      </c>
      <c r="BY265" s="42">
        <v>0</v>
      </c>
      <c r="BZ265" s="42">
        <v>0</v>
      </c>
      <c r="CA265" s="42">
        <v>0</v>
      </c>
      <c r="CB265" s="31" t="s">
        <v>0</v>
      </c>
      <c r="CC265" s="1" t="s">
        <v>134</v>
      </c>
    </row>
    <row r="266" spans="3:81" s="1" customFormat="1" x14ac:dyDescent="0.25">
      <c r="C266" s="1">
        <v>3</v>
      </c>
      <c r="D266" s="1">
        <v>2006</v>
      </c>
      <c r="E266" s="42" t="str">
        <f t="shared" si="38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17">AP265</f>
        <v>0.7</v>
      </c>
      <c r="AQ266" s="42" t="str">
        <f t="shared" si="417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18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3" t="str">
        <f t="shared" si="378"/>
        <v>not applic.</v>
      </c>
      <c r="BQ266" s="73" t="str">
        <f t="shared" ref="BQ266:BQ279" si="419">BQ265</f>
        <v>not compact</v>
      </c>
      <c r="BR266" s="73" t="str">
        <f t="shared" ref="BR266:BR279" si="420">BR265</f>
        <v>not compact</v>
      </c>
      <c r="BS266" s="36" t="str">
        <f t="shared" ref="BS266:BT279" si="421">BS265</f>
        <v>Standard</v>
      </c>
      <c r="BT266" s="36" t="str">
        <f t="shared" si="421"/>
        <v>Standard</v>
      </c>
      <c r="BU266" s="42">
        <f t="shared" ref="BU266:BV266" si="422">BU265</f>
        <v>-1</v>
      </c>
      <c r="BV266" s="42">
        <f t="shared" si="422"/>
        <v>0</v>
      </c>
      <c r="BW266" s="42">
        <f t="shared" ref="BW266" si="423">BW265</f>
        <v>0</v>
      </c>
      <c r="BX266" s="42" t="s">
        <v>290</v>
      </c>
      <c r="BY266" s="42">
        <v>0</v>
      </c>
      <c r="BZ266" s="42">
        <v>0</v>
      </c>
      <c r="CA266" s="42">
        <v>0</v>
      </c>
      <c r="CB266" s="31" t="s">
        <v>0</v>
      </c>
      <c r="CC266" s="1" t="s">
        <v>135</v>
      </c>
    </row>
    <row r="267" spans="3:81" s="1" customFormat="1" x14ac:dyDescent="0.25">
      <c r="C267" s="1">
        <v>4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24">AP266</f>
        <v>0.7</v>
      </c>
      <c r="AQ267" s="42" t="str">
        <f t="shared" si="424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25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3" t="str">
        <f t="shared" si="378"/>
        <v>not applic.</v>
      </c>
      <c r="BQ267" s="73" t="str">
        <f t="shared" si="419"/>
        <v>not compact</v>
      </c>
      <c r="BR267" s="73" t="str">
        <f t="shared" si="420"/>
        <v>not compact</v>
      </c>
      <c r="BS267" s="36" t="str">
        <f t="shared" si="421"/>
        <v>Standard</v>
      </c>
      <c r="BT267" s="36" t="str">
        <f t="shared" si="421"/>
        <v>Standard</v>
      </c>
      <c r="BU267" s="42">
        <f t="shared" ref="BU267:BV267" si="426">BU266</f>
        <v>-1</v>
      </c>
      <c r="BV267" s="42">
        <f t="shared" si="426"/>
        <v>0</v>
      </c>
      <c r="BW267" s="42">
        <f t="shared" ref="BW267" si="427">BW266</f>
        <v>0</v>
      </c>
      <c r="BX267" s="42" t="s">
        <v>290</v>
      </c>
      <c r="BY267" s="42">
        <v>0</v>
      </c>
      <c r="BZ267" s="42">
        <v>0</v>
      </c>
      <c r="CA267" s="42">
        <v>0</v>
      </c>
      <c r="CB267" s="31" t="s">
        <v>0</v>
      </c>
    </row>
    <row r="268" spans="3:81" s="1" customFormat="1" x14ac:dyDescent="0.25">
      <c r="C268" s="1">
        <v>5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28">AP267</f>
        <v>0.7</v>
      </c>
      <c r="AQ268" s="42" t="str">
        <f t="shared" si="428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29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3" t="str">
        <f t="shared" si="378"/>
        <v>not applic.</v>
      </c>
      <c r="BQ268" s="73" t="str">
        <f t="shared" si="419"/>
        <v>not compact</v>
      </c>
      <c r="BR268" s="73" t="str">
        <f t="shared" si="420"/>
        <v>not compact</v>
      </c>
      <c r="BS268" s="36" t="str">
        <f t="shared" si="421"/>
        <v>Standard</v>
      </c>
      <c r="BT268" s="36" t="str">
        <f t="shared" si="421"/>
        <v>Standard</v>
      </c>
      <c r="BU268" s="42">
        <f t="shared" ref="BU268:BV268" si="430">BU267</f>
        <v>-1</v>
      </c>
      <c r="BV268" s="42">
        <f t="shared" si="430"/>
        <v>0</v>
      </c>
      <c r="BW268" s="42">
        <f t="shared" ref="BW268" si="431">BW267</f>
        <v>0</v>
      </c>
      <c r="BX268" s="42" t="s">
        <v>290</v>
      </c>
      <c r="BY268" s="42">
        <v>0</v>
      </c>
      <c r="BZ268" s="42">
        <v>0</v>
      </c>
      <c r="CA268" s="42">
        <v>0</v>
      </c>
      <c r="CB268" s="31" t="s">
        <v>0</v>
      </c>
    </row>
    <row r="269" spans="3:81" s="1" customFormat="1" x14ac:dyDescent="0.25">
      <c r="C269" s="1">
        <v>6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32">AP268</f>
        <v>0.7</v>
      </c>
      <c r="AQ269" s="42" t="str">
        <f t="shared" si="432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33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3" t="str">
        <f t="shared" si="378"/>
        <v>not applic.</v>
      </c>
      <c r="BQ269" s="73" t="str">
        <f t="shared" si="419"/>
        <v>not compact</v>
      </c>
      <c r="BR269" s="73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34">BU268</f>
        <v>-1</v>
      </c>
      <c r="BV269" s="42">
        <f t="shared" si="434"/>
        <v>0</v>
      </c>
      <c r="BW269" s="42">
        <f t="shared" ref="BW269" si="435">BW268</f>
        <v>0</v>
      </c>
      <c r="BX269" s="42" t="s">
        <v>290</v>
      </c>
      <c r="BY269" s="42">
        <v>0</v>
      </c>
      <c r="BZ269" s="42">
        <v>0</v>
      </c>
      <c r="CA269" s="42">
        <v>0</v>
      </c>
      <c r="CB269" s="31" t="s">
        <v>0</v>
      </c>
    </row>
    <row r="270" spans="3:81" s="1" customFormat="1" x14ac:dyDescent="0.25">
      <c r="C270" s="1">
        <v>7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20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36">AP269</f>
        <v>0.7</v>
      </c>
      <c r="AQ270" s="42" t="str">
        <f t="shared" si="436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37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3" t="str">
        <f t="shared" si="378"/>
        <v>not applic.</v>
      </c>
      <c r="BQ270" s="73" t="str">
        <f t="shared" si="419"/>
        <v>not compact</v>
      </c>
      <c r="BR270" s="73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38">BU269</f>
        <v>-1</v>
      </c>
      <c r="BV270" s="42">
        <f t="shared" si="438"/>
        <v>0</v>
      </c>
      <c r="BW270" s="42">
        <f t="shared" ref="BW270" si="439">BW269</f>
        <v>0</v>
      </c>
      <c r="BX270" s="42" t="s">
        <v>290</v>
      </c>
      <c r="BY270" s="42">
        <v>0</v>
      </c>
      <c r="BZ270" s="42">
        <v>0</v>
      </c>
      <c r="CA270" s="42">
        <v>0</v>
      </c>
      <c r="CB270" s="31" t="s">
        <v>0</v>
      </c>
    </row>
    <row r="271" spans="3:81" s="1" customFormat="1" x14ac:dyDescent="0.25">
      <c r="C271" s="1">
        <v>8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40">AP270</f>
        <v>0.7</v>
      </c>
      <c r="AQ271" s="42" t="str">
        <f t="shared" si="440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41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3" t="str">
        <f t="shared" si="378"/>
        <v>not applic.</v>
      </c>
      <c r="BQ271" s="73" t="str">
        <f t="shared" si="419"/>
        <v>not compact</v>
      </c>
      <c r="BR271" s="73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42">BU270</f>
        <v>-1</v>
      </c>
      <c r="BV271" s="42">
        <f t="shared" si="442"/>
        <v>0</v>
      </c>
      <c r="BW271" s="42">
        <f t="shared" ref="BW271" si="443">BW270</f>
        <v>0</v>
      </c>
      <c r="BX271" s="42" t="s">
        <v>290</v>
      </c>
      <c r="BY271" s="42">
        <v>0</v>
      </c>
      <c r="BZ271" s="42">
        <v>0</v>
      </c>
      <c r="CA271" s="42">
        <v>0</v>
      </c>
      <c r="CB271" s="31" t="s">
        <v>0</v>
      </c>
    </row>
    <row r="272" spans="3:81" s="1" customFormat="1" x14ac:dyDescent="0.25">
      <c r="C272" s="1">
        <v>9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44">AP271</f>
        <v>0.7</v>
      </c>
      <c r="AQ272" s="42" t="str">
        <f t="shared" si="444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45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3" t="str">
        <f t="shared" si="378"/>
        <v>not applic.</v>
      </c>
      <c r="BQ272" s="73" t="str">
        <f t="shared" si="419"/>
        <v>not compact</v>
      </c>
      <c r="BR272" s="73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46">BU271</f>
        <v>-1</v>
      </c>
      <c r="BV272" s="42">
        <f t="shared" si="446"/>
        <v>0</v>
      </c>
      <c r="BW272" s="42">
        <f t="shared" ref="BW272" si="447">BW271</f>
        <v>0</v>
      </c>
      <c r="BX272" s="42" t="s">
        <v>290</v>
      </c>
      <c r="BY272" s="42">
        <v>0</v>
      </c>
      <c r="BZ272" s="42">
        <v>0</v>
      </c>
      <c r="CA272" s="42">
        <v>0</v>
      </c>
      <c r="CB272" s="31" t="s">
        <v>0</v>
      </c>
    </row>
    <row r="273" spans="1:81" s="1" customFormat="1" x14ac:dyDescent="0.25">
      <c r="C273" s="1">
        <v>10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48">AP272</f>
        <v>0.7</v>
      </c>
      <c r="AQ273" s="42" t="str">
        <f t="shared" si="448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49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3" t="str">
        <f t="shared" si="378"/>
        <v>not applic.</v>
      </c>
      <c r="BQ273" s="73" t="str">
        <f t="shared" si="419"/>
        <v>not compact</v>
      </c>
      <c r="BR273" s="73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50">BU272</f>
        <v>-1</v>
      </c>
      <c r="BV273" s="42">
        <f t="shared" si="450"/>
        <v>0</v>
      </c>
      <c r="BW273" s="42">
        <f t="shared" ref="BW273" si="451">BW272</f>
        <v>0</v>
      </c>
      <c r="BX273" s="42" t="s">
        <v>290</v>
      </c>
      <c r="BY273" s="42">
        <v>0</v>
      </c>
      <c r="BZ273" s="42">
        <v>0</v>
      </c>
      <c r="CA273" s="42">
        <v>0</v>
      </c>
      <c r="CB273" s="31" t="s">
        <v>0</v>
      </c>
    </row>
    <row r="274" spans="1:81" s="1" customFormat="1" x14ac:dyDescent="0.25">
      <c r="C274" s="1">
        <v>11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52">AP273</f>
        <v>0.7</v>
      </c>
      <c r="AQ274" s="42" t="str">
        <f t="shared" si="452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53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3" t="str">
        <f t="shared" si="378"/>
        <v>not applic.</v>
      </c>
      <c r="BQ274" s="73" t="str">
        <f t="shared" si="419"/>
        <v>not compact</v>
      </c>
      <c r="BR274" s="73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54">BU273</f>
        <v>-1</v>
      </c>
      <c r="BV274" s="42">
        <f t="shared" si="454"/>
        <v>0</v>
      </c>
      <c r="BW274" s="42">
        <f t="shared" ref="BW274" si="455">BW273</f>
        <v>0</v>
      </c>
      <c r="BX274" s="42" t="s">
        <v>290</v>
      </c>
      <c r="BY274" s="42">
        <v>0</v>
      </c>
      <c r="BZ274" s="42">
        <v>0</v>
      </c>
      <c r="CA274" s="42">
        <v>0</v>
      </c>
      <c r="CB274" s="31" t="s">
        <v>0</v>
      </c>
    </row>
    <row r="275" spans="1:81" s="1" customFormat="1" x14ac:dyDescent="0.25">
      <c r="C275" s="1">
        <v>12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56">AP274</f>
        <v>0.7</v>
      </c>
      <c r="AQ275" s="42" t="str">
        <f t="shared" si="456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57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3" t="str">
        <f t="shared" si="378"/>
        <v>not applic.</v>
      </c>
      <c r="BQ275" s="73" t="str">
        <f t="shared" si="419"/>
        <v>not compact</v>
      </c>
      <c r="BR275" s="73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58">BU274</f>
        <v>-1</v>
      </c>
      <c r="BV275" s="42">
        <f t="shared" si="458"/>
        <v>0</v>
      </c>
      <c r="BW275" s="42">
        <f t="shared" ref="BW275" si="459">BW274</f>
        <v>0</v>
      </c>
      <c r="BX275" s="42" t="s">
        <v>290</v>
      </c>
      <c r="BY275" s="42">
        <v>0</v>
      </c>
      <c r="BZ275" s="42">
        <v>0</v>
      </c>
      <c r="CA275" s="42">
        <v>0</v>
      </c>
      <c r="CB275" s="31" t="s">
        <v>0</v>
      </c>
    </row>
    <row r="276" spans="1:81" s="1" customFormat="1" x14ac:dyDescent="0.25">
      <c r="C276" s="1">
        <v>13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60">AP275</f>
        <v>0.7</v>
      </c>
      <c r="AQ276" s="42" t="str">
        <f t="shared" si="460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61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3" t="str">
        <f t="shared" si="378"/>
        <v>not applic.</v>
      </c>
      <c r="BQ276" s="73" t="str">
        <f t="shared" si="419"/>
        <v>not compact</v>
      </c>
      <c r="BR276" s="73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62">BU275</f>
        <v>-1</v>
      </c>
      <c r="BV276" s="42">
        <f t="shared" si="462"/>
        <v>0</v>
      </c>
      <c r="BW276" s="42">
        <f t="shared" ref="BW276" si="463">BW275</f>
        <v>0</v>
      </c>
      <c r="BX276" s="42" t="s">
        <v>290</v>
      </c>
      <c r="BY276" s="42">
        <v>0</v>
      </c>
      <c r="BZ276" s="42">
        <v>0</v>
      </c>
      <c r="CA276" s="42">
        <v>0</v>
      </c>
      <c r="CB276" s="31" t="s">
        <v>0</v>
      </c>
    </row>
    <row r="277" spans="1:81" s="1" customFormat="1" x14ac:dyDescent="0.25">
      <c r="C277" s="1">
        <v>14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0.10100000000000001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30</v>
      </c>
      <c r="AL277" s="1">
        <v>19</v>
      </c>
      <c r="AM277" s="1">
        <v>0</v>
      </c>
      <c r="AN277" s="1">
        <v>0</v>
      </c>
      <c r="AO277" s="1">
        <v>5016</v>
      </c>
      <c r="AP277" s="42">
        <f t="shared" ref="AP277:AQ277" si="464">AP276</f>
        <v>0.7</v>
      </c>
      <c r="AQ277" s="42" t="str">
        <f t="shared" si="464"/>
        <v>Standard</v>
      </c>
      <c r="AR277" s="39">
        <v>0.65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65">BB276</f>
        <v>1</v>
      </c>
      <c r="BC277" s="1" t="s">
        <v>71</v>
      </c>
      <c r="BD277" s="1" t="s">
        <v>138</v>
      </c>
      <c r="BE277" s="1" t="s">
        <v>39</v>
      </c>
      <c r="BF277" s="1" t="s">
        <v>40</v>
      </c>
      <c r="BG277" s="1" t="s">
        <v>61</v>
      </c>
      <c r="BH277" s="1" t="s">
        <v>81</v>
      </c>
      <c r="BI277" s="1" t="s">
        <v>136</v>
      </c>
      <c r="BJ277" s="15" t="s">
        <v>136</v>
      </c>
      <c r="BK277" s="1" t="s">
        <v>144</v>
      </c>
      <c r="BL277" s="15" t="s">
        <v>144</v>
      </c>
      <c r="BM277" s="1" t="s">
        <v>145</v>
      </c>
      <c r="BN277" s="20">
        <v>0</v>
      </c>
      <c r="BO277" s="26">
        <v>3</v>
      </c>
      <c r="BP277" s="73" t="str">
        <f t="shared" si="378"/>
        <v>not applic.</v>
      </c>
      <c r="BQ277" s="73" t="str">
        <f t="shared" si="419"/>
        <v>not compact</v>
      </c>
      <c r="BR277" s="73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66">BU276</f>
        <v>-1</v>
      </c>
      <c r="BV277" s="42">
        <f t="shared" si="466"/>
        <v>0</v>
      </c>
      <c r="BW277" s="42">
        <f t="shared" ref="BW277" si="467">BW276</f>
        <v>0</v>
      </c>
      <c r="BX277" s="42" t="s">
        <v>290</v>
      </c>
      <c r="BY277" s="42">
        <v>0</v>
      </c>
      <c r="BZ277" s="42">
        <v>0</v>
      </c>
      <c r="CA277" s="42">
        <v>0</v>
      </c>
      <c r="CB277" s="31" t="s">
        <v>0</v>
      </c>
    </row>
    <row r="278" spans="1:81" s="1" customFormat="1" x14ac:dyDescent="0.25">
      <c r="C278" s="1">
        <v>15</v>
      </c>
      <c r="D278" s="1">
        <v>2006</v>
      </c>
      <c r="E278" s="42" t="str">
        <f t="shared" si="381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299</v>
      </c>
      <c r="AB278" s="1">
        <v>8</v>
      </c>
      <c r="AC278" s="1">
        <v>8</v>
      </c>
      <c r="AD278" s="1">
        <v>22</v>
      </c>
      <c r="AE278" s="1">
        <v>22</v>
      </c>
      <c r="AF278" s="1">
        <v>0.10100000000000001</v>
      </c>
      <c r="AG278" s="1">
        <v>0.4</v>
      </c>
      <c r="AH278" s="1">
        <v>0.35</v>
      </c>
      <c r="AI278" s="1">
        <v>0.55000000000000004</v>
      </c>
      <c r="AJ278" s="1">
        <v>0.3</v>
      </c>
      <c r="AK278" s="1">
        <v>30</v>
      </c>
      <c r="AL278" s="1">
        <v>19</v>
      </c>
      <c r="AM278" s="1">
        <v>0</v>
      </c>
      <c r="AN278" s="1">
        <v>0</v>
      </c>
      <c r="AO278" s="1">
        <v>5016</v>
      </c>
      <c r="AP278" s="42">
        <f t="shared" ref="AP278:AQ278" si="468">AP277</f>
        <v>0.7</v>
      </c>
      <c r="AQ278" s="42" t="str">
        <f t="shared" si="468"/>
        <v>Standard</v>
      </c>
      <c r="AR278" s="39">
        <v>0.65</v>
      </c>
      <c r="AS278" s="39">
        <v>0.4</v>
      </c>
      <c r="AT278" s="39">
        <v>0.18</v>
      </c>
      <c r="AU278" s="39">
        <v>0.5</v>
      </c>
      <c r="AV278" s="39">
        <v>0</v>
      </c>
      <c r="AW278" s="39">
        <v>0.1</v>
      </c>
      <c r="AX278" s="39">
        <v>0.1</v>
      </c>
      <c r="AY278" s="1" t="s">
        <v>116</v>
      </c>
      <c r="AZ278" s="1" t="s">
        <v>116</v>
      </c>
      <c r="BA278" s="1" t="s">
        <v>116</v>
      </c>
      <c r="BB278" s="42">
        <f t="shared" ref="BB278" si="469">BB277</f>
        <v>1</v>
      </c>
      <c r="BC278" s="1" t="s">
        <v>71</v>
      </c>
      <c r="BD278" s="1" t="s">
        <v>138</v>
      </c>
      <c r="BE278" s="1" t="s">
        <v>39</v>
      </c>
      <c r="BF278" s="1" t="s">
        <v>40</v>
      </c>
      <c r="BG278" s="1" t="s">
        <v>61</v>
      </c>
      <c r="BH278" s="1" t="s">
        <v>81</v>
      </c>
      <c r="BI278" s="1" t="s">
        <v>136</v>
      </c>
      <c r="BJ278" s="15" t="s">
        <v>136</v>
      </c>
      <c r="BK278" s="1" t="s">
        <v>144</v>
      </c>
      <c r="BL278" s="15" t="s">
        <v>144</v>
      </c>
      <c r="BM278" s="1" t="s">
        <v>145</v>
      </c>
      <c r="BN278" s="20">
        <v>0</v>
      </c>
      <c r="BO278" s="26">
        <v>3</v>
      </c>
      <c r="BP278" s="73" t="str">
        <f t="shared" si="378"/>
        <v>not applic.</v>
      </c>
      <c r="BQ278" s="73" t="str">
        <f t="shared" si="419"/>
        <v>not compact</v>
      </c>
      <c r="BR278" s="73" t="str">
        <f t="shared" si="420"/>
        <v>not compact</v>
      </c>
      <c r="BS278" s="36" t="str">
        <f t="shared" si="421"/>
        <v>Standard</v>
      </c>
      <c r="BT278" s="36" t="str">
        <f t="shared" si="421"/>
        <v>Standard</v>
      </c>
      <c r="BU278" s="42">
        <f t="shared" ref="BU278:BV278" si="470">BU277</f>
        <v>-1</v>
      </c>
      <c r="BV278" s="42">
        <f t="shared" si="470"/>
        <v>0</v>
      </c>
      <c r="BW278" s="42">
        <f t="shared" ref="BW278" si="471">BW277</f>
        <v>0</v>
      </c>
      <c r="BX278" s="42" t="s">
        <v>290</v>
      </c>
      <c r="BY278" s="42">
        <v>0</v>
      </c>
      <c r="BZ278" s="42">
        <v>0</v>
      </c>
      <c r="CA278" s="42">
        <v>0</v>
      </c>
      <c r="CB278" s="31" t="s">
        <v>0</v>
      </c>
    </row>
    <row r="279" spans="1:81" s="1" customFormat="1" x14ac:dyDescent="0.25">
      <c r="C279" s="1">
        <v>16</v>
      </c>
      <c r="D279" s="1">
        <v>2006</v>
      </c>
      <c r="E279" s="42" t="str">
        <f t="shared" si="381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20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299</v>
      </c>
      <c r="AB279" s="1">
        <v>8</v>
      </c>
      <c r="AC279" s="1">
        <v>8</v>
      </c>
      <c r="AD279" s="1">
        <v>22</v>
      </c>
      <c r="AE279" s="1">
        <v>22</v>
      </c>
      <c r="AF279" s="1">
        <v>7.1999999999999995E-2</v>
      </c>
      <c r="AG279" s="1">
        <v>0.4</v>
      </c>
      <c r="AH279" s="1">
        <v>0.35</v>
      </c>
      <c r="AI279" s="1">
        <v>0.55000000000000004</v>
      </c>
      <c r="AJ279" s="1">
        <v>0.3</v>
      </c>
      <c r="AK279" s="1">
        <v>38</v>
      </c>
      <c r="AL279" s="1">
        <v>30</v>
      </c>
      <c r="AM279" s="1">
        <v>0</v>
      </c>
      <c r="AN279" s="1">
        <v>10048</v>
      </c>
      <c r="AO279" s="1">
        <v>15048</v>
      </c>
      <c r="AP279" s="42">
        <f t="shared" ref="AP279:AQ279" si="472">AP278</f>
        <v>0.7</v>
      </c>
      <c r="AQ279" s="42" t="str">
        <f t="shared" si="472"/>
        <v>Standard</v>
      </c>
      <c r="AR279" s="39">
        <v>0.35</v>
      </c>
      <c r="AS279" s="39">
        <v>0.4</v>
      </c>
      <c r="AT279" s="39">
        <v>0.18</v>
      </c>
      <c r="AU279" s="39">
        <v>0.5</v>
      </c>
      <c r="AV279" s="39">
        <v>0</v>
      </c>
      <c r="AW279" s="39">
        <v>0.1</v>
      </c>
      <c r="AX279" s="39">
        <v>0.1</v>
      </c>
      <c r="AY279" s="1" t="s">
        <v>116</v>
      </c>
      <c r="AZ279" s="1" t="s">
        <v>116</v>
      </c>
      <c r="BA279" s="1" t="s">
        <v>116</v>
      </c>
      <c r="BB279" s="42">
        <f t="shared" ref="BB279" si="473">BB278</f>
        <v>1</v>
      </c>
      <c r="BC279" s="1" t="s">
        <v>70</v>
      </c>
      <c r="BD279" s="1" t="s">
        <v>137</v>
      </c>
      <c r="BE279" s="1" t="s">
        <v>41</v>
      </c>
      <c r="BF279" s="1" t="s">
        <v>42</v>
      </c>
      <c r="BG279" s="1" t="s">
        <v>62</v>
      </c>
      <c r="BH279" s="1" t="s">
        <v>81</v>
      </c>
      <c r="BI279" s="1" t="s">
        <v>148</v>
      </c>
      <c r="BJ279" s="15" t="s">
        <v>148</v>
      </c>
      <c r="BK279" s="1" t="s">
        <v>147</v>
      </c>
      <c r="BL279" s="15" t="s">
        <v>147</v>
      </c>
      <c r="BM279" s="1" t="s">
        <v>146</v>
      </c>
      <c r="BN279" s="20">
        <v>0</v>
      </c>
      <c r="BO279" s="26">
        <v>3</v>
      </c>
      <c r="BP279" s="73" t="str">
        <f t="shared" si="378"/>
        <v>not applic.</v>
      </c>
      <c r="BQ279" s="73" t="str">
        <f t="shared" si="419"/>
        <v>not compact</v>
      </c>
      <c r="BR279" s="73" t="str">
        <f t="shared" si="420"/>
        <v>not compact</v>
      </c>
      <c r="BS279" s="36" t="str">
        <f t="shared" si="421"/>
        <v>Standard</v>
      </c>
      <c r="BT279" s="36" t="str">
        <f t="shared" si="421"/>
        <v>Standard</v>
      </c>
      <c r="BU279" s="42">
        <f t="shared" ref="BU279:BV279" si="474">BU278</f>
        <v>-1</v>
      </c>
      <c r="BV279" s="42">
        <f t="shared" si="474"/>
        <v>0</v>
      </c>
      <c r="BW279" s="42">
        <f t="shared" ref="BW279" si="475">BW278</f>
        <v>0</v>
      </c>
      <c r="BX279" s="42" t="s">
        <v>290</v>
      </c>
      <c r="BY279" s="42">
        <v>0</v>
      </c>
      <c r="BZ279" s="42">
        <v>0</v>
      </c>
      <c r="CA279" s="42">
        <v>0</v>
      </c>
      <c r="CB279" s="31" t="s">
        <v>0</v>
      </c>
    </row>
    <row r="280" spans="1:81" s="2" customFormat="1" x14ac:dyDescent="0.25">
      <c r="A280" s="10" t="s">
        <v>104</v>
      </c>
      <c r="C280" s="10" t="s">
        <v>27</v>
      </c>
      <c r="D280" s="10" t="s">
        <v>51</v>
      </c>
      <c r="E280" s="10" t="str">
        <f>E247</f>
        <v>BldgType</v>
      </c>
      <c r="F280" s="10" t="s">
        <v>28</v>
      </c>
      <c r="G280" s="10" t="s">
        <v>92</v>
      </c>
      <c r="H280" s="10" t="s">
        <v>252</v>
      </c>
      <c r="I280" s="10" t="s">
        <v>151</v>
      </c>
      <c r="J280" s="10" t="s">
        <v>152</v>
      </c>
      <c r="K280" s="10" t="s">
        <v>29</v>
      </c>
      <c r="L280" s="10" t="str">
        <f>L247</f>
        <v>PVMax</v>
      </c>
      <c r="M280" s="10" t="s">
        <v>348</v>
      </c>
      <c r="N280" s="10" t="s">
        <v>349</v>
      </c>
      <c r="O280" s="10" t="s">
        <v>350</v>
      </c>
      <c r="P280" s="10" t="s">
        <v>351</v>
      </c>
      <c r="Q280" s="10" t="s">
        <v>352</v>
      </c>
      <c r="R280" s="10" t="s">
        <v>242</v>
      </c>
      <c r="S280" s="10" t="s">
        <v>240</v>
      </c>
      <c r="T280" s="10" t="s">
        <v>108</v>
      </c>
      <c r="U280" s="10" t="s">
        <v>110</v>
      </c>
      <c r="V280" s="10" t="s">
        <v>109</v>
      </c>
      <c r="W280" s="10" t="s">
        <v>251</v>
      </c>
      <c r="X280" s="10" t="s">
        <v>314</v>
      </c>
      <c r="Y280" s="10" t="s">
        <v>227</v>
      </c>
      <c r="Z280" s="45" t="s">
        <v>193</v>
      </c>
      <c r="AA280" s="45" t="str">
        <f>AA247</f>
        <v>wsfStationName</v>
      </c>
      <c r="AB280" s="10" t="s">
        <v>90</v>
      </c>
      <c r="AC280" s="10" t="str">
        <f>AC247</f>
        <v>AltDuctRval</v>
      </c>
      <c r="AD280" s="10" t="s">
        <v>106</v>
      </c>
      <c r="AE280" s="10" t="s">
        <v>107</v>
      </c>
      <c r="AF280" s="10" t="s">
        <v>91</v>
      </c>
      <c r="AG280" s="10" t="s">
        <v>30</v>
      </c>
      <c r="AH280" s="10" t="s">
        <v>31</v>
      </c>
      <c r="AI280" s="10" t="s">
        <v>32</v>
      </c>
      <c r="AJ280" s="10" t="s">
        <v>33</v>
      </c>
      <c r="AK280" s="10" t="s">
        <v>34</v>
      </c>
      <c r="AL280" s="10" t="s">
        <v>35</v>
      </c>
      <c r="AM280" s="10" t="s">
        <v>36</v>
      </c>
      <c r="AN280" s="10" t="s">
        <v>55</v>
      </c>
      <c r="AO280" s="10" t="s">
        <v>97</v>
      </c>
      <c r="AP280" s="10" t="s">
        <v>189</v>
      </c>
      <c r="AQ280" s="45" t="s">
        <v>198</v>
      </c>
      <c r="AR280" s="10" t="s">
        <v>72</v>
      </c>
      <c r="AS280" s="10" t="s">
        <v>73</v>
      </c>
      <c r="AT280" s="10" t="s">
        <v>154</v>
      </c>
      <c r="AU280" s="10" t="s">
        <v>180</v>
      </c>
      <c r="AV280" s="10" t="s">
        <v>89</v>
      </c>
      <c r="AW280" s="10" t="s">
        <v>100</v>
      </c>
      <c r="AX280" s="10" t="s">
        <v>101</v>
      </c>
      <c r="AY280" s="10" t="s">
        <v>115</v>
      </c>
      <c r="AZ280" s="10" t="s">
        <v>338</v>
      </c>
      <c r="BA280" s="10" t="str">
        <f>BA247</f>
        <v>RoofBelowDeckIns</v>
      </c>
      <c r="BB280" s="45" t="str">
        <f>BB247</f>
        <v>RoofCavInsOverFrm</v>
      </c>
      <c r="BC280" s="10" t="s">
        <v>52</v>
      </c>
      <c r="BD280" s="10" t="s">
        <v>120</v>
      </c>
      <c r="BE280" s="10" t="s">
        <v>37</v>
      </c>
      <c r="BF280" s="10" t="s">
        <v>38</v>
      </c>
      <c r="BG280" s="10" t="s">
        <v>53</v>
      </c>
      <c r="BH280" s="10" t="s">
        <v>54</v>
      </c>
      <c r="BI280" s="10" t="s">
        <v>83</v>
      </c>
      <c r="BJ280" s="10" t="s">
        <v>155</v>
      </c>
      <c r="BK280" s="10" t="s">
        <v>86</v>
      </c>
      <c r="BL280" s="10" t="s">
        <v>156</v>
      </c>
      <c r="BM280" s="10" t="s">
        <v>142</v>
      </c>
      <c r="BN280" s="10" t="s">
        <v>211</v>
      </c>
      <c r="BO280" s="18" t="str">
        <f>BO148</f>
        <v>MinZNETier</v>
      </c>
      <c r="BP280" s="77" t="s">
        <v>274</v>
      </c>
      <c r="BQ280" s="66" t="str">
        <f>BQ247</f>
        <v>DHWCompactDistrib</v>
      </c>
      <c r="BR280" s="66" t="str">
        <f>BR247</f>
        <v>ElecDHWCompactDistrib</v>
      </c>
      <c r="BS280" s="10" t="s">
        <v>182</v>
      </c>
      <c r="BT280" s="10" t="s">
        <v>255</v>
      </c>
      <c r="BU280" s="10" t="s">
        <v>258</v>
      </c>
      <c r="BV280" s="10" t="s">
        <v>260</v>
      </c>
      <c r="BW280" s="10" t="s">
        <v>286</v>
      </c>
      <c r="BX280" s="10" t="s">
        <v>287</v>
      </c>
      <c r="BY280" s="10" t="s">
        <v>288</v>
      </c>
      <c r="BZ280" s="10" t="s">
        <v>360</v>
      </c>
      <c r="CA280" s="10" t="s">
        <v>365</v>
      </c>
      <c r="CB280" s="31" t="s">
        <v>0</v>
      </c>
    </row>
    <row r="281" spans="1:81" s="2" customFormat="1" x14ac:dyDescent="0.25">
      <c r="C281" s="2">
        <v>1</v>
      </c>
      <c r="D281" s="2">
        <v>2014</v>
      </c>
      <c r="E281" s="45" t="s">
        <v>221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20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7.1999999999999995E-2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38</v>
      </c>
      <c r="AL281" s="2">
        <v>30</v>
      </c>
      <c r="AM281" s="2">
        <v>0</v>
      </c>
      <c r="AN281" s="2">
        <v>10024</v>
      </c>
      <c r="AO281" s="2">
        <v>15024</v>
      </c>
      <c r="AP281" s="38">
        <v>0.7</v>
      </c>
      <c r="AQ281" s="38" t="s">
        <v>184</v>
      </c>
      <c r="AR281" s="38">
        <v>0.35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38">
        <v>1</v>
      </c>
      <c r="BC281" s="2" t="s">
        <v>70</v>
      </c>
      <c r="BD281" s="2" t="s">
        <v>137</v>
      </c>
      <c r="BE281" s="2" t="s">
        <v>39</v>
      </c>
      <c r="BF281" s="2" t="s">
        <v>40</v>
      </c>
      <c r="BG281" s="2" t="s">
        <v>62</v>
      </c>
      <c r="BH281" s="2" t="s">
        <v>81</v>
      </c>
      <c r="BI281" s="2" t="s">
        <v>148</v>
      </c>
      <c r="BJ281" s="16" t="s">
        <v>148</v>
      </c>
      <c r="BK281" s="2" t="s">
        <v>147</v>
      </c>
      <c r="BL281" s="16" t="s">
        <v>147</v>
      </c>
      <c r="BM281" s="2" t="s">
        <v>146</v>
      </c>
      <c r="BN281" s="19">
        <v>0</v>
      </c>
      <c r="BO281" s="25">
        <v>3</v>
      </c>
      <c r="BP281" s="68" t="s">
        <v>279</v>
      </c>
      <c r="BQ281" s="67" t="s">
        <v>268</v>
      </c>
      <c r="BR281" s="67" t="s">
        <v>268</v>
      </c>
      <c r="BS281" s="2" t="s">
        <v>184</v>
      </c>
      <c r="BT281" s="2" t="s">
        <v>184</v>
      </c>
      <c r="BU281" s="38">
        <v>-1</v>
      </c>
      <c r="BV281" s="38">
        <v>0</v>
      </c>
      <c r="BW281" s="38">
        <v>0</v>
      </c>
      <c r="BX281" s="38" t="s">
        <v>290</v>
      </c>
      <c r="BY281" s="38">
        <v>0</v>
      </c>
      <c r="BZ281" s="38">
        <v>0</v>
      </c>
      <c r="CA281" s="38">
        <v>0</v>
      </c>
      <c r="CB281" s="31" t="s">
        <v>0</v>
      </c>
      <c r="CC281" s="16" t="s">
        <v>170</v>
      </c>
    </row>
    <row r="282" spans="1:81" s="2" customFormat="1" x14ac:dyDescent="0.25">
      <c r="C282" s="2">
        <v>2</v>
      </c>
      <c r="D282" s="2">
        <v>2014</v>
      </c>
      <c r="E282" s="40" t="str">
        <f>E281</f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19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>AP281</f>
        <v>0.7</v>
      </c>
      <c r="AQ282" s="40" t="str">
        <f>AQ281</f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>BB281</f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8" t="str">
        <f t="shared" ref="BP282:BP312" si="476">BP281</f>
        <v>not applic.</v>
      </c>
      <c r="BQ282" s="68" t="str">
        <f t="shared" ref="BQ282:BV282" si="477">BQ281</f>
        <v>not compact</v>
      </c>
      <c r="BR282" s="68" t="str">
        <f t="shared" si="477"/>
        <v>not compact</v>
      </c>
      <c r="BS282" s="35" t="str">
        <f t="shared" si="477"/>
        <v>Standard</v>
      </c>
      <c r="BT282" s="35" t="str">
        <f t="shared" si="477"/>
        <v>Standard</v>
      </c>
      <c r="BU282" s="40">
        <f t="shared" si="477"/>
        <v>-1</v>
      </c>
      <c r="BV282" s="40">
        <f t="shared" si="477"/>
        <v>0</v>
      </c>
      <c r="BW282" s="40">
        <f t="shared" ref="BW282" si="478">BW281</f>
        <v>0</v>
      </c>
      <c r="BX282" s="40" t="s">
        <v>290</v>
      </c>
      <c r="BY282" s="40">
        <v>0</v>
      </c>
      <c r="BZ282" s="40">
        <v>0</v>
      </c>
      <c r="CA282" s="40">
        <v>0</v>
      </c>
      <c r="CB282" s="31" t="s">
        <v>0</v>
      </c>
      <c r="CC282" s="16" t="s">
        <v>169</v>
      </c>
    </row>
    <row r="283" spans="1:81" s="2" customFormat="1" x14ac:dyDescent="0.25">
      <c r="C283" s="2">
        <v>3</v>
      </c>
      <c r="D283" s="2">
        <v>2014</v>
      </c>
      <c r="E283" s="40" t="str">
        <f t="shared" ref="E283:E312" si="479">E282</f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20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ref="AP283:AQ296" si="480">AP282</f>
        <v>0.7</v>
      </c>
      <c r="AQ283" s="40" t="str">
        <f t="shared" si="48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ref="BB283:BB296" si="481">BB282</f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8" t="str">
        <f t="shared" si="476"/>
        <v>not applic.</v>
      </c>
      <c r="BQ283" s="68" t="str">
        <f t="shared" ref="BQ283:BQ296" si="482">BQ282</f>
        <v>not compact</v>
      </c>
      <c r="BR283" s="68" t="str">
        <f t="shared" ref="BR283:BR296" si="483">BR282</f>
        <v>not compact</v>
      </c>
      <c r="BS283" s="35" t="str">
        <f t="shared" ref="BS283:BT296" si="484">BS282</f>
        <v>Standard</v>
      </c>
      <c r="BT283" s="35" t="str">
        <f t="shared" si="484"/>
        <v>Standard</v>
      </c>
      <c r="BU283" s="40">
        <f t="shared" ref="BU283:BV283" si="485">BU282</f>
        <v>-1</v>
      </c>
      <c r="BV283" s="40">
        <f t="shared" si="485"/>
        <v>0</v>
      </c>
      <c r="BW283" s="40">
        <f t="shared" ref="BW283" si="486">BW282</f>
        <v>0</v>
      </c>
      <c r="BX283" s="40" t="s">
        <v>290</v>
      </c>
      <c r="BY283" s="40">
        <v>0</v>
      </c>
      <c r="BZ283" s="40">
        <v>0</v>
      </c>
      <c r="CA283" s="40">
        <v>0</v>
      </c>
      <c r="CB283" s="31" t="s">
        <v>0</v>
      </c>
      <c r="CC283" s="16" t="s">
        <v>171</v>
      </c>
    </row>
    <row r="284" spans="1:81" s="2" customFormat="1" x14ac:dyDescent="0.25">
      <c r="C284" s="2">
        <v>4</v>
      </c>
      <c r="D284" s="2">
        <v>2014</v>
      </c>
      <c r="E284" s="40" t="str">
        <f t="shared" si="47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19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80"/>
        <v>0.7</v>
      </c>
      <c r="AQ284" s="40" t="str">
        <f t="shared" si="48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8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8" t="str">
        <f t="shared" si="476"/>
        <v>not applic.</v>
      </c>
      <c r="BQ284" s="68" t="str">
        <f t="shared" si="482"/>
        <v>not compact</v>
      </c>
      <c r="BR284" s="68" t="str">
        <f t="shared" si="483"/>
        <v>not compact</v>
      </c>
      <c r="BS284" s="35" t="str">
        <f t="shared" si="484"/>
        <v>Standard</v>
      </c>
      <c r="BT284" s="35" t="str">
        <f t="shared" si="484"/>
        <v>Standard</v>
      </c>
      <c r="BU284" s="40">
        <f t="shared" ref="BU284:BV284" si="487">BU283</f>
        <v>-1</v>
      </c>
      <c r="BV284" s="40">
        <f t="shared" si="487"/>
        <v>0</v>
      </c>
      <c r="BW284" s="40">
        <f t="shared" ref="BW284" si="488">BW283</f>
        <v>0</v>
      </c>
      <c r="BX284" s="40" t="s">
        <v>290</v>
      </c>
      <c r="BY284" s="40">
        <v>0</v>
      </c>
      <c r="BZ284" s="40">
        <v>0</v>
      </c>
      <c r="CA284" s="40">
        <v>0</v>
      </c>
      <c r="CB284" s="31" t="s">
        <v>0</v>
      </c>
      <c r="CC284" s="2" t="s">
        <v>177</v>
      </c>
    </row>
    <row r="285" spans="1:81" s="2" customFormat="1" x14ac:dyDescent="0.25">
      <c r="C285" s="2">
        <v>5</v>
      </c>
      <c r="D285" s="2">
        <v>2014</v>
      </c>
      <c r="E285" s="40" t="str">
        <f t="shared" si="47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20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80"/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8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8" t="str">
        <f t="shared" si="476"/>
        <v>not applic.</v>
      </c>
      <c r="BQ285" s="68" t="str">
        <f t="shared" si="482"/>
        <v>not compact</v>
      </c>
      <c r="BR285" s="68" t="str">
        <f t="shared" si="483"/>
        <v>not compact</v>
      </c>
      <c r="BS285" s="35" t="str">
        <f t="shared" si="484"/>
        <v>Standard</v>
      </c>
      <c r="BT285" s="35" t="str">
        <f t="shared" si="484"/>
        <v>Standard</v>
      </c>
      <c r="BU285" s="40">
        <f t="shared" ref="BU285:BV285" si="489">BU284</f>
        <v>-1</v>
      </c>
      <c r="BV285" s="40">
        <f t="shared" si="489"/>
        <v>0</v>
      </c>
      <c r="BW285" s="40">
        <f t="shared" ref="BW285" si="490">BW284</f>
        <v>0</v>
      </c>
      <c r="BX285" s="40" t="s">
        <v>290</v>
      </c>
      <c r="BY285" s="40">
        <v>0</v>
      </c>
      <c r="BZ285" s="40">
        <v>0</v>
      </c>
      <c r="CA285" s="40">
        <v>0</v>
      </c>
      <c r="CB285" s="31" t="s">
        <v>0</v>
      </c>
    </row>
    <row r="286" spans="1:81" s="2" customFormat="1" x14ac:dyDescent="0.25">
      <c r="C286" s="2">
        <v>6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20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8" t="str">
        <f t="shared" si="476"/>
        <v>not applic.</v>
      </c>
      <c r="BQ286" s="68" t="str">
        <f t="shared" si="482"/>
        <v>not compact</v>
      </c>
      <c r="BR286" s="68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91">BU285</f>
        <v>-1</v>
      </c>
      <c r="BV286" s="40">
        <f t="shared" si="491"/>
        <v>0</v>
      </c>
      <c r="BW286" s="40">
        <f t="shared" ref="BW286" si="492">BW285</f>
        <v>0</v>
      </c>
      <c r="BX286" s="40" t="s">
        <v>290</v>
      </c>
      <c r="BY286" s="40">
        <v>0</v>
      </c>
      <c r="BZ286" s="40">
        <v>0</v>
      </c>
      <c r="CA286" s="40">
        <v>0</v>
      </c>
      <c r="CB286" s="31" t="s">
        <v>0</v>
      </c>
    </row>
    <row r="287" spans="1:81" s="2" customFormat="1" x14ac:dyDescent="0.25">
      <c r="C287" s="2">
        <v>7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20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8" t="str">
        <f t="shared" si="476"/>
        <v>not applic.</v>
      </c>
      <c r="BQ287" s="68" t="str">
        <f t="shared" si="482"/>
        <v>not compact</v>
      </c>
      <c r="BR287" s="68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93">BU286</f>
        <v>-1</v>
      </c>
      <c r="BV287" s="40">
        <f t="shared" si="493"/>
        <v>0</v>
      </c>
      <c r="BW287" s="40">
        <f t="shared" ref="BW287" si="494">BW286</f>
        <v>0</v>
      </c>
      <c r="BX287" s="40" t="s">
        <v>290</v>
      </c>
      <c r="BY287" s="40">
        <v>0</v>
      </c>
      <c r="BZ287" s="40">
        <v>0</v>
      </c>
      <c r="CA287" s="40">
        <v>0</v>
      </c>
      <c r="CB287" s="31" t="s">
        <v>0</v>
      </c>
    </row>
    <row r="288" spans="1:81" s="2" customFormat="1" x14ac:dyDescent="0.25">
      <c r="C288" s="2">
        <v>8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8" t="str">
        <f t="shared" si="476"/>
        <v>not applic.</v>
      </c>
      <c r="BQ288" s="68" t="str">
        <f t="shared" si="482"/>
        <v>not compact</v>
      </c>
      <c r="BR288" s="68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95">BU287</f>
        <v>-1</v>
      </c>
      <c r="BV288" s="40">
        <f t="shared" si="495"/>
        <v>0</v>
      </c>
      <c r="BW288" s="40">
        <f t="shared" ref="BW288" si="496">BW287</f>
        <v>0</v>
      </c>
      <c r="BX288" s="40" t="s">
        <v>290</v>
      </c>
      <c r="BY288" s="40">
        <v>0</v>
      </c>
      <c r="BZ288" s="40">
        <v>0</v>
      </c>
      <c r="CA288" s="40">
        <v>0</v>
      </c>
      <c r="CB288" s="31" t="s">
        <v>0</v>
      </c>
    </row>
    <row r="289" spans="3:81" s="2" customFormat="1" x14ac:dyDescent="0.25">
      <c r="C289" s="2">
        <v>9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8" t="str">
        <f t="shared" si="476"/>
        <v>not applic.</v>
      </c>
      <c r="BQ289" s="68" t="str">
        <f t="shared" si="482"/>
        <v>not compact</v>
      </c>
      <c r="BR289" s="68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497">BU288</f>
        <v>-1</v>
      </c>
      <c r="BV289" s="40">
        <f t="shared" si="497"/>
        <v>0</v>
      </c>
      <c r="BW289" s="40">
        <f t="shared" ref="BW289" si="498">BW288</f>
        <v>0</v>
      </c>
      <c r="BX289" s="40" t="s">
        <v>290</v>
      </c>
      <c r="BY289" s="40">
        <v>0</v>
      </c>
      <c r="BZ289" s="40">
        <v>0</v>
      </c>
      <c r="CA289" s="40">
        <v>0</v>
      </c>
      <c r="CB289" s="31" t="s">
        <v>0</v>
      </c>
    </row>
    <row r="290" spans="3:81" s="2" customFormat="1" x14ac:dyDescent="0.25">
      <c r="C290" s="2">
        <v>10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8" t="str">
        <f t="shared" si="476"/>
        <v>not applic.</v>
      </c>
      <c r="BQ290" s="68" t="str">
        <f t="shared" si="482"/>
        <v>not compact</v>
      </c>
      <c r="BR290" s="68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499">BU289</f>
        <v>-1</v>
      </c>
      <c r="BV290" s="40">
        <f t="shared" si="499"/>
        <v>0</v>
      </c>
      <c r="BW290" s="40">
        <f t="shared" ref="BW290" si="500">BW289</f>
        <v>0</v>
      </c>
      <c r="BX290" s="40" t="s">
        <v>290</v>
      </c>
      <c r="BY290" s="40">
        <v>0</v>
      </c>
      <c r="BZ290" s="40">
        <v>0</v>
      </c>
      <c r="CA290" s="40">
        <v>0</v>
      </c>
      <c r="CB290" s="31" t="s">
        <v>0</v>
      </c>
    </row>
    <row r="291" spans="3:81" s="2" customFormat="1" x14ac:dyDescent="0.25">
      <c r="C291" s="2">
        <v>11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8" t="str">
        <f t="shared" si="476"/>
        <v>not applic.</v>
      </c>
      <c r="BQ291" s="68" t="str">
        <f t="shared" si="482"/>
        <v>not compact</v>
      </c>
      <c r="BR291" s="68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501">BU290</f>
        <v>-1</v>
      </c>
      <c r="BV291" s="40">
        <f t="shared" si="501"/>
        <v>0</v>
      </c>
      <c r="BW291" s="40">
        <f t="shared" ref="BW291" si="502">BW290</f>
        <v>0</v>
      </c>
      <c r="BX291" s="40" t="s">
        <v>290</v>
      </c>
      <c r="BY291" s="40">
        <v>0</v>
      </c>
      <c r="BZ291" s="40">
        <v>0</v>
      </c>
      <c r="CA291" s="40">
        <v>0</v>
      </c>
      <c r="CB291" s="31" t="s">
        <v>0</v>
      </c>
    </row>
    <row r="292" spans="3:81" s="2" customFormat="1" x14ac:dyDescent="0.25">
      <c r="C292" s="2">
        <v>12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8" t="str">
        <f t="shared" si="476"/>
        <v>not applic.</v>
      </c>
      <c r="BQ292" s="68" t="str">
        <f t="shared" si="482"/>
        <v>not compact</v>
      </c>
      <c r="BR292" s="68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503">BU291</f>
        <v>-1</v>
      </c>
      <c r="BV292" s="40">
        <f t="shared" si="503"/>
        <v>0</v>
      </c>
      <c r="BW292" s="40">
        <f t="shared" ref="BW292" si="504">BW291</f>
        <v>0</v>
      </c>
      <c r="BX292" s="40" t="s">
        <v>290</v>
      </c>
      <c r="BY292" s="40">
        <v>0</v>
      </c>
      <c r="BZ292" s="40">
        <v>0</v>
      </c>
      <c r="CA292" s="40">
        <v>0</v>
      </c>
      <c r="CB292" s="31" t="s">
        <v>0</v>
      </c>
    </row>
    <row r="293" spans="3:81" s="2" customFormat="1" x14ac:dyDescent="0.25">
      <c r="C293" s="2">
        <v>13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8" t="str">
        <f t="shared" si="476"/>
        <v>not applic.</v>
      </c>
      <c r="BQ293" s="68" t="str">
        <f t="shared" si="482"/>
        <v>not compact</v>
      </c>
      <c r="BR293" s="68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505">BU292</f>
        <v>-1</v>
      </c>
      <c r="BV293" s="40">
        <f t="shared" si="505"/>
        <v>0</v>
      </c>
      <c r="BW293" s="40">
        <f t="shared" ref="BW293" si="506">BW292</f>
        <v>0</v>
      </c>
      <c r="BX293" s="40" t="s">
        <v>290</v>
      </c>
      <c r="BY293" s="40">
        <v>0</v>
      </c>
      <c r="BZ293" s="40">
        <v>0</v>
      </c>
      <c r="CA293" s="40">
        <v>0</v>
      </c>
      <c r="CB293" s="31" t="s">
        <v>0</v>
      </c>
    </row>
    <row r="294" spans="3:81" s="2" customFormat="1" x14ac:dyDescent="0.25">
      <c r="C294" s="2">
        <v>14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si="480"/>
        <v>0.7</v>
      </c>
      <c r="AQ294" s="40" t="str">
        <f t="shared" si="480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8" t="str">
        <f t="shared" si="476"/>
        <v>not applic.</v>
      </c>
      <c r="BQ294" s="68" t="str">
        <f t="shared" si="482"/>
        <v>not compact</v>
      </c>
      <c r="BR294" s="68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07">BU293</f>
        <v>-1</v>
      </c>
      <c r="BV294" s="40">
        <f t="shared" si="507"/>
        <v>0</v>
      </c>
      <c r="BW294" s="40">
        <f t="shared" ref="BW294" si="508">BW293</f>
        <v>0</v>
      </c>
      <c r="BX294" s="40" t="s">
        <v>290</v>
      </c>
      <c r="BY294" s="40">
        <v>0</v>
      </c>
      <c r="BZ294" s="40">
        <v>0</v>
      </c>
      <c r="CA294" s="40">
        <v>0</v>
      </c>
      <c r="CB294" s="31" t="s">
        <v>0</v>
      </c>
    </row>
    <row r="295" spans="3:81" s="2" customFormat="1" x14ac:dyDescent="0.25">
      <c r="C295" s="2">
        <v>15</v>
      </c>
      <c r="D295" s="2">
        <v>2014</v>
      </c>
      <c r="E295" s="40" t="str">
        <f t="shared" si="479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si="480"/>
        <v>0.7</v>
      </c>
      <c r="AQ295" s="40" t="str">
        <f t="shared" si="48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si="481"/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8" t="str">
        <f t="shared" si="476"/>
        <v>not applic.</v>
      </c>
      <c r="BQ295" s="68" t="str">
        <f t="shared" si="482"/>
        <v>not compact</v>
      </c>
      <c r="BR295" s="68" t="str">
        <f t="shared" si="483"/>
        <v>not compact</v>
      </c>
      <c r="BS295" s="35" t="str">
        <f t="shared" si="484"/>
        <v>Standard</v>
      </c>
      <c r="BT295" s="35" t="str">
        <f t="shared" si="484"/>
        <v>Standard</v>
      </c>
      <c r="BU295" s="40">
        <f t="shared" ref="BU295:BV295" si="509">BU294</f>
        <v>-1</v>
      </c>
      <c r="BV295" s="40">
        <f t="shared" si="509"/>
        <v>0</v>
      </c>
      <c r="BW295" s="40">
        <f t="shared" ref="BW295" si="510">BW294</f>
        <v>0</v>
      </c>
      <c r="BX295" s="40" t="s">
        <v>290</v>
      </c>
      <c r="BY295" s="40">
        <v>0</v>
      </c>
      <c r="BZ295" s="40">
        <v>0</v>
      </c>
      <c r="CA295" s="40">
        <v>0</v>
      </c>
      <c r="CB295" s="31" t="s">
        <v>0</v>
      </c>
    </row>
    <row r="296" spans="3:81" s="2" customFormat="1" x14ac:dyDescent="0.25">
      <c r="C296" s="2">
        <v>16</v>
      </c>
      <c r="D296" s="2">
        <v>2014</v>
      </c>
      <c r="E296" s="40" t="str">
        <f t="shared" si="479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20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7.1999999999999995E-2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38</v>
      </c>
      <c r="AL296" s="2">
        <v>30</v>
      </c>
      <c r="AM296" s="2">
        <v>0</v>
      </c>
      <c r="AN296" s="2">
        <v>10048</v>
      </c>
      <c r="AO296" s="2">
        <v>15048</v>
      </c>
      <c r="AP296" s="40">
        <f t="shared" si="480"/>
        <v>0.7</v>
      </c>
      <c r="AQ296" s="40" t="str">
        <f t="shared" si="480"/>
        <v>Standard</v>
      </c>
      <c r="AR296" s="38">
        <v>0.35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si="481"/>
        <v>1</v>
      </c>
      <c r="BC296" s="2" t="s">
        <v>70</v>
      </c>
      <c r="BD296" s="2" t="s">
        <v>137</v>
      </c>
      <c r="BE296" s="2" t="s">
        <v>41</v>
      </c>
      <c r="BF296" s="2" t="s">
        <v>42</v>
      </c>
      <c r="BG296" s="2" t="s">
        <v>62</v>
      </c>
      <c r="BH296" s="2" t="s">
        <v>81</v>
      </c>
      <c r="BI296" s="2" t="s">
        <v>148</v>
      </c>
      <c r="BJ296" s="16" t="s">
        <v>148</v>
      </c>
      <c r="BK296" s="2" t="s">
        <v>147</v>
      </c>
      <c r="BL296" s="16" t="s">
        <v>147</v>
      </c>
      <c r="BM296" s="2" t="s">
        <v>146</v>
      </c>
      <c r="BN296" s="19">
        <v>0</v>
      </c>
      <c r="BO296" s="25">
        <v>3</v>
      </c>
      <c r="BP296" s="68" t="str">
        <f t="shared" si="476"/>
        <v>not applic.</v>
      </c>
      <c r="BQ296" s="68" t="str">
        <f t="shared" si="482"/>
        <v>not compact</v>
      </c>
      <c r="BR296" s="68" t="str">
        <f t="shared" si="483"/>
        <v>not compact</v>
      </c>
      <c r="BS296" s="35" t="str">
        <f t="shared" si="484"/>
        <v>Standard</v>
      </c>
      <c r="BT296" s="35" t="str">
        <f t="shared" si="484"/>
        <v>Standard</v>
      </c>
      <c r="BU296" s="40">
        <f t="shared" ref="BU296:BV296" si="511">BU295</f>
        <v>-1</v>
      </c>
      <c r="BV296" s="40">
        <f t="shared" si="511"/>
        <v>0</v>
      </c>
      <c r="BW296" s="40">
        <f t="shared" ref="BW296" si="512">BW295</f>
        <v>0</v>
      </c>
      <c r="BX296" s="40" t="s">
        <v>290</v>
      </c>
      <c r="BY296" s="40">
        <v>0</v>
      </c>
      <c r="BZ296" s="40">
        <v>0</v>
      </c>
      <c r="CA296" s="40">
        <v>0</v>
      </c>
      <c r="CB296" s="31" t="s">
        <v>0</v>
      </c>
    </row>
    <row r="297" spans="3:81" s="2" customFormat="1" x14ac:dyDescent="0.25">
      <c r="C297" s="2">
        <v>1</v>
      </c>
      <c r="D297" s="2">
        <v>2014</v>
      </c>
      <c r="E297" s="63" t="s">
        <v>219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7.1999999999999995E-2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38</v>
      </c>
      <c r="AL297" s="2">
        <v>30</v>
      </c>
      <c r="AM297" s="2">
        <v>0</v>
      </c>
      <c r="AN297" s="2">
        <v>10024</v>
      </c>
      <c r="AO297" s="2">
        <v>15024</v>
      </c>
      <c r="AP297" s="38">
        <v>0.7</v>
      </c>
      <c r="AQ297" s="38" t="s">
        <v>184</v>
      </c>
      <c r="AR297" s="38">
        <v>0.35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38">
        <v>1</v>
      </c>
      <c r="BC297" s="2" t="s">
        <v>70</v>
      </c>
      <c r="BD297" s="2" t="s">
        <v>137</v>
      </c>
      <c r="BE297" s="2" t="s">
        <v>39</v>
      </c>
      <c r="BF297" s="2" t="s">
        <v>40</v>
      </c>
      <c r="BG297" s="2" t="s">
        <v>62</v>
      </c>
      <c r="BH297" s="2" t="s">
        <v>81</v>
      </c>
      <c r="BI297" s="2" t="s">
        <v>148</v>
      </c>
      <c r="BJ297" s="16" t="s">
        <v>148</v>
      </c>
      <c r="BK297" s="2" t="s">
        <v>147</v>
      </c>
      <c r="BL297" s="16" t="s">
        <v>147</v>
      </c>
      <c r="BM297" s="2" t="s">
        <v>146</v>
      </c>
      <c r="BN297" s="19">
        <v>0</v>
      </c>
      <c r="BO297" s="25">
        <v>3</v>
      </c>
      <c r="BP297" s="68" t="str">
        <f t="shared" si="476"/>
        <v>not applic.</v>
      </c>
      <c r="BQ297" s="67" t="s">
        <v>268</v>
      </c>
      <c r="BR297" s="67" t="s">
        <v>268</v>
      </c>
      <c r="BS297" s="2" t="s">
        <v>184</v>
      </c>
      <c r="BT297" s="2" t="s">
        <v>184</v>
      </c>
      <c r="BU297" s="38">
        <v>-1</v>
      </c>
      <c r="BV297" s="38">
        <v>0</v>
      </c>
      <c r="BW297" s="38">
        <v>0</v>
      </c>
      <c r="BX297" s="38" t="s">
        <v>290</v>
      </c>
      <c r="BY297" s="38">
        <v>0</v>
      </c>
      <c r="BZ297" s="38">
        <v>0</v>
      </c>
      <c r="CA297" s="38">
        <v>0</v>
      </c>
      <c r="CB297" s="31" t="s">
        <v>0</v>
      </c>
      <c r="CC297" s="16" t="s">
        <v>170</v>
      </c>
    </row>
    <row r="298" spans="3:81" s="2" customFormat="1" x14ac:dyDescent="0.25">
      <c r="C298" s="2">
        <v>2</v>
      </c>
      <c r="D298" s="2">
        <v>2014</v>
      </c>
      <c r="E298" s="40" t="str">
        <f t="shared" si="47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>AP297</f>
        <v>0.7</v>
      </c>
      <c r="AQ298" s="40" t="str">
        <f>AQ297</f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8" t="str">
        <f t="shared" si="476"/>
        <v>not applic.</v>
      </c>
      <c r="BQ298" s="68" t="str">
        <f t="shared" ref="BQ298:BV298" si="513">BQ297</f>
        <v>not compact</v>
      </c>
      <c r="BR298" s="68" t="str">
        <f t="shared" si="513"/>
        <v>not compact</v>
      </c>
      <c r="BS298" s="35" t="str">
        <f t="shared" si="513"/>
        <v>Standard</v>
      </c>
      <c r="BT298" s="35" t="str">
        <f t="shared" si="513"/>
        <v>Standard</v>
      </c>
      <c r="BU298" s="40">
        <f t="shared" si="513"/>
        <v>-1</v>
      </c>
      <c r="BV298" s="40">
        <f t="shared" si="513"/>
        <v>0</v>
      </c>
      <c r="BW298" s="40">
        <f t="shared" ref="BW298" si="514">BW297</f>
        <v>0</v>
      </c>
      <c r="BX298" s="40" t="s">
        <v>290</v>
      </c>
      <c r="BY298" s="40">
        <v>0</v>
      </c>
      <c r="BZ298" s="40">
        <v>0</v>
      </c>
      <c r="CA298" s="40">
        <v>0</v>
      </c>
      <c r="CB298" s="31" t="s">
        <v>0</v>
      </c>
      <c r="CC298" s="16" t="s">
        <v>169</v>
      </c>
    </row>
    <row r="299" spans="3:81" s="2" customFormat="1" x14ac:dyDescent="0.25">
      <c r="C299" s="2">
        <v>3</v>
      </c>
      <c r="D299" s="2">
        <v>2014</v>
      </c>
      <c r="E299" s="40" t="str">
        <f t="shared" si="47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15">AP298</f>
        <v>0.7</v>
      </c>
      <c r="AQ299" s="40" t="str">
        <f t="shared" si="515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16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8" t="str">
        <f t="shared" si="476"/>
        <v>not applic.</v>
      </c>
      <c r="BQ299" s="68" t="str">
        <f t="shared" ref="BQ299:BQ312" si="517">BQ298</f>
        <v>not compact</v>
      </c>
      <c r="BR299" s="68" t="str">
        <f t="shared" ref="BR299:BR312" si="518">BR298</f>
        <v>not compact</v>
      </c>
      <c r="BS299" s="35" t="str">
        <f t="shared" ref="BS299:BT312" si="519">BS298</f>
        <v>Standard</v>
      </c>
      <c r="BT299" s="35" t="str">
        <f t="shared" si="519"/>
        <v>Standard</v>
      </c>
      <c r="BU299" s="40">
        <f t="shared" ref="BU299:BV299" si="520">BU298</f>
        <v>-1</v>
      </c>
      <c r="BV299" s="40">
        <f t="shared" si="520"/>
        <v>0</v>
      </c>
      <c r="BW299" s="40">
        <f t="shared" ref="BW299" si="521">BW298</f>
        <v>0</v>
      </c>
      <c r="BX299" s="40" t="s">
        <v>290</v>
      </c>
      <c r="BY299" s="40">
        <v>0</v>
      </c>
      <c r="BZ299" s="40">
        <v>0</v>
      </c>
      <c r="CA299" s="40">
        <v>0</v>
      </c>
      <c r="CB299" s="31" t="s">
        <v>0</v>
      </c>
      <c r="CC299" s="16" t="s">
        <v>171</v>
      </c>
    </row>
    <row r="300" spans="3:81" s="2" customFormat="1" x14ac:dyDescent="0.25">
      <c r="C300" s="2">
        <v>4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22">AP299</f>
        <v>0.7</v>
      </c>
      <c r="AQ300" s="40" t="str">
        <f t="shared" si="522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23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8" t="str">
        <f t="shared" si="476"/>
        <v>not applic.</v>
      </c>
      <c r="BQ300" s="68" t="str">
        <f t="shared" si="517"/>
        <v>not compact</v>
      </c>
      <c r="BR300" s="68" t="str">
        <f t="shared" si="518"/>
        <v>not compact</v>
      </c>
      <c r="BS300" s="35" t="str">
        <f t="shared" si="519"/>
        <v>Standard</v>
      </c>
      <c r="BT300" s="35" t="str">
        <f t="shared" si="519"/>
        <v>Standard</v>
      </c>
      <c r="BU300" s="40">
        <f t="shared" ref="BU300:BV300" si="524">BU299</f>
        <v>-1</v>
      </c>
      <c r="BV300" s="40">
        <f t="shared" si="524"/>
        <v>0</v>
      </c>
      <c r="BW300" s="40">
        <f t="shared" ref="BW300" si="525">BW299</f>
        <v>0</v>
      </c>
      <c r="BX300" s="40" t="s">
        <v>290</v>
      </c>
      <c r="BY300" s="40">
        <v>0</v>
      </c>
      <c r="BZ300" s="40">
        <v>0</v>
      </c>
      <c r="CA300" s="40">
        <v>0</v>
      </c>
      <c r="CB300" s="31" t="s">
        <v>0</v>
      </c>
      <c r="CC300" s="2" t="s">
        <v>177</v>
      </c>
    </row>
    <row r="301" spans="3:81" s="2" customFormat="1" x14ac:dyDescent="0.25">
      <c r="C301" s="2">
        <v>5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26">AP300</f>
        <v>0.7</v>
      </c>
      <c r="AQ301" s="40" t="str">
        <f t="shared" si="526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27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8" t="str">
        <f t="shared" si="476"/>
        <v>not applic.</v>
      </c>
      <c r="BQ301" s="68" t="str">
        <f t="shared" si="517"/>
        <v>not compact</v>
      </c>
      <c r="BR301" s="68" t="str">
        <f t="shared" si="518"/>
        <v>not compact</v>
      </c>
      <c r="BS301" s="35" t="str">
        <f t="shared" si="519"/>
        <v>Standard</v>
      </c>
      <c r="BT301" s="35" t="str">
        <f t="shared" si="519"/>
        <v>Standard</v>
      </c>
      <c r="BU301" s="40">
        <f t="shared" ref="BU301:BV301" si="528">BU300</f>
        <v>-1</v>
      </c>
      <c r="BV301" s="40">
        <f t="shared" si="528"/>
        <v>0</v>
      </c>
      <c r="BW301" s="40">
        <f t="shared" ref="BW301" si="529">BW300</f>
        <v>0</v>
      </c>
      <c r="BX301" s="40" t="s">
        <v>290</v>
      </c>
      <c r="BY301" s="40">
        <v>0</v>
      </c>
      <c r="BZ301" s="40">
        <v>0</v>
      </c>
      <c r="CA301" s="40">
        <v>0</v>
      </c>
      <c r="CB301" s="31" t="s">
        <v>0</v>
      </c>
    </row>
    <row r="302" spans="3:81" s="2" customFormat="1" x14ac:dyDescent="0.25">
      <c r="C302" s="2">
        <v>6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30">AP301</f>
        <v>0.7</v>
      </c>
      <c r="AQ302" s="40" t="str">
        <f t="shared" si="530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31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8" t="str">
        <f t="shared" si="476"/>
        <v>not applic.</v>
      </c>
      <c r="BQ302" s="68" t="str">
        <f t="shared" si="517"/>
        <v>not compact</v>
      </c>
      <c r="BR302" s="68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32">BU301</f>
        <v>-1</v>
      </c>
      <c r="BV302" s="40">
        <f t="shared" si="532"/>
        <v>0</v>
      </c>
      <c r="BW302" s="40">
        <f t="shared" ref="BW302" si="533">BW301</f>
        <v>0</v>
      </c>
      <c r="BX302" s="40" t="s">
        <v>290</v>
      </c>
      <c r="BY302" s="40">
        <v>0</v>
      </c>
      <c r="BZ302" s="40">
        <v>0</v>
      </c>
      <c r="CA302" s="40">
        <v>0</v>
      </c>
      <c r="CB302" s="31" t="s">
        <v>0</v>
      </c>
    </row>
    <row r="303" spans="3:81" s="2" customFormat="1" x14ac:dyDescent="0.25">
      <c r="C303" s="2">
        <v>7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20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34">AP302</f>
        <v>0.7</v>
      </c>
      <c r="AQ303" s="40" t="str">
        <f t="shared" si="534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35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8" t="str">
        <f t="shared" si="476"/>
        <v>not applic.</v>
      </c>
      <c r="BQ303" s="68" t="str">
        <f t="shared" si="517"/>
        <v>not compact</v>
      </c>
      <c r="BR303" s="68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36">BU302</f>
        <v>-1</v>
      </c>
      <c r="BV303" s="40">
        <f t="shared" si="536"/>
        <v>0</v>
      </c>
      <c r="BW303" s="40">
        <f t="shared" ref="BW303" si="537">BW302</f>
        <v>0</v>
      </c>
      <c r="BX303" s="40" t="s">
        <v>290</v>
      </c>
      <c r="BY303" s="40">
        <v>0</v>
      </c>
      <c r="BZ303" s="40">
        <v>0</v>
      </c>
      <c r="CA303" s="40">
        <v>0</v>
      </c>
      <c r="CB303" s="31" t="s">
        <v>0</v>
      </c>
    </row>
    <row r="304" spans="3:81" s="2" customFormat="1" x14ac:dyDescent="0.25">
      <c r="C304" s="2">
        <v>8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38">AP303</f>
        <v>0.7</v>
      </c>
      <c r="AQ304" s="40" t="str">
        <f t="shared" si="538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39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8" t="str">
        <f t="shared" si="476"/>
        <v>not applic.</v>
      </c>
      <c r="BQ304" s="68" t="str">
        <f t="shared" si="517"/>
        <v>not compact</v>
      </c>
      <c r="BR304" s="68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40">BU303</f>
        <v>-1</v>
      </c>
      <c r="BV304" s="40">
        <f t="shared" si="540"/>
        <v>0</v>
      </c>
      <c r="BW304" s="40">
        <f t="shared" ref="BW304" si="541">BW303</f>
        <v>0</v>
      </c>
      <c r="BX304" s="40" t="s">
        <v>290</v>
      </c>
      <c r="BY304" s="40">
        <v>0</v>
      </c>
      <c r="BZ304" s="40">
        <v>0</v>
      </c>
      <c r="CA304" s="40">
        <v>0</v>
      </c>
      <c r="CB304" s="31" t="s">
        <v>0</v>
      </c>
    </row>
    <row r="305" spans="1:162" s="2" customFormat="1" x14ac:dyDescent="0.25">
      <c r="C305" s="2">
        <v>9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42">AP304</f>
        <v>0.7</v>
      </c>
      <c r="AQ305" s="40" t="str">
        <f t="shared" si="542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43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8" t="str">
        <f t="shared" si="476"/>
        <v>not applic.</v>
      </c>
      <c r="BQ305" s="68" t="str">
        <f t="shared" si="517"/>
        <v>not compact</v>
      </c>
      <c r="BR305" s="68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44">BU304</f>
        <v>-1</v>
      </c>
      <c r="BV305" s="40">
        <f t="shared" si="544"/>
        <v>0</v>
      </c>
      <c r="BW305" s="40">
        <f t="shared" ref="BW305" si="545">BW304</f>
        <v>0</v>
      </c>
      <c r="BX305" s="40" t="s">
        <v>290</v>
      </c>
      <c r="BY305" s="40">
        <v>0</v>
      </c>
      <c r="BZ305" s="40">
        <v>0</v>
      </c>
      <c r="CA305" s="40">
        <v>0</v>
      </c>
      <c r="CB305" s="31" t="s">
        <v>0</v>
      </c>
    </row>
    <row r="306" spans="1:162" s="2" customFormat="1" x14ac:dyDescent="0.25">
      <c r="C306" s="2">
        <v>10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46">AP305</f>
        <v>0.7</v>
      </c>
      <c r="AQ306" s="40" t="str">
        <f t="shared" si="546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47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8" t="str">
        <f t="shared" si="476"/>
        <v>not applic.</v>
      </c>
      <c r="BQ306" s="68" t="str">
        <f t="shared" si="517"/>
        <v>not compact</v>
      </c>
      <c r="BR306" s="68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48">BU305</f>
        <v>-1</v>
      </c>
      <c r="BV306" s="40">
        <f t="shared" si="548"/>
        <v>0</v>
      </c>
      <c r="BW306" s="40">
        <f t="shared" ref="BW306" si="549">BW305</f>
        <v>0</v>
      </c>
      <c r="BX306" s="40" t="s">
        <v>290</v>
      </c>
      <c r="BY306" s="40">
        <v>0</v>
      </c>
      <c r="BZ306" s="40">
        <v>0</v>
      </c>
      <c r="CA306" s="40">
        <v>0</v>
      </c>
      <c r="CB306" s="31" t="s">
        <v>0</v>
      </c>
    </row>
    <row r="307" spans="1:162" s="2" customFormat="1" x14ac:dyDescent="0.25">
      <c r="C307" s="2">
        <v>11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50">AP306</f>
        <v>0.7</v>
      </c>
      <c r="AQ307" s="40" t="str">
        <f t="shared" si="550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51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8" t="str">
        <f t="shared" si="476"/>
        <v>not applic.</v>
      </c>
      <c r="BQ307" s="68" t="str">
        <f t="shared" si="517"/>
        <v>not compact</v>
      </c>
      <c r="BR307" s="68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52">BU306</f>
        <v>-1</v>
      </c>
      <c r="BV307" s="40">
        <f t="shared" si="552"/>
        <v>0</v>
      </c>
      <c r="BW307" s="40">
        <f t="shared" ref="BW307" si="553">BW306</f>
        <v>0</v>
      </c>
      <c r="BX307" s="40" t="s">
        <v>290</v>
      </c>
      <c r="BY307" s="40">
        <v>0</v>
      </c>
      <c r="BZ307" s="40">
        <v>0</v>
      </c>
      <c r="CA307" s="40">
        <v>0</v>
      </c>
      <c r="CB307" s="31" t="s">
        <v>0</v>
      </c>
    </row>
    <row r="308" spans="1:162" s="2" customFormat="1" x14ac:dyDescent="0.25">
      <c r="C308" s="2">
        <v>12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54">AP307</f>
        <v>0.7</v>
      </c>
      <c r="AQ308" s="40" t="str">
        <f t="shared" si="554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55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8" t="str">
        <f t="shared" si="476"/>
        <v>not applic.</v>
      </c>
      <c r="BQ308" s="68" t="str">
        <f t="shared" si="517"/>
        <v>not compact</v>
      </c>
      <c r="BR308" s="68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56">BU307</f>
        <v>-1</v>
      </c>
      <c r="BV308" s="40">
        <f t="shared" si="556"/>
        <v>0</v>
      </c>
      <c r="BW308" s="40">
        <f t="shared" ref="BW308" si="557">BW307</f>
        <v>0</v>
      </c>
      <c r="BX308" s="40" t="s">
        <v>290</v>
      </c>
      <c r="BY308" s="40">
        <v>0</v>
      </c>
      <c r="BZ308" s="40">
        <v>0</v>
      </c>
      <c r="CA308" s="40">
        <v>0</v>
      </c>
      <c r="CB308" s="31" t="s">
        <v>0</v>
      </c>
    </row>
    <row r="309" spans="1:162" s="2" customFormat="1" x14ac:dyDescent="0.25">
      <c r="C309" s="2">
        <v>13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58">AP308</f>
        <v>0.7</v>
      </c>
      <c r="AQ309" s="40" t="str">
        <f t="shared" si="558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59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8" t="str">
        <f t="shared" si="476"/>
        <v>not applic.</v>
      </c>
      <c r="BQ309" s="68" t="str">
        <f t="shared" si="517"/>
        <v>not compact</v>
      </c>
      <c r="BR309" s="68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60">BU308</f>
        <v>-1</v>
      </c>
      <c r="BV309" s="40">
        <f t="shared" si="560"/>
        <v>0</v>
      </c>
      <c r="BW309" s="40">
        <f t="shared" ref="BW309" si="561">BW308</f>
        <v>0</v>
      </c>
      <c r="BX309" s="40" t="s">
        <v>290</v>
      </c>
      <c r="BY309" s="40">
        <v>0</v>
      </c>
      <c r="BZ309" s="40">
        <v>0</v>
      </c>
      <c r="CA309" s="40">
        <v>0</v>
      </c>
      <c r="CB309" s="31" t="s">
        <v>0</v>
      </c>
    </row>
    <row r="310" spans="1:162" s="2" customFormat="1" x14ac:dyDescent="0.25">
      <c r="C310" s="2">
        <v>14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0.10100000000000001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30</v>
      </c>
      <c r="AL310" s="2">
        <v>19</v>
      </c>
      <c r="AM310" s="2">
        <v>0</v>
      </c>
      <c r="AN310" s="2">
        <v>0</v>
      </c>
      <c r="AO310" s="2">
        <v>5016</v>
      </c>
      <c r="AP310" s="40">
        <f t="shared" ref="AP310:AQ310" si="562">AP309</f>
        <v>0.7</v>
      </c>
      <c r="AQ310" s="40" t="str">
        <f t="shared" si="562"/>
        <v>Standard</v>
      </c>
      <c r="AR310" s="38">
        <v>0.65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63">BB309</f>
        <v>1</v>
      </c>
      <c r="BC310" s="2" t="s">
        <v>71</v>
      </c>
      <c r="BD310" s="2" t="s">
        <v>138</v>
      </c>
      <c r="BE310" s="2" t="s">
        <v>39</v>
      </c>
      <c r="BF310" s="2" t="s">
        <v>40</v>
      </c>
      <c r="BG310" s="2" t="s">
        <v>61</v>
      </c>
      <c r="BH310" s="2" t="s">
        <v>81</v>
      </c>
      <c r="BI310" s="2" t="s">
        <v>136</v>
      </c>
      <c r="BJ310" s="16" t="s">
        <v>136</v>
      </c>
      <c r="BK310" s="2" t="s">
        <v>144</v>
      </c>
      <c r="BL310" s="16" t="s">
        <v>144</v>
      </c>
      <c r="BM310" s="2" t="s">
        <v>145</v>
      </c>
      <c r="BN310" s="19">
        <v>0</v>
      </c>
      <c r="BO310" s="25">
        <v>3</v>
      </c>
      <c r="BP310" s="68" t="str">
        <f t="shared" si="476"/>
        <v>not applic.</v>
      </c>
      <c r="BQ310" s="68" t="str">
        <f t="shared" si="517"/>
        <v>not compact</v>
      </c>
      <c r="BR310" s="68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64">BU309</f>
        <v>-1</v>
      </c>
      <c r="BV310" s="40">
        <f t="shared" si="564"/>
        <v>0</v>
      </c>
      <c r="BW310" s="40">
        <f t="shared" ref="BW310" si="565">BW309</f>
        <v>0</v>
      </c>
      <c r="BX310" s="40" t="s">
        <v>290</v>
      </c>
      <c r="BY310" s="40">
        <v>0</v>
      </c>
      <c r="BZ310" s="40">
        <v>0</v>
      </c>
      <c r="CA310" s="40">
        <v>0</v>
      </c>
      <c r="CB310" s="31" t="s">
        <v>0</v>
      </c>
    </row>
    <row r="311" spans="1:162" s="2" customFormat="1" x14ac:dyDescent="0.25">
      <c r="C311" s="2">
        <v>15</v>
      </c>
      <c r="D311" s="2">
        <v>2014</v>
      </c>
      <c r="E311" s="40" t="str">
        <f t="shared" si="479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299</v>
      </c>
      <c r="AB311" s="2">
        <v>8</v>
      </c>
      <c r="AC311" s="2">
        <v>8</v>
      </c>
      <c r="AD311" s="3">
        <v>20</v>
      </c>
      <c r="AE311" s="3">
        <v>20</v>
      </c>
      <c r="AF311" s="2">
        <v>0.10100000000000001</v>
      </c>
      <c r="AG311" s="2">
        <v>0.4</v>
      </c>
      <c r="AH311" s="2">
        <v>0.35</v>
      </c>
      <c r="AI311" s="2">
        <v>0.55000000000000004</v>
      </c>
      <c r="AJ311" s="2">
        <v>0.3</v>
      </c>
      <c r="AK311" s="2">
        <v>30</v>
      </c>
      <c r="AL311" s="2">
        <v>19</v>
      </c>
      <c r="AM311" s="2">
        <v>0</v>
      </c>
      <c r="AN311" s="2">
        <v>0</v>
      </c>
      <c r="AO311" s="2">
        <v>5016</v>
      </c>
      <c r="AP311" s="40">
        <f t="shared" ref="AP311:AQ311" si="566">AP310</f>
        <v>0.7</v>
      </c>
      <c r="AQ311" s="40" t="str">
        <f t="shared" si="566"/>
        <v>Standard</v>
      </c>
      <c r="AR311" s="38">
        <v>0.65</v>
      </c>
      <c r="AS311" s="38">
        <v>0.4</v>
      </c>
      <c r="AT311" s="38">
        <v>0.18</v>
      </c>
      <c r="AU311" s="38">
        <v>0.5</v>
      </c>
      <c r="AV311" s="38">
        <v>0</v>
      </c>
      <c r="AW311" s="27">
        <v>0.25</v>
      </c>
      <c r="AX311" s="27">
        <v>0.25</v>
      </c>
      <c r="AY311" s="2" t="s">
        <v>116</v>
      </c>
      <c r="AZ311" s="2" t="s">
        <v>116</v>
      </c>
      <c r="BA311" s="2" t="s">
        <v>116</v>
      </c>
      <c r="BB311" s="40">
        <f t="shared" ref="BB311" si="567">BB310</f>
        <v>1</v>
      </c>
      <c r="BC311" s="2" t="s">
        <v>71</v>
      </c>
      <c r="BD311" s="2" t="s">
        <v>138</v>
      </c>
      <c r="BE311" s="2" t="s">
        <v>39</v>
      </c>
      <c r="BF311" s="2" t="s">
        <v>40</v>
      </c>
      <c r="BG311" s="2" t="s">
        <v>61</v>
      </c>
      <c r="BH311" s="2" t="s">
        <v>81</v>
      </c>
      <c r="BI311" s="2" t="s">
        <v>136</v>
      </c>
      <c r="BJ311" s="16" t="s">
        <v>136</v>
      </c>
      <c r="BK311" s="2" t="s">
        <v>144</v>
      </c>
      <c r="BL311" s="16" t="s">
        <v>144</v>
      </c>
      <c r="BM311" s="2" t="s">
        <v>145</v>
      </c>
      <c r="BN311" s="19">
        <v>0</v>
      </c>
      <c r="BO311" s="25">
        <v>3</v>
      </c>
      <c r="BP311" s="68" t="str">
        <f t="shared" si="476"/>
        <v>not applic.</v>
      </c>
      <c r="BQ311" s="68" t="str">
        <f t="shared" si="517"/>
        <v>not compact</v>
      </c>
      <c r="BR311" s="68" t="str">
        <f t="shared" si="518"/>
        <v>not compact</v>
      </c>
      <c r="BS311" s="35" t="str">
        <f t="shared" si="519"/>
        <v>Standard</v>
      </c>
      <c r="BT311" s="35" t="str">
        <f t="shared" si="519"/>
        <v>Standard</v>
      </c>
      <c r="BU311" s="40">
        <f t="shared" ref="BU311:BV311" si="568">BU310</f>
        <v>-1</v>
      </c>
      <c r="BV311" s="40">
        <f t="shared" si="568"/>
        <v>0</v>
      </c>
      <c r="BW311" s="40">
        <f t="shared" ref="BW311" si="569">BW310</f>
        <v>0</v>
      </c>
      <c r="BX311" s="40" t="s">
        <v>290</v>
      </c>
      <c r="BY311" s="40">
        <v>0</v>
      </c>
      <c r="BZ311" s="40">
        <v>0</v>
      </c>
      <c r="CA311" s="40">
        <v>0</v>
      </c>
      <c r="CB311" s="31" t="s">
        <v>0</v>
      </c>
    </row>
    <row r="312" spans="1:162" s="2" customFormat="1" x14ac:dyDescent="0.25">
      <c r="C312" s="2">
        <v>16</v>
      </c>
      <c r="D312" s="2">
        <v>2014</v>
      </c>
      <c r="E312" s="40" t="str">
        <f t="shared" si="479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20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299</v>
      </c>
      <c r="AB312" s="2">
        <v>8</v>
      </c>
      <c r="AC312" s="2">
        <v>8</v>
      </c>
      <c r="AD312" s="3">
        <v>20</v>
      </c>
      <c r="AE312" s="3">
        <v>20</v>
      </c>
      <c r="AF312" s="2">
        <v>7.1999999999999995E-2</v>
      </c>
      <c r="AG312" s="2">
        <v>0.4</v>
      </c>
      <c r="AH312" s="2">
        <v>0.35</v>
      </c>
      <c r="AI312" s="2">
        <v>0.55000000000000004</v>
      </c>
      <c r="AJ312" s="2">
        <v>0.3</v>
      </c>
      <c r="AK312" s="2">
        <v>38</v>
      </c>
      <c r="AL312" s="2">
        <v>30</v>
      </c>
      <c r="AM312" s="2">
        <v>0</v>
      </c>
      <c r="AN312" s="2">
        <v>10048</v>
      </c>
      <c r="AO312" s="2">
        <v>15048</v>
      </c>
      <c r="AP312" s="40">
        <f t="shared" ref="AP312:AQ312" si="570">AP311</f>
        <v>0.7</v>
      </c>
      <c r="AQ312" s="40" t="str">
        <f t="shared" si="570"/>
        <v>Standard</v>
      </c>
      <c r="AR312" s="38">
        <v>0.35</v>
      </c>
      <c r="AS312" s="38">
        <v>0.4</v>
      </c>
      <c r="AT312" s="38">
        <v>0.18</v>
      </c>
      <c r="AU312" s="38">
        <v>0.5</v>
      </c>
      <c r="AV312" s="38">
        <v>0</v>
      </c>
      <c r="AW312" s="27">
        <v>0.25</v>
      </c>
      <c r="AX312" s="27">
        <v>0.25</v>
      </c>
      <c r="AY312" s="2" t="s">
        <v>116</v>
      </c>
      <c r="AZ312" s="2" t="s">
        <v>116</v>
      </c>
      <c r="BA312" s="2" t="s">
        <v>116</v>
      </c>
      <c r="BB312" s="40">
        <f t="shared" ref="BB312" si="571">BB311</f>
        <v>1</v>
      </c>
      <c r="BC312" s="2" t="s">
        <v>70</v>
      </c>
      <c r="BD312" s="2" t="s">
        <v>137</v>
      </c>
      <c r="BE312" s="2" t="s">
        <v>41</v>
      </c>
      <c r="BF312" s="2" t="s">
        <v>42</v>
      </c>
      <c r="BG312" s="2" t="s">
        <v>62</v>
      </c>
      <c r="BH312" s="2" t="s">
        <v>81</v>
      </c>
      <c r="BI312" s="2" t="s">
        <v>148</v>
      </c>
      <c r="BJ312" s="16" t="s">
        <v>148</v>
      </c>
      <c r="BK312" s="2" t="s">
        <v>147</v>
      </c>
      <c r="BL312" s="16" t="s">
        <v>147</v>
      </c>
      <c r="BM312" s="2" t="s">
        <v>146</v>
      </c>
      <c r="BN312" s="19">
        <v>0</v>
      </c>
      <c r="BO312" s="25">
        <v>3</v>
      </c>
      <c r="BP312" s="68" t="str">
        <f t="shared" si="476"/>
        <v>not applic.</v>
      </c>
      <c r="BQ312" s="68" t="str">
        <f t="shared" si="517"/>
        <v>not compact</v>
      </c>
      <c r="BR312" s="68" t="str">
        <f t="shared" si="518"/>
        <v>not compact</v>
      </c>
      <c r="BS312" s="35" t="str">
        <f t="shared" si="519"/>
        <v>Standard</v>
      </c>
      <c r="BT312" s="35" t="str">
        <f t="shared" si="519"/>
        <v>Standard</v>
      </c>
      <c r="BU312" s="40">
        <f t="shared" ref="BU312:BV312" si="572">BU311</f>
        <v>-1</v>
      </c>
      <c r="BV312" s="40">
        <f t="shared" si="572"/>
        <v>0</v>
      </c>
      <c r="BW312" s="40">
        <f t="shared" ref="BW312" si="573">BW311</f>
        <v>0</v>
      </c>
      <c r="BX312" s="40" t="s">
        <v>290</v>
      </c>
      <c r="BY312" s="40">
        <v>0</v>
      </c>
      <c r="BZ312" s="40">
        <v>0</v>
      </c>
      <c r="CA312" s="40">
        <v>0</v>
      </c>
      <c r="CB312" s="31" t="s">
        <v>0</v>
      </c>
    </row>
    <row r="313" spans="1:162" s="2" customFormat="1" x14ac:dyDescent="0.25">
      <c r="A313" s="8" t="s">
        <v>179</v>
      </c>
      <c r="B313" s="8"/>
      <c r="C313" s="8" t="s">
        <v>27</v>
      </c>
      <c r="D313" s="8" t="s">
        <v>51</v>
      </c>
      <c r="E313" s="8" t="str">
        <f>E280</f>
        <v>BldgType</v>
      </c>
      <c r="F313" s="8" t="s">
        <v>28</v>
      </c>
      <c r="G313" s="8" t="s">
        <v>92</v>
      </c>
      <c r="H313" s="8" t="s">
        <v>252</v>
      </c>
      <c r="I313" s="8" t="s">
        <v>151</v>
      </c>
      <c r="J313" s="8" t="s">
        <v>152</v>
      </c>
      <c r="K313" s="8" t="s">
        <v>29</v>
      </c>
      <c r="L313" s="8" t="str">
        <f>L280</f>
        <v>PVMax</v>
      </c>
      <c r="M313" s="8" t="s">
        <v>348</v>
      </c>
      <c r="N313" s="8" t="s">
        <v>349</v>
      </c>
      <c r="O313" s="8" t="s">
        <v>350</v>
      </c>
      <c r="P313" s="8" t="s">
        <v>351</v>
      </c>
      <c r="Q313" s="8" t="s">
        <v>352</v>
      </c>
      <c r="R313" s="8" t="s">
        <v>242</v>
      </c>
      <c r="S313" s="8" t="s">
        <v>240</v>
      </c>
      <c r="T313" s="8" t="s">
        <v>108</v>
      </c>
      <c r="U313" s="8" t="s">
        <v>110</v>
      </c>
      <c r="V313" s="8" t="s">
        <v>109</v>
      </c>
      <c r="W313" s="8" t="s">
        <v>251</v>
      </c>
      <c r="X313" s="8" t="s">
        <v>314</v>
      </c>
      <c r="Y313" s="8" t="str">
        <f>Y280</f>
        <v>ACH50</v>
      </c>
      <c r="Z313" s="46" t="s">
        <v>193</v>
      </c>
      <c r="AA313" s="46" t="str">
        <f>AA280</f>
        <v>wsfStationName</v>
      </c>
      <c r="AB313" s="8" t="s">
        <v>90</v>
      </c>
      <c r="AC313" s="8" t="str">
        <f>AC280</f>
        <v>AltDuctRval</v>
      </c>
      <c r="AD313" s="8" t="s">
        <v>106</v>
      </c>
      <c r="AE313" s="8" t="s">
        <v>107</v>
      </c>
      <c r="AF313" s="8" t="s">
        <v>91</v>
      </c>
      <c r="AG313" s="8" t="s">
        <v>30</v>
      </c>
      <c r="AH313" s="8" t="s">
        <v>31</v>
      </c>
      <c r="AI313" s="8" t="s">
        <v>32</v>
      </c>
      <c r="AJ313" s="8" t="s">
        <v>33</v>
      </c>
      <c r="AK313" s="8" t="s">
        <v>34</v>
      </c>
      <c r="AL313" s="8" t="s">
        <v>35</v>
      </c>
      <c r="AM313" s="8" t="s">
        <v>36</v>
      </c>
      <c r="AN313" s="8" t="s">
        <v>55</v>
      </c>
      <c r="AO313" s="8" t="s">
        <v>97</v>
      </c>
      <c r="AP313" s="8" t="s">
        <v>189</v>
      </c>
      <c r="AQ313" s="46" t="s">
        <v>198</v>
      </c>
      <c r="AR313" s="8" t="s">
        <v>72</v>
      </c>
      <c r="AS313" s="8" t="s">
        <v>73</v>
      </c>
      <c r="AT313" s="8" t="s">
        <v>154</v>
      </c>
      <c r="AU313" s="8" t="s">
        <v>180</v>
      </c>
      <c r="AV313" s="8" t="s">
        <v>89</v>
      </c>
      <c r="AW313" s="8" t="s">
        <v>100</v>
      </c>
      <c r="AX313" s="8" t="s">
        <v>101</v>
      </c>
      <c r="AY313" s="9" t="s">
        <v>115</v>
      </c>
      <c r="AZ313" s="9" t="s">
        <v>338</v>
      </c>
      <c r="BA313" s="9" t="str">
        <f>BA280</f>
        <v>RoofBelowDeckIns</v>
      </c>
      <c r="BB313" s="54" t="str">
        <f>BB280</f>
        <v>RoofCavInsOverFrm</v>
      </c>
      <c r="BC313" s="8" t="s">
        <v>52</v>
      </c>
      <c r="BD313" s="8" t="s">
        <v>120</v>
      </c>
      <c r="BE313" s="8" t="s">
        <v>37</v>
      </c>
      <c r="BF313" s="8" t="s">
        <v>38</v>
      </c>
      <c r="BG313" s="8" t="s">
        <v>53</v>
      </c>
      <c r="BH313" s="8" t="s">
        <v>54</v>
      </c>
      <c r="BI313" s="8" t="s">
        <v>83</v>
      </c>
      <c r="BJ313" s="8" t="s">
        <v>155</v>
      </c>
      <c r="BK313" s="8" t="s">
        <v>86</v>
      </c>
      <c r="BL313" s="8" t="s">
        <v>156</v>
      </c>
      <c r="BM313" s="8" t="s">
        <v>142</v>
      </c>
      <c r="BN313" s="8" t="s">
        <v>211</v>
      </c>
      <c r="BO313" s="8" t="str">
        <f>BO247</f>
        <v>MinZNETier</v>
      </c>
      <c r="BP313" s="78" t="s">
        <v>274</v>
      </c>
      <c r="BQ313" s="8" t="str">
        <f>BQ280</f>
        <v>DHWCompactDistrib</v>
      </c>
      <c r="BR313" s="8" t="str">
        <f>BR280</f>
        <v>ElecDHWCompactDistrib</v>
      </c>
      <c r="BS313" s="8" t="s">
        <v>182</v>
      </c>
      <c r="BT313" s="8" t="s">
        <v>255</v>
      </c>
      <c r="BU313" s="8" t="s">
        <v>258</v>
      </c>
      <c r="BV313" s="8" t="s">
        <v>260</v>
      </c>
      <c r="BW313" s="8" t="s">
        <v>286</v>
      </c>
      <c r="BX313" s="8" t="s">
        <v>287</v>
      </c>
      <c r="BY313" s="8" t="s">
        <v>288</v>
      </c>
      <c r="BZ313" s="8" t="s">
        <v>360</v>
      </c>
      <c r="CA313" s="8" t="s">
        <v>365</v>
      </c>
      <c r="CB313" s="31" t="s">
        <v>0</v>
      </c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</row>
    <row r="314" spans="1:162" s="3" customFormat="1" x14ac:dyDescent="0.25">
      <c r="C314" s="3">
        <v>1</v>
      </c>
      <c r="D314" s="8">
        <v>2019</v>
      </c>
      <c r="E314" s="46" t="s">
        <v>221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8.9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0.13</v>
      </c>
      <c r="S314" s="3">
        <v>20</v>
      </c>
      <c r="T314" s="3">
        <v>350</v>
      </c>
      <c r="U314" s="3">
        <v>0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0.56000000000000005</v>
      </c>
      <c r="AA314" s="3" t="s">
        <v>303</v>
      </c>
      <c r="AB314" s="3">
        <v>8</v>
      </c>
      <c r="AC314" s="3">
        <v>6</v>
      </c>
      <c r="AD314" s="3">
        <v>7</v>
      </c>
      <c r="AE314" s="3">
        <v>15</v>
      </c>
      <c r="AF314" s="56">
        <v>4.8000000000000001E-2</v>
      </c>
      <c r="AG314" s="3">
        <v>0.4</v>
      </c>
      <c r="AH314" s="1">
        <v>0.5</v>
      </c>
      <c r="AI314" s="3">
        <v>0.55000000000000004</v>
      </c>
      <c r="AJ314" s="3">
        <v>0.3</v>
      </c>
      <c r="AK314" s="3">
        <v>38</v>
      </c>
      <c r="AL314" s="3">
        <v>19</v>
      </c>
      <c r="AM314" s="3">
        <v>8</v>
      </c>
      <c r="AN314" s="3">
        <v>0</v>
      </c>
      <c r="AO314" s="3">
        <v>5016</v>
      </c>
      <c r="AP314" s="27">
        <v>0.7</v>
      </c>
      <c r="AQ314" s="27" t="s">
        <v>292</v>
      </c>
      <c r="AR314" s="27">
        <v>0.3</v>
      </c>
      <c r="AS314" s="60">
        <v>0.35</v>
      </c>
      <c r="AT314" s="27">
        <v>0.2</v>
      </c>
      <c r="AU314" s="27">
        <v>0.2</v>
      </c>
      <c r="AV314" s="27">
        <v>0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116</v>
      </c>
      <c r="BB314" s="27">
        <v>0</v>
      </c>
      <c r="BC314" s="3" t="s">
        <v>236</v>
      </c>
      <c r="BD314" s="3" t="s">
        <v>205</v>
      </c>
      <c r="BE314" s="3" t="s">
        <v>39</v>
      </c>
      <c r="BF314" s="3" t="s">
        <v>40</v>
      </c>
      <c r="BG314" s="3" t="s">
        <v>59</v>
      </c>
      <c r="BH314" s="3" t="s">
        <v>130</v>
      </c>
      <c r="BI314" s="3" t="s">
        <v>84</v>
      </c>
      <c r="BJ314" s="3" t="s">
        <v>157</v>
      </c>
      <c r="BK314" s="3" t="s">
        <v>87</v>
      </c>
      <c r="BL314" s="3" t="s">
        <v>160</v>
      </c>
      <c r="BM314" s="3" t="s">
        <v>141</v>
      </c>
      <c r="BN314" s="58">
        <v>3.5707316174882502</v>
      </c>
      <c r="BO314" s="27">
        <v>2</v>
      </c>
      <c r="BP314" s="69" t="s">
        <v>275</v>
      </c>
      <c r="BQ314" s="69" t="s">
        <v>268</v>
      </c>
      <c r="BR314" s="69" t="s">
        <v>269</v>
      </c>
      <c r="BS314" s="3" t="s">
        <v>185</v>
      </c>
      <c r="BT314" s="3" t="s">
        <v>184</v>
      </c>
      <c r="BU314" s="27">
        <v>-1</v>
      </c>
      <c r="BV314" s="60">
        <v>42</v>
      </c>
      <c r="BW314" s="60">
        <v>100</v>
      </c>
      <c r="BX314" s="60" t="s">
        <v>289</v>
      </c>
      <c r="BY314" s="60">
        <v>0.6</v>
      </c>
      <c r="BZ314" s="105">
        <v>0</v>
      </c>
      <c r="CA314" s="105">
        <v>0</v>
      </c>
      <c r="CB314" s="31" t="s">
        <v>0</v>
      </c>
      <c r="CC314" s="3" t="s">
        <v>176</v>
      </c>
      <c r="CG314" s="14"/>
      <c r="CI314" s="13"/>
      <c r="CK314" s="13"/>
      <c r="CM314" s="13"/>
    </row>
    <row r="315" spans="1:162" s="3" customFormat="1" x14ac:dyDescent="0.25">
      <c r="C315" s="3">
        <v>2</v>
      </c>
      <c r="D315" s="30">
        <f>D314</f>
        <v>2019</v>
      </c>
      <c r="E315" s="41" t="str">
        <f>E314</f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11.4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0.11</v>
      </c>
      <c r="S315" s="3">
        <v>19</v>
      </c>
      <c r="T315" s="3">
        <v>350</v>
      </c>
      <c r="U315" s="3">
        <v>1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0.47</v>
      </c>
      <c r="AA315" s="3" t="s">
        <v>315</v>
      </c>
      <c r="AB315" s="3">
        <v>8</v>
      </c>
      <c r="AC315" s="3">
        <v>6</v>
      </c>
      <c r="AD315" s="3">
        <v>7</v>
      </c>
      <c r="AE315" s="3">
        <v>15</v>
      </c>
      <c r="AF315" s="56">
        <v>4.8000000000000001E-2</v>
      </c>
      <c r="AG315" s="3">
        <v>0.4</v>
      </c>
      <c r="AH315" s="3">
        <v>0.35</v>
      </c>
      <c r="AI315" s="3">
        <v>0.55000000000000004</v>
      </c>
      <c r="AJ315" s="3">
        <v>0.3</v>
      </c>
      <c r="AK315" s="3">
        <v>38</v>
      </c>
      <c r="AL315" s="3">
        <v>19</v>
      </c>
      <c r="AM315" s="3">
        <v>8</v>
      </c>
      <c r="AN315" s="3">
        <v>0</v>
      </c>
      <c r="AO315" s="3">
        <v>5016</v>
      </c>
      <c r="AP315" s="41">
        <f>AP314</f>
        <v>0.7</v>
      </c>
      <c r="AQ315" s="41" t="str">
        <f>AQ314</f>
        <v>Yes</v>
      </c>
      <c r="AR315" s="27">
        <v>0.3</v>
      </c>
      <c r="AS315" s="27">
        <v>0.23</v>
      </c>
      <c r="AT315" s="27">
        <v>0.2</v>
      </c>
      <c r="AU315" s="27">
        <v>0.2</v>
      </c>
      <c r="AV315" s="27">
        <v>1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116</v>
      </c>
      <c r="BB315" s="41">
        <f>BB314</f>
        <v>0</v>
      </c>
      <c r="BC315" s="56" t="s">
        <v>236</v>
      </c>
      <c r="BD315" s="30" t="str">
        <f>BD314</f>
        <v>T24-2019 IntWall 2x6 16oc R21</v>
      </c>
      <c r="BE315" s="3" t="s">
        <v>39</v>
      </c>
      <c r="BF315" s="3" t="s">
        <v>40</v>
      </c>
      <c r="BG315" s="3" t="s">
        <v>59</v>
      </c>
      <c r="BH315" s="3" t="s">
        <v>130</v>
      </c>
      <c r="BI315" s="3" t="s">
        <v>84</v>
      </c>
      <c r="BJ315" s="3" t="s">
        <v>157</v>
      </c>
      <c r="BK315" s="3" t="s">
        <v>87</v>
      </c>
      <c r="BL315" s="3" t="s">
        <v>160</v>
      </c>
      <c r="BM315" s="3" t="s">
        <v>141</v>
      </c>
      <c r="BN315" s="58">
        <v>3.5707316174882533</v>
      </c>
      <c r="BO315" s="27">
        <v>2</v>
      </c>
      <c r="BP315" s="69" t="s">
        <v>276</v>
      </c>
      <c r="BQ315" s="70" t="str">
        <f>BQ314</f>
        <v>not compact</v>
      </c>
      <c r="BR315" s="70" t="str">
        <f>BR314</f>
        <v>Basic Credit</v>
      </c>
      <c r="BS315" s="30" t="str">
        <f>BS314</f>
        <v>Pipe Insulation, All Lines</v>
      </c>
      <c r="BT315" s="30" t="str">
        <f>BT314</f>
        <v>Standard</v>
      </c>
      <c r="BU315" s="41">
        <f>BU314</f>
        <v>-1</v>
      </c>
      <c r="BV315" s="41">
        <v>0</v>
      </c>
      <c r="BW315" s="41">
        <v>0</v>
      </c>
      <c r="BX315" s="93" t="s">
        <v>290</v>
      </c>
      <c r="BY315" s="60">
        <v>0.6</v>
      </c>
      <c r="BZ315" s="98">
        <v>0</v>
      </c>
      <c r="CA315" s="98">
        <v>0</v>
      </c>
      <c r="CB315" s="31" t="s">
        <v>0</v>
      </c>
      <c r="CG315" s="14"/>
      <c r="CI315" s="13"/>
      <c r="CK315" s="13"/>
      <c r="CM315" s="13"/>
    </row>
    <row r="316" spans="1:162" s="3" customFormat="1" x14ac:dyDescent="0.25">
      <c r="C316" s="3">
        <v>3</v>
      </c>
      <c r="D316" s="30">
        <f t="shared" ref="D316:E331" si="574">D315</f>
        <v>2019</v>
      </c>
      <c r="E316" s="41" t="str">
        <f t="shared" si="574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7.9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0.11</v>
      </c>
      <c r="S316" s="3">
        <v>20</v>
      </c>
      <c r="T316" s="3">
        <v>350</v>
      </c>
      <c r="U316" s="3">
        <v>0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0.47</v>
      </c>
      <c r="AA316" s="3" t="s">
        <v>304</v>
      </c>
      <c r="AB316" s="3">
        <v>6</v>
      </c>
      <c r="AC316" s="3">
        <v>6</v>
      </c>
      <c r="AD316" s="3">
        <v>7</v>
      </c>
      <c r="AE316" s="3">
        <v>15</v>
      </c>
      <c r="AF316" s="56">
        <v>4.8000000000000001E-2</v>
      </c>
      <c r="AG316" s="3">
        <v>0.4</v>
      </c>
      <c r="AH316" s="1">
        <v>0.5</v>
      </c>
      <c r="AI316" s="3">
        <v>0.55000000000000004</v>
      </c>
      <c r="AJ316" s="3">
        <v>0.3</v>
      </c>
      <c r="AK316" s="3">
        <v>30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ref="AP316:AQ329" si="575">AP315</f>
        <v>0.7</v>
      </c>
      <c r="AQ316" s="41" t="str">
        <f t="shared" si="575"/>
        <v>Yes</v>
      </c>
      <c r="AR316" s="27">
        <v>0.3</v>
      </c>
      <c r="AS316" s="60">
        <v>0.35</v>
      </c>
      <c r="AT316" s="27">
        <v>0.2</v>
      </c>
      <c r="AU316" s="27">
        <v>0.2</v>
      </c>
      <c r="AV316" s="27">
        <v>1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41">
        <f t="shared" ref="BB316" si="576">BB315</f>
        <v>0</v>
      </c>
      <c r="BC316" s="56" t="s">
        <v>236</v>
      </c>
      <c r="BD316" s="30" t="str">
        <f t="shared" ref="BD316:BD329" si="577">BD315</f>
        <v>T24-2019 IntWall 2x6 16oc R21</v>
      </c>
      <c r="BE316" s="3" t="s">
        <v>39</v>
      </c>
      <c r="BF316" s="3" t="s">
        <v>40</v>
      </c>
      <c r="BG316" s="3" t="s">
        <v>60</v>
      </c>
      <c r="BH316" s="3" t="s">
        <v>130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8">
        <v>3.5707316174882533</v>
      </c>
      <c r="BO316" s="27">
        <v>2</v>
      </c>
      <c r="BP316" s="69" t="s">
        <v>275</v>
      </c>
      <c r="BQ316" s="70" t="str">
        <f t="shared" ref="BQ316:BQ329" si="578">BQ315</f>
        <v>not compact</v>
      </c>
      <c r="BR316" s="70" t="str">
        <f t="shared" ref="BR316:BR329" si="579">BR315</f>
        <v>Basic Credit</v>
      </c>
      <c r="BS316" s="30" t="str">
        <f t="shared" ref="BS316:BT329" si="580">BS315</f>
        <v>Pipe Insulation, All Lines</v>
      </c>
      <c r="BT316" s="30" t="str">
        <f t="shared" si="580"/>
        <v>Standard</v>
      </c>
      <c r="BU316" s="41">
        <f t="shared" ref="BU316" si="581">BU315</f>
        <v>-1</v>
      </c>
      <c r="BV316" s="41">
        <v>0</v>
      </c>
      <c r="BW316" s="41">
        <v>0</v>
      </c>
      <c r="BX316" s="93" t="s">
        <v>290</v>
      </c>
      <c r="BY316" s="60">
        <v>0.6</v>
      </c>
      <c r="BZ316" s="98">
        <v>0</v>
      </c>
      <c r="CA316" s="98">
        <v>0</v>
      </c>
      <c r="CB316" s="31" t="s">
        <v>0</v>
      </c>
      <c r="CG316" s="14"/>
      <c r="CI316" s="13"/>
      <c r="CK316" s="13"/>
      <c r="CM316" s="13"/>
    </row>
    <row r="317" spans="1:162" s="3" customFormat="1" x14ac:dyDescent="0.25">
      <c r="C317" s="3">
        <v>4</v>
      </c>
      <c r="D317" s="30">
        <f t="shared" si="574"/>
        <v>2019</v>
      </c>
      <c r="E317" s="41" t="str">
        <f t="shared" si="574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23.2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0.11</v>
      </c>
      <c r="S317" s="3">
        <v>19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0.45</v>
      </c>
      <c r="AA317" s="3" t="s">
        <v>316</v>
      </c>
      <c r="AB317" s="3">
        <v>8</v>
      </c>
      <c r="AC317" s="3">
        <v>6</v>
      </c>
      <c r="AD317" s="3">
        <v>7</v>
      </c>
      <c r="AE317" s="3">
        <v>15</v>
      </c>
      <c r="AF317" s="56">
        <v>4.8000000000000001E-2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si="575"/>
        <v>0.7</v>
      </c>
      <c r="AQ317" s="41" t="str">
        <f t="shared" si="57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0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204</v>
      </c>
      <c r="BB317" s="41">
        <f t="shared" ref="BB317" si="582">BB316</f>
        <v>0</v>
      </c>
      <c r="BC317" s="56" t="s">
        <v>236</v>
      </c>
      <c r="BD317" s="30" t="str">
        <f t="shared" si="577"/>
        <v>T24-2019 IntWall 2x6 16oc R21</v>
      </c>
      <c r="BE317" s="3" t="s">
        <v>39</v>
      </c>
      <c r="BF317" s="3" t="s">
        <v>40</v>
      </c>
      <c r="BG317" s="3" t="s">
        <v>59</v>
      </c>
      <c r="BH317" s="3" t="s">
        <v>129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8">
        <v>3.5707316174882533</v>
      </c>
      <c r="BO317" s="27">
        <v>2</v>
      </c>
      <c r="BP317" s="69" t="s">
        <v>276</v>
      </c>
      <c r="BQ317" s="70" t="str">
        <f t="shared" si="578"/>
        <v>not compact</v>
      </c>
      <c r="BR317" s="70" t="str">
        <f t="shared" si="579"/>
        <v>Basic Credit</v>
      </c>
      <c r="BS317" s="30" t="str">
        <f t="shared" si="580"/>
        <v>Pipe Insulation, All Lines</v>
      </c>
      <c r="BT317" s="30" t="str">
        <f t="shared" si="580"/>
        <v>Standard</v>
      </c>
      <c r="BU317" s="41">
        <f t="shared" ref="BU317" si="583">BU316</f>
        <v>-1</v>
      </c>
      <c r="BV317" s="41">
        <v>0</v>
      </c>
      <c r="BW317" s="41">
        <v>0</v>
      </c>
      <c r="BX317" s="93" t="s">
        <v>290</v>
      </c>
      <c r="BY317" s="60">
        <v>0.6</v>
      </c>
      <c r="BZ317" s="98">
        <v>0</v>
      </c>
      <c r="CA317" s="98">
        <v>0</v>
      </c>
      <c r="CB317" s="31" t="s">
        <v>0</v>
      </c>
      <c r="CG317" s="14"/>
      <c r="CI317" s="13"/>
      <c r="CK317" s="13"/>
      <c r="CM317" s="13"/>
    </row>
    <row r="318" spans="1:162" s="3" customFormat="1" x14ac:dyDescent="0.25">
      <c r="C318" s="3">
        <v>5</v>
      </c>
      <c r="D318" s="30">
        <f t="shared" si="574"/>
        <v>2019</v>
      </c>
      <c r="E318" s="41" t="str">
        <f t="shared" si="574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8.6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0.13</v>
      </c>
      <c r="S318" s="3">
        <v>20</v>
      </c>
      <c r="T318" s="3">
        <v>350</v>
      </c>
      <c r="U318" s="3">
        <v>0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0.51</v>
      </c>
      <c r="AA318" s="3" t="s">
        <v>317</v>
      </c>
      <c r="AB318" s="3">
        <v>6</v>
      </c>
      <c r="AC318" s="3">
        <v>6</v>
      </c>
      <c r="AD318" s="3">
        <v>7</v>
      </c>
      <c r="AE318" s="3">
        <v>15</v>
      </c>
      <c r="AF318" s="56">
        <v>4.8000000000000001E-2</v>
      </c>
      <c r="AG318" s="3">
        <v>0.4</v>
      </c>
      <c r="AH318" s="1">
        <v>0.5</v>
      </c>
      <c r="AI318" s="3">
        <v>0.55000000000000004</v>
      </c>
      <c r="AJ318" s="3">
        <v>0.3</v>
      </c>
      <c r="AK318" s="3">
        <v>30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si="575"/>
        <v>0.7</v>
      </c>
      <c r="AQ318" s="41" t="str">
        <f t="shared" si="575"/>
        <v>Yes</v>
      </c>
      <c r="AR318" s="27">
        <v>0.3</v>
      </c>
      <c r="AS318" s="60">
        <v>0.35</v>
      </c>
      <c r="AT318" s="27">
        <v>0.2</v>
      </c>
      <c r="AU318" s="27">
        <v>0.2</v>
      </c>
      <c r="AV318" s="27">
        <v>1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116</v>
      </c>
      <c r="BB318" s="41">
        <f t="shared" ref="BB318" si="584">BB317</f>
        <v>0</v>
      </c>
      <c r="BC318" s="56" t="s">
        <v>236</v>
      </c>
      <c r="BD318" s="30" t="str">
        <f t="shared" si="577"/>
        <v>T24-2019 IntWall 2x6 16oc R21</v>
      </c>
      <c r="BE318" s="3" t="s">
        <v>39</v>
      </c>
      <c r="BF318" s="3" t="s">
        <v>40</v>
      </c>
      <c r="BG318" s="3" t="s">
        <v>60</v>
      </c>
      <c r="BH318" s="3" t="s">
        <v>130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8">
        <v>3.5707316174882533</v>
      </c>
      <c r="BO318" s="27">
        <v>2</v>
      </c>
      <c r="BP318" s="69" t="s">
        <v>275</v>
      </c>
      <c r="BQ318" s="70" t="str">
        <f t="shared" si="578"/>
        <v>not compact</v>
      </c>
      <c r="BR318" s="70" t="str">
        <f t="shared" si="579"/>
        <v>Basic Credit</v>
      </c>
      <c r="BS318" s="30" t="str">
        <f t="shared" si="580"/>
        <v>Pipe Insulation, All Lines</v>
      </c>
      <c r="BT318" s="30" t="str">
        <f t="shared" si="580"/>
        <v>Standard</v>
      </c>
      <c r="BU318" s="41">
        <f t="shared" ref="BU318" si="585">BU317</f>
        <v>-1</v>
      </c>
      <c r="BV318" s="41">
        <v>0</v>
      </c>
      <c r="BW318" s="41">
        <v>0</v>
      </c>
      <c r="BX318" s="93" t="s">
        <v>290</v>
      </c>
      <c r="BY318" s="60">
        <v>0.6</v>
      </c>
      <c r="BZ318" s="98">
        <v>0</v>
      </c>
      <c r="CA318" s="98">
        <v>0</v>
      </c>
      <c r="CB318" s="31" t="s">
        <v>0</v>
      </c>
      <c r="CG318" s="14"/>
      <c r="CI318" s="13"/>
      <c r="CK318" s="13"/>
      <c r="CM318" s="13"/>
    </row>
    <row r="319" spans="1:162" s="3" customFormat="1" x14ac:dyDescent="0.25">
      <c r="C319" s="3">
        <v>6</v>
      </c>
      <c r="D319" s="30">
        <f t="shared" si="574"/>
        <v>2019</v>
      </c>
      <c r="E319" s="41" t="str">
        <f t="shared" si="574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0.08</v>
      </c>
      <c r="S319" s="3">
        <v>20</v>
      </c>
      <c r="T319" s="3">
        <v>350</v>
      </c>
      <c r="U319" s="3">
        <v>0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0.36</v>
      </c>
      <c r="AA319" s="3" t="s">
        <v>318</v>
      </c>
      <c r="AB319" s="3">
        <v>6</v>
      </c>
      <c r="AC319" s="3">
        <v>6</v>
      </c>
      <c r="AD319" s="3">
        <v>7</v>
      </c>
      <c r="AE319" s="3">
        <v>15</v>
      </c>
      <c r="AF319" s="3">
        <v>6.5000000000000002E-2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30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1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116</v>
      </c>
      <c r="BB319" s="41">
        <f t="shared" ref="BB319" si="586">BB318</f>
        <v>0</v>
      </c>
      <c r="BC319" s="3" t="s">
        <v>127</v>
      </c>
      <c r="BD319" s="57" t="s">
        <v>128</v>
      </c>
      <c r="BE319" s="3" t="s">
        <v>39</v>
      </c>
      <c r="BF319" s="3" t="s">
        <v>40</v>
      </c>
      <c r="BG319" s="3" t="s">
        <v>60</v>
      </c>
      <c r="BH319" s="3" t="s">
        <v>130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8">
        <v>3.3342140315042537</v>
      </c>
      <c r="BO319" s="27">
        <v>1</v>
      </c>
      <c r="BP319" s="69" t="s">
        <v>275</v>
      </c>
      <c r="BQ319" s="70" t="str">
        <f t="shared" si="578"/>
        <v>not compact</v>
      </c>
      <c r="BR319" s="70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87">BU318</f>
        <v>-1</v>
      </c>
      <c r="BV319" s="41">
        <v>0</v>
      </c>
      <c r="BW319" s="41">
        <v>0</v>
      </c>
      <c r="BX319" s="93" t="s">
        <v>290</v>
      </c>
      <c r="BY319" s="60">
        <v>0.7</v>
      </c>
      <c r="BZ319" s="98">
        <v>0</v>
      </c>
      <c r="CA319" s="98">
        <v>0</v>
      </c>
      <c r="CB319" s="31" t="s">
        <v>0</v>
      </c>
      <c r="CG319" s="14"/>
      <c r="CI319" s="13"/>
      <c r="CK319" s="13"/>
      <c r="CM319" s="13"/>
    </row>
    <row r="320" spans="1:162" s="3" customFormat="1" x14ac:dyDescent="0.25">
      <c r="C320" s="3">
        <v>7</v>
      </c>
      <c r="D320" s="30">
        <f t="shared" si="574"/>
        <v>2019</v>
      </c>
      <c r="E320" s="41" t="str">
        <f t="shared" si="574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0.06</v>
      </c>
      <c r="S320" s="3">
        <v>20</v>
      </c>
      <c r="T320" s="3">
        <v>350</v>
      </c>
      <c r="U320" s="3">
        <v>0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0.38</v>
      </c>
      <c r="AA320" s="3" t="s">
        <v>305</v>
      </c>
      <c r="AB320" s="3">
        <v>6</v>
      </c>
      <c r="AC320" s="3">
        <v>6</v>
      </c>
      <c r="AD320" s="3">
        <v>7</v>
      </c>
      <c r="AE320" s="3">
        <v>15</v>
      </c>
      <c r="AF320" s="3">
        <v>6.5000000000000002E-2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30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1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116</v>
      </c>
      <c r="BB320" s="41">
        <f t="shared" ref="BB320" si="588">BB319</f>
        <v>0</v>
      </c>
      <c r="BC320" s="3" t="s">
        <v>127</v>
      </c>
      <c r="BD320" s="57" t="s">
        <v>128</v>
      </c>
      <c r="BE320" s="3" t="s">
        <v>39</v>
      </c>
      <c r="BF320" s="3" t="s">
        <v>40</v>
      </c>
      <c r="BG320" s="3" t="s">
        <v>60</v>
      </c>
      <c r="BH320" s="3" t="s">
        <v>130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8">
        <v>3.5000927873195309</v>
      </c>
      <c r="BO320" s="27">
        <v>1</v>
      </c>
      <c r="BP320" s="69" t="s">
        <v>275</v>
      </c>
      <c r="BQ320" s="70" t="str">
        <f t="shared" si="578"/>
        <v>not compact</v>
      </c>
      <c r="BR320" s="70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89">BU319</f>
        <v>-1</v>
      </c>
      <c r="BV320" s="41">
        <v>0</v>
      </c>
      <c r="BW320" s="41">
        <v>0</v>
      </c>
      <c r="BX320" s="93" t="s">
        <v>290</v>
      </c>
      <c r="BY320" s="60">
        <v>0.7</v>
      </c>
      <c r="BZ320" s="98">
        <v>0</v>
      </c>
      <c r="CA320" s="98">
        <v>0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8</v>
      </c>
      <c r="D321" s="30">
        <f t="shared" si="574"/>
        <v>2019</v>
      </c>
      <c r="E321" s="41" t="str">
        <f t="shared" si="574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31.2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0.16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0.34</v>
      </c>
      <c r="AA321" s="3" t="s">
        <v>319</v>
      </c>
      <c r="AB321" s="3">
        <v>8</v>
      </c>
      <c r="AC321" s="3">
        <v>6</v>
      </c>
      <c r="AD321" s="3">
        <v>7</v>
      </c>
      <c r="AE321" s="3">
        <v>15</v>
      </c>
      <c r="AF321" s="56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0.1</v>
      </c>
      <c r="AX321" s="27">
        <v>0.1</v>
      </c>
      <c r="AY321" s="3" t="s">
        <v>116</v>
      </c>
      <c r="AZ321" s="3" t="s">
        <v>116</v>
      </c>
      <c r="BA321" s="3" t="s">
        <v>204</v>
      </c>
      <c r="BB321" s="41">
        <f t="shared" ref="BB321" si="590">BB320</f>
        <v>0</v>
      </c>
      <c r="BC321" s="56" t="s">
        <v>236</v>
      </c>
      <c r="BD321" s="3" t="s">
        <v>205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8">
        <v>3.3342140315042537</v>
      </c>
      <c r="BO321" s="27">
        <v>2</v>
      </c>
      <c r="BP321" s="69" t="s">
        <v>276</v>
      </c>
      <c r="BQ321" s="70" t="str">
        <f t="shared" si="578"/>
        <v>not compact</v>
      </c>
      <c r="BR321" s="70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91">BU320</f>
        <v>-1</v>
      </c>
      <c r="BV321" s="41">
        <v>0</v>
      </c>
      <c r="BW321" s="41">
        <v>0</v>
      </c>
      <c r="BX321" s="93" t="s">
        <v>290</v>
      </c>
      <c r="BY321" s="60">
        <v>0.7</v>
      </c>
      <c r="BZ321" s="98">
        <v>0</v>
      </c>
      <c r="CA321" s="98">
        <v>0</v>
      </c>
      <c r="CB321" s="31" t="s">
        <v>0</v>
      </c>
      <c r="CG321" s="14"/>
      <c r="CI321" s="13"/>
      <c r="CK321" s="13"/>
      <c r="CM321" s="13"/>
    </row>
    <row r="322" spans="3:91" s="3" customFormat="1" x14ac:dyDescent="0.25">
      <c r="C322" s="3">
        <v>9</v>
      </c>
      <c r="D322" s="30">
        <f t="shared" si="574"/>
        <v>2019</v>
      </c>
      <c r="E322" s="41" t="str">
        <f t="shared" si="574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25.2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0.13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0.39</v>
      </c>
      <c r="AA322" s="3" t="s">
        <v>307</v>
      </c>
      <c r="AB322" s="3">
        <v>8</v>
      </c>
      <c r="AC322" s="3">
        <v>6</v>
      </c>
      <c r="AD322" s="3">
        <v>7</v>
      </c>
      <c r="AE322" s="3">
        <v>15</v>
      </c>
      <c r="AF322" s="56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0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0.1</v>
      </c>
      <c r="AX322" s="27">
        <v>0.1</v>
      </c>
      <c r="AY322" s="3" t="s">
        <v>116</v>
      </c>
      <c r="AZ322" s="3" t="s">
        <v>116</v>
      </c>
      <c r="BA322" s="3" t="s">
        <v>204</v>
      </c>
      <c r="BB322" s="41">
        <f t="shared" ref="BB322" si="592">BB321</f>
        <v>0</v>
      </c>
      <c r="BC322" s="56" t="s">
        <v>236</v>
      </c>
      <c r="BD322" s="30" t="str">
        <f t="shared" si="577"/>
        <v>T24-2019 IntWall 2x6 16oc R21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158</v>
      </c>
      <c r="BK322" s="3" t="s">
        <v>87</v>
      </c>
      <c r="BL322" s="3" t="s">
        <v>161</v>
      </c>
      <c r="BM322" s="3" t="s">
        <v>141</v>
      </c>
      <c r="BN322" s="58">
        <v>3.3342140315042537</v>
      </c>
      <c r="BO322" s="27">
        <v>2</v>
      </c>
      <c r="BP322" s="69" t="s">
        <v>276</v>
      </c>
      <c r="BQ322" s="70" t="str">
        <f t="shared" si="578"/>
        <v>not compact</v>
      </c>
      <c r="BR322" s="70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93">BU321</f>
        <v>-1</v>
      </c>
      <c r="BV322" s="41">
        <v>0</v>
      </c>
      <c r="BW322" s="41">
        <v>0</v>
      </c>
      <c r="BX322" s="93" t="s">
        <v>290</v>
      </c>
      <c r="BY322" s="60">
        <v>0.6</v>
      </c>
      <c r="BZ322" s="98">
        <v>0</v>
      </c>
      <c r="CA322" s="98">
        <v>0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10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22.4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0.13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0.42</v>
      </c>
      <c r="AA323" s="3" t="s">
        <v>320</v>
      </c>
      <c r="AB323" s="3">
        <v>8</v>
      </c>
      <c r="AC323" s="3">
        <v>6</v>
      </c>
      <c r="AD323" s="3">
        <v>7</v>
      </c>
      <c r="AE323" s="3">
        <v>15</v>
      </c>
      <c r="AF323" s="56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0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0.2</v>
      </c>
      <c r="AX323" s="27">
        <v>0.1</v>
      </c>
      <c r="AY323" s="3" t="s">
        <v>116</v>
      </c>
      <c r="AZ323" s="3" t="s">
        <v>116</v>
      </c>
      <c r="BA323" s="3" t="s">
        <v>204</v>
      </c>
      <c r="BB323" s="41">
        <f t="shared" ref="BB323" si="594">BB322</f>
        <v>0</v>
      </c>
      <c r="BC323" s="56" t="s">
        <v>236</v>
      </c>
      <c r="BD323" s="30" t="str">
        <f t="shared" si="577"/>
        <v>T24-2019 IntWall 2x6 16oc R21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158</v>
      </c>
      <c r="BK323" s="3" t="s">
        <v>87</v>
      </c>
      <c r="BL323" s="3" t="s">
        <v>161</v>
      </c>
      <c r="BM323" s="3" t="s">
        <v>141</v>
      </c>
      <c r="BN323" s="58">
        <v>3.3342140315042537</v>
      </c>
      <c r="BO323" s="27">
        <v>2</v>
      </c>
      <c r="BP323" s="69" t="s">
        <v>276</v>
      </c>
      <c r="BQ323" s="70" t="str">
        <f t="shared" si="578"/>
        <v>not compact</v>
      </c>
      <c r="BR323" s="70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95">BU322</f>
        <v>-1</v>
      </c>
      <c r="BV323" s="41">
        <v>0</v>
      </c>
      <c r="BW323" s="41">
        <v>0</v>
      </c>
      <c r="BX323" s="93" t="s">
        <v>290</v>
      </c>
      <c r="BY323" s="60">
        <v>0.6</v>
      </c>
      <c r="BZ323" s="98">
        <v>0</v>
      </c>
      <c r="CA323" s="98">
        <v>0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11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17.8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0.13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0.45</v>
      </c>
      <c r="AA324" s="3" t="s">
        <v>321</v>
      </c>
      <c r="AB324" s="3">
        <v>8</v>
      </c>
      <c r="AC324" s="3">
        <v>8</v>
      </c>
      <c r="AD324" s="3">
        <v>7</v>
      </c>
      <c r="AE324" s="3">
        <v>15</v>
      </c>
      <c r="AF324" s="56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8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0.2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596">BB323</f>
        <v>0</v>
      </c>
      <c r="BC324" s="3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157</v>
      </c>
      <c r="BK324" s="3" t="s">
        <v>87</v>
      </c>
      <c r="BL324" s="3" t="s">
        <v>160</v>
      </c>
      <c r="BM324" s="3" t="s">
        <v>141</v>
      </c>
      <c r="BN324" s="58">
        <v>3.5707316174882533</v>
      </c>
      <c r="BO324" s="27">
        <v>2</v>
      </c>
      <c r="BP324" s="69" t="s">
        <v>276</v>
      </c>
      <c r="BQ324" s="70" t="str">
        <f t="shared" si="578"/>
        <v>not compact</v>
      </c>
      <c r="BR324" s="70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597">BU323</f>
        <v>-1</v>
      </c>
      <c r="BV324" s="41">
        <v>0</v>
      </c>
      <c r="BW324" s="41">
        <v>0</v>
      </c>
      <c r="BX324" s="93" t="s">
        <v>290</v>
      </c>
      <c r="BY324" s="60">
        <v>0.6</v>
      </c>
      <c r="BZ324" s="98">
        <v>0</v>
      </c>
      <c r="CA324" s="98">
        <v>0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12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20.7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0.14000000000000001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0.46</v>
      </c>
      <c r="AA325" s="3" t="s">
        <v>322</v>
      </c>
      <c r="AB325" s="3">
        <v>8</v>
      </c>
      <c r="AC325" s="3">
        <v>6</v>
      </c>
      <c r="AD325" s="3">
        <v>7</v>
      </c>
      <c r="AE325" s="3">
        <v>15</v>
      </c>
      <c r="AF325" s="56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4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0.2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598">BB324</f>
        <v>0</v>
      </c>
      <c r="BC325" s="3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159</v>
      </c>
      <c r="BK325" s="3" t="s">
        <v>87</v>
      </c>
      <c r="BL325" s="3" t="s">
        <v>162</v>
      </c>
      <c r="BM325" s="3" t="s">
        <v>141</v>
      </c>
      <c r="BN325" s="58">
        <v>3.5707316174882533</v>
      </c>
      <c r="BO325" s="27">
        <v>2</v>
      </c>
      <c r="BP325" s="69" t="s">
        <v>276</v>
      </c>
      <c r="BQ325" s="70" t="str">
        <f t="shared" si="578"/>
        <v>not compact</v>
      </c>
      <c r="BR325" s="70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599">BU324</f>
        <v>-1</v>
      </c>
      <c r="BV325" s="41">
        <v>0</v>
      </c>
      <c r="BW325" s="41">
        <v>0</v>
      </c>
      <c r="BX325" s="93" t="s">
        <v>290</v>
      </c>
      <c r="BY325" s="60">
        <v>0.6</v>
      </c>
      <c r="BZ325" s="98">
        <v>0</v>
      </c>
      <c r="CA325" s="98">
        <v>0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13</v>
      </c>
      <c r="D326" s="30">
        <f t="shared" si="574"/>
        <v>2019</v>
      </c>
      <c r="E326" s="41" t="str">
        <f t="shared" si="574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19.5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0.12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0.42</v>
      </c>
      <c r="AA326" s="3" t="s">
        <v>323</v>
      </c>
      <c r="AB326" s="3">
        <v>8</v>
      </c>
      <c r="AC326" s="3">
        <v>6</v>
      </c>
      <c r="AD326" s="3">
        <v>7</v>
      </c>
      <c r="AE326" s="3">
        <v>15</v>
      </c>
      <c r="AF326" s="56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8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0.63</v>
      </c>
      <c r="AY326" s="3" t="s">
        <v>116</v>
      </c>
      <c r="AZ326" s="3" t="s">
        <v>116</v>
      </c>
      <c r="BA326" s="3" t="s">
        <v>204</v>
      </c>
      <c r="BB326" s="41">
        <f t="shared" ref="BB326" si="600">BB325</f>
        <v>0</v>
      </c>
      <c r="BC326" s="3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157</v>
      </c>
      <c r="BK326" s="3" t="s">
        <v>87</v>
      </c>
      <c r="BL326" s="3" t="s">
        <v>160</v>
      </c>
      <c r="BM326" s="3" t="s">
        <v>141</v>
      </c>
      <c r="BN326" s="58">
        <v>3.5707316174882533</v>
      </c>
      <c r="BO326" s="27">
        <v>2</v>
      </c>
      <c r="BP326" s="69" t="s">
        <v>276</v>
      </c>
      <c r="BQ326" s="70" t="str">
        <f t="shared" si="578"/>
        <v>not compact</v>
      </c>
      <c r="BR326" s="70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" si="601">BU325</f>
        <v>-1</v>
      </c>
      <c r="BV326" s="41">
        <v>0</v>
      </c>
      <c r="BW326" s="41">
        <v>0</v>
      </c>
      <c r="BX326" s="93" t="s">
        <v>290</v>
      </c>
      <c r="BY326" s="60">
        <v>0.6</v>
      </c>
      <c r="BZ326" s="98">
        <v>0</v>
      </c>
      <c r="CA326" s="98">
        <v>0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14</v>
      </c>
      <c r="D327" s="30">
        <f t="shared" si="574"/>
        <v>2019</v>
      </c>
      <c r="E327" s="41" t="str">
        <f t="shared" si="574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16.100000000000001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0.12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">
        <v>5</v>
      </c>
      <c r="Z327" s="27">
        <v>0.5</v>
      </c>
      <c r="AA327" s="3" t="s">
        <v>324</v>
      </c>
      <c r="AB327" s="3">
        <v>8</v>
      </c>
      <c r="AC327" s="3">
        <v>8</v>
      </c>
      <c r="AD327" s="3">
        <v>7</v>
      </c>
      <c r="AE327" s="3">
        <v>15</v>
      </c>
      <c r="AF327" s="56">
        <v>4.8000000000000001E-2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41">
        <f t="shared" si="575"/>
        <v>0.7</v>
      </c>
      <c r="AQ327" s="41" t="str">
        <f t="shared" si="575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0</v>
      </c>
      <c r="AW327" s="27">
        <v>0.2</v>
      </c>
      <c r="AX327" s="27">
        <v>0.1</v>
      </c>
      <c r="AY327" s="3" t="s">
        <v>116</v>
      </c>
      <c r="AZ327" s="3" t="s">
        <v>116</v>
      </c>
      <c r="BA327" s="3" t="s">
        <v>204</v>
      </c>
      <c r="BB327" s="41">
        <f t="shared" ref="BB327" si="602">BB326</f>
        <v>0</v>
      </c>
      <c r="BC327" s="3" t="s">
        <v>236</v>
      </c>
      <c r="BD327" s="30" t="str">
        <f t="shared" si="577"/>
        <v>T24-2019 IntWall 2x6 16oc R21</v>
      </c>
      <c r="BE327" s="3" t="s">
        <v>39</v>
      </c>
      <c r="BF327" s="3" t="s">
        <v>40</v>
      </c>
      <c r="BG327" s="3" t="s">
        <v>59</v>
      </c>
      <c r="BH327" s="3" t="s">
        <v>129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8">
        <v>3.3342140315042537</v>
      </c>
      <c r="BO327" s="27">
        <v>2</v>
      </c>
      <c r="BP327" s="69" t="s">
        <v>276</v>
      </c>
      <c r="BQ327" s="70" t="str">
        <f t="shared" si="578"/>
        <v>not compact</v>
      </c>
      <c r="BR327" s="70" t="str">
        <f t="shared" si="579"/>
        <v>Basic Credit</v>
      </c>
      <c r="BS327" s="30" t="str">
        <f t="shared" si="580"/>
        <v>Pipe Insulation, All Lines</v>
      </c>
      <c r="BT327" s="30" t="str">
        <f t="shared" si="580"/>
        <v>Standard</v>
      </c>
      <c r="BU327" s="41">
        <f t="shared" ref="BU327" si="603">BU326</f>
        <v>-1</v>
      </c>
      <c r="BV327" s="41">
        <v>0</v>
      </c>
      <c r="BW327" s="41">
        <v>0</v>
      </c>
      <c r="BX327" s="93" t="s">
        <v>290</v>
      </c>
      <c r="BY327" s="60">
        <v>0.6</v>
      </c>
      <c r="BZ327" s="98">
        <v>0</v>
      </c>
      <c r="CA327" s="98">
        <v>0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15</v>
      </c>
      <c r="D328" s="30">
        <f t="shared" si="574"/>
        <v>2019</v>
      </c>
      <c r="E328" s="41" t="str">
        <f t="shared" si="574"/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16.2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0.11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0.45</v>
      </c>
      <c r="AA328" s="3" t="s">
        <v>306</v>
      </c>
      <c r="AB328" s="3">
        <v>8</v>
      </c>
      <c r="AC328" s="3">
        <v>8</v>
      </c>
      <c r="AD328" s="3">
        <v>7</v>
      </c>
      <c r="AE328" s="3">
        <v>15</v>
      </c>
      <c r="AF328" s="56">
        <v>4.8000000000000001E-2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4</v>
      </c>
      <c r="AN328" s="3">
        <v>0</v>
      </c>
      <c r="AO328" s="3">
        <v>5016</v>
      </c>
      <c r="AP328" s="41">
        <f t="shared" si="575"/>
        <v>0.7</v>
      </c>
      <c r="AQ328" s="41" t="str">
        <f t="shared" si="575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0</v>
      </c>
      <c r="AW328" s="27">
        <v>0.2</v>
      </c>
      <c r="AX328" s="27">
        <v>0.63</v>
      </c>
      <c r="AY328" s="3" t="s">
        <v>116</v>
      </c>
      <c r="AZ328" s="3" t="s">
        <v>116</v>
      </c>
      <c r="BA328" s="3" t="s">
        <v>204</v>
      </c>
      <c r="BB328" s="41">
        <f t="shared" ref="BB328" si="604">BB327</f>
        <v>0</v>
      </c>
      <c r="BC328" s="3" t="s">
        <v>236</v>
      </c>
      <c r="BD328" s="30" t="str">
        <f t="shared" si="577"/>
        <v>T24-2019 IntWall 2x6 16oc R21</v>
      </c>
      <c r="BE328" s="3" t="s">
        <v>39</v>
      </c>
      <c r="BF328" s="3" t="s">
        <v>40</v>
      </c>
      <c r="BG328" s="3" t="s">
        <v>59</v>
      </c>
      <c r="BH328" s="3" t="s">
        <v>129</v>
      </c>
      <c r="BI328" s="3" t="s">
        <v>84</v>
      </c>
      <c r="BJ328" s="3" t="s">
        <v>159</v>
      </c>
      <c r="BK328" s="3" t="s">
        <v>87</v>
      </c>
      <c r="BL328" s="3" t="s">
        <v>162</v>
      </c>
      <c r="BM328" s="3" t="s">
        <v>141</v>
      </c>
      <c r="BN328" s="58">
        <v>3.3342140315042537</v>
      </c>
      <c r="BO328" s="27">
        <v>2</v>
      </c>
      <c r="BP328" s="69" t="s">
        <v>276</v>
      </c>
      <c r="BQ328" s="70" t="str">
        <f t="shared" si="578"/>
        <v>not compact</v>
      </c>
      <c r="BR328" s="70" t="str">
        <f t="shared" si="579"/>
        <v>Basic Credit</v>
      </c>
      <c r="BS328" s="30" t="str">
        <f t="shared" si="580"/>
        <v>Pipe Insulation, All Lines</v>
      </c>
      <c r="BT328" s="30" t="str">
        <f t="shared" si="580"/>
        <v>Standard</v>
      </c>
      <c r="BU328" s="41">
        <f t="shared" ref="BU328:BU329" si="605">BU327</f>
        <v>-1</v>
      </c>
      <c r="BV328" s="41">
        <v>0</v>
      </c>
      <c r="BW328" s="41">
        <v>0</v>
      </c>
      <c r="BX328" s="93" t="s">
        <v>290</v>
      </c>
      <c r="BY328" s="60">
        <v>0.7</v>
      </c>
      <c r="BZ328" s="98">
        <v>0</v>
      </c>
      <c r="CA328" s="98">
        <v>0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83">
        <v>16</v>
      </c>
      <c r="D329" s="84">
        <f t="shared" si="574"/>
        <v>2019</v>
      </c>
      <c r="E329" s="85" t="str">
        <f t="shared" si="574"/>
        <v>SingleFam</v>
      </c>
      <c r="F329" s="83">
        <v>0</v>
      </c>
      <c r="G329" s="83">
        <v>0</v>
      </c>
      <c r="H329" s="83">
        <v>0.14000000000000001</v>
      </c>
      <c r="I329" s="83">
        <v>750</v>
      </c>
      <c r="J329" s="83">
        <v>3</v>
      </c>
      <c r="K329" s="83">
        <v>30930</v>
      </c>
      <c r="L329" s="83">
        <v>14.6</v>
      </c>
      <c r="M329" s="83">
        <v>0</v>
      </c>
      <c r="N329" s="83">
        <v>0</v>
      </c>
      <c r="O329" s="83">
        <v>0</v>
      </c>
      <c r="P329" s="83">
        <v>0</v>
      </c>
      <c r="Q329" s="83">
        <v>0</v>
      </c>
      <c r="R329" s="83">
        <v>0.12</v>
      </c>
      <c r="S329" s="83">
        <v>20</v>
      </c>
      <c r="T329" s="83">
        <v>350</v>
      </c>
      <c r="U329" s="83">
        <v>0</v>
      </c>
      <c r="V329" s="83">
        <v>0.57999999999999996</v>
      </c>
      <c r="W329" s="83">
        <v>0.45</v>
      </c>
      <c r="X329" s="3">
        <v>0.62</v>
      </c>
      <c r="Y329" s="83">
        <v>5</v>
      </c>
      <c r="Z329" s="86">
        <v>0.44</v>
      </c>
      <c r="AA329" s="83" t="s">
        <v>325</v>
      </c>
      <c r="AB329" s="83">
        <v>8</v>
      </c>
      <c r="AC329" s="83">
        <v>8</v>
      </c>
      <c r="AD329" s="83">
        <v>7</v>
      </c>
      <c r="AE329" s="83">
        <v>15</v>
      </c>
      <c r="AF329" s="87">
        <v>4.8000000000000001E-2</v>
      </c>
      <c r="AG329" s="83">
        <v>0.4</v>
      </c>
      <c r="AH329" s="83">
        <v>0.35</v>
      </c>
      <c r="AI329" s="83">
        <v>0.55000000000000004</v>
      </c>
      <c r="AJ329" s="83">
        <v>0.3</v>
      </c>
      <c r="AK329" s="83">
        <v>38</v>
      </c>
      <c r="AL329" s="83">
        <v>19</v>
      </c>
      <c r="AM329" s="83">
        <v>8</v>
      </c>
      <c r="AN329" s="83">
        <v>7016</v>
      </c>
      <c r="AO329" s="83">
        <v>10016</v>
      </c>
      <c r="AP329" s="85">
        <f t="shared" si="575"/>
        <v>0.7</v>
      </c>
      <c r="AQ329" s="85" t="str">
        <f t="shared" si="575"/>
        <v>Yes</v>
      </c>
      <c r="AR329" s="86">
        <v>0.3</v>
      </c>
      <c r="AS329" s="88">
        <v>0.35</v>
      </c>
      <c r="AT329" s="86">
        <v>0.2</v>
      </c>
      <c r="AU329" s="86">
        <v>0.2</v>
      </c>
      <c r="AV329" s="86">
        <v>0</v>
      </c>
      <c r="AW329" s="86">
        <v>0.1</v>
      </c>
      <c r="AX329" s="86">
        <v>0.1</v>
      </c>
      <c r="AY329" s="83" t="s">
        <v>116</v>
      </c>
      <c r="AZ329" s="83" t="s">
        <v>116</v>
      </c>
      <c r="BA329" s="83" t="s">
        <v>204</v>
      </c>
      <c r="BB329" s="85">
        <f t="shared" ref="BB329" si="606">BB328</f>
        <v>0</v>
      </c>
      <c r="BC329" s="83" t="s">
        <v>236</v>
      </c>
      <c r="BD329" s="84" t="str">
        <f t="shared" si="577"/>
        <v>T24-2019 IntWall 2x6 16oc R21</v>
      </c>
      <c r="BE329" s="83" t="s">
        <v>41</v>
      </c>
      <c r="BF329" s="83" t="s">
        <v>42</v>
      </c>
      <c r="BG329" s="83" t="s">
        <v>59</v>
      </c>
      <c r="BH329" s="83" t="s">
        <v>129</v>
      </c>
      <c r="BI329" s="83" t="s">
        <v>84</v>
      </c>
      <c r="BJ329" s="83" t="s">
        <v>157</v>
      </c>
      <c r="BK329" s="83" t="s">
        <v>87</v>
      </c>
      <c r="BL329" s="83" t="s">
        <v>160</v>
      </c>
      <c r="BM329" s="83" t="s">
        <v>141</v>
      </c>
      <c r="BN329" s="89">
        <v>3.3342140315042537</v>
      </c>
      <c r="BO329" s="86">
        <v>2</v>
      </c>
      <c r="BP329" s="90" t="s">
        <v>276</v>
      </c>
      <c r="BQ329" s="91" t="str">
        <f t="shared" si="578"/>
        <v>not compact</v>
      </c>
      <c r="BR329" s="91" t="str">
        <f t="shared" si="579"/>
        <v>Basic Credit</v>
      </c>
      <c r="BS329" s="84" t="str">
        <f t="shared" si="580"/>
        <v>Pipe Insulation, All Lines</v>
      </c>
      <c r="BT329" s="84" t="str">
        <f t="shared" si="580"/>
        <v>Standard</v>
      </c>
      <c r="BU329" s="85">
        <f t="shared" si="605"/>
        <v>-1</v>
      </c>
      <c r="BV329" s="88">
        <v>65</v>
      </c>
      <c r="BW329" s="88">
        <v>100</v>
      </c>
      <c r="BX329" s="88" t="s">
        <v>291</v>
      </c>
      <c r="BY329" s="88">
        <v>0.6</v>
      </c>
      <c r="BZ329" s="99">
        <v>0</v>
      </c>
      <c r="CA329" s="99">
        <v>0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3">
        <v>1</v>
      </c>
      <c r="D330" s="8">
        <v>2019</v>
      </c>
      <c r="E330" s="82" t="s">
        <v>219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26762</v>
      </c>
      <c r="L330" s="3">
        <v>4.7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</v>
      </c>
      <c r="S330" s="3">
        <v>20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">
        <v>7</v>
      </c>
      <c r="Z330" s="27">
        <v>0.56000000000000005</v>
      </c>
      <c r="AA330" s="3" t="s">
        <v>303</v>
      </c>
      <c r="AB330" s="3">
        <v>8</v>
      </c>
      <c r="AC330" s="3">
        <v>6</v>
      </c>
      <c r="AD330" s="3">
        <v>7</v>
      </c>
      <c r="AE330" s="3">
        <v>15</v>
      </c>
      <c r="AF330" s="56">
        <v>5.0999999999999997E-2</v>
      </c>
      <c r="AG330" s="3">
        <v>0.4</v>
      </c>
      <c r="AH330" s="1">
        <v>0.5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8</v>
      </c>
      <c r="AN330" s="3">
        <v>0</v>
      </c>
      <c r="AO330" s="3">
        <v>5016</v>
      </c>
      <c r="AP330" s="27">
        <v>0.7</v>
      </c>
      <c r="AQ330" s="27" t="s">
        <v>292</v>
      </c>
      <c r="AR330" s="27">
        <v>0.3</v>
      </c>
      <c r="AS330" s="60">
        <v>0.35</v>
      </c>
      <c r="AT330" s="27">
        <v>0.2</v>
      </c>
      <c r="AU330" s="27">
        <v>0.2</v>
      </c>
      <c r="AV330" s="27">
        <v>0</v>
      </c>
      <c r="AW330" s="27">
        <v>0.1</v>
      </c>
      <c r="AX330" s="27">
        <v>0.1</v>
      </c>
      <c r="AY330" s="3" t="s">
        <v>116</v>
      </c>
      <c r="AZ330" s="3" t="s">
        <v>116</v>
      </c>
      <c r="BA330" s="3" t="s">
        <v>116</v>
      </c>
      <c r="BB330" s="27">
        <v>0</v>
      </c>
      <c r="BC330" s="65" t="s">
        <v>200</v>
      </c>
      <c r="BD330" s="3" t="s">
        <v>205</v>
      </c>
      <c r="BE330" s="3" t="s">
        <v>39</v>
      </c>
      <c r="BF330" s="3" t="s">
        <v>40</v>
      </c>
      <c r="BG330" s="3" t="s">
        <v>59</v>
      </c>
      <c r="BH330" s="3" t="s">
        <v>130</v>
      </c>
      <c r="BI330" s="3" t="s">
        <v>84</v>
      </c>
      <c r="BJ330" s="3" t="s">
        <v>157</v>
      </c>
      <c r="BK330" s="3" t="s">
        <v>87</v>
      </c>
      <c r="BL330" s="3" t="s">
        <v>160</v>
      </c>
      <c r="BM330" s="3" t="s">
        <v>141</v>
      </c>
      <c r="BN330" s="58">
        <v>3.5707316174882502</v>
      </c>
      <c r="BO330" s="27">
        <v>2</v>
      </c>
      <c r="BP330" s="69" t="s">
        <v>275</v>
      </c>
      <c r="BQ330" s="69" t="s">
        <v>268</v>
      </c>
      <c r="BR330" s="69" t="s">
        <v>269</v>
      </c>
      <c r="BS330" s="3" t="s">
        <v>185</v>
      </c>
      <c r="BT330" s="3" t="s">
        <v>184</v>
      </c>
      <c r="BU330" s="27">
        <v>-1</v>
      </c>
      <c r="BV330" s="60">
        <v>42</v>
      </c>
      <c r="BW330" s="60">
        <v>100</v>
      </c>
      <c r="BX330" s="60" t="s">
        <v>289</v>
      </c>
      <c r="BY330" s="60">
        <v>0.6</v>
      </c>
      <c r="BZ330" s="105">
        <v>0</v>
      </c>
      <c r="CA330" s="105">
        <v>0</v>
      </c>
      <c r="CB330" s="31" t="s">
        <v>0</v>
      </c>
      <c r="CC330" s="3" t="s">
        <v>280</v>
      </c>
      <c r="CG330" s="14"/>
      <c r="CI330" s="13"/>
      <c r="CK330" s="13"/>
      <c r="CM330" s="13"/>
    </row>
    <row r="331" spans="3:91" s="3" customFormat="1" x14ac:dyDescent="0.25">
      <c r="C331" s="3">
        <v>2</v>
      </c>
      <c r="D331" s="30">
        <f>D330</f>
        <v>2019</v>
      </c>
      <c r="E331" s="41" t="str">
        <f t="shared" si="574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30021</v>
      </c>
      <c r="L331" s="3">
        <v>5.3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7.0000000000000007E-2</v>
      </c>
      <c r="S331" s="3">
        <v>19</v>
      </c>
      <c r="T331" s="3">
        <v>350</v>
      </c>
      <c r="U331" s="3">
        <v>1</v>
      </c>
      <c r="V331" s="3">
        <v>0.57999999999999996</v>
      </c>
      <c r="W331" s="3">
        <v>0.45</v>
      </c>
      <c r="X331" s="3">
        <v>0.62</v>
      </c>
      <c r="Y331" s="30">
        <f>Y330</f>
        <v>7</v>
      </c>
      <c r="Z331" s="27">
        <v>0.47</v>
      </c>
      <c r="AA331" s="3" t="s">
        <v>315</v>
      </c>
      <c r="AB331" s="3">
        <v>8</v>
      </c>
      <c r="AC331" s="3">
        <v>6</v>
      </c>
      <c r="AD331" s="3">
        <v>7</v>
      </c>
      <c r="AE331" s="3">
        <v>15</v>
      </c>
      <c r="AF331" s="56">
        <v>5.0999999999999997E-2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8</v>
      </c>
      <c r="AN331" s="3">
        <v>0</v>
      </c>
      <c r="AO331" s="3">
        <v>5016</v>
      </c>
      <c r="AP331" s="41">
        <f>AP330</f>
        <v>0.7</v>
      </c>
      <c r="AQ331" s="41" t="str">
        <f>AQ330</f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27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3" t="s">
        <v>116</v>
      </c>
      <c r="BB331" s="41">
        <f>BB330</f>
        <v>0</v>
      </c>
      <c r="BC331" s="3" t="s">
        <v>200</v>
      </c>
      <c r="BD331" s="30" t="str">
        <f>BD330</f>
        <v>T24-2019 IntWall 2x6 16oc R21</v>
      </c>
      <c r="BE331" s="3" t="s">
        <v>39</v>
      </c>
      <c r="BF331" s="3" t="s">
        <v>40</v>
      </c>
      <c r="BG331" s="96" t="s">
        <v>60</v>
      </c>
      <c r="BH331" s="3" t="s">
        <v>130</v>
      </c>
      <c r="BI331" s="3" t="s">
        <v>84</v>
      </c>
      <c r="BJ331" s="3" t="s">
        <v>157</v>
      </c>
      <c r="BK331" s="3" t="s">
        <v>87</v>
      </c>
      <c r="BL331" s="3" t="s">
        <v>160</v>
      </c>
      <c r="BM331" s="3" t="s">
        <v>141</v>
      </c>
      <c r="BN331" s="58">
        <v>3.5707316174882533</v>
      </c>
      <c r="BO331" s="27">
        <v>2</v>
      </c>
      <c r="BP331" s="69" t="s">
        <v>276</v>
      </c>
      <c r="BQ331" s="70" t="str">
        <f>BQ330</f>
        <v>not compact</v>
      </c>
      <c r="BR331" s="70" t="str">
        <f>BR330</f>
        <v>Basic Credit</v>
      </c>
      <c r="BS331" s="30" t="str">
        <f>BS330</f>
        <v>Pipe Insulation, All Lines</v>
      </c>
      <c r="BT331" s="30" t="str">
        <f>BT330</f>
        <v>Standard</v>
      </c>
      <c r="BU331" s="41">
        <f>BU330</f>
        <v>-1</v>
      </c>
      <c r="BV331" s="41">
        <v>0</v>
      </c>
      <c r="BW331" s="41">
        <v>0</v>
      </c>
      <c r="BX331" s="93" t="s">
        <v>290</v>
      </c>
      <c r="BY331" s="60">
        <v>0.6</v>
      </c>
      <c r="BZ331" s="98">
        <v>0</v>
      </c>
      <c r="CA331" s="98">
        <v>0</v>
      </c>
      <c r="CB331" s="31" t="s">
        <v>0</v>
      </c>
      <c r="CG331" s="14"/>
      <c r="CI331" s="13"/>
      <c r="CK331" s="13"/>
      <c r="CM331" s="13"/>
    </row>
    <row r="332" spans="3:91" s="3" customFormat="1" x14ac:dyDescent="0.25">
      <c r="C332" s="3">
        <v>3</v>
      </c>
      <c r="D332" s="30">
        <f t="shared" ref="D332:E345" si="607">D331</f>
        <v>2019</v>
      </c>
      <c r="E332" s="41" t="str">
        <f t="shared" si="607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31137</v>
      </c>
      <c r="L332" s="3">
        <v>3.4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0.06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0">
        <f t="shared" ref="Y332:Y345" si="608">Y331</f>
        <v>7</v>
      </c>
      <c r="Z332" s="27">
        <v>0.47</v>
      </c>
      <c r="AA332" s="3" t="s">
        <v>304</v>
      </c>
      <c r="AB332" s="3">
        <v>6</v>
      </c>
      <c r="AC332" s="3">
        <v>6</v>
      </c>
      <c r="AD332" s="3">
        <v>7</v>
      </c>
      <c r="AE332" s="3">
        <v>15</v>
      </c>
      <c r="AF332" s="56">
        <v>5.0999999999999997E-2</v>
      </c>
      <c r="AG332" s="3">
        <v>0.4</v>
      </c>
      <c r="AH332" s="1">
        <v>0.5</v>
      </c>
      <c r="AI332" s="3">
        <v>0.55000000000000004</v>
      </c>
      <c r="AJ332" s="3">
        <v>0.3</v>
      </c>
      <c r="AK332" s="3">
        <v>30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:AQ332" si="609">AP331</f>
        <v>0.7</v>
      </c>
      <c r="AQ332" s="41" t="str">
        <f t="shared" si="609"/>
        <v>Yes</v>
      </c>
      <c r="AR332" s="27">
        <v>0.3</v>
      </c>
      <c r="AS332" s="60">
        <v>0.35</v>
      </c>
      <c r="AT332" s="27">
        <v>0.2</v>
      </c>
      <c r="AU332" s="27">
        <v>0.2</v>
      </c>
      <c r="AV332" s="27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41">
        <f t="shared" ref="BB332" si="610">BB331</f>
        <v>0</v>
      </c>
      <c r="BC332" s="3" t="s">
        <v>200</v>
      </c>
      <c r="BD332" s="30" t="str">
        <f t="shared" ref="BD332:BD345" si="611">BD331</f>
        <v>T24-2019 IntWall 2x6 16oc R21</v>
      </c>
      <c r="BE332" s="3" t="s">
        <v>39</v>
      </c>
      <c r="BF332" s="3" t="s">
        <v>40</v>
      </c>
      <c r="BG332" s="3" t="s">
        <v>60</v>
      </c>
      <c r="BH332" s="3" t="s">
        <v>130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8">
        <v>3.5707316174882533</v>
      </c>
      <c r="BO332" s="27">
        <v>1</v>
      </c>
      <c r="BP332" s="69" t="s">
        <v>275</v>
      </c>
      <c r="BQ332" s="70" t="str">
        <f t="shared" ref="BQ332:BQ345" si="612">BQ331</f>
        <v>not compact</v>
      </c>
      <c r="BR332" s="70" t="str">
        <f t="shared" ref="BR332:BR345" si="613">BR331</f>
        <v>Basic Credit</v>
      </c>
      <c r="BS332" s="30" t="str">
        <f t="shared" ref="BS332:BT345" si="614">BS331</f>
        <v>Pipe Insulation, All Lines</v>
      </c>
      <c r="BT332" s="30" t="str">
        <f t="shared" si="614"/>
        <v>Standard</v>
      </c>
      <c r="BU332" s="41">
        <f t="shared" ref="BU332" si="615">BU331</f>
        <v>-1</v>
      </c>
      <c r="BV332" s="41">
        <v>0</v>
      </c>
      <c r="BW332" s="41">
        <v>0</v>
      </c>
      <c r="BX332" s="93" t="s">
        <v>290</v>
      </c>
      <c r="BY332" s="60">
        <v>0.6</v>
      </c>
      <c r="BZ332" s="98">
        <v>0</v>
      </c>
      <c r="CA332" s="98">
        <v>0</v>
      </c>
      <c r="CB332" s="31" t="s">
        <v>0</v>
      </c>
      <c r="CG332" s="14"/>
      <c r="CI332" s="13"/>
      <c r="CK332" s="13"/>
      <c r="CM332" s="13"/>
    </row>
    <row r="333" spans="3:91" s="3" customFormat="1" x14ac:dyDescent="0.25">
      <c r="C333" s="3">
        <v>4</v>
      </c>
      <c r="D333" s="30">
        <f t="shared" si="607"/>
        <v>2019</v>
      </c>
      <c r="E333" s="41" t="str">
        <f t="shared" si="607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30935</v>
      </c>
      <c r="L333" s="3">
        <v>9.9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0.08</v>
      </c>
      <c r="S333" s="3">
        <v>19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0">
        <f t="shared" si="608"/>
        <v>7</v>
      </c>
      <c r="Z333" s="27">
        <v>0.45</v>
      </c>
      <c r="AA333" s="3" t="s">
        <v>316</v>
      </c>
      <c r="AB333" s="3">
        <v>8</v>
      </c>
      <c r="AC333" s="3">
        <v>6</v>
      </c>
      <c r="AD333" s="3">
        <v>7</v>
      </c>
      <c r="AE333" s="3">
        <v>15</v>
      </c>
      <c r="AF333" s="56">
        <v>5.0999999999999997E-2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:AQ333" si="616">AP332</f>
        <v>0.7</v>
      </c>
      <c r="AQ333" s="41" t="str">
        <f t="shared" si="616"/>
        <v>Yes</v>
      </c>
      <c r="AR333" s="27">
        <v>0.3</v>
      </c>
      <c r="AS333" s="27">
        <v>0.23</v>
      </c>
      <c r="AT333" s="27">
        <v>0.2</v>
      </c>
      <c r="AU333" s="27">
        <v>0.2</v>
      </c>
      <c r="AV333" s="97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96" t="s">
        <v>116</v>
      </c>
      <c r="BB333" s="41">
        <f t="shared" ref="BB333" si="617">BB332</f>
        <v>0</v>
      </c>
      <c r="BC333" s="3" t="s">
        <v>200</v>
      </c>
      <c r="BD333" s="30" t="str">
        <f t="shared" si="611"/>
        <v>T24-2019 IntWall 2x6 16oc R21</v>
      </c>
      <c r="BE333" s="3" t="s">
        <v>39</v>
      </c>
      <c r="BF333" s="3" t="s">
        <v>40</v>
      </c>
      <c r="BG333" s="96" t="s">
        <v>60</v>
      </c>
      <c r="BH333" s="3" t="s">
        <v>129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8">
        <v>3.5707316174882533</v>
      </c>
      <c r="BO333" s="27">
        <v>2</v>
      </c>
      <c r="BP333" s="69" t="s">
        <v>276</v>
      </c>
      <c r="BQ333" s="70" t="str">
        <f t="shared" si="612"/>
        <v>not compact</v>
      </c>
      <c r="BR333" s="70" t="str">
        <f t="shared" si="613"/>
        <v>Basic Credit</v>
      </c>
      <c r="BS333" s="30" t="str">
        <f t="shared" si="614"/>
        <v>Pipe Insulation, All Lines</v>
      </c>
      <c r="BT333" s="30" t="str">
        <f t="shared" si="614"/>
        <v>Standard</v>
      </c>
      <c r="BU333" s="41">
        <f t="shared" ref="BU333" si="618">BU332</f>
        <v>-1</v>
      </c>
      <c r="BV333" s="41">
        <v>0</v>
      </c>
      <c r="BW333" s="41">
        <v>0</v>
      </c>
      <c r="BX333" s="93" t="s">
        <v>290</v>
      </c>
      <c r="BY333" s="60">
        <v>0.6</v>
      </c>
      <c r="BZ333" s="98">
        <v>0</v>
      </c>
      <c r="CA333" s="98">
        <v>0</v>
      </c>
      <c r="CB333" s="31" t="s">
        <v>0</v>
      </c>
      <c r="CG333" s="14"/>
      <c r="CI333" s="13"/>
      <c r="CK333" s="13"/>
      <c r="CM333" s="13"/>
    </row>
    <row r="334" spans="3:91" s="3" customFormat="1" x14ac:dyDescent="0.25">
      <c r="C334" s="3">
        <v>5</v>
      </c>
      <c r="D334" s="30">
        <f t="shared" si="607"/>
        <v>2019</v>
      </c>
      <c r="E334" s="41" t="str">
        <f t="shared" si="607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33490</v>
      </c>
      <c r="L334" s="3">
        <v>2.7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0.05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0">
        <f t="shared" si="608"/>
        <v>7</v>
      </c>
      <c r="Z334" s="27">
        <v>0.51</v>
      </c>
      <c r="AA334" s="3" t="s">
        <v>317</v>
      </c>
      <c r="AB334" s="3">
        <v>6</v>
      </c>
      <c r="AC334" s="3">
        <v>6</v>
      </c>
      <c r="AD334" s="3">
        <v>7</v>
      </c>
      <c r="AE334" s="3">
        <v>15</v>
      </c>
      <c r="AF334" s="56">
        <v>5.0999999999999997E-2</v>
      </c>
      <c r="AG334" s="3">
        <v>0.4</v>
      </c>
      <c r="AH334" s="1">
        <v>0.5</v>
      </c>
      <c r="AI334" s="3">
        <v>0.55000000000000004</v>
      </c>
      <c r="AJ334" s="3">
        <v>0.3</v>
      </c>
      <c r="AK334" s="3">
        <v>30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:AQ334" si="619">AP333</f>
        <v>0.7</v>
      </c>
      <c r="AQ334" s="41" t="str">
        <f t="shared" si="619"/>
        <v>Yes</v>
      </c>
      <c r="AR334" s="27">
        <v>0.3</v>
      </c>
      <c r="AS334" s="60">
        <v>0.35</v>
      </c>
      <c r="AT334" s="27">
        <v>0.2</v>
      </c>
      <c r="AU334" s="27">
        <v>0.2</v>
      </c>
      <c r="AV334" s="2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3" t="s">
        <v>116</v>
      </c>
      <c r="BB334" s="41">
        <f t="shared" ref="BB334" si="620">BB333</f>
        <v>0</v>
      </c>
      <c r="BC334" s="3" t="s">
        <v>200</v>
      </c>
      <c r="BD334" s="30" t="str">
        <f t="shared" si="611"/>
        <v>T24-2019 IntWall 2x6 16oc R21</v>
      </c>
      <c r="BE334" s="3" t="s">
        <v>39</v>
      </c>
      <c r="BF334" s="3" t="s">
        <v>40</v>
      </c>
      <c r="BG334" s="3" t="s">
        <v>60</v>
      </c>
      <c r="BH334" s="3" t="s">
        <v>130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8">
        <v>3.5707316174882533</v>
      </c>
      <c r="BO334" s="27">
        <v>1</v>
      </c>
      <c r="BP334" s="69" t="s">
        <v>275</v>
      </c>
      <c r="BQ334" s="70" t="str">
        <f t="shared" si="612"/>
        <v>not compact</v>
      </c>
      <c r="BR334" s="70" t="str">
        <f t="shared" si="613"/>
        <v>Basic Credit</v>
      </c>
      <c r="BS334" s="30" t="str">
        <f t="shared" si="614"/>
        <v>Pipe Insulation, All Lines</v>
      </c>
      <c r="BT334" s="30" t="str">
        <f t="shared" si="614"/>
        <v>Standard</v>
      </c>
      <c r="BU334" s="41">
        <f t="shared" ref="BU334" si="621">BU333</f>
        <v>-1</v>
      </c>
      <c r="BV334" s="41">
        <v>0</v>
      </c>
      <c r="BW334" s="41">
        <v>0</v>
      </c>
      <c r="BX334" s="93" t="s">
        <v>290</v>
      </c>
      <c r="BY334" s="60">
        <v>0.6</v>
      </c>
      <c r="BZ334" s="98">
        <v>0</v>
      </c>
      <c r="CA334" s="98">
        <v>0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6</v>
      </c>
      <c r="D335" s="30">
        <f t="shared" si="607"/>
        <v>2019</v>
      </c>
      <c r="E335" s="41" t="str">
        <f t="shared" si="607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30081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0.03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0.36</v>
      </c>
      <c r="AA335" s="3" t="s">
        <v>318</v>
      </c>
      <c r="AB335" s="3">
        <v>6</v>
      </c>
      <c r="AC335" s="3">
        <v>6</v>
      </c>
      <c r="AD335" s="3">
        <v>7</v>
      </c>
      <c r="AE335" s="3">
        <v>15</v>
      </c>
      <c r="AF335" s="3">
        <v>6.5000000000000002E-2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30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22">AP334</f>
        <v>0.7</v>
      </c>
      <c r="AQ335" s="41" t="str">
        <f t="shared" si="622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27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3" t="s">
        <v>116</v>
      </c>
      <c r="BB335" s="41">
        <f t="shared" ref="BB335" si="623">BB334</f>
        <v>0</v>
      </c>
      <c r="BC335" s="3" t="s">
        <v>127</v>
      </c>
      <c r="BD335" s="57" t="s">
        <v>128</v>
      </c>
      <c r="BE335" s="3" t="s">
        <v>39</v>
      </c>
      <c r="BF335" s="3" t="s">
        <v>40</v>
      </c>
      <c r="BG335" s="3" t="s">
        <v>60</v>
      </c>
      <c r="BH335" s="3" t="s">
        <v>130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8">
        <v>3.3342140315042537</v>
      </c>
      <c r="BO335" s="27">
        <v>1</v>
      </c>
      <c r="BP335" s="69" t="s">
        <v>276</v>
      </c>
      <c r="BQ335" s="70" t="str">
        <f t="shared" si="612"/>
        <v>not compact</v>
      </c>
      <c r="BR335" s="70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24">BU334</f>
        <v>-1</v>
      </c>
      <c r="BV335" s="41">
        <v>0</v>
      </c>
      <c r="BW335" s="41">
        <v>0</v>
      </c>
      <c r="BX335" s="93" t="s">
        <v>290</v>
      </c>
      <c r="BY335" s="60">
        <v>0.7</v>
      </c>
      <c r="BZ335" s="98">
        <v>0</v>
      </c>
      <c r="CA335" s="98">
        <v>0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7</v>
      </c>
      <c r="D336" s="30">
        <f t="shared" si="607"/>
        <v>2019</v>
      </c>
      <c r="E336" s="41" t="str">
        <f t="shared" si="607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30701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0.02</v>
      </c>
      <c r="S336" s="3">
        <v>20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0.38</v>
      </c>
      <c r="AA336" s="3" t="s">
        <v>305</v>
      </c>
      <c r="AB336" s="3">
        <v>6</v>
      </c>
      <c r="AC336" s="3">
        <v>6</v>
      </c>
      <c r="AD336" s="3">
        <v>7</v>
      </c>
      <c r="AE336" s="3">
        <v>15</v>
      </c>
      <c r="AF336" s="3">
        <v>6.5000000000000002E-2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30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" si="625">AP335</f>
        <v>0.7</v>
      </c>
      <c r="AQ336" s="60" t="s">
        <v>293</v>
      </c>
      <c r="AR336" s="27">
        <v>0.3</v>
      </c>
      <c r="AS336" s="27">
        <v>0.23</v>
      </c>
      <c r="AT336" s="27">
        <v>0.2</v>
      </c>
      <c r="AU336" s="27">
        <v>0.2</v>
      </c>
      <c r="AV336" s="27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3" t="s">
        <v>116</v>
      </c>
      <c r="BB336" s="41">
        <f t="shared" ref="BB336" si="626">BB335</f>
        <v>0</v>
      </c>
      <c r="BC336" s="3" t="s">
        <v>127</v>
      </c>
      <c r="BD336" s="57" t="s">
        <v>128</v>
      </c>
      <c r="BE336" s="3" t="s">
        <v>39</v>
      </c>
      <c r="BF336" s="3" t="s">
        <v>40</v>
      </c>
      <c r="BG336" s="3" t="s">
        <v>60</v>
      </c>
      <c r="BH336" s="3" t="s">
        <v>130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8">
        <v>3.5000927873195309</v>
      </c>
      <c r="BO336" s="27">
        <v>1</v>
      </c>
      <c r="BP336" s="69" t="s">
        <v>276</v>
      </c>
      <c r="BQ336" s="70" t="str">
        <f t="shared" si="612"/>
        <v>not compact</v>
      </c>
      <c r="BR336" s="70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27">BU335</f>
        <v>-1</v>
      </c>
      <c r="BV336" s="41">
        <v>0</v>
      </c>
      <c r="BW336" s="41">
        <v>0</v>
      </c>
      <c r="BX336" s="93" t="s">
        <v>290</v>
      </c>
      <c r="BY336" s="60">
        <v>0.7</v>
      </c>
      <c r="BZ336" s="98">
        <v>0</v>
      </c>
      <c r="CA336" s="98">
        <v>0</v>
      </c>
      <c r="CB336" s="31" t="s">
        <v>0</v>
      </c>
      <c r="CG336" s="14"/>
      <c r="CI336" s="13"/>
      <c r="CK336" s="13"/>
      <c r="CM336" s="13"/>
    </row>
    <row r="337" spans="1:162" s="3" customFormat="1" x14ac:dyDescent="0.25">
      <c r="C337" s="3">
        <v>8</v>
      </c>
      <c r="D337" s="30">
        <f t="shared" si="607"/>
        <v>2019</v>
      </c>
      <c r="E337" s="41" t="str">
        <f t="shared" si="607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29254</v>
      </c>
      <c r="L337" s="3">
        <v>9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0.06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0.34</v>
      </c>
      <c r="AA337" s="3" t="s">
        <v>319</v>
      </c>
      <c r="AB337" s="3">
        <v>8</v>
      </c>
      <c r="AC337" s="3">
        <v>6</v>
      </c>
      <c r="AD337" s="3">
        <v>7</v>
      </c>
      <c r="AE337" s="3">
        <v>15</v>
      </c>
      <c r="AF337" s="56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" si="628">AP336</f>
        <v>0.7</v>
      </c>
      <c r="AQ337" s="27" t="s">
        <v>292</v>
      </c>
      <c r="AR337" s="27">
        <v>0.3</v>
      </c>
      <c r="AS337" s="27">
        <v>0.23</v>
      </c>
      <c r="AT337" s="27">
        <v>0.2</v>
      </c>
      <c r="AU337" s="27">
        <v>0.2</v>
      </c>
      <c r="AV337" s="97">
        <v>1</v>
      </c>
      <c r="AW337" s="27">
        <v>0.1</v>
      </c>
      <c r="AX337" s="27">
        <v>0.1</v>
      </c>
      <c r="AY337" s="3" t="s">
        <v>116</v>
      </c>
      <c r="AZ337" s="3" t="s">
        <v>116</v>
      </c>
      <c r="BA337" s="96" t="s">
        <v>116</v>
      </c>
      <c r="BB337" s="41">
        <f t="shared" ref="BB337" si="629">BB336</f>
        <v>0</v>
      </c>
      <c r="BC337" s="3" t="s">
        <v>200</v>
      </c>
      <c r="BD337" s="3" t="s">
        <v>205</v>
      </c>
      <c r="BE337" s="3" t="s">
        <v>39</v>
      </c>
      <c r="BF337" s="3" t="s">
        <v>40</v>
      </c>
      <c r="BG337" s="96" t="s">
        <v>60</v>
      </c>
      <c r="BH337" s="3" t="s">
        <v>129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8">
        <v>3.3342140315042537</v>
      </c>
      <c r="BO337" s="27">
        <v>2</v>
      </c>
      <c r="BP337" s="69" t="s">
        <v>276</v>
      </c>
      <c r="BQ337" s="70" t="str">
        <f t="shared" si="612"/>
        <v>not compact</v>
      </c>
      <c r="BR337" s="70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30">BU336</f>
        <v>-1</v>
      </c>
      <c r="BV337" s="41">
        <v>0</v>
      </c>
      <c r="BW337" s="41">
        <v>0</v>
      </c>
      <c r="BX337" s="93" t="s">
        <v>290</v>
      </c>
      <c r="BY337" s="60">
        <v>0.7</v>
      </c>
      <c r="BZ337" s="98">
        <v>0</v>
      </c>
      <c r="CA337" s="98">
        <v>0</v>
      </c>
      <c r="CB337" s="31" t="s">
        <v>0</v>
      </c>
      <c r="CG337" s="14"/>
      <c r="CI337" s="13"/>
      <c r="CK337" s="13"/>
      <c r="CM337" s="13"/>
    </row>
    <row r="338" spans="1:162" s="3" customFormat="1" x14ac:dyDescent="0.25">
      <c r="C338" s="3">
        <v>9</v>
      </c>
      <c r="D338" s="30">
        <f t="shared" si="607"/>
        <v>2019</v>
      </c>
      <c r="E338" s="41" t="str">
        <f t="shared" si="607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29889</v>
      </c>
      <c r="L338" s="3">
        <v>9.8000000000000007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7.0000000000000007E-2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0.39</v>
      </c>
      <c r="AA338" s="3" t="s">
        <v>307</v>
      </c>
      <c r="AB338" s="3">
        <v>8</v>
      </c>
      <c r="AC338" s="3">
        <v>6</v>
      </c>
      <c r="AD338" s="3">
        <v>7</v>
      </c>
      <c r="AE338" s="3">
        <v>15</v>
      </c>
      <c r="AF338" s="56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0</v>
      </c>
      <c r="AN338" s="3">
        <v>0</v>
      </c>
      <c r="AO338" s="3">
        <v>5016</v>
      </c>
      <c r="AP338" s="41">
        <f t="shared" ref="AP338:AQ338" si="631">AP337</f>
        <v>0.7</v>
      </c>
      <c r="AQ338" s="41" t="str">
        <f t="shared" si="631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97">
        <v>1</v>
      </c>
      <c r="AW338" s="27">
        <v>0.1</v>
      </c>
      <c r="AX338" s="27">
        <v>0.1</v>
      </c>
      <c r="AY338" s="3" t="s">
        <v>116</v>
      </c>
      <c r="AZ338" s="3" t="s">
        <v>116</v>
      </c>
      <c r="BA338" s="96" t="s">
        <v>116</v>
      </c>
      <c r="BB338" s="41">
        <f t="shared" ref="BB338" si="632">BB337</f>
        <v>0</v>
      </c>
      <c r="BC338" s="3" t="s">
        <v>200</v>
      </c>
      <c r="BD338" s="30" t="str">
        <f t="shared" si="611"/>
        <v>T24-2019 IntWall 2x6 16oc R21</v>
      </c>
      <c r="BE338" s="3" t="s">
        <v>39</v>
      </c>
      <c r="BF338" s="3" t="s">
        <v>40</v>
      </c>
      <c r="BG338" s="96" t="s">
        <v>60</v>
      </c>
      <c r="BH338" s="3" t="s">
        <v>129</v>
      </c>
      <c r="BI338" s="3" t="s">
        <v>84</v>
      </c>
      <c r="BJ338" s="3" t="s">
        <v>158</v>
      </c>
      <c r="BK338" s="3" t="s">
        <v>87</v>
      </c>
      <c r="BL338" s="3" t="s">
        <v>161</v>
      </c>
      <c r="BM338" s="3" t="s">
        <v>141</v>
      </c>
      <c r="BN338" s="58">
        <v>3.3342140315042537</v>
      </c>
      <c r="BO338" s="27">
        <v>2</v>
      </c>
      <c r="BP338" s="69" t="s">
        <v>276</v>
      </c>
      <c r="BQ338" s="70" t="str">
        <f t="shared" si="612"/>
        <v>not compact</v>
      </c>
      <c r="BR338" s="70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33">BU337</f>
        <v>-1</v>
      </c>
      <c r="BV338" s="41">
        <v>0</v>
      </c>
      <c r="BW338" s="41">
        <v>0</v>
      </c>
      <c r="BX338" s="93" t="s">
        <v>290</v>
      </c>
      <c r="BY338" s="60">
        <v>0.6</v>
      </c>
      <c r="BZ338" s="98">
        <v>0</v>
      </c>
      <c r="CA338" s="98">
        <v>0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10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30200</v>
      </c>
      <c r="L339" s="3">
        <v>9.1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0.06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0.42</v>
      </c>
      <c r="AA339" s="3" t="s">
        <v>320</v>
      </c>
      <c r="AB339" s="3">
        <v>8</v>
      </c>
      <c r="AC339" s="3">
        <v>6</v>
      </c>
      <c r="AD339" s="3">
        <v>7</v>
      </c>
      <c r="AE339" s="3">
        <v>15</v>
      </c>
      <c r="AF339" s="56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0</v>
      </c>
      <c r="AN339" s="3">
        <v>0</v>
      </c>
      <c r="AO339" s="3">
        <v>5016</v>
      </c>
      <c r="AP339" s="41">
        <f t="shared" ref="AP339:AQ339" si="634">AP338</f>
        <v>0.7</v>
      </c>
      <c r="AQ339" s="41" t="str">
        <f t="shared" si="634"/>
        <v>Yes</v>
      </c>
      <c r="AR339" s="27">
        <v>0.3</v>
      </c>
      <c r="AS339" s="27">
        <v>0.23</v>
      </c>
      <c r="AT339" s="27">
        <v>0.2</v>
      </c>
      <c r="AU339" s="27">
        <v>0.2</v>
      </c>
      <c r="AV339" s="97">
        <v>1</v>
      </c>
      <c r="AW339" s="27">
        <v>0.2</v>
      </c>
      <c r="AX339" s="27">
        <v>0.1</v>
      </c>
      <c r="AY339" s="3" t="s">
        <v>116</v>
      </c>
      <c r="AZ339" s="3" t="s">
        <v>116</v>
      </c>
      <c r="BA339" s="96" t="s">
        <v>116</v>
      </c>
      <c r="BB339" s="41">
        <f t="shared" ref="BB339" si="635">BB338</f>
        <v>0</v>
      </c>
      <c r="BC339" s="3" t="s">
        <v>200</v>
      </c>
      <c r="BD339" s="30" t="str">
        <f t="shared" si="611"/>
        <v>T24-2019 IntWall 2x6 16oc R21</v>
      </c>
      <c r="BE339" s="3" t="s">
        <v>39</v>
      </c>
      <c r="BF339" s="3" t="s">
        <v>40</v>
      </c>
      <c r="BG339" s="96" t="s">
        <v>60</v>
      </c>
      <c r="BH339" s="3" t="s">
        <v>129</v>
      </c>
      <c r="BI339" s="3" t="s">
        <v>84</v>
      </c>
      <c r="BJ339" s="3" t="s">
        <v>158</v>
      </c>
      <c r="BK339" s="3" t="s">
        <v>87</v>
      </c>
      <c r="BL339" s="3" t="s">
        <v>161</v>
      </c>
      <c r="BM339" s="3" t="s">
        <v>141</v>
      </c>
      <c r="BN339" s="58">
        <v>3.3342140315042537</v>
      </c>
      <c r="BO339" s="27">
        <v>2</v>
      </c>
      <c r="BP339" s="69" t="s">
        <v>276</v>
      </c>
      <c r="BQ339" s="70" t="str">
        <f t="shared" si="612"/>
        <v>not compact</v>
      </c>
      <c r="BR339" s="70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36">BU338</f>
        <v>-1</v>
      </c>
      <c r="BV339" s="41">
        <v>0</v>
      </c>
      <c r="BW339" s="41">
        <v>0</v>
      </c>
      <c r="BX339" s="93" t="s">
        <v>290</v>
      </c>
      <c r="BY339" s="60">
        <v>0.6</v>
      </c>
      <c r="BZ339" s="98">
        <v>0</v>
      </c>
      <c r="CA339" s="98">
        <v>0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11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29693</v>
      </c>
      <c r="L340" s="3">
        <v>8.1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0.08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0.45</v>
      </c>
      <c r="AA340" s="3" t="s">
        <v>321</v>
      </c>
      <c r="AB340" s="3">
        <v>8</v>
      </c>
      <c r="AC340" s="3">
        <v>8</v>
      </c>
      <c r="AD340" s="3">
        <v>7</v>
      </c>
      <c r="AE340" s="3">
        <v>15</v>
      </c>
      <c r="AF340" s="56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8</v>
      </c>
      <c r="AN340" s="3">
        <v>0</v>
      </c>
      <c r="AO340" s="3">
        <v>5016</v>
      </c>
      <c r="AP340" s="41">
        <f t="shared" ref="AP340:AQ340" si="637">AP339</f>
        <v>0.7</v>
      </c>
      <c r="AQ340" s="41" t="str">
        <f t="shared" si="637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7">
        <v>1</v>
      </c>
      <c r="AW340" s="27">
        <v>0.2</v>
      </c>
      <c r="AX340" s="27">
        <v>0.1</v>
      </c>
      <c r="AY340" s="3" t="s">
        <v>116</v>
      </c>
      <c r="AZ340" s="3" t="s">
        <v>116</v>
      </c>
      <c r="BA340" s="96" t="s">
        <v>116</v>
      </c>
      <c r="BB340" s="41">
        <f t="shared" ref="BB340" si="638">BB339</f>
        <v>0</v>
      </c>
      <c r="BC340" s="56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3" t="s">
        <v>59</v>
      </c>
      <c r="BH340" s="3" t="s">
        <v>129</v>
      </c>
      <c r="BI340" s="3" t="s">
        <v>84</v>
      </c>
      <c r="BJ340" s="3" t="s">
        <v>157</v>
      </c>
      <c r="BK340" s="3" t="s">
        <v>87</v>
      </c>
      <c r="BL340" s="3" t="s">
        <v>160</v>
      </c>
      <c r="BM340" s="3" t="s">
        <v>141</v>
      </c>
      <c r="BN340" s="58">
        <v>3.5707316174882533</v>
      </c>
      <c r="BO340" s="27">
        <v>2</v>
      </c>
      <c r="BP340" s="69" t="s">
        <v>276</v>
      </c>
      <c r="BQ340" s="70" t="str">
        <f t="shared" si="612"/>
        <v>not compact</v>
      </c>
      <c r="BR340" s="70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39">BU339</f>
        <v>-1</v>
      </c>
      <c r="BV340" s="41">
        <v>0</v>
      </c>
      <c r="BW340" s="41">
        <v>0</v>
      </c>
      <c r="BX340" s="93" t="s">
        <v>290</v>
      </c>
      <c r="BY340" s="60">
        <v>0.6</v>
      </c>
      <c r="BZ340" s="98">
        <v>0</v>
      </c>
      <c r="CA340" s="98">
        <v>0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12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29328</v>
      </c>
      <c r="L341" s="3">
        <v>9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0.09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0.46</v>
      </c>
      <c r="AA341" s="3" t="s">
        <v>322</v>
      </c>
      <c r="AB341" s="3">
        <v>8</v>
      </c>
      <c r="AC341" s="3">
        <v>6</v>
      </c>
      <c r="AD341" s="3">
        <v>7</v>
      </c>
      <c r="AE341" s="3">
        <v>15</v>
      </c>
      <c r="AF341" s="56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4</v>
      </c>
      <c r="AN341" s="3">
        <v>0</v>
      </c>
      <c r="AO341" s="3">
        <v>5016</v>
      </c>
      <c r="AP341" s="41">
        <f t="shared" ref="AP341:AQ341" si="640">AP340</f>
        <v>0.7</v>
      </c>
      <c r="AQ341" s="41" t="str">
        <f t="shared" si="640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7">
        <v>1</v>
      </c>
      <c r="AW341" s="27">
        <v>0.2</v>
      </c>
      <c r="AX341" s="27">
        <v>0.1</v>
      </c>
      <c r="AY341" s="3" t="s">
        <v>116</v>
      </c>
      <c r="AZ341" s="3" t="s">
        <v>116</v>
      </c>
      <c r="BA341" s="96" t="s">
        <v>116</v>
      </c>
      <c r="BB341" s="41">
        <f t="shared" ref="BB341" si="641">BB340</f>
        <v>0</v>
      </c>
      <c r="BC341" s="65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129</v>
      </c>
      <c r="BI341" s="3" t="s">
        <v>84</v>
      </c>
      <c r="BJ341" s="3" t="s">
        <v>159</v>
      </c>
      <c r="BK341" s="3" t="s">
        <v>87</v>
      </c>
      <c r="BL341" s="3" t="s">
        <v>162</v>
      </c>
      <c r="BM341" s="3" t="s">
        <v>141</v>
      </c>
      <c r="BN341" s="58">
        <v>3.5707316174882533</v>
      </c>
      <c r="BO341" s="27">
        <v>2</v>
      </c>
      <c r="BP341" s="69" t="s">
        <v>276</v>
      </c>
      <c r="BQ341" s="70" t="str">
        <f t="shared" si="612"/>
        <v>not compact</v>
      </c>
      <c r="BR341" s="70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42">BU340</f>
        <v>-1</v>
      </c>
      <c r="BV341" s="41">
        <v>0</v>
      </c>
      <c r="BW341" s="41">
        <v>0</v>
      </c>
      <c r="BX341" s="93" t="s">
        <v>290</v>
      </c>
      <c r="BY341" s="60">
        <v>0.6</v>
      </c>
      <c r="BZ341" s="98">
        <v>0</v>
      </c>
      <c r="CA341" s="98">
        <v>0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13</v>
      </c>
      <c r="D342" s="30">
        <f t="shared" si="607"/>
        <v>2019</v>
      </c>
      <c r="E342" s="41" t="str">
        <f t="shared" si="607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29553</v>
      </c>
      <c r="L342" s="3">
        <v>8.6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0.08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0.42</v>
      </c>
      <c r="AA342" s="3" t="s">
        <v>323</v>
      </c>
      <c r="AB342" s="3">
        <v>8</v>
      </c>
      <c r="AC342" s="3">
        <v>6</v>
      </c>
      <c r="AD342" s="3">
        <v>7</v>
      </c>
      <c r="AE342" s="3">
        <v>15</v>
      </c>
      <c r="AF342" s="56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8</v>
      </c>
      <c r="AN342" s="3">
        <v>0</v>
      </c>
      <c r="AO342" s="3">
        <v>5016</v>
      </c>
      <c r="AP342" s="41">
        <f t="shared" ref="AP342:AQ342" si="643">AP341</f>
        <v>0.7</v>
      </c>
      <c r="AQ342" s="41" t="str">
        <f t="shared" si="643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7">
        <v>1</v>
      </c>
      <c r="AW342" s="27">
        <v>0.2</v>
      </c>
      <c r="AX342" s="27">
        <v>0.63</v>
      </c>
      <c r="AY342" s="3" t="s">
        <v>116</v>
      </c>
      <c r="AZ342" s="3" t="s">
        <v>116</v>
      </c>
      <c r="BA342" s="96" t="s">
        <v>116</v>
      </c>
      <c r="BB342" s="41">
        <f t="shared" ref="BB342" si="644">BB341</f>
        <v>0</v>
      </c>
      <c r="BC342" s="65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3" t="s">
        <v>59</v>
      </c>
      <c r="BH342" s="3" t="s">
        <v>129</v>
      </c>
      <c r="BI342" s="3" t="s">
        <v>84</v>
      </c>
      <c r="BJ342" s="3" t="s">
        <v>157</v>
      </c>
      <c r="BK342" s="3" t="s">
        <v>87</v>
      </c>
      <c r="BL342" s="3" t="s">
        <v>160</v>
      </c>
      <c r="BM342" s="3" t="s">
        <v>141</v>
      </c>
      <c r="BN342" s="58">
        <v>3.5707316174882533</v>
      </c>
      <c r="BO342" s="27">
        <v>2</v>
      </c>
      <c r="BP342" s="69" t="s">
        <v>276</v>
      </c>
      <c r="BQ342" s="70" t="str">
        <f t="shared" si="612"/>
        <v>not compact</v>
      </c>
      <c r="BR342" s="70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" si="645">BU341</f>
        <v>-1</v>
      </c>
      <c r="BV342" s="41">
        <v>0</v>
      </c>
      <c r="BW342" s="41">
        <v>0</v>
      </c>
      <c r="BX342" s="93" t="s">
        <v>290</v>
      </c>
      <c r="BY342" s="60">
        <v>0.6</v>
      </c>
      <c r="BZ342" s="98">
        <v>0</v>
      </c>
      <c r="CA342" s="98">
        <v>0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14</v>
      </c>
      <c r="D343" s="30">
        <f t="shared" si="607"/>
        <v>2019</v>
      </c>
      <c r="E343" s="41" t="str">
        <f t="shared" si="607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31651</v>
      </c>
      <c r="L343" s="3">
        <v>7.7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0.08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0.5</v>
      </c>
      <c r="AA343" s="3" t="s">
        <v>324</v>
      </c>
      <c r="AB343" s="3">
        <v>8</v>
      </c>
      <c r="AC343" s="3">
        <v>8</v>
      </c>
      <c r="AD343" s="3">
        <v>7</v>
      </c>
      <c r="AE343" s="3">
        <v>15</v>
      </c>
      <c r="AF343" s="56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0</v>
      </c>
      <c r="AO343" s="3">
        <v>5016</v>
      </c>
      <c r="AP343" s="41">
        <f t="shared" ref="AP343:AQ343" si="646">AP342</f>
        <v>0.7</v>
      </c>
      <c r="AQ343" s="41" t="str">
        <f t="shared" si="646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97">
        <v>1</v>
      </c>
      <c r="AW343" s="27">
        <v>0.2</v>
      </c>
      <c r="AX343" s="27">
        <v>0.1</v>
      </c>
      <c r="AY343" s="3" t="s">
        <v>116</v>
      </c>
      <c r="AZ343" s="3" t="s">
        <v>116</v>
      </c>
      <c r="BA343" s="96" t="s">
        <v>116</v>
      </c>
      <c r="BB343" s="41">
        <f t="shared" ref="BB343" si="647">BB342</f>
        <v>0</v>
      </c>
      <c r="BC343" s="65" t="s">
        <v>200</v>
      </c>
      <c r="BD343" s="30" t="str">
        <f t="shared" si="611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58">
        <v>3.3342140315042537</v>
      </c>
      <c r="BO343" s="27">
        <v>2</v>
      </c>
      <c r="BP343" s="69" t="s">
        <v>276</v>
      </c>
      <c r="BQ343" s="70" t="str">
        <f t="shared" si="612"/>
        <v>not compact</v>
      </c>
      <c r="BR343" s="70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ref="BU343" si="648">BU342</f>
        <v>-1</v>
      </c>
      <c r="BV343" s="41">
        <v>0</v>
      </c>
      <c r="BW343" s="41">
        <v>0</v>
      </c>
      <c r="BX343" s="93" t="s">
        <v>290</v>
      </c>
      <c r="BY343" s="60">
        <v>0.6</v>
      </c>
      <c r="BZ343" s="98">
        <v>0</v>
      </c>
      <c r="CA343" s="98">
        <v>0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15</v>
      </c>
      <c r="D344" s="30">
        <f t="shared" si="607"/>
        <v>2019</v>
      </c>
      <c r="E344" s="41" t="str">
        <f t="shared" si="607"/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29177</v>
      </c>
      <c r="L344" s="3">
        <v>7.1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0.06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0">
        <f t="shared" si="608"/>
        <v>7</v>
      </c>
      <c r="Z344" s="27">
        <v>0.45</v>
      </c>
      <c r="AA344" s="3" t="s">
        <v>306</v>
      </c>
      <c r="AB344" s="3">
        <v>8</v>
      </c>
      <c r="AC344" s="3">
        <v>8</v>
      </c>
      <c r="AD344" s="3">
        <v>7</v>
      </c>
      <c r="AE344" s="3">
        <v>15</v>
      </c>
      <c r="AF344" s="56">
        <v>5.0999999999999997E-2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4</v>
      </c>
      <c r="AN344" s="3">
        <v>0</v>
      </c>
      <c r="AO344" s="3">
        <v>5016</v>
      </c>
      <c r="AP344" s="41">
        <f t="shared" ref="AP344:AQ344" si="649">AP343</f>
        <v>0.7</v>
      </c>
      <c r="AQ344" s="41" t="str">
        <f t="shared" si="649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97">
        <v>1</v>
      </c>
      <c r="AW344" s="27">
        <v>0.2</v>
      </c>
      <c r="AX344" s="27">
        <v>0.63</v>
      </c>
      <c r="AY344" s="3" t="s">
        <v>116</v>
      </c>
      <c r="AZ344" s="3" t="s">
        <v>116</v>
      </c>
      <c r="BA344" s="96" t="s">
        <v>116</v>
      </c>
      <c r="BB344" s="41">
        <f t="shared" ref="BB344" si="650">BB343</f>
        <v>0</v>
      </c>
      <c r="BC344" s="56" t="s">
        <v>200</v>
      </c>
      <c r="BD344" s="30" t="str">
        <f t="shared" si="611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159</v>
      </c>
      <c r="BK344" s="3" t="s">
        <v>87</v>
      </c>
      <c r="BL344" s="3" t="s">
        <v>162</v>
      </c>
      <c r="BM344" s="3" t="s">
        <v>141</v>
      </c>
      <c r="BN344" s="58">
        <v>3.3342140315042537</v>
      </c>
      <c r="BO344" s="27">
        <v>2</v>
      </c>
      <c r="BP344" s="69" t="s">
        <v>276</v>
      </c>
      <c r="BQ344" s="70" t="str">
        <f t="shared" si="612"/>
        <v>not compact</v>
      </c>
      <c r="BR344" s="70" t="str">
        <f t="shared" si="613"/>
        <v>Basic Credit</v>
      </c>
      <c r="BS344" s="30" t="str">
        <f t="shared" si="614"/>
        <v>Pipe Insulation, All Lines</v>
      </c>
      <c r="BT344" s="30" t="str">
        <f t="shared" si="614"/>
        <v>Standard</v>
      </c>
      <c r="BU344" s="41">
        <f t="shared" ref="BU344:BU345" si="651">BU343</f>
        <v>-1</v>
      </c>
      <c r="BV344" s="41">
        <v>0</v>
      </c>
      <c r="BW344" s="41">
        <v>0</v>
      </c>
      <c r="BX344" s="93" t="s">
        <v>290</v>
      </c>
      <c r="BY344" s="60">
        <v>0.7</v>
      </c>
      <c r="BZ344" s="98">
        <v>0</v>
      </c>
      <c r="CA344" s="98">
        <v>0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16</v>
      </c>
      <c r="D345" s="30">
        <f t="shared" si="607"/>
        <v>2019</v>
      </c>
      <c r="E345" s="41" t="str">
        <f t="shared" si="607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30930</v>
      </c>
      <c r="L345" s="3">
        <v>7.4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0.08</v>
      </c>
      <c r="S345" s="3">
        <v>20</v>
      </c>
      <c r="T345" s="3">
        <v>350</v>
      </c>
      <c r="U345" s="3">
        <v>0</v>
      </c>
      <c r="V345" s="3">
        <v>0.57999999999999996</v>
      </c>
      <c r="W345" s="3">
        <v>0.45</v>
      </c>
      <c r="X345" s="3">
        <v>0.62</v>
      </c>
      <c r="Y345" s="30">
        <f t="shared" si="608"/>
        <v>7</v>
      </c>
      <c r="Z345" s="27">
        <v>0.44</v>
      </c>
      <c r="AA345" s="3" t="s">
        <v>325</v>
      </c>
      <c r="AB345" s="3">
        <v>8</v>
      </c>
      <c r="AC345" s="3">
        <v>8</v>
      </c>
      <c r="AD345" s="3">
        <v>7</v>
      </c>
      <c r="AE345" s="3">
        <v>15</v>
      </c>
      <c r="AF345" s="56">
        <v>5.0999999999999997E-2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7016</v>
      </c>
      <c r="AO345" s="3">
        <v>10016</v>
      </c>
      <c r="AP345" s="41">
        <f t="shared" ref="AP345:AQ345" si="652">AP344</f>
        <v>0.7</v>
      </c>
      <c r="AQ345" s="41" t="str">
        <f t="shared" si="652"/>
        <v>Yes</v>
      </c>
      <c r="AR345" s="27">
        <v>0.3</v>
      </c>
      <c r="AS345" s="60">
        <v>0.35</v>
      </c>
      <c r="AT345" s="27">
        <v>0.2</v>
      </c>
      <c r="AU345" s="27">
        <v>0.2</v>
      </c>
      <c r="AV345" s="27">
        <v>0</v>
      </c>
      <c r="AW345" s="27">
        <v>0.1</v>
      </c>
      <c r="AX345" s="27">
        <v>0.1</v>
      </c>
      <c r="AY345" s="3" t="s">
        <v>116</v>
      </c>
      <c r="AZ345" s="3" t="s">
        <v>116</v>
      </c>
      <c r="BA345" s="96" t="s">
        <v>116</v>
      </c>
      <c r="BB345" s="41">
        <f t="shared" ref="BB345" si="653">BB344</f>
        <v>0</v>
      </c>
      <c r="BC345" s="56" t="s">
        <v>200</v>
      </c>
      <c r="BD345" s="30" t="str">
        <f t="shared" si="611"/>
        <v>T24-2019 IntWall 2x6 16oc R21</v>
      </c>
      <c r="BE345" s="3" t="s">
        <v>41</v>
      </c>
      <c r="BF345" s="3" t="s">
        <v>42</v>
      </c>
      <c r="BG345" s="3" t="s">
        <v>59</v>
      </c>
      <c r="BH345" s="3" t="s">
        <v>129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58">
        <v>3.3342140315042537</v>
      </c>
      <c r="BO345" s="27">
        <v>2</v>
      </c>
      <c r="BP345" s="69" t="s">
        <v>276</v>
      </c>
      <c r="BQ345" s="70" t="str">
        <f t="shared" si="612"/>
        <v>not compact</v>
      </c>
      <c r="BR345" s="70" t="str">
        <f t="shared" si="613"/>
        <v>Basic Credit</v>
      </c>
      <c r="BS345" s="30" t="str">
        <f t="shared" si="614"/>
        <v>Pipe Insulation, All Lines</v>
      </c>
      <c r="BT345" s="30" t="str">
        <f t="shared" si="614"/>
        <v>Standard</v>
      </c>
      <c r="BU345" s="41">
        <f t="shared" si="651"/>
        <v>-1</v>
      </c>
      <c r="BV345" s="60">
        <v>65</v>
      </c>
      <c r="BW345" s="60">
        <v>100</v>
      </c>
      <c r="BX345" s="60" t="s">
        <v>291</v>
      </c>
      <c r="BY345" s="60">
        <v>0.6</v>
      </c>
      <c r="BZ345" s="98">
        <v>0</v>
      </c>
      <c r="CA345" s="98">
        <v>0</v>
      </c>
      <c r="CB345" s="31" t="s">
        <v>0</v>
      </c>
      <c r="CG345" s="14"/>
      <c r="CI345" s="13"/>
      <c r="CK345" s="13"/>
      <c r="CM345" s="13"/>
    </row>
    <row r="346" spans="1:162" s="2" customFormat="1" x14ac:dyDescent="0.25">
      <c r="A346" s="8" t="s">
        <v>309</v>
      </c>
      <c r="B346" s="8"/>
      <c r="C346" s="8" t="s">
        <v>27</v>
      </c>
      <c r="D346" s="8" t="s">
        <v>51</v>
      </c>
      <c r="E346" s="8" t="str">
        <f>E313</f>
        <v>BldgType</v>
      </c>
      <c r="F346" s="8" t="s">
        <v>28</v>
      </c>
      <c r="G346" s="8" t="s">
        <v>92</v>
      </c>
      <c r="H346" s="8" t="s">
        <v>252</v>
      </c>
      <c r="I346" s="8" t="s">
        <v>151</v>
      </c>
      <c r="J346" s="8" t="s">
        <v>152</v>
      </c>
      <c r="K346" s="8" t="s">
        <v>29</v>
      </c>
      <c r="L346" s="8" t="str">
        <f>L313</f>
        <v>PVMax</v>
      </c>
      <c r="M346" s="8" t="s">
        <v>348</v>
      </c>
      <c r="N346" s="8" t="s">
        <v>349</v>
      </c>
      <c r="O346" s="8" t="s">
        <v>350</v>
      </c>
      <c r="P346" s="8" t="s">
        <v>351</v>
      </c>
      <c r="Q346" s="8" t="s">
        <v>352</v>
      </c>
      <c r="R346" s="8" t="s">
        <v>242</v>
      </c>
      <c r="S346" s="8" t="s">
        <v>240</v>
      </c>
      <c r="T346" s="8" t="s">
        <v>108</v>
      </c>
      <c r="U346" s="8" t="s">
        <v>110</v>
      </c>
      <c r="V346" s="8" t="s">
        <v>109</v>
      </c>
      <c r="W346" s="8" t="s">
        <v>251</v>
      </c>
      <c r="X346" s="8" t="s">
        <v>314</v>
      </c>
      <c r="Y346" s="8" t="str">
        <f>Y313</f>
        <v>ACH50</v>
      </c>
      <c r="Z346" s="46" t="s">
        <v>193</v>
      </c>
      <c r="AA346" s="46" t="str">
        <f>AA313</f>
        <v>wsfStationName</v>
      </c>
      <c r="AB346" s="8" t="s">
        <v>90</v>
      </c>
      <c r="AC346" s="8" t="str">
        <f>AC313</f>
        <v>AltDuctRval</v>
      </c>
      <c r="AD346" s="8" t="s">
        <v>106</v>
      </c>
      <c r="AE346" s="8" t="s">
        <v>107</v>
      </c>
      <c r="AF346" s="8" t="s">
        <v>91</v>
      </c>
      <c r="AG346" s="8" t="s">
        <v>30</v>
      </c>
      <c r="AH346" s="8" t="s">
        <v>31</v>
      </c>
      <c r="AI346" s="8" t="s">
        <v>32</v>
      </c>
      <c r="AJ346" s="8" t="s">
        <v>33</v>
      </c>
      <c r="AK346" s="8" t="s">
        <v>34</v>
      </c>
      <c r="AL346" s="8" t="s">
        <v>35</v>
      </c>
      <c r="AM346" s="8" t="s">
        <v>36</v>
      </c>
      <c r="AN346" s="8" t="s">
        <v>55</v>
      </c>
      <c r="AO346" s="8" t="s">
        <v>97</v>
      </c>
      <c r="AP346" s="8" t="s">
        <v>189</v>
      </c>
      <c r="AQ346" s="46" t="s">
        <v>198</v>
      </c>
      <c r="AR346" s="8" t="s">
        <v>72</v>
      </c>
      <c r="AS346" s="8" t="s">
        <v>73</v>
      </c>
      <c r="AT346" s="8" t="s">
        <v>154</v>
      </c>
      <c r="AU346" s="8" t="s">
        <v>180</v>
      </c>
      <c r="AV346" s="8" t="s">
        <v>89</v>
      </c>
      <c r="AW346" s="8" t="s">
        <v>100</v>
      </c>
      <c r="AX346" s="8" t="s">
        <v>101</v>
      </c>
      <c r="AY346" s="9" t="s">
        <v>115</v>
      </c>
      <c r="AZ346" s="9" t="s">
        <v>338</v>
      </c>
      <c r="BA346" s="9" t="str">
        <f>BA313</f>
        <v>RoofBelowDeckIns</v>
      </c>
      <c r="BB346" s="54" t="str">
        <f>BB313</f>
        <v>RoofCavInsOverFrm</v>
      </c>
      <c r="BC346" s="8" t="s">
        <v>52</v>
      </c>
      <c r="BD346" s="8" t="s">
        <v>120</v>
      </c>
      <c r="BE346" s="8" t="s">
        <v>37</v>
      </c>
      <c r="BF346" s="8" t="s">
        <v>38</v>
      </c>
      <c r="BG346" s="8" t="s">
        <v>53</v>
      </c>
      <c r="BH346" s="8" t="s">
        <v>54</v>
      </c>
      <c r="BI346" s="8" t="s">
        <v>83</v>
      </c>
      <c r="BJ346" s="8" t="s">
        <v>155</v>
      </c>
      <c r="BK346" s="8" t="s">
        <v>86</v>
      </c>
      <c r="BL346" s="8" t="s">
        <v>156</v>
      </c>
      <c r="BM346" s="8" t="s">
        <v>142</v>
      </c>
      <c r="BN346" s="10" t="s">
        <v>211</v>
      </c>
      <c r="BO346" s="8" t="str">
        <f>BO280</f>
        <v>MinZNETier</v>
      </c>
      <c r="BP346" s="78" t="s">
        <v>274</v>
      </c>
      <c r="BQ346" s="8" t="str">
        <f>BQ313</f>
        <v>DHWCompactDistrib</v>
      </c>
      <c r="BR346" s="102" t="str">
        <f>BR313</f>
        <v>ElecDHWCompactDistrib</v>
      </c>
      <c r="BS346" s="8" t="s">
        <v>182</v>
      </c>
      <c r="BT346" s="8" t="s">
        <v>255</v>
      </c>
      <c r="BU346" s="8" t="s">
        <v>258</v>
      </c>
      <c r="BV346" s="8" t="s">
        <v>260</v>
      </c>
      <c r="BW346" s="8" t="s">
        <v>286</v>
      </c>
      <c r="BX346" s="8" t="s">
        <v>287</v>
      </c>
      <c r="BY346" s="8" t="s">
        <v>288</v>
      </c>
      <c r="BZ346" s="8" t="s">
        <v>360</v>
      </c>
      <c r="CA346" s="8" t="s">
        <v>365</v>
      </c>
      <c r="CB346" s="31" t="s">
        <v>0</v>
      </c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</row>
    <row r="347" spans="1:162" s="3" customFormat="1" x14ac:dyDescent="0.25">
      <c r="C347" s="3">
        <v>1</v>
      </c>
      <c r="D347" s="8">
        <v>2022</v>
      </c>
      <c r="E347" s="46" t="s">
        <v>221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8.9</v>
      </c>
      <c r="M347" s="27">
        <v>0.79300000000000004</v>
      </c>
      <c r="N347" s="27">
        <v>1.27</v>
      </c>
      <c r="O347" s="27">
        <v>0</v>
      </c>
      <c r="P347" s="27">
        <v>0</v>
      </c>
      <c r="Q347" s="27">
        <v>0</v>
      </c>
      <c r="R347" s="3">
        <v>0.13</v>
      </c>
      <c r="S347" s="3">
        <v>20</v>
      </c>
      <c r="T347" s="3">
        <v>350</v>
      </c>
      <c r="U347" s="3">
        <v>0</v>
      </c>
      <c r="V347" s="3">
        <v>0.45</v>
      </c>
      <c r="W347" s="3">
        <v>0.45</v>
      </c>
      <c r="X347" s="3">
        <v>0.62</v>
      </c>
      <c r="Y347" s="3">
        <v>5</v>
      </c>
      <c r="Z347" s="27">
        <v>0.56000000000000005</v>
      </c>
      <c r="AA347" s="3" t="s">
        <v>303</v>
      </c>
      <c r="AB347" s="3">
        <v>8</v>
      </c>
      <c r="AC347" s="3">
        <v>8</v>
      </c>
      <c r="AD347" s="3">
        <v>7</v>
      </c>
      <c r="AE347" s="3">
        <v>10</v>
      </c>
      <c r="AF347" s="56">
        <v>4.8000000000000001E-2</v>
      </c>
      <c r="AG347" s="3">
        <v>0.4</v>
      </c>
      <c r="AH347" s="1">
        <v>0.5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8</v>
      </c>
      <c r="AN347" s="3">
        <v>0</v>
      </c>
      <c r="AO347" s="3">
        <v>5016</v>
      </c>
      <c r="AP347" s="27">
        <v>0.7</v>
      </c>
      <c r="AQ347" s="27" t="s">
        <v>292</v>
      </c>
      <c r="AR347" s="27">
        <v>0.3</v>
      </c>
      <c r="AS347" s="60">
        <v>0.35</v>
      </c>
      <c r="AT347" s="27">
        <v>0.2</v>
      </c>
      <c r="AU347" s="27">
        <v>0.2</v>
      </c>
      <c r="AV347" s="27">
        <v>0</v>
      </c>
      <c r="AW347" s="27">
        <v>0.1</v>
      </c>
      <c r="AX347" s="27">
        <v>0.1</v>
      </c>
      <c r="AY347" s="3" t="s">
        <v>116</v>
      </c>
      <c r="AZ347" s="96" t="s">
        <v>341</v>
      </c>
      <c r="BA347" s="3" t="s">
        <v>116</v>
      </c>
      <c r="BB347" s="27">
        <v>0</v>
      </c>
      <c r="BC347" s="3" t="s">
        <v>236</v>
      </c>
      <c r="BD347" s="3" t="s">
        <v>205</v>
      </c>
      <c r="BE347" s="3" t="s">
        <v>39</v>
      </c>
      <c r="BF347" s="3" t="s">
        <v>40</v>
      </c>
      <c r="BG347" s="3" t="s">
        <v>59</v>
      </c>
      <c r="BH347" s="3" t="s">
        <v>130</v>
      </c>
      <c r="BI347" s="3" t="s">
        <v>84</v>
      </c>
      <c r="BJ347" s="3" t="s">
        <v>157</v>
      </c>
      <c r="BK347" s="3" t="s">
        <v>87</v>
      </c>
      <c r="BL347" s="3" t="s">
        <v>160</v>
      </c>
      <c r="BM347" s="3" t="s">
        <v>141</v>
      </c>
      <c r="BN347" s="19">
        <v>0</v>
      </c>
      <c r="BO347" s="27">
        <v>2</v>
      </c>
      <c r="BP347" s="103" t="s">
        <v>276</v>
      </c>
      <c r="BQ347" s="69" t="s">
        <v>268</v>
      </c>
      <c r="BR347" s="80" t="s">
        <v>268</v>
      </c>
      <c r="BS347" s="3" t="s">
        <v>185</v>
      </c>
      <c r="BT347" s="3" t="s">
        <v>184</v>
      </c>
      <c r="BU347" s="27">
        <v>-1</v>
      </c>
      <c r="BV347" s="60">
        <v>0</v>
      </c>
      <c r="BW347" s="60">
        <v>0</v>
      </c>
      <c r="BX347" s="60" t="s">
        <v>290</v>
      </c>
      <c r="BY347" s="100">
        <v>1</v>
      </c>
      <c r="BZ347" s="105">
        <v>0</v>
      </c>
      <c r="CA347" s="109">
        <v>-6.7</v>
      </c>
      <c r="CB347" s="31" t="s">
        <v>0</v>
      </c>
      <c r="CG347" s="14"/>
      <c r="CI347" s="13"/>
      <c r="CK347" s="13"/>
      <c r="CM347" s="13"/>
    </row>
    <row r="348" spans="1:162" s="3" customFormat="1" x14ac:dyDescent="0.25">
      <c r="C348" s="3">
        <v>2</v>
      </c>
      <c r="D348" s="30">
        <f>D347</f>
        <v>2022</v>
      </c>
      <c r="E348" s="41" t="str">
        <f>E347</f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11.4</v>
      </c>
      <c r="M348" s="27">
        <v>0.621</v>
      </c>
      <c r="N348" s="27">
        <v>1.22</v>
      </c>
      <c r="O348" s="27">
        <v>0</v>
      </c>
      <c r="P348" s="27">
        <v>0</v>
      </c>
      <c r="Q348" s="27">
        <v>0</v>
      </c>
      <c r="R348" s="3">
        <v>0.11</v>
      </c>
      <c r="S348" s="3">
        <v>19</v>
      </c>
      <c r="T348" s="3">
        <v>350</v>
      </c>
      <c r="U348" s="3">
        <v>1</v>
      </c>
      <c r="V348" s="3">
        <v>0.45</v>
      </c>
      <c r="W348" s="3">
        <v>0.45</v>
      </c>
      <c r="X348" s="3">
        <v>0.62</v>
      </c>
      <c r="Y348" s="3">
        <v>5</v>
      </c>
      <c r="Z348" s="27">
        <v>0.47</v>
      </c>
      <c r="AA348" s="3" t="s">
        <v>315</v>
      </c>
      <c r="AB348" s="3">
        <v>8</v>
      </c>
      <c r="AC348" s="3">
        <v>8</v>
      </c>
      <c r="AD348" s="3">
        <v>7</v>
      </c>
      <c r="AE348" s="3">
        <v>10</v>
      </c>
      <c r="AF348" s="56">
        <v>4.8000000000000001E-2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8</v>
      </c>
      <c r="AN348" s="3">
        <v>0</v>
      </c>
      <c r="AO348" s="3">
        <v>5016</v>
      </c>
      <c r="AP348" s="41">
        <f>AP347</f>
        <v>0.7</v>
      </c>
      <c r="AQ348" s="41" t="str">
        <f>AQ347</f>
        <v>Yes</v>
      </c>
      <c r="AR348" s="27">
        <v>0.3</v>
      </c>
      <c r="AS348" s="27">
        <v>0.23</v>
      </c>
      <c r="AT348" s="27">
        <v>0.2</v>
      </c>
      <c r="AU348" s="27">
        <v>0.2</v>
      </c>
      <c r="AV348" s="27">
        <v>1</v>
      </c>
      <c r="AW348" s="27">
        <v>0.1</v>
      </c>
      <c r="AX348" s="27">
        <v>0.1</v>
      </c>
      <c r="AY348" s="3" t="s">
        <v>116</v>
      </c>
      <c r="AZ348" s="96" t="s">
        <v>341</v>
      </c>
      <c r="BA348" s="3" t="s">
        <v>116</v>
      </c>
      <c r="BB348" s="41">
        <f>BB347</f>
        <v>0</v>
      </c>
      <c r="BC348" s="56" t="s">
        <v>236</v>
      </c>
      <c r="BD348" s="30" t="str">
        <f>BD347</f>
        <v>T24-2019 IntWall 2x6 16oc R21</v>
      </c>
      <c r="BE348" s="3" t="s">
        <v>39</v>
      </c>
      <c r="BF348" s="3" t="s">
        <v>40</v>
      </c>
      <c r="BG348" s="3" t="s">
        <v>59</v>
      </c>
      <c r="BH348" s="3" t="s">
        <v>130</v>
      </c>
      <c r="BI348" s="3" t="s">
        <v>84</v>
      </c>
      <c r="BJ348" s="3" t="s">
        <v>157</v>
      </c>
      <c r="BK348" s="3" t="s">
        <v>87</v>
      </c>
      <c r="BL348" s="3" t="s">
        <v>160</v>
      </c>
      <c r="BM348" s="3" t="s">
        <v>141</v>
      </c>
      <c r="BN348" s="19">
        <v>0</v>
      </c>
      <c r="BO348" s="27">
        <v>2</v>
      </c>
      <c r="BP348" s="69" t="s">
        <v>276</v>
      </c>
      <c r="BQ348" s="70" t="str">
        <f>BQ347</f>
        <v>not compact</v>
      </c>
      <c r="BR348" s="80" t="str">
        <f>BR347</f>
        <v>not compact</v>
      </c>
      <c r="BS348" s="30" t="str">
        <f>BS347</f>
        <v>Pipe Insulation, All Lines</v>
      </c>
      <c r="BT348" s="30" t="str">
        <f>BT347</f>
        <v>Standard</v>
      </c>
      <c r="BU348" s="41">
        <f>BU347</f>
        <v>-1</v>
      </c>
      <c r="BV348" s="41">
        <v>0</v>
      </c>
      <c r="BW348" s="41">
        <v>0</v>
      </c>
      <c r="BX348" s="93" t="s">
        <v>290</v>
      </c>
      <c r="BY348" s="98">
        <v>1</v>
      </c>
      <c r="BZ348" s="98">
        <v>0</v>
      </c>
      <c r="CA348" s="110">
        <v>-3.7</v>
      </c>
      <c r="CB348" s="31" t="s">
        <v>0</v>
      </c>
      <c r="CG348" s="14"/>
      <c r="CI348" s="13"/>
      <c r="CK348" s="13"/>
      <c r="CM348" s="13"/>
    </row>
    <row r="349" spans="1:162" s="3" customFormat="1" x14ac:dyDescent="0.25">
      <c r="C349" s="3">
        <v>3</v>
      </c>
      <c r="D349" s="30">
        <f t="shared" ref="D349:E349" si="654">D348</f>
        <v>2022</v>
      </c>
      <c r="E349" s="41" t="str">
        <f t="shared" si="654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7.9</v>
      </c>
      <c r="M349" s="27">
        <v>0.628</v>
      </c>
      <c r="N349" s="27">
        <v>1.1200000000000001</v>
      </c>
      <c r="O349" s="27">
        <v>0</v>
      </c>
      <c r="P349" s="27">
        <v>0</v>
      </c>
      <c r="Q349" s="27">
        <v>0</v>
      </c>
      <c r="R349" s="3">
        <v>0.11</v>
      </c>
      <c r="S349" s="3">
        <v>20</v>
      </c>
      <c r="T349" s="3">
        <v>350</v>
      </c>
      <c r="U349" s="3">
        <v>0</v>
      </c>
      <c r="V349" s="3">
        <v>0.45</v>
      </c>
      <c r="W349" s="3">
        <v>0.45</v>
      </c>
      <c r="X349" s="3">
        <v>0.62</v>
      </c>
      <c r="Y349" s="3">
        <v>5</v>
      </c>
      <c r="Z349" s="27">
        <v>0.47</v>
      </c>
      <c r="AA349" s="3" t="s">
        <v>304</v>
      </c>
      <c r="AB349" s="3">
        <v>6</v>
      </c>
      <c r="AC349" s="3">
        <v>6</v>
      </c>
      <c r="AD349" s="3">
        <v>7</v>
      </c>
      <c r="AE349" s="3">
        <v>10</v>
      </c>
      <c r="AF349" s="56">
        <v>4.8000000000000001E-2</v>
      </c>
      <c r="AG349" s="3">
        <v>0.4</v>
      </c>
      <c r="AH349" s="1">
        <v>0.5</v>
      </c>
      <c r="AI349" s="3">
        <v>0.55000000000000004</v>
      </c>
      <c r="AJ349" s="3">
        <v>0.3</v>
      </c>
      <c r="AK349" s="3">
        <v>30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55">AP348</f>
        <v>0.7</v>
      </c>
      <c r="AQ349" s="41" t="str">
        <f t="shared" si="655"/>
        <v>Yes</v>
      </c>
      <c r="AR349" s="27">
        <v>0.3</v>
      </c>
      <c r="AS349" s="60">
        <v>0.35</v>
      </c>
      <c r="AT349" s="27">
        <v>0.2</v>
      </c>
      <c r="AU349" s="27">
        <v>0.2</v>
      </c>
      <c r="AV349" s="27">
        <v>1</v>
      </c>
      <c r="AW349" s="27">
        <v>0.1</v>
      </c>
      <c r="AX349" s="27">
        <v>0.1</v>
      </c>
      <c r="AY349" s="3" t="s">
        <v>116</v>
      </c>
      <c r="AZ349" s="3" t="s">
        <v>116</v>
      </c>
      <c r="BA349" s="3" t="s">
        <v>116</v>
      </c>
      <c r="BB349" s="41">
        <f t="shared" ref="BB349:BB362" si="656">BB348</f>
        <v>0</v>
      </c>
      <c r="BC349" s="56" t="s">
        <v>236</v>
      </c>
      <c r="BD349" s="30" t="str">
        <f t="shared" ref="BD349:BD362" si="657">BD348</f>
        <v>T24-2019 IntWall 2x6 16oc R21</v>
      </c>
      <c r="BE349" s="3" t="s">
        <v>39</v>
      </c>
      <c r="BF349" s="3" t="s">
        <v>40</v>
      </c>
      <c r="BG349" s="3" t="s">
        <v>60</v>
      </c>
      <c r="BH349" s="3" t="s">
        <v>130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2</v>
      </c>
      <c r="BP349" s="103" t="s">
        <v>276</v>
      </c>
      <c r="BQ349" s="70" t="str">
        <f t="shared" ref="BQ349:BU362" si="658">BQ348</f>
        <v>not compact</v>
      </c>
      <c r="BR349" s="80" t="str">
        <f t="shared" si="658"/>
        <v>not compact</v>
      </c>
      <c r="BS349" s="30" t="str">
        <f t="shared" si="658"/>
        <v>Pipe Insulation, All Lines</v>
      </c>
      <c r="BT349" s="30" t="str">
        <f t="shared" si="658"/>
        <v>Standard</v>
      </c>
      <c r="BU349" s="41">
        <f t="shared" si="658"/>
        <v>-1</v>
      </c>
      <c r="BV349" s="41">
        <v>0</v>
      </c>
      <c r="BW349" s="41">
        <v>0</v>
      </c>
      <c r="BX349" s="93" t="s">
        <v>290</v>
      </c>
      <c r="BY349" s="98">
        <v>1</v>
      </c>
      <c r="BZ349" s="98">
        <v>0</v>
      </c>
      <c r="CA349" s="110">
        <v>-7.6</v>
      </c>
      <c r="CB349" s="31" t="s">
        <v>0</v>
      </c>
      <c r="CG349" s="14"/>
      <c r="CI349" s="13"/>
      <c r="CK349" s="13"/>
      <c r="CM349" s="13"/>
    </row>
    <row r="350" spans="1:162" s="3" customFormat="1" x14ac:dyDescent="0.25">
      <c r="C350" s="3">
        <v>4</v>
      </c>
      <c r="D350" s="30">
        <f t="shared" ref="D350:E350" si="659">D349</f>
        <v>2022</v>
      </c>
      <c r="E350" s="41" t="str">
        <f t="shared" si="659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23.2</v>
      </c>
      <c r="M350" s="27">
        <v>0.58599999999999997</v>
      </c>
      <c r="N350" s="27">
        <v>1.21</v>
      </c>
      <c r="O350" s="27">
        <v>0</v>
      </c>
      <c r="P350" s="27">
        <v>0</v>
      </c>
      <c r="Q350" s="27">
        <v>0</v>
      </c>
      <c r="R350" s="3">
        <v>0.11</v>
      </c>
      <c r="S350" s="3">
        <v>19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0.45</v>
      </c>
      <c r="AA350" s="3" t="s">
        <v>316</v>
      </c>
      <c r="AB350" s="3">
        <v>8</v>
      </c>
      <c r="AC350" s="3">
        <v>8</v>
      </c>
      <c r="AD350" s="3">
        <v>7</v>
      </c>
      <c r="AE350" s="3">
        <v>10</v>
      </c>
      <c r="AF350" s="56">
        <v>4.8000000000000001E-2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60">AP349</f>
        <v>0.7</v>
      </c>
      <c r="AQ350" s="41" t="str">
        <f t="shared" si="660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0</v>
      </c>
      <c r="AW350" s="97">
        <v>0.2</v>
      </c>
      <c r="AX350" s="97">
        <v>0.63</v>
      </c>
      <c r="AY350" s="3" t="s">
        <v>116</v>
      </c>
      <c r="AZ350" s="96" t="s">
        <v>341</v>
      </c>
      <c r="BA350" s="3" t="s">
        <v>204</v>
      </c>
      <c r="BB350" s="41">
        <f t="shared" si="656"/>
        <v>0</v>
      </c>
      <c r="BC350" s="56" t="s">
        <v>236</v>
      </c>
      <c r="BD350" s="30" t="str">
        <f t="shared" si="657"/>
        <v>T24-2019 IntWall 2x6 16oc R21</v>
      </c>
      <c r="BE350" s="3" t="s">
        <v>39</v>
      </c>
      <c r="BF350" s="3" t="s">
        <v>40</v>
      </c>
      <c r="BG350" s="3" t="s">
        <v>59</v>
      </c>
      <c r="BH350" s="3" t="s">
        <v>129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2</v>
      </c>
      <c r="BP350" s="69" t="s">
        <v>276</v>
      </c>
      <c r="BQ350" s="70" t="str">
        <f t="shared" si="658"/>
        <v>not compact</v>
      </c>
      <c r="BR350" s="80" t="str">
        <f t="shared" si="658"/>
        <v>not compact</v>
      </c>
      <c r="BS350" s="30" t="str">
        <f t="shared" si="658"/>
        <v>Pipe Insulation, All Lines</v>
      </c>
      <c r="BT350" s="30" t="str">
        <f t="shared" si="658"/>
        <v>Standard</v>
      </c>
      <c r="BU350" s="41">
        <f t="shared" si="658"/>
        <v>-1</v>
      </c>
      <c r="BV350" s="41">
        <v>0</v>
      </c>
      <c r="BW350" s="41">
        <v>0</v>
      </c>
      <c r="BX350" s="93" t="s">
        <v>290</v>
      </c>
      <c r="BY350" s="98">
        <v>1</v>
      </c>
      <c r="BZ350" s="98">
        <v>0</v>
      </c>
      <c r="CA350" s="110">
        <v>-4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5</v>
      </c>
      <c r="D351" s="30">
        <f t="shared" ref="D351:E351" si="661">D350</f>
        <v>2022</v>
      </c>
      <c r="E351" s="41" t="str">
        <f t="shared" si="661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8.6</v>
      </c>
      <c r="M351" s="27">
        <v>0.58499999999999996</v>
      </c>
      <c r="N351" s="27">
        <v>1.06</v>
      </c>
      <c r="O351" s="27">
        <v>0</v>
      </c>
      <c r="P351" s="27">
        <v>0</v>
      </c>
      <c r="Q351" s="27">
        <v>0</v>
      </c>
      <c r="R351" s="3">
        <v>0.13</v>
      </c>
      <c r="S351" s="3">
        <v>20</v>
      </c>
      <c r="T351" s="3">
        <v>350</v>
      </c>
      <c r="U351" s="3">
        <v>0</v>
      </c>
      <c r="V351" s="3">
        <v>0.45</v>
      </c>
      <c r="W351" s="3">
        <v>0.45</v>
      </c>
      <c r="X351" s="3">
        <v>0.62</v>
      </c>
      <c r="Y351" s="3">
        <v>5</v>
      </c>
      <c r="Z351" s="27">
        <v>0.51</v>
      </c>
      <c r="AA351" s="3" t="s">
        <v>317</v>
      </c>
      <c r="AB351" s="3">
        <v>6</v>
      </c>
      <c r="AC351" s="3">
        <v>6</v>
      </c>
      <c r="AD351" s="3">
        <v>7</v>
      </c>
      <c r="AE351" s="3">
        <v>10</v>
      </c>
      <c r="AF351" s="56">
        <v>4.8000000000000001E-2</v>
      </c>
      <c r="AG351" s="3">
        <v>0.4</v>
      </c>
      <c r="AH351" s="1">
        <v>0.5</v>
      </c>
      <c r="AI351" s="3">
        <v>0.55000000000000004</v>
      </c>
      <c r="AJ351" s="3">
        <v>0.3</v>
      </c>
      <c r="AK351" s="3">
        <v>30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62">AP350</f>
        <v>0.7</v>
      </c>
      <c r="AQ351" s="41" t="str">
        <f t="shared" si="662"/>
        <v>Yes</v>
      </c>
      <c r="AR351" s="27">
        <v>0.3</v>
      </c>
      <c r="AS351" s="60">
        <v>0.35</v>
      </c>
      <c r="AT351" s="27">
        <v>0.2</v>
      </c>
      <c r="AU351" s="27">
        <v>0.2</v>
      </c>
      <c r="AV351" s="27">
        <v>1</v>
      </c>
      <c r="AW351" s="27">
        <v>0.1</v>
      </c>
      <c r="AX351" s="27">
        <v>0.1</v>
      </c>
      <c r="AY351" s="3" t="s">
        <v>116</v>
      </c>
      <c r="AZ351" s="3" t="s">
        <v>116</v>
      </c>
      <c r="BA351" s="3" t="s">
        <v>116</v>
      </c>
      <c r="BB351" s="41">
        <f t="shared" si="656"/>
        <v>0</v>
      </c>
      <c r="BC351" s="56" t="s">
        <v>236</v>
      </c>
      <c r="BD351" s="30" t="str">
        <f t="shared" si="657"/>
        <v>T24-2019 IntWall 2x6 16oc R21</v>
      </c>
      <c r="BE351" s="3" t="s">
        <v>39</v>
      </c>
      <c r="BF351" s="3" t="s">
        <v>40</v>
      </c>
      <c r="BG351" s="3" t="s">
        <v>60</v>
      </c>
      <c r="BH351" s="3" t="s">
        <v>130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2</v>
      </c>
      <c r="BP351" s="103" t="s">
        <v>276</v>
      </c>
      <c r="BQ351" s="70" t="str">
        <f t="shared" si="658"/>
        <v>not compact</v>
      </c>
      <c r="BR351" s="80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3" t="s">
        <v>290</v>
      </c>
      <c r="BY351" s="98">
        <v>1</v>
      </c>
      <c r="BZ351" s="98">
        <v>0</v>
      </c>
      <c r="CA351" s="110">
        <v>-8.5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6</v>
      </c>
      <c r="D352" s="30">
        <f t="shared" ref="D352:E352" si="663">D351</f>
        <v>2022</v>
      </c>
      <c r="E352" s="41" t="str">
        <f t="shared" si="663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27">
        <v>0.59399999999999997</v>
      </c>
      <c r="N352" s="27">
        <v>1.23</v>
      </c>
      <c r="O352" s="27">
        <v>0</v>
      </c>
      <c r="P352" s="27">
        <v>0</v>
      </c>
      <c r="Q352" s="27">
        <v>0</v>
      </c>
      <c r="R352" s="3">
        <v>0.08</v>
      </c>
      <c r="S352" s="3">
        <v>19</v>
      </c>
      <c r="T352" s="3">
        <v>350</v>
      </c>
      <c r="U352" s="3">
        <v>0</v>
      </c>
      <c r="V352" s="3">
        <v>0.45</v>
      </c>
      <c r="W352" s="3">
        <v>0.45</v>
      </c>
      <c r="X352" s="3">
        <v>0.62</v>
      </c>
      <c r="Y352" s="3">
        <v>5</v>
      </c>
      <c r="Z352" s="27">
        <v>0.36</v>
      </c>
      <c r="AA352" s="3" t="s">
        <v>318</v>
      </c>
      <c r="AB352" s="3">
        <v>6</v>
      </c>
      <c r="AC352" s="3">
        <v>6</v>
      </c>
      <c r="AD352" s="3">
        <v>7</v>
      </c>
      <c r="AE352" s="3">
        <v>10</v>
      </c>
      <c r="AF352" s="3">
        <v>6.5000000000000002E-2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30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64">AP351</f>
        <v>0.7</v>
      </c>
      <c r="AQ352" s="41" t="str">
        <f t="shared" si="664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1</v>
      </c>
      <c r="AW352" s="27">
        <v>0.1</v>
      </c>
      <c r="AX352" s="97">
        <v>0.63</v>
      </c>
      <c r="AY352" s="3" t="s">
        <v>116</v>
      </c>
      <c r="AZ352" s="3" t="s">
        <v>116</v>
      </c>
      <c r="BA352" s="3" t="s">
        <v>116</v>
      </c>
      <c r="BB352" s="41">
        <f t="shared" si="656"/>
        <v>0</v>
      </c>
      <c r="BC352" s="3" t="s">
        <v>127</v>
      </c>
      <c r="BD352" s="57" t="s">
        <v>128</v>
      </c>
      <c r="BE352" s="3" t="s">
        <v>39</v>
      </c>
      <c r="BF352" s="3" t="s">
        <v>40</v>
      </c>
      <c r="BG352" s="3" t="s">
        <v>60</v>
      </c>
      <c r="BH352" s="3" t="s">
        <v>130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1</v>
      </c>
      <c r="BP352" s="103" t="s">
        <v>276</v>
      </c>
      <c r="BQ352" s="70" t="str">
        <f t="shared" si="658"/>
        <v>not compact</v>
      </c>
      <c r="BR352" s="80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3" t="s">
        <v>290</v>
      </c>
      <c r="BY352" s="98">
        <v>1</v>
      </c>
      <c r="BZ352" s="98">
        <v>0</v>
      </c>
      <c r="CA352" s="110">
        <v>-6.8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3">
        <v>7</v>
      </c>
      <c r="D353" s="30">
        <f t="shared" ref="D353:E353" si="665">D352</f>
        <v>2022</v>
      </c>
      <c r="E353" s="41" t="str">
        <f t="shared" si="665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27">
        <v>0.57199999999999995</v>
      </c>
      <c r="N353" s="27">
        <v>1.1499999999999999</v>
      </c>
      <c r="O353" s="27">
        <v>0</v>
      </c>
      <c r="P353" s="27">
        <v>0</v>
      </c>
      <c r="Q353" s="27">
        <v>0</v>
      </c>
      <c r="R353" s="3">
        <v>0.06</v>
      </c>
      <c r="S353" s="3">
        <v>20</v>
      </c>
      <c r="T353" s="3">
        <v>350</v>
      </c>
      <c r="U353" s="3">
        <v>0</v>
      </c>
      <c r="V353" s="3">
        <v>0.45</v>
      </c>
      <c r="W353" s="3">
        <v>0.45</v>
      </c>
      <c r="X353" s="3">
        <v>0.62</v>
      </c>
      <c r="Y353" s="3">
        <v>5</v>
      </c>
      <c r="Z353" s="27">
        <v>0.38</v>
      </c>
      <c r="AA353" s="3" t="s">
        <v>305</v>
      </c>
      <c r="AB353" s="3">
        <v>6</v>
      </c>
      <c r="AC353" s="3">
        <v>6</v>
      </c>
      <c r="AD353" s="3">
        <v>7</v>
      </c>
      <c r="AE353" s="3">
        <v>10</v>
      </c>
      <c r="AF353" s="3">
        <v>6.5000000000000002E-2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30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66">AP352</f>
        <v>0.7</v>
      </c>
      <c r="AQ353" s="41" t="str">
        <f t="shared" si="666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1</v>
      </c>
      <c r="AW353" s="27">
        <v>0.1</v>
      </c>
      <c r="AX353" s="97">
        <v>0.63</v>
      </c>
      <c r="AY353" s="3" t="s">
        <v>116</v>
      </c>
      <c r="AZ353" s="3" t="s">
        <v>116</v>
      </c>
      <c r="BA353" s="3" t="s">
        <v>116</v>
      </c>
      <c r="BB353" s="41">
        <f t="shared" si="656"/>
        <v>0</v>
      </c>
      <c r="BC353" s="3" t="s">
        <v>127</v>
      </c>
      <c r="BD353" s="57" t="s">
        <v>128</v>
      </c>
      <c r="BE353" s="3" t="s">
        <v>39</v>
      </c>
      <c r="BF353" s="3" t="s">
        <v>40</v>
      </c>
      <c r="BG353" s="3" t="s">
        <v>60</v>
      </c>
      <c r="BH353" s="3" t="s">
        <v>130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1</v>
      </c>
      <c r="BP353" s="103" t="s">
        <v>276</v>
      </c>
      <c r="BQ353" s="70" t="str">
        <f t="shared" si="658"/>
        <v>not compact</v>
      </c>
      <c r="BR353" s="80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3" t="s">
        <v>290</v>
      </c>
      <c r="BY353" s="98">
        <v>1</v>
      </c>
      <c r="BZ353" s="98">
        <v>0</v>
      </c>
      <c r="CA353" s="110">
        <v>-8.8000000000000007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8</v>
      </c>
      <c r="D354" s="30">
        <f t="shared" ref="D354:E354" si="667">D353</f>
        <v>2022</v>
      </c>
      <c r="E354" s="41" t="str">
        <f t="shared" si="667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31.2</v>
      </c>
      <c r="M354" s="27">
        <v>0.58599999999999997</v>
      </c>
      <c r="N354" s="27">
        <v>1.37</v>
      </c>
      <c r="O354" s="27">
        <v>0</v>
      </c>
      <c r="P354" s="27">
        <v>0</v>
      </c>
      <c r="Q354" s="27">
        <v>0</v>
      </c>
      <c r="R354" s="3">
        <v>0.16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0.34</v>
      </c>
      <c r="AA354" s="3" t="s">
        <v>319</v>
      </c>
      <c r="AB354" s="3">
        <v>8</v>
      </c>
      <c r="AC354" s="3">
        <v>8</v>
      </c>
      <c r="AD354" s="3">
        <v>7</v>
      </c>
      <c r="AE354" s="3">
        <v>10</v>
      </c>
      <c r="AF354" s="56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68">AP353</f>
        <v>0.7</v>
      </c>
      <c r="AQ354" s="41" t="str">
        <f t="shared" si="668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97">
        <v>0.2</v>
      </c>
      <c r="AX354" s="97">
        <v>0.63</v>
      </c>
      <c r="AY354" s="3" t="s">
        <v>116</v>
      </c>
      <c r="AZ354" s="96" t="s">
        <v>341</v>
      </c>
      <c r="BA354" s="3" t="s">
        <v>204</v>
      </c>
      <c r="BB354" s="41">
        <f t="shared" si="656"/>
        <v>0</v>
      </c>
      <c r="BC354" s="56" t="s">
        <v>236</v>
      </c>
      <c r="BD354" s="3" t="s">
        <v>205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2</v>
      </c>
      <c r="BP354" s="69" t="s">
        <v>276</v>
      </c>
      <c r="BQ354" s="70" t="str">
        <f t="shared" si="658"/>
        <v>not compact</v>
      </c>
      <c r="BR354" s="80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3" t="s">
        <v>290</v>
      </c>
      <c r="BY354" s="98">
        <v>1</v>
      </c>
      <c r="BZ354" s="98">
        <v>0</v>
      </c>
      <c r="CA354" s="110">
        <v>-4.4000000000000004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9</v>
      </c>
      <c r="D355" s="30">
        <f t="shared" ref="D355:E355" si="669">D354</f>
        <v>2022</v>
      </c>
      <c r="E355" s="41" t="str">
        <f t="shared" si="669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25.2</v>
      </c>
      <c r="M355" s="27">
        <v>0.61299999999999999</v>
      </c>
      <c r="N355" s="27">
        <v>1.36</v>
      </c>
      <c r="O355" s="27">
        <v>0</v>
      </c>
      <c r="P355" s="27">
        <v>0</v>
      </c>
      <c r="Q355" s="27">
        <v>0</v>
      </c>
      <c r="R355" s="3">
        <v>0.13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0.39</v>
      </c>
      <c r="AA355" s="3" t="s">
        <v>307</v>
      </c>
      <c r="AB355" s="3">
        <v>8</v>
      </c>
      <c r="AC355" s="3">
        <v>8</v>
      </c>
      <c r="AD355" s="3">
        <v>7</v>
      </c>
      <c r="AE355" s="3">
        <v>10</v>
      </c>
      <c r="AF355" s="56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0</v>
      </c>
      <c r="AN355" s="3">
        <v>0</v>
      </c>
      <c r="AO355" s="3">
        <v>5016</v>
      </c>
      <c r="AP355" s="41">
        <f t="shared" ref="AP355:AQ355" si="670">AP354</f>
        <v>0.7</v>
      </c>
      <c r="AQ355" s="41" t="str">
        <f t="shared" si="670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97">
        <v>0.2</v>
      </c>
      <c r="AX355" s="97">
        <v>0.63</v>
      </c>
      <c r="AY355" s="3" t="s">
        <v>116</v>
      </c>
      <c r="AZ355" s="96" t="s">
        <v>341</v>
      </c>
      <c r="BA355" s="3" t="s">
        <v>204</v>
      </c>
      <c r="BB355" s="41">
        <f t="shared" si="656"/>
        <v>0</v>
      </c>
      <c r="BC355" s="56" t="s">
        <v>236</v>
      </c>
      <c r="BD355" s="30" t="str">
        <f t="shared" si="657"/>
        <v>T24-2019 IntWall 2x6 16oc R21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158</v>
      </c>
      <c r="BK355" s="3" t="s">
        <v>87</v>
      </c>
      <c r="BL355" s="3" t="s">
        <v>161</v>
      </c>
      <c r="BM355" s="3" t="s">
        <v>141</v>
      </c>
      <c r="BN355" s="19">
        <v>0</v>
      </c>
      <c r="BO355" s="27">
        <v>2</v>
      </c>
      <c r="BP355" s="69" t="s">
        <v>276</v>
      </c>
      <c r="BQ355" s="70" t="str">
        <f t="shared" si="658"/>
        <v>not compact</v>
      </c>
      <c r="BR355" s="80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3" t="s">
        <v>290</v>
      </c>
      <c r="BY355" s="98">
        <v>1</v>
      </c>
      <c r="BZ355" s="98">
        <v>0</v>
      </c>
      <c r="CA355" s="110">
        <v>-4.4000000000000004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10</v>
      </c>
      <c r="D356" s="30">
        <f t="shared" ref="D356:E356" si="671">D355</f>
        <v>2022</v>
      </c>
      <c r="E356" s="41" t="str">
        <f t="shared" si="671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22.4</v>
      </c>
      <c r="M356" s="27">
        <v>0.627</v>
      </c>
      <c r="N356" s="27">
        <v>1.41</v>
      </c>
      <c r="O356" s="27">
        <v>0</v>
      </c>
      <c r="P356" s="27">
        <v>0</v>
      </c>
      <c r="Q356" s="27">
        <v>0</v>
      </c>
      <c r="R356" s="3">
        <v>0.13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0.42</v>
      </c>
      <c r="AA356" s="3" t="s">
        <v>320</v>
      </c>
      <c r="AB356" s="3">
        <v>8</v>
      </c>
      <c r="AC356" s="3">
        <v>8</v>
      </c>
      <c r="AD356" s="3">
        <v>7</v>
      </c>
      <c r="AE356" s="3">
        <v>10</v>
      </c>
      <c r="AF356" s="56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0</v>
      </c>
      <c r="AN356" s="3">
        <v>0</v>
      </c>
      <c r="AO356" s="3">
        <v>5016</v>
      </c>
      <c r="AP356" s="41">
        <f t="shared" ref="AP356:AQ356" si="672">AP355</f>
        <v>0.7</v>
      </c>
      <c r="AQ356" s="41" t="str">
        <f t="shared" si="672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27">
        <v>0.2</v>
      </c>
      <c r="AX356" s="97">
        <v>0.63</v>
      </c>
      <c r="AY356" s="3" t="s">
        <v>116</v>
      </c>
      <c r="AZ356" s="96" t="s">
        <v>341</v>
      </c>
      <c r="BA356" s="3" t="s">
        <v>204</v>
      </c>
      <c r="BB356" s="41">
        <f t="shared" si="656"/>
        <v>0</v>
      </c>
      <c r="BC356" s="56" t="s">
        <v>236</v>
      </c>
      <c r="BD356" s="30" t="str">
        <f t="shared" si="657"/>
        <v>T24-2019 IntWall 2x6 16oc R21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158</v>
      </c>
      <c r="BK356" s="3" t="s">
        <v>87</v>
      </c>
      <c r="BL356" s="3" t="s">
        <v>161</v>
      </c>
      <c r="BM356" s="3" t="s">
        <v>141</v>
      </c>
      <c r="BN356" s="19">
        <v>0</v>
      </c>
      <c r="BO356" s="27">
        <v>2</v>
      </c>
      <c r="BP356" s="69" t="s">
        <v>276</v>
      </c>
      <c r="BQ356" s="70" t="str">
        <f t="shared" si="658"/>
        <v>not compact</v>
      </c>
      <c r="BR356" s="80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3" t="s">
        <v>290</v>
      </c>
      <c r="BY356" s="98">
        <v>1</v>
      </c>
      <c r="BZ356" s="98">
        <v>0</v>
      </c>
      <c r="CA356" s="110">
        <v>-4.4000000000000004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11</v>
      </c>
      <c r="D357" s="30">
        <f t="shared" ref="D357:E357" si="673">D356</f>
        <v>2022</v>
      </c>
      <c r="E357" s="41" t="str">
        <f t="shared" si="673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17.8</v>
      </c>
      <c r="M357" s="27">
        <v>0.83599999999999997</v>
      </c>
      <c r="N357" s="27">
        <v>1.44</v>
      </c>
      <c r="O357" s="27">
        <v>0</v>
      </c>
      <c r="P357" s="27">
        <v>0</v>
      </c>
      <c r="Q357" s="27">
        <v>0</v>
      </c>
      <c r="R357" s="3">
        <v>0.13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0.45</v>
      </c>
      <c r="AA357" s="3" t="s">
        <v>321</v>
      </c>
      <c r="AB357" s="3">
        <v>8</v>
      </c>
      <c r="AC357" s="3">
        <v>8</v>
      </c>
      <c r="AD357" s="3">
        <v>7</v>
      </c>
      <c r="AE357" s="3">
        <v>10</v>
      </c>
      <c r="AF357" s="56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8</v>
      </c>
      <c r="AN357" s="3">
        <v>0</v>
      </c>
      <c r="AO357" s="3">
        <v>5016</v>
      </c>
      <c r="AP357" s="41">
        <f t="shared" ref="AP357:AQ357" si="674">AP356</f>
        <v>0.7</v>
      </c>
      <c r="AQ357" s="41" t="str">
        <f t="shared" si="674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27">
        <v>0.2</v>
      </c>
      <c r="AX357" s="97">
        <v>0.63</v>
      </c>
      <c r="AY357" s="3" t="s">
        <v>116</v>
      </c>
      <c r="AZ357" s="96" t="s">
        <v>341</v>
      </c>
      <c r="BA357" s="3" t="s">
        <v>204</v>
      </c>
      <c r="BB357" s="41">
        <f t="shared" si="656"/>
        <v>0</v>
      </c>
      <c r="BC357" s="3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157</v>
      </c>
      <c r="BK357" s="3" t="s">
        <v>87</v>
      </c>
      <c r="BL357" s="3" t="s">
        <v>160</v>
      </c>
      <c r="BM357" s="3" t="s">
        <v>141</v>
      </c>
      <c r="BN357" s="19">
        <v>0</v>
      </c>
      <c r="BO357" s="27">
        <v>2</v>
      </c>
      <c r="BP357" s="69" t="s">
        <v>276</v>
      </c>
      <c r="BQ357" s="70" t="str">
        <f t="shared" si="658"/>
        <v>not compact</v>
      </c>
      <c r="BR357" s="80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3" t="s">
        <v>290</v>
      </c>
      <c r="BY357" s="98">
        <v>1</v>
      </c>
      <c r="BZ357" s="98">
        <v>0</v>
      </c>
      <c r="CA357" s="110">
        <v>-4.2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12</v>
      </c>
      <c r="D358" s="30">
        <f t="shared" ref="D358:E358" si="675">D357</f>
        <v>2022</v>
      </c>
      <c r="E358" s="41" t="str">
        <f t="shared" si="675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20.7</v>
      </c>
      <c r="M358" s="27">
        <v>0.61299999999999999</v>
      </c>
      <c r="N358" s="27">
        <v>1.4</v>
      </c>
      <c r="O358" s="27">
        <v>0</v>
      </c>
      <c r="P358" s="27">
        <v>0</v>
      </c>
      <c r="Q358" s="27">
        <v>0</v>
      </c>
      <c r="R358" s="3">
        <v>0.14000000000000001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0.46</v>
      </c>
      <c r="AA358" s="3" t="s">
        <v>322</v>
      </c>
      <c r="AB358" s="3">
        <v>8</v>
      </c>
      <c r="AC358" s="3">
        <v>8</v>
      </c>
      <c r="AD358" s="3">
        <v>7</v>
      </c>
      <c r="AE358" s="3">
        <v>10</v>
      </c>
      <c r="AF358" s="56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4</v>
      </c>
      <c r="AN358" s="3">
        <v>0</v>
      </c>
      <c r="AO358" s="3">
        <v>5016</v>
      </c>
      <c r="AP358" s="41">
        <f t="shared" ref="AP358:AQ358" si="676">AP357</f>
        <v>0.7</v>
      </c>
      <c r="AQ358" s="41" t="str">
        <f t="shared" si="676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27">
        <v>0.2</v>
      </c>
      <c r="AX358" s="97">
        <v>0.63</v>
      </c>
      <c r="AY358" s="3" t="s">
        <v>116</v>
      </c>
      <c r="AZ358" s="96" t="s">
        <v>341</v>
      </c>
      <c r="BA358" s="3" t="s">
        <v>204</v>
      </c>
      <c r="BB358" s="41">
        <f t="shared" si="656"/>
        <v>0</v>
      </c>
      <c r="BC358" s="3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159</v>
      </c>
      <c r="BK358" s="3" t="s">
        <v>87</v>
      </c>
      <c r="BL358" s="3" t="s">
        <v>162</v>
      </c>
      <c r="BM358" s="3" t="s">
        <v>141</v>
      </c>
      <c r="BN358" s="19">
        <v>0</v>
      </c>
      <c r="BO358" s="27">
        <v>2</v>
      </c>
      <c r="BP358" s="69" t="s">
        <v>276</v>
      </c>
      <c r="BQ358" s="70" t="str">
        <f t="shared" si="658"/>
        <v>not compact</v>
      </c>
      <c r="BR358" s="80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3" t="s">
        <v>290</v>
      </c>
      <c r="BY358" s="98">
        <v>1</v>
      </c>
      <c r="BZ358" s="98">
        <v>0</v>
      </c>
      <c r="CA358" s="110">
        <v>-4.7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13</v>
      </c>
      <c r="D359" s="30">
        <f t="shared" ref="D359:E359" si="677">D358</f>
        <v>2022</v>
      </c>
      <c r="E359" s="41" t="str">
        <f t="shared" si="677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19.5</v>
      </c>
      <c r="M359" s="27">
        <v>0.89400000000000002</v>
      </c>
      <c r="N359" s="27">
        <v>1.51</v>
      </c>
      <c r="O359" s="27">
        <v>0</v>
      </c>
      <c r="P359" s="27">
        <v>0</v>
      </c>
      <c r="Q359" s="27">
        <v>0</v>
      </c>
      <c r="R359" s="3">
        <v>0.12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0.42</v>
      </c>
      <c r="AA359" s="3" t="s">
        <v>323</v>
      </c>
      <c r="AB359" s="3">
        <v>8</v>
      </c>
      <c r="AC359" s="3">
        <v>8</v>
      </c>
      <c r="AD359" s="3">
        <v>7</v>
      </c>
      <c r="AE359" s="3">
        <v>10</v>
      </c>
      <c r="AF359" s="56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8</v>
      </c>
      <c r="AN359" s="3">
        <v>0</v>
      </c>
      <c r="AO359" s="3">
        <v>5016</v>
      </c>
      <c r="AP359" s="41">
        <f t="shared" ref="AP359:AQ359" si="678">AP358</f>
        <v>0.7</v>
      </c>
      <c r="AQ359" s="41" t="str">
        <f t="shared" si="678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27">
        <v>0.63</v>
      </c>
      <c r="AY359" s="3" t="s">
        <v>116</v>
      </c>
      <c r="AZ359" s="96" t="s">
        <v>341</v>
      </c>
      <c r="BA359" s="3" t="s">
        <v>204</v>
      </c>
      <c r="BB359" s="41">
        <f t="shared" si="656"/>
        <v>0</v>
      </c>
      <c r="BC359" s="3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157</v>
      </c>
      <c r="BK359" s="3" t="s">
        <v>87</v>
      </c>
      <c r="BL359" s="3" t="s">
        <v>160</v>
      </c>
      <c r="BM359" s="3" t="s">
        <v>141</v>
      </c>
      <c r="BN359" s="19">
        <v>0</v>
      </c>
      <c r="BO359" s="27">
        <v>2</v>
      </c>
      <c r="BP359" s="69" t="s">
        <v>276</v>
      </c>
      <c r="BQ359" s="70" t="str">
        <f t="shared" si="658"/>
        <v>not compact</v>
      </c>
      <c r="BR359" s="80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3" t="s">
        <v>290</v>
      </c>
      <c r="BY359" s="98">
        <v>1</v>
      </c>
      <c r="BZ359" s="98">
        <v>0</v>
      </c>
      <c r="CA359" s="110">
        <v>-8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14</v>
      </c>
      <c r="D360" s="30">
        <f t="shared" ref="D360:E360" si="679">D359</f>
        <v>2022</v>
      </c>
      <c r="E360" s="41" t="str">
        <f t="shared" si="679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16.100000000000001</v>
      </c>
      <c r="M360" s="27">
        <v>0.74099999999999999</v>
      </c>
      <c r="N360" s="27">
        <v>1.26</v>
      </c>
      <c r="O360" s="27">
        <v>0</v>
      </c>
      <c r="P360" s="27">
        <v>0</v>
      </c>
      <c r="Q360" s="27">
        <v>0</v>
      </c>
      <c r="R360" s="3">
        <v>0.12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">
        <v>5</v>
      </c>
      <c r="Z360" s="27">
        <v>0.5</v>
      </c>
      <c r="AA360" s="3" t="s">
        <v>324</v>
      </c>
      <c r="AB360" s="3">
        <v>8</v>
      </c>
      <c r="AC360" s="3">
        <v>8</v>
      </c>
      <c r="AD360" s="3">
        <v>7</v>
      </c>
      <c r="AE360" s="3">
        <v>10</v>
      </c>
      <c r="AF360" s="56">
        <v>4.8000000000000001E-2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41">
        <f t="shared" ref="AP360:AQ360" si="680">AP359</f>
        <v>0.7</v>
      </c>
      <c r="AQ360" s="41" t="str">
        <f t="shared" si="680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0</v>
      </c>
      <c r="AW360" s="27">
        <v>0.2</v>
      </c>
      <c r="AX360" s="97">
        <v>0.63</v>
      </c>
      <c r="AY360" s="3" t="s">
        <v>116</v>
      </c>
      <c r="AZ360" s="96" t="s">
        <v>341</v>
      </c>
      <c r="BA360" s="3" t="s">
        <v>204</v>
      </c>
      <c r="BB360" s="41">
        <f t="shared" si="656"/>
        <v>0</v>
      </c>
      <c r="BC360" s="3" t="s">
        <v>236</v>
      </c>
      <c r="BD360" s="30" t="str">
        <f t="shared" si="657"/>
        <v>T24-2019 IntWall 2x6 16oc R21</v>
      </c>
      <c r="BE360" s="3" t="s">
        <v>39</v>
      </c>
      <c r="BF360" s="3" t="s">
        <v>40</v>
      </c>
      <c r="BG360" s="3" t="s">
        <v>59</v>
      </c>
      <c r="BH360" s="3" t="s">
        <v>129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69" t="s">
        <v>276</v>
      </c>
      <c r="BQ360" s="70" t="str">
        <f t="shared" si="658"/>
        <v>not compact</v>
      </c>
      <c r="BR360" s="80" t="str">
        <f t="shared" si="658"/>
        <v>not compact</v>
      </c>
      <c r="BS360" s="30" t="str">
        <f t="shared" si="658"/>
        <v>Pipe Insulation, All Lines</v>
      </c>
      <c r="BT360" s="30" t="str">
        <f t="shared" si="658"/>
        <v>Standard</v>
      </c>
      <c r="BU360" s="41">
        <f t="shared" si="658"/>
        <v>-1</v>
      </c>
      <c r="BV360" s="41">
        <v>0</v>
      </c>
      <c r="BW360" s="41">
        <v>0</v>
      </c>
      <c r="BX360" s="93" t="s">
        <v>290</v>
      </c>
      <c r="BY360" s="98">
        <v>1</v>
      </c>
      <c r="BZ360" s="98">
        <v>0</v>
      </c>
      <c r="CA360" s="110">
        <v>-3.1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15</v>
      </c>
      <c r="D361" s="30">
        <f t="shared" ref="D361:E361" si="681">D360</f>
        <v>2022</v>
      </c>
      <c r="E361" s="41" t="str">
        <f t="shared" si="681"/>
        <v>SingleFam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16.2</v>
      </c>
      <c r="M361" s="27">
        <v>1.56</v>
      </c>
      <c r="N361" s="27">
        <v>1.47</v>
      </c>
      <c r="O361" s="27">
        <v>0</v>
      </c>
      <c r="P361" s="27">
        <v>0</v>
      </c>
      <c r="Q361" s="27">
        <v>0</v>
      </c>
      <c r="R361" s="3">
        <v>0.11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">
        <v>5</v>
      </c>
      <c r="Z361" s="27">
        <v>0.45</v>
      </c>
      <c r="AA361" s="3" t="s">
        <v>306</v>
      </c>
      <c r="AB361" s="3">
        <v>8</v>
      </c>
      <c r="AC361" s="3">
        <v>8</v>
      </c>
      <c r="AD361" s="3">
        <v>7</v>
      </c>
      <c r="AE361" s="3">
        <v>10</v>
      </c>
      <c r="AF361" s="56">
        <v>4.8000000000000001E-2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4</v>
      </c>
      <c r="AN361" s="3">
        <v>0</v>
      </c>
      <c r="AO361" s="3">
        <v>5016</v>
      </c>
      <c r="AP361" s="41">
        <f t="shared" ref="AP361:AQ361" si="682">AP360</f>
        <v>0.7</v>
      </c>
      <c r="AQ361" s="41" t="str">
        <f t="shared" si="682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0</v>
      </c>
      <c r="AW361" s="27">
        <v>0.2</v>
      </c>
      <c r="AX361" s="27">
        <v>0.63</v>
      </c>
      <c r="AY361" s="3" t="s">
        <v>116</v>
      </c>
      <c r="AZ361" s="96" t="s">
        <v>341</v>
      </c>
      <c r="BA361" s="3" t="s">
        <v>204</v>
      </c>
      <c r="BB361" s="41">
        <f t="shared" si="656"/>
        <v>0</v>
      </c>
      <c r="BC361" s="3" t="s">
        <v>236</v>
      </c>
      <c r="BD361" s="30" t="str">
        <f t="shared" si="657"/>
        <v>T24-2019 IntWall 2x6 16oc R21</v>
      </c>
      <c r="BE361" s="3" t="s">
        <v>39</v>
      </c>
      <c r="BF361" s="3" t="s">
        <v>40</v>
      </c>
      <c r="BG361" s="3" t="s">
        <v>59</v>
      </c>
      <c r="BH361" s="3" t="s">
        <v>129</v>
      </c>
      <c r="BI361" s="3" t="s">
        <v>84</v>
      </c>
      <c r="BJ361" s="3" t="s">
        <v>159</v>
      </c>
      <c r="BK361" s="3" t="s">
        <v>87</v>
      </c>
      <c r="BL361" s="3" t="s">
        <v>162</v>
      </c>
      <c r="BM361" s="3" t="s">
        <v>141</v>
      </c>
      <c r="BN361" s="19">
        <v>0</v>
      </c>
      <c r="BO361" s="27">
        <v>2</v>
      </c>
      <c r="BP361" s="69" t="s">
        <v>276</v>
      </c>
      <c r="BQ361" s="70" t="str">
        <f t="shared" si="658"/>
        <v>not compact</v>
      </c>
      <c r="BR361" s="80" t="str">
        <f t="shared" si="658"/>
        <v>not compact</v>
      </c>
      <c r="BS361" s="30" t="str">
        <f t="shared" si="658"/>
        <v>Pipe Insulation, All Lines</v>
      </c>
      <c r="BT361" s="30" t="str">
        <f t="shared" si="658"/>
        <v>Standard</v>
      </c>
      <c r="BU361" s="41">
        <f t="shared" si="658"/>
        <v>-1</v>
      </c>
      <c r="BV361" s="41">
        <v>0</v>
      </c>
      <c r="BW361" s="41">
        <v>0</v>
      </c>
      <c r="BX361" s="93" t="s">
        <v>290</v>
      </c>
      <c r="BY361" s="98">
        <v>1</v>
      </c>
      <c r="BZ361" s="98">
        <v>0</v>
      </c>
      <c r="CA361" s="110">
        <v>-8.1999999999999993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83">
        <v>16</v>
      </c>
      <c r="D362" s="84">
        <f t="shared" ref="D362:E362" si="683">D361</f>
        <v>2022</v>
      </c>
      <c r="E362" s="85" t="str">
        <f t="shared" si="683"/>
        <v>SingleFam</v>
      </c>
      <c r="F362" s="83">
        <v>0</v>
      </c>
      <c r="G362" s="83">
        <v>0</v>
      </c>
      <c r="H362" s="83">
        <v>0.14000000000000001</v>
      </c>
      <c r="I362" s="83">
        <v>750</v>
      </c>
      <c r="J362" s="83">
        <v>3</v>
      </c>
      <c r="K362" s="83">
        <v>30930</v>
      </c>
      <c r="L362" s="83">
        <v>14.6</v>
      </c>
      <c r="M362" s="86">
        <v>0.59</v>
      </c>
      <c r="N362" s="86">
        <v>1.22</v>
      </c>
      <c r="O362" s="86">
        <v>0</v>
      </c>
      <c r="P362" s="86">
        <v>0</v>
      </c>
      <c r="Q362" s="86">
        <v>0</v>
      </c>
      <c r="R362" s="83">
        <v>0.12</v>
      </c>
      <c r="S362" s="83">
        <v>20</v>
      </c>
      <c r="T362" s="83">
        <v>350</v>
      </c>
      <c r="U362" s="83">
        <v>0</v>
      </c>
      <c r="V362" s="83">
        <v>0.45</v>
      </c>
      <c r="W362" s="83">
        <v>0.45</v>
      </c>
      <c r="X362" s="3">
        <v>0.62</v>
      </c>
      <c r="Y362" s="83">
        <v>5</v>
      </c>
      <c r="Z362" s="86">
        <v>0.44</v>
      </c>
      <c r="AA362" s="83" t="s">
        <v>325</v>
      </c>
      <c r="AB362" s="83">
        <v>8</v>
      </c>
      <c r="AC362" s="83">
        <v>8</v>
      </c>
      <c r="AD362" s="83">
        <v>7</v>
      </c>
      <c r="AE362" s="83">
        <v>10</v>
      </c>
      <c r="AF362" s="87">
        <v>4.8000000000000001E-2</v>
      </c>
      <c r="AG362" s="83">
        <v>0.4</v>
      </c>
      <c r="AH362" s="83">
        <v>0.35</v>
      </c>
      <c r="AI362" s="83">
        <v>0.55000000000000004</v>
      </c>
      <c r="AJ362" s="83">
        <v>0.3</v>
      </c>
      <c r="AK362" s="83">
        <v>38</v>
      </c>
      <c r="AL362" s="83">
        <v>19</v>
      </c>
      <c r="AM362" s="83">
        <v>8</v>
      </c>
      <c r="AN362" s="83">
        <v>7016</v>
      </c>
      <c r="AO362" s="83">
        <v>10016</v>
      </c>
      <c r="AP362" s="85">
        <f t="shared" ref="AP362:AQ362" si="684">AP361</f>
        <v>0.7</v>
      </c>
      <c r="AQ362" s="85" t="str">
        <f t="shared" si="684"/>
        <v>Yes</v>
      </c>
      <c r="AR362" s="86">
        <v>0.3</v>
      </c>
      <c r="AS362" s="88">
        <v>0.35</v>
      </c>
      <c r="AT362" s="86">
        <v>0.2</v>
      </c>
      <c r="AU362" s="86">
        <v>0.2</v>
      </c>
      <c r="AV362" s="86">
        <v>0</v>
      </c>
      <c r="AW362" s="86">
        <v>0.1</v>
      </c>
      <c r="AX362" s="86">
        <v>0.1</v>
      </c>
      <c r="AY362" s="83" t="s">
        <v>116</v>
      </c>
      <c r="AZ362" s="104" t="s">
        <v>341</v>
      </c>
      <c r="BA362" s="83" t="s">
        <v>204</v>
      </c>
      <c r="BB362" s="85">
        <f t="shared" si="656"/>
        <v>0</v>
      </c>
      <c r="BC362" s="83" t="s">
        <v>236</v>
      </c>
      <c r="BD362" s="84" t="str">
        <f t="shared" si="657"/>
        <v>T24-2019 IntWall 2x6 16oc R21</v>
      </c>
      <c r="BE362" s="83" t="s">
        <v>41</v>
      </c>
      <c r="BF362" s="83" t="s">
        <v>42</v>
      </c>
      <c r="BG362" s="83" t="s">
        <v>59</v>
      </c>
      <c r="BH362" s="83" t="s">
        <v>129</v>
      </c>
      <c r="BI362" s="83" t="s">
        <v>84</v>
      </c>
      <c r="BJ362" s="83" t="s">
        <v>157</v>
      </c>
      <c r="BK362" s="83" t="s">
        <v>87</v>
      </c>
      <c r="BL362" s="83" t="s">
        <v>160</v>
      </c>
      <c r="BM362" s="83" t="s">
        <v>141</v>
      </c>
      <c r="BN362" s="95">
        <v>0</v>
      </c>
      <c r="BO362" s="86">
        <v>2</v>
      </c>
      <c r="BP362" s="90" t="s">
        <v>276</v>
      </c>
      <c r="BQ362" s="91" t="str">
        <f t="shared" si="658"/>
        <v>not compact</v>
      </c>
      <c r="BR362" s="101" t="str">
        <f t="shared" si="658"/>
        <v>not compact</v>
      </c>
      <c r="BS362" s="84" t="str">
        <f t="shared" si="658"/>
        <v>Pipe Insulation, All Lines</v>
      </c>
      <c r="BT362" s="84" t="str">
        <f t="shared" si="658"/>
        <v>Standard</v>
      </c>
      <c r="BU362" s="85">
        <f t="shared" si="658"/>
        <v>-1</v>
      </c>
      <c r="BV362" s="88">
        <v>0</v>
      </c>
      <c r="BW362" s="88">
        <v>0</v>
      </c>
      <c r="BX362" s="88" t="s">
        <v>290</v>
      </c>
      <c r="BY362" s="99">
        <v>1</v>
      </c>
      <c r="BZ362" s="99">
        <v>0</v>
      </c>
      <c r="CA362" s="111">
        <v>-22.7</v>
      </c>
      <c r="CB362" s="31" t="s">
        <v>0</v>
      </c>
      <c r="CG362" s="14"/>
      <c r="CI362" s="13"/>
      <c r="CK362" s="13"/>
      <c r="CM362" s="13"/>
    </row>
    <row r="363" spans="3:91" s="3" customFormat="1" x14ac:dyDescent="0.25">
      <c r="C363" s="3">
        <v>1</v>
      </c>
      <c r="D363" s="8">
        <v>2022</v>
      </c>
      <c r="E363" s="82" t="s">
        <v>219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26762</v>
      </c>
      <c r="L363" s="3">
        <v>4.7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0.1</v>
      </c>
      <c r="S363" s="3">
        <v>20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">
        <v>7</v>
      </c>
      <c r="Z363" s="27">
        <v>0.56000000000000005</v>
      </c>
      <c r="AA363" s="3" t="s">
        <v>303</v>
      </c>
      <c r="AB363" s="3">
        <v>8</v>
      </c>
      <c r="AC363" s="3">
        <v>6</v>
      </c>
      <c r="AD363" s="3">
        <v>7</v>
      </c>
      <c r="AE363" s="3">
        <v>10</v>
      </c>
      <c r="AF363" s="56">
        <v>5.0999999999999997E-2</v>
      </c>
      <c r="AG363" s="3">
        <v>0.4</v>
      </c>
      <c r="AH363" s="1">
        <v>0.5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8</v>
      </c>
      <c r="AN363" s="3">
        <v>0</v>
      </c>
      <c r="AO363" s="3">
        <v>5016</v>
      </c>
      <c r="AP363" s="27">
        <v>0.7</v>
      </c>
      <c r="AQ363" s="27" t="s">
        <v>292</v>
      </c>
      <c r="AR363" s="27">
        <v>0.3</v>
      </c>
      <c r="AS363" s="60">
        <v>0.35</v>
      </c>
      <c r="AT363" s="27">
        <v>0.2</v>
      </c>
      <c r="AU363" s="27">
        <v>0.2</v>
      </c>
      <c r="AV363" s="27">
        <v>0</v>
      </c>
      <c r="AW363" s="27">
        <v>0.1</v>
      </c>
      <c r="AX363" s="27">
        <v>0.1</v>
      </c>
      <c r="AY363" s="3" t="s">
        <v>116</v>
      </c>
      <c r="AZ363" s="3" t="s">
        <v>116</v>
      </c>
      <c r="BA363" s="3" t="s">
        <v>116</v>
      </c>
      <c r="BB363" s="27">
        <v>0</v>
      </c>
      <c r="BC363" s="65" t="s">
        <v>200</v>
      </c>
      <c r="BD363" s="3" t="s">
        <v>205</v>
      </c>
      <c r="BE363" s="3" t="s">
        <v>39</v>
      </c>
      <c r="BF363" s="3" t="s">
        <v>40</v>
      </c>
      <c r="BG363" s="3" t="s">
        <v>59</v>
      </c>
      <c r="BH363" s="3" t="s">
        <v>130</v>
      </c>
      <c r="BI363" s="3" t="s">
        <v>84</v>
      </c>
      <c r="BJ363" s="3" t="s">
        <v>157</v>
      </c>
      <c r="BK363" s="3" t="s">
        <v>87</v>
      </c>
      <c r="BL363" s="3" t="s">
        <v>160</v>
      </c>
      <c r="BM363" s="3" t="s">
        <v>141</v>
      </c>
      <c r="BN363" s="19">
        <v>0</v>
      </c>
      <c r="BO363" s="27">
        <v>2</v>
      </c>
      <c r="BP363" s="69" t="s">
        <v>275</v>
      </c>
      <c r="BQ363" s="69" t="s">
        <v>268</v>
      </c>
      <c r="BR363" s="80" t="s">
        <v>268</v>
      </c>
      <c r="BS363" s="3" t="s">
        <v>185</v>
      </c>
      <c r="BT363" s="3" t="s">
        <v>184</v>
      </c>
      <c r="BU363" s="27">
        <v>-1</v>
      </c>
      <c r="BV363" s="60">
        <v>0</v>
      </c>
      <c r="BW363" s="60">
        <v>0</v>
      </c>
      <c r="BX363" s="60" t="s">
        <v>290</v>
      </c>
      <c r="BY363" s="100">
        <v>1</v>
      </c>
      <c r="BZ363" s="105">
        <v>0</v>
      </c>
      <c r="CA363" s="105">
        <f>CA347</f>
        <v>-6.7</v>
      </c>
      <c r="CB363" s="31" t="s">
        <v>0</v>
      </c>
      <c r="CG363" s="14"/>
      <c r="CI363" s="13"/>
      <c r="CK363" s="13"/>
      <c r="CM363" s="13"/>
    </row>
    <row r="364" spans="3:91" s="3" customFormat="1" x14ac:dyDescent="0.25">
      <c r="C364" s="3">
        <v>2</v>
      </c>
      <c r="D364" s="30">
        <f>D363</f>
        <v>2022</v>
      </c>
      <c r="E364" s="41" t="str">
        <f t="shared" ref="E364" si="685">E363</f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30021</v>
      </c>
      <c r="L364" s="3">
        <v>5.3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7.0000000000000007E-2</v>
      </c>
      <c r="S364" s="3">
        <v>19</v>
      </c>
      <c r="T364" s="3">
        <v>350</v>
      </c>
      <c r="U364" s="3">
        <v>1</v>
      </c>
      <c r="V364" s="3">
        <v>0.45</v>
      </c>
      <c r="W364" s="3">
        <v>0.45</v>
      </c>
      <c r="X364" s="3">
        <v>0.62</v>
      </c>
      <c r="Y364" s="30">
        <f>Y363</f>
        <v>7</v>
      </c>
      <c r="Z364" s="27">
        <v>0.47</v>
      </c>
      <c r="AA364" s="3" t="s">
        <v>315</v>
      </c>
      <c r="AB364" s="3">
        <v>8</v>
      </c>
      <c r="AC364" s="3">
        <v>6</v>
      </c>
      <c r="AD364" s="3">
        <v>7</v>
      </c>
      <c r="AE364" s="3">
        <v>10</v>
      </c>
      <c r="AF364" s="56">
        <v>5.0999999999999997E-2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8</v>
      </c>
      <c r="AN364" s="3">
        <v>0</v>
      </c>
      <c r="AO364" s="3">
        <v>5016</v>
      </c>
      <c r="AP364" s="41">
        <f>AP363</f>
        <v>0.7</v>
      </c>
      <c r="AQ364" s="41" t="str">
        <f>AQ363</f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27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3" t="s">
        <v>116</v>
      </c>
      <c r="BB364" s="41">
        <f>BB363</f>
        <v>0</v>
      </c>
      <c r="BC364" s="3" t="s">
        <v>200</v>
      </c>
      <c r="BD364" s="30" t="str">
        <f>BD363</f>
        <v>T24-2019 IntWall 2x6 16oc R21</v>
      </c>
      <c r="BE364" s="3" t="s">
        <v>39</v>
      </c>
      <c r="BF364" s="3" t="s">
        <v>40</v>
      </c>
      <c r="BG364" s="96" t="s">
        <v>60</v>
      </c>
      <c r="BH364" s="3" t="s">
        <v>130</v>
      </c>
      <c r="BI364" s="3" t="s">
        <v>84</v>
      </c>
      <c r="BJ364" s="3" t="s">
        <v>157</v>
      </c>
      <c r="BK364" s="3" t="s">
        <v>87</v>
      </c>
      <c r="BL364" s="3" t="s">
        <v>160</v>
      </c>
      <c r="BM364" s="3" t="s">
        <v>141</v>
      </c>
      <c r="BN364" s="19">
        <v>0</v>
      </c>
      <c r="BO364" s="27">
        <v>2</v>
      </c>
      <c r="BP364" s="69" t="s">
        <v>276</v>
      </c>
      <c r="BQ364" s="70" t="str">
        <f>BQ363</f>
        <v>not compact</v>
      </c>
      <c r="BR364" s="80" t="str">
        <f>BR363</f>
        <v>not compact</v>
      </c>
      <c r="BS364" s="30" t="str">
        <f>BS363</f>
        <v>Pipe Insulation, All Lines</v>
      </c>
      <c r="BT364" s="30" t="str">
        <f>BT363</f>
        <v>Standard</v>
      </c>
      <c r="BU364" s="41">
        <f>BU363</f>
        <v>-1</v>
      </c>
      <c r="BV364" s="41">
        <v>0</v>
      </c>
      <c r="BW364" s="41">
        <v>0</v>
      </c>
      <c r="BX364" s="93" t="s">
        <v>290</v>
      </c>
      <c r="BY364" s="98">
        <v>1</v>
      </c>
      <c r="BZ364" s="98">
        <v>0</v>
      </c>
      <c r="CA364" s="98">
        <f t="shared" ref="CA364:CA378" si="686">CA348</f>
        <v>-3.7</v>
      </c>
      <c r="CB364" s="31" t="s">
        <v>0</v>
      </c>
      <c r="CG364" s="14"/>
      <c r="CI364" s="13"/>
      <c r="CK364" s="13"/>
      <c r="CM364" s="13"/>
    </row>
    <row r="365" spans="3:91" s="3" customFormat="1" x14ac:dyDescent="0.25">
      <c r="C365" s="3">
        <v>3</v>
      </c>
      <c r="D365" s="30">
        <f t="shared" ref="D365:E365" si="687">D364</f>
        <v>2022</v>
      </c>
      <c r="E365" s="41" t="str">
        <f t="shared" si="687"/>
        <v>MultiFam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31137</v>
      </c>
      <c r="L365" s="3">
        <v>3.4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0.06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0">
        <f t="shared" ref="Y365:Y378" si="688">Y364</f>
        <v>7</v>
      </c>
      <c r="Z365" s="27">
        <v>0.47</v>
      </c>
      <c r="AA365" s="3" t="s">
        <v>304</v>
      </c>
      <c r="AB365" s="3">
        <v>6</v>
      </c>
      <c r="AC365" s="3">
        <v>6</v>
      </c>
      <c r="AD365" s="3">
        <v>7</v>
      </c>
      <c r="AE365" s="3">
        <v>10</v>
      </c>
      <c r="AF365" s="56">
        <v>5.0999999999999997E-2</v>
      </c>
      <c r="AG365" s="3">
        <v>0.4</v>
      </c>
      <c r="AH365" s="1">
        <v>0.5</v>
      </c>
      <c r="AI365" s="3">
        <v>0.55000000000000004</v>
      </c>
      <c r="AJ365" s="3">
        <v>0.3</v>
      </c>
      <c r="AK365" s="3">
        <v>30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ref="AP365:AQ365" si="689">AP364</f>
        <v>0.7</v>
      </c>
      <c r="AQ365" s="41" t="str">
        <f t="shared" si="689"/>
        <v>Yes</v>
      </c>
      <c r="AR365" s="27">
        <v>0.3</v>
      </c>
      <c r="AS365" s="60">
        <v>0.35</v>
      </c>
      <c r="AT365" s="27">
        <v>0.2</v>
      </c>
      <c r="AU365" s="27">
        <v>0.2</v>
      </c>
      <c r="AV365" s="27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41">
        <f t="shared" ref="BB365:BB378" si="690">BB364</f>
        <v>0</v>
      </c>
      <c r="BC365" s="3" t="s">
        <v>200</v>
      </c>
      <c r="BD365" s="30" t="str">
        <f t="shared" ref="BD365:BD378" si="691">BD364</f>
        <v>T24-2019 IntWall 2x6 16oc R21</v>
      </c>
      <c r="BE365" s="3" t="s">
        <v>39</v>
      </c>
      <c r="BF365" s="3" t="s">
        <v>40</v>
      </c>
      <c r="BG365" s="3" t="s">
        <v>60</v>
      </c>
      <c r="BH365" s="3" t="s">
        <v>130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1</v>
      </c>
      <c r="BP365" s="69" t="s">
        <v>275</v>
      </c>
      <c r="BQ365" s="70" t="str">
        <f t="shared" ref="BQ365:BU378" si="692">BQ364</f>
        <v>not compact</v>
      </c>
      <c r="BR365" s="80" t="str">
        <f t="shared" si="692"/>
        <v>not compact</v>
      </c>
      <c r="BS365" s="30" t="str">
        <f t="shared" si="692"/>
        <v>Pipe Insulation, All Lines</v>
      </c>
      <c r="BT365" s="30" t="str">
        <f t="shared" si="692"/>
        <v>Standard</v>
      </c>
      <c r="BU365" s="41">
        <f t="shared" si="692"/>
        <v>-1</v>
      </c>
      <c r="BV365" s="41">
        <v>0</v>
      </c>
      <c r="BW365" s="41">
        <v>0</v>
      </c>
      <c r="BX365" s="93" t="s">
        <v>290</v>
      </c>
      <c r="BY365" s="98">
        <v>1</v>
      </c>
      <c r="BZ365" s="98">
        <v>0</v>
      </c>
      <c r="CA365" s="98">
        <f t="shared" si="686"/>
        <v>-7.6</v>
      </c>
      <c r="CB365" s="31" t="s">
        <v>0</v>
      </c>
      <c r="CG365" s="14"/>
      <c r="CI365" s="13"/>
      <c r="CK365" s="13"/>
      <c r="CM365" s="13"/>
    </row>
    <row r="366" spans="3:91" s="3" customFormat="1" x14ac:dyDescent="0.25">
      <c r="C366" s="3">
        <v>4</v>
      </c>
      <c r="D366" s="30">
        <f t="shared" ref="D366:E366" si="693">D365</f>
        <v>2022</v>
      </c>
      <c r="E366" s="41" t="str">
        <f t="shared" si="693"/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30935</v>
      </c>
      <c r="L366" s="3">
        <v>9.9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0.08</v>
      </c>
      <c r="S366" s="3">
        <v>19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0">
        <f t="shared" si="688"/>
        <v>7</v>
      </c>
      <c r="Z366" s="27">
        <v>0.45</v>
      </c>
      <c r="AA366" s="3" t="s">
        <v>316</v>
      </c>
      <c r="AB366" s="3">
        <v>8</v>
      </c>
      <c r="AC366" s="3">
        <v>6</v>
      </c>
      <c r="AD366" s="3">
        <v>7</v>
      </c>
      <c r="AE366" s="3">
        <v>10</v>
      </c>
      <c r="AF366" s="56">
        <v>5.0999999999999997E-2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ref="AP366:AQ366" si="694">AP365</f>
        <v>0.7</v>
      </c>
      <c r="AQ366" s="41" t="str">
        <f t="shared" si="694"/>
        <v>Yes</v>
      </c>
      <c r="AR366" s="27">
        <v>0.3</v>
      </c>
      <c r="AS366" s="27">
        <v>0.23</v>
      </c>
      <c r="AT366" s="27">
        <v>0.2</v>
      </c>
      <c r="AU366" s="27">
        <v>0.2</v>
      </c>
      <c r="AV366" s="97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96" t="s">
        <v>116</v>
      </c>
      <c r="BB366" s="41">
        <f t="shared" si="690"/>
        <v>0</v>
      </c>
      <c r="BC366" s="3" t="s">
        <v>200</v>
      </c>
      <c r="BD366" s="30" t="str">
        <f t="shared" si="691"/>
        <v>T24-2019 IntWall 2x6 16oc R21</v>
      </c>
      <c r="BE366" s="3" t="s">
        <v>39</v>
      </c>
      <c r="BF366" s="3" t="s">
        <v>40</v>
      </c>
      <c r="BG366" s="96" t="s">
        <v>60</v>
      </c>
      <c r="BH366" s="3" t="s">
        <v>129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2</v>
      </c>
      <c r="BP366" s="69" t="s">
        <v>276</v>
      </c>
      <c r="BQ366" s="70" t="str">
        <f t="shared" si="692"/>
        <v>not compact</v>
      </c>
      <c r="BR366" s="80" t="str">
        <f t="shared" si="692"/>
        <v>not compact</v>
      </c>
      <c r="BS366" s="30" t="str">
        <f t="shared" si="692"/>
        <v>Pipe Insulation, All Lines</v>
      </c>
      <c r="BT366" s="30" t="str">
        <f t="shared" si="692"/>
        <v>Standard</v>
      </c>
      <c r="BU366" s="41">
        <f t="shared" si="692"/>
        <v>-1</v>
      </c>
      <c r="BV366" s="41">
        <v>0</v>
      </c>
      <c r="BW366" s="41">
        <v>0</v>
      </c>
      <c r="BX366" s="93" t="s">
        <v>290</v>
      </c>
      <c r="BY366" s="98">
        <v>1</v>
      </c>
      <c r="BZ366" s="98">
        <v>0</v>
      </c>
      <c r="CA366" s="98">
        <f t="shared" si="686"/>
        <v>-4</v>
      </c>
      <c r="CB366" s="31" t="s">
        <v>0</v>
      </c>
      <c r="CG366" s="14"/>
      <c r="CI366" s="13"/>
      <c r="CK366" s="13"/>
      <c r="CM366" s="13"/>
    </row>
    <row r="367" spans="3:91" s="3" customFormat="1" x14ac:dyDescent="0.25">
      <c r="C367" s="3">
        <v>5</v>
      </c>
      <c r="D367" s="30">
        <f t="shared" ref="D367:E367" si="695">D366</f>
        <v>2022</v>
      </c>
      <c r="E367" s="41" t="str">
        <f t="shared" si="695"/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33490</v>
      </c>
      <c r="L367" s="3">
        <v>2.7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0.05</v>
      </c>
      <c r="S367" s="3">
        <v>20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0">
        <f t="shared" si="688"/>
        <v>7</v>
      </c>
      <c r="Z367" s="27">
        <v>0.51</v>
      </c>
      <c r="AA367" s="3" t="s">
        <v>317</v>
      </c>
      <c r="AB367" s="3">
        <v>6</v>
      </c>
      <c r="AC367" s="3">
        <v>6</v>
      </c>
      <c r="AD367" s="3">
        <v>7</v>
      </c>
      <c r="AE367" s="3">
        <v>10</v>
      </c>
      <c r="AF367" s="56">
        <v>5.0999999999999997E-2</v>
      </c>
      <c r="AG367" s="3">
        <v>0.4</v>
      </c>
      <c r="AH367" s="1">
        <v>0.5</v>
      </c>
      <c r="AI367" s="3">
        <v>0.55000000000000004</v>
      </c>
      <c r="AJ367" s="3">
        <v>0.3</v>
      </c>
      <c r="AK367" s="3">
        <v>30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ref="AP367:AQ367" si="696">AP366</f>
        <v>0.7</v>
      </c>
      <c r="AQ367" s="41" t="str">
        <f t="shared" si="696"/>
        <v>Yes</v>
      </c>
      <c r="AR367" s="27">
        <v>0.3</v>
      </c>
      <c r="AS367" s="60">
        <v>0.35</v>
      </c>
      <c r="AT367" s="27">
        <v>0.2</v>
      </c>
      <c r="AU367" s="27">
        <v>0.2</v>
      </c>
      <c r="AV367" s="2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3" t="s">
        <v>116</v>
      </c>
      <c r="BB367" s="41">
        <f t="shared" si="690"/>
        <v>0</v>
      </c>
      <c r="BC367" s="3" t="s">
        <v>200</v>
      </c>
      <c r="BD367" s="30" t="str">
        <f t="shared" si="691"/>
        <v>T24-2019 IntWall 2x6 16oc R21</v>
      </c>
      <c r="BE367" s="3" t="s">
        <v>39</v>
      </c>
      <c r="BF367" s="3" t="s">
        <v>40</v>
      </c>
      <c r="BG367" s="3" t="s">
        <v>60</v>
      </c>
      <c r="BH367" s="3" t="s">
        <v>130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1</v>
      </c>
      <c r="BP367" s="69" t="s">
        <v>275</v>
      </c>
      <c r="BQ367" s="70" t="str">
        <f t="shared" si="692"/>
        <v>not compact</v>
      </c>
      <c r="BR367" s="80" t="str">
        <f t="shared" si="692"/>
        <v>not compact</v>
      </c>
      <c r="BS367" s="30" t="str">
        <f t="shared" si="692"/>
        <v>Pipe Insulation, All Lines</v>
      </c>
      <c r="BT367" s="30" t="str">
        <f t="shared" si="692"/>
        <v>Standard</v>
      </c>
      <c r="BU367" s="41">
        <f t="shared" si="692"/>
        <v>-1</v>
      </c>
      <c r="BV367" s="41">
        <v>0</v>
      </c>
      <c r="BW367" s="41">
        <v>0</v>
      </c>
      <c r="BX367" s="93" t="s">
        <v>290</v>
      </c>
      <c r="BY367" s="98">
        <v>1</v>
      </c>
      <c r="BZ367" s="98">
        <v>0</v>
      </c>
      <c r="CA367" s="98">
        <f t="shared" si="686"/>
        <v>-8.5</v>
      </c>
      <c r="CB367" s="31" t="s">
        <v>0</v>
      </c>
      <c r="CG367" s="14"/>
      <c r="CI367" s="13"/>
      <c r="CK367" s="13"/>
      <c r="CM367" s="13"/>
    </row>
    <row r="368" spans="3:91" s="3" customFormat="1" x14ac:dyDescent="0.25">
      <c r="C368" s="3">
        <v>6</v>
      </c>
      <c r="D368" s="30">
        <f t="shared" ref="D368:E368" si="697">D367</f>
        <v>2022</v>
      </c>
      <c r="E368" s="41" t="str">
        <f t="shared" si="697"/>
        <v>MultiFam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30081</v>
      </c>
      <c r="L368" s="3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0.03</v>
      </c>
      <c r="S368" s="3">
        <v>19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0">
        <f t="shared" si="688"/>
        <v>7</v>
      </c>
      <c r="Z368" s="27">
        <v>0.36</v>
      </c>
      <c r="AA368" s="3" t="s">
        <v>318</v>
      </c>
      <c r="AB368" s="3">
        <v>6</v>
      </c>
      <c r="AC368" s="3">
        <v>6</v>
      </c>
      <c r="AD368" s="3">
        <v>7</v>
      </c>
      <c r="AE368" s="3">
        <v>10</v>
      </c>
      <c r="AF368" s="3">
        <v>6.5000000000000002E-2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30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70" si="698">AP367</f>
        <v>0.7</v>
      </c>
      <c r="AQ368" s="41" t="str">
        <f t="shared" si="698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27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3" t="s">
        <v>116</v>
      </c>
      <c r="BB368" s="41">
        <f t="shared" si="690"/>
        <v>0</v>
      </c>
      <c r="BC368" s="3" t="s">
        <v>127</v>
      </c>
      <c r="BD368" s="57" t="s">
        <v>128</v>
      </c>
      <c r="BE368" s="3" t="s">
        <v>39</v>
      </c>
      <c r="BF368" s="3" t="s">
        <v>40</v>
      </c>
      <c r="BG368" s="3" t="s">
        <v>60</v>
      </c>
      <c r="BH368" s="3" t="s">
        <v>130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1</v>
      </c>
      <c r="BP368" s="69" t="s">
        <v>276</v>
      </c>
      <c r="BQ368" s="70" t="str">
        <f t="shared" si="692"/>
        <v>not compact</v>
      </c>
      <c r="BR368" s="80" t="str">
        <f t="shared" si="692"/>
        <v>not compact</v>
      </c>
      <c r="BS368" s="30" t="str">
        <f t="shared" si="692"/>
        <v>Pipe Insulation, All Lines</v>
      </c>
      <c r="BT368" s="30" t="str">
        <f t="shared" si="692"/>
        <v>Standard</v>
      </c>
      <c r="BU368" s="41">
        <f t="shared" si="692"/>
        <v>-1</v>
      </c>
      <c r="BV368" s="41">
        <v>0</v>
      </c>
      <c r="BW368" s="41">
        <v>0</v>
      </c>
      <c r="BX368" s="93" t="s">
        <v>290</v>
      </c>
      <c r="BY368" s="98">
        <v>1</v>
      </c>
      <c r="BZ368" s="98">
        <v>0</v>
      </c>
      <c r="CA368" s="98">
        <f t="shared" si="686"/>
        <v>-6.8</v>
      </c>
      <c r="CB368" s="31" t="s">
        <v>0</v>
      </c>
      <c r="CG368" s="14"/>
      <c r="CI368" s="13"/>
      <c r="CK368" s="13"/>
      <c r="CM368" s="13"/>
    </row>
    <row r="369" spans="1:162" s="3" customFormat="1" x14ac:dyDescent="0.25">
      <c r="C369" s="3">
        <v>7</v>
      </c>
      <c r="D369" s="30">
        <f t="shared" ref="D369:E369" si="699">D368</f>
        <v>2022</v>
      </c>
      <c r="E369" s="41" t="str">
        <f t="shared" si="699"/>
        <v>MultiFam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30701</v>
      </c>
      <c r="L369" s="3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0.02</v>
      </c>
      <c r="S369" s="3">
        <v>20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0">
        <f t="shared" si="688"/>
        <v>7</v>
      </c>
      <c r="Z369" s="27">
        <v>0.38</v>
      </c>
      <c r="AA369" s="3" t="s">
        <v>305</v>
      </c>
      <c r="AB369" s="3">
        <v>6</v>
      </c>
      <c r="AC369" s="3">
        <v>6</v>
      </c>
      <c r="AD369" s="3">
        <v>7</v>
      </c>
      <c r="AE369" s="3">
        <v>10</v>
      </c>
      <c r="AF369" s="3">
        <v>6.5000000000000002E-2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30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si="698"/>
        <v>0.7</v>
      </c>
      <c r="AQ369" s="60" t="s">
        <v>293</v>
      </c>
      <c r="AR369" s="27">
        <v>0.3</v>
      </c>
      <c r="AS369" s="27">
        <v>0.23</v>
      </c>
      <c r="AT369" s="27">
        <v>0.2</v>
      </c>
      <c r="AU369" s="27">
        <v>0.2</v>
      </c>
      <c r="AV369" s="27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3" t="s">
        <v>116</v>
      </c>
      <c r="BB369" s="41">
        <f t="shared" si="690"/>
        <v>0</v>
      </c>
      <c r="BC369" s="3" t="s">
        <v>127</v>
      </c>
      <c r="BD369" s="57" t="s">
        <v>128</v>
      </c>
      <c r="BE369" s="3" t="s">
        <v>39</v>
      </c>
      <c r="BF369" s="3" t="s">
        <v>40</v>
      </c>
      <c r="BG369" s="3" t="s">
        <v>60</v>
      </c>
      <c r="BH369" s="3" t="s">
        <v>130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1</v>
      </c>
      <c r="BP369" s="69" t="s">
        <v>276</v>
      </c>
      <c r="BQ369" s="70" t="str">
        <f t="shared" si="692"/>
        <v>not compact</v>
      </c>
      <c r="BR369" s="80" t="str">
        <f t="shared" si="692"/>
        <v>not compact</v>
      </c>
      <c r="BS369" s="30" t="str">
        <f t="shared" si="692"/>
        <v>Pipe Insulation, All Lines</v>
      </c>
      <c r="BT369" s="30" t="str">
        <f t="shared" si="692"/>
        <v>Standard</v>
      </c>
      <c r="BU369" s="41">
        <f t="shared" si="692"/>
        <v>-1</v>
      </c>
      <c r="BV369" s="41">
        <v>0</v>
      </c>
      <c r="BW369" s="41">
        <v>0</v>
      </c>
      <c r="BX369" s="93" t="s">
        <v>290</v>
      </c>
      <c r="BY369" s="98">
        <v>1</v>
      </c>
      <c r="BZ369" s="98">
        <v>0</v>
      </c>
      <c r="CA369" s="98">
        <f t="shared" si="686"/>
        <v>-8.8000000000000007</v>
      </c>
      <c r="CB369" s="31" t="s">
        <v>0</v>
      </c>
      <c r="CG369" s="14"/>
      <c r="CI369" s="13"/>
      <c r="CK369" s="13"/>
      <c r="CM369" s="13"/>
    </row>
    <row r="370" spans="1:162" s="3" customFormat="1" x14ac:dyDescent="0.25">
      <c r="C370" s="3">
        <v>8</v>
      </c>
      <c r="D370" s="30">
        <f t="shared" ref="D370:E370" si="700">D369</f>
        <v>2022</v>
      </c>
      <c r="E370" s="41" t="str">
        <f t="shared" si="700"/>
        <v>MultiFam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29254</v>
      </c>
      <c r="L370" s="3">
        <v>9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0.06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88"/>
        <v>7</v>
      </c>
      <c r="Z370" s="27">
        <v>0.34</v>
      </c>
      <c r="AA370" s="3" t="s">
        <v>319</v>
      </c>
      <c r="AB370" s="3">
        <v>8</v>
      </c>
      <c r="AC370" s="3">
        <v>6</v>
      </c>
      <c r="AD370" s="3">
        <v>7</v>
      </c>
      <c r="AE370" s="3">
        <v>10</v>
      </c>
      <c r="AF370" s="56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si="698"/>
        <v>0.7</v>
      </c>
      <c r="AQ370" s="27" t="s">
        <v>292</v>
      </c>
      <c r="AR370" s="27">
        <v>0.3</v>
      </c>
      <c r="AS370" s="27">
        <v>0.23</v>
      </c>
      <c r="AT370" s="27">
        <v>0.2</v>
      </c>
      <c r="AU370" s="27">
        <v>0.2</v>
      </c>
      <c r="AV370" s="97">
        <v>1</v>
      </c>
      <c r="AW370" s="27">
        <v>0.1</v>
      </c>
      <c r="AX370" s="27">
        <v>0.1</v>
      </c>
      <c r="AY370" s="3" t="s">
        <v>116</v>
      </c>
      <c r="AZ370" s="3" t="s">
        <v>116</v>
      </c>
      <c r="BA370" s="96" t="s">
        <v>116</v>
      </c>
      <c r="BB370" s="41">
        <f t="shared" si="690"/>
        <v>0</v>
      </c>
      <c r="BC370" s="3" t="s">
        <v>200</v>
      </c>
      <c r="BD370" s="3" t="s">
        <v>205</v>
      </c>
      <c r="BE370" s="3" t="s">
        <v>39</v>
      </c>
      <c r="BF370" s="3" t="s">
        <v>40</v>
      </c>
      <c r="BG370" s="96" t="s">
        <v>60</v>
      </c>
      <c r="BH370" s="3" t="s">
        <v>129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2</v>
      </c>
      <c r="BP370" s="69" t="s">
        <v>276</v>
      </c>
      <c r="BQ370" s="70" t="str">
        <f t="shared" si="692"/>
        <v>not compact</v>
      </c>
      <c r="BR370" s="80" t="str">
        <f t="shared" si="692"/>
        <v>not compact</v>
      </c>
      <c r="BS370" s="30" t="str">
        <f t="shared" si="692"/>
        <v>Pipe Insulation, All Lines</v>
      </c>
      <c r="BT370" s="30" t="str">
        <f t="shared" si="692"/>
        <v>Standard</v>
      </c>
      <c r="BU370" s="41">
        <f t="shared" si="692"/>
        <v>-1</v>
      </c>
      <c r="BV370" s="41">
        <v>0</v>
      </c>
      <c r="BW370" s="41">
        <v>0</v>
      </c>
      <c r="BX370" s="93" t="s">
        <v>290</v>
      </c>
      <c r="BY370" s="98">
        <v>1</v>
      </c>
      <c r="BZ370" s="98">
        <v>0</v>
      </c>
      <c r="CA370" s="98">
        <f t="shared" si="686"/>
        <v>-4.4000000000000004</v>
      </c>
      <c r="CB370" s="31" t="s">
        <v>0</v>
      </c>
      <c r="CG370" s="14"/>
      <c r="CI370" s="13"/>
      <c r="CK370" s="13"/>
      <c r="CM370" s="13"/>
    </row>
    <row r="371" spans="1:162" s="3" customFormat="1" x14ac:dyDescent="0.25">
      <c r="C371" s="3">
        <v>9</v>
      </c>
      <c r="D371" s="30">
        <f t="shared" ref="D371:E371" si="701">D370</f>
        <v>2022</v>
      </c>
      <c r="E371" s="41" t="str">
        <f t="shared" si="701"/>
        <v>MultiFam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29889</v>
      </c>
      <c r="L371" s="3">
        <v>9.8000000000000007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7.0000000000000007E-2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88"/>
        <v>7</v>
      </c>
      <c r="Z371" s="27">
        <v>0.39</v>
      </c>
      <c r="AA371" s="3" t="s">
        <v>307</v>
      </c>
      <c r="AB371" s="3">
        <v>8</v>
      </c>
      <c r="AC371" s="3">
        <v>6</v>
      </c>
      <c r="AD371" s="3">
        <v>7</v>
      </c>
      <c r="AE371" s="3">
        <v>10</v>
      </c>
      <c r="AF371" s="56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0</v>
      </c>
      <c r="AN371" s="3">
        <v>0</v>
      </c>
      <c r="AO371" s="3">
        <v>5016</v>
      </c>
      <c r="AP371" s="41">
        <f t="shared" ref="AP371:AQ371" si="702">AP370</f>
        <v>0.7</v>
      </c>
      <c r="AQ371" s="41" t="str">
        <f t="shared" si="702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97">
        <v>1</v>
      </c>
      <c r="AW371" s="27">
        <v>0.1</v>
      </c>
      <c r="AX371" s="27">
        <v>0.1</v>
      </c>
      <c r="AY371" s="3" t="s">
        <v>116</v>
      </c>
      <c r="AZ371" s="3" t="s">
        <v>116</v>
      </c>
      <c r="BA371" s="96" t="s">
        <v>116</v>
      </c>
      <c r="BB371" s="41">
        <f t="shared" si="690"/>
        <v>0</v>
      </c>
      <c r="BC371" s="3" t="s">
        <v>200</v>
      </c>
      <c r="BD371" s="30" t="str">
        <f t="shared" si="691"/>
        <v>T24-2019 IntWall 2x6 16oc R21</v>
      </c>
      <c r="BE371" s="3" t="s">
        <v>39</v>
      </c>
      <c r="BF371" s="3" t="s">
        <v>40</v>
      </c>
      <c r="BG371" s="96" t="s">
        <v>60</v>
      </c>
      <c r="BH371" s="3" t="s">
        <v>129</v>
      </c>
      <c r="BI371" s="3" t="s">
        <v>84</v>
      </c>
      <c r="BJ371" s="3" t="s">
        <v>158</v>
      </c>
      <c r="BK371" s="3" t="s">
        <v>87</v>
      </c>
      <c r="BL371" s="3" t="s">
        <v>161</v>
      </c>
      <c r="BM371" s="3" t="s">
        <v>141</v>
      </c>
      <c r="BN371" s="19">
        <v>0</v>
      </c>
      <c r="BO371" s="27">
        <v>2</v>
      </c>
      <c r="BP371" s="69" t="s">
        <v>276</v>
      </c>
      <c r="BQ371" s="70" t="str">
        <f t="shared" si="692"/>
        <v>not compact</v>
      </c>
      <c r="BR371" s="80" t="str">
        <f t="shared" si="692"/>
        <v>not compact</v>
      </c>
      <c r="BS371" s="30" t="str">
        <f t="shared" si="692"/>
        <v>Pipe Insulation, All Lines</v>
      </c>
      <c r="BT371" s="30" t="str">
        <f t="shared" si="692"/>
        <v>Standard</v>
      </c>
      <c r="BU371" s="41">
        <f t="shared" si="692"/>
        <v>-1</v>
      </c>
      <c r="BV371" s="41">
        <v>0</v>
      </c>
      <c r="BW371" s="41">
        <v>0</v>
      </c>
      <c r="BX371" s="93" t="s">
        <v>290</v>
      </c>
      <c r="BY371" s="98">
        <v>1</v>
      </c>
      <c r="BZ371" s="98">
        <v>0</v>
      </c>
      <c r="CA371" s="98">
        <f t="shared" si="686"/>
        <v>-4.4000000000000004</v>
      </c>
      <c r="CB371" s="31" t="s">
        <v>0</v>
      </c>
      <c r="CG371" s="14"/>
      <c r="CI371" s="13"/>
      <c r="CK371" s="13"/>
      <c r="CM371" s="13"/>
    </row>
    <row r="372" spans="1:162" s="3" customFormat="1" x14ac:dyDescent="0.25">
      <c r="C372" s="3">
        <v>10</v>
      </c>
      <c r="D372" s="30">
        <f t="shared" ref="D372:E372" si="703">D371</f>
        <v>2022</v>
      </c>
      <c r="E372" s="41" t="str">
        <f t="shared" si="703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30200</v>
      </c>
      <c r="L372" s="3">
        <v>9.1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0.06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8"/>
        <v>7</v>
      </c>
      <c r="Z372" s="27">
        <v>0.42</v>
      </c>
      <c r="AA372" s="3" t="s">
        <v>320</v>
      </c>
      <c r="AB372" s="3">
        <v>8</v>
      </c>
      <c r="AC372" s="3">
        <v>6</v>
      </c>
      <c r="AD372" s="3">
        <v>7</v>
      </c>
      <c r="AE372" s="3">
        <v>10</v>
      </c>
      <c r="AF372" s="56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0</v>
      </c>
      <c r="AN372" s="3">
        <v>0</v>
      </c>
      <c r="AO372" s="3">
        <v>5016</v>
      </c>
      <c r="AP372" s="41">
        <f t="shared" ref="AP372:AQ372" si="704">AP371</f>
        <v>0.7</v>
      </c>
      <c r="AQ372" s="41" t="str">
        <f t="shared" si="704"/>
        <v>Yes</v>
      </c>
      <c r="AR372" s="27">
        <v>0.3</v>
      </c>
      <c r="AS372" s="27">
        <v>0.23</v>
      </c>
      <c r="AT372" s="27">
        <v>0.2</v>
      </c>
      <c r="AU372" s="27">
        <v>0.2</v>
      </c>
      <c r="AV372" s="97">
        <v>1</v>
      </c>
      <c r="AW372" s="27">
        <v>0.2</v>
      </c>
      <c r="AX372" s="27">
        <v>0.1</v>
      </c>
      <c r="AY372" s="3" t="s">
        <v>116</v>
      </c>
      <c r="AZ372" s="3" t="s">
        <v>116</v>
      </c>
      <c r="BA372" s="96" t="s">
        <v>116</v>
      </c>
      <c r="BB372" s="41">
        <f t="shared" si="690"/>
        <v>0</v>
      </c>
      <c r="BC372" s="3" t="s">
        <v>200</v>
      </c>
      <c r="BD372" s="30" t="str">
        <f t="shared" si="691"/>
        <v>T24-2019 IntWall 2x6 16oc R21</v>
      </c>
      <c r="BE372" s="3" t="s">
        <v>39</v>
      </c>
      <c r="BF372" s="3" t="s">
        <v>40</v>
      </c>
      <c r="BG372" s="96" t="s">
        <v>60</v>
      </c>
      <c r="BH372" s="3" t="s">
        <v>129</v>
      </c>
      <c r="BI372" s="3" t="s">
        <v>84</v>
      </c>
      <c r="BJ372" s="3" t="s">
        <v>158</v>
      </c>
      <c r="BK372" s="3" t="s">
        <v>87</v>
      </c>
      <c r="BL372" s="3" t="s">
        <v>161</v>
      </c>
      <c r="BM372" s="3" t="s">
        <v>141</v>
      </c>
      <c r="BN372" s="19">
        <v>0</v>
      </c>
      <c r="BO372" s="27">
        <v>2</v>
      </c>
      <c r="BP372" s="69" t="s">
        <v>276</v>
      </c>
      <c r="BQ372" s="70" t="str">
        <f t="shared" si="692"/>
        <v>not compact</v>
      </c>
      <c r="BR372" s="80" t="str">
        <f t="shared" si="692"/>
        <v>not compact</v>
      </c>
      <c r="BS372" s="30" t="str">
        <f t="shared" si="692"/>
        <v>Pipe Insulation, All Lines</v>
      </c>
      <c r="BT372" s="30" t="str">
        <f t="shared" si="692"/>
        <v>Standard</v>
      </c>
      <c r="BU372" s="41">
        <f t="shared" si="692"/>
        <v>-1</v>
      </c>
      <c r="BV372" s="41">
        <v>0</v>
      </c>
      <c r="BW372" s="41">
        <v>0</v>
      </c>
      <c r="BX372" s="93" t="s">
        <v>290</v>
      </c>
      <c r="BY372" s="98">
        <v>1</v>
      </c>
      <c r="BZ372" s="98">
        <v>0</v>
      </c>
      <c r="CA372" s="98">
        <f t="shared" si="686"/>
        <v>-4.4000000000000004</v>
      </c>
      <c r="CB372" s="31" t="s">
        <v>0</v>
      </c>
      <c r="CG372" s="14"/>
      <c r="CI372" s="13"/>
      <c r="CK372" s="13"/>
      <c r="CM372" s="13"/>
    </row>
    <row r="373" spans="1:162" s="3" customFormat="1" x14ac:dyDescent="0.25">
      <c r="C373" s="3">
        <v>11</v>
      </c>
      <c r="D373" s="30">
        <f t="shared" ref="D373:E373" si="705">D372</f>
        <v>2022</v>
      </c>
      <c r="E373" s="41" t="str">
        <f t="shared" si="705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29693</v>
      </c>
      <c r="L373" s="3">
        <v>8.1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0.08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8"/>
        <v>7</v>
      </c>
      <c r="Z373" s="27">
        <v>0.45</v>
      </c>
      <c r="AA373" s="3" t="s">
        <v>321</v>
      </c>
      <c r="AB373" s="3">
        <v>8</v>
      </c>
      <c r="AC373" s="3">
        <v>8</v>
      </c>
      <c r="AD373" s="3">
        <v>7</v>
      </c>
      <c r="AE373" s="3">
        <v>10</v>
      </c>
      <c r="AF373" s="56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8</v>
      </c>
      <c r="AN373" s="3">
        <v>0</v>
      </c>
      <c r="AO373" s="3">
        <v>5016</v>
      </c>
      <c r="AP373" s="41">
        <f t="shared" ref="AP373:AQ373" si="706">AP372</f>
        <v>0.7</v>
      </c>
      <c r="AQ373" s="41" t="str">
        <f t="shared" si="706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7">
        <v>1</v>
      </c>
      <c r="AW373" s="27">
        <v>0.2</v>
      </c>
      <c r="AX373" s="27">
        <v>0.1</v>
      </c>
      <c r="AY373" s="3" t="s">
        <v>116</v>
      </c>
      <c r="AZ373" s="3" t="s">
        <v>116</v>
      </c>
      <c r="BA373" s="96" t="s">
        <v>116</v>
      </c>
      <c r="BB373" s="41">
        <f t="shared" si="690"/>
        <v>0</v>
      </c>
      <c r="BC373" s="56" t="s">
        <v>200</v>
      </c>
      <c r="BD373" s="30" t="str">
        <f t="shared" si="691"/>
        <v>T24-2019 IntWall 2x6 16oc R21</v>
      </c>
      <c r="BE373" s="3" t="s">
        <v>39</v>
      </c>
      <c r="BF373" s="3" t="s">
        <v>40</v>
      </c>
      <c r="BG373" s="3" t="s">
        <v>59</v>
      </c>
      <c r="BH373" s="3" t="s">
        <v>129</v>
      </c>
      <c r="BI373" s="3" t="s">
        <v>84</v>
      </c>
      <c r="BJ373" s="3" t="s">
        <v>157</v>
      </c>
      <c r="BK373" s="3" t="s">
        <v>87</v>
      </c>
      <c r="BL373" s="3" t="s">
        <v>160</v>
      </c>
      <c r="BM373" s="3" t="s">
        <v>141</v>
      </c>
      <c r="BN373" s="19">
        <v>0</v>
      </c>
      <c r="BO373" s="27">
        <v>2</v>
      </c>
      <c r="BP373" s="69" t="s">
        <v>276</v>
      </c>
      <c r="BQ373" s="70" t="str">
        <f t="shared" si="692"/>
        <v>not compact</v>
      </c>
      <c r="BR373" s="80" t="str">
        <f t="shared" si="692"/>
        <v>not compact</v>
      </c>
      <c r="BS373" s="30" t="str">
        <f t="shared" si="692"/>
        <v>Pipe Insulation, All Lines</v>
      </c>
      <c r="BT373" s="30" t="str">
        <f t="shared" si="692"/>
        <v>Standard</v>
      </c>
      <c r="BU373" s="41">
        <f t="shared" si="692"/>
        <v>-1</v>
      </c>
      <c r="BV373" s="41">
        <v>0</v>
      </c>
      <c r="BW373" s="41">
        <v>0</v>
      </c>
      <c r="BX373" s="93" t="s">
        <v>290</v>
      </c>
      <c r="BY373" s="98">
        <v>1</v>
      </c>
      <c r="BZ373" s="98">
        <v>0</v>
      </c>
      <c r="CA373" s="98">
        <f t="shared" si="686"/>
        <v>-4.2</v>
      </c>
      <c r="CB373" s="31" t="s">
        <v>0</v>
      </c>
      <c r="CG373" s="14"/>
      <c r="CI373" s="13"/>
      <c r="CK373" s="13"/>
      <c r="CM373" s="13"/>
    </row>
    <row r="374" spans="1:162" s="3" customFormat="1" x14ac:dyDescent="0.25">
      <c r="C374" s="3">
        <v>12</v>
      </c>
      <c r="D374" s="30">
        <f t="shared" ref="D374:E374" si="707">D373</f>
        <v>2022</v>
      </c>
      <c r="E374" s="41" t="str">
        <f t="shared" si="707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29328</v>
      </c>
      <c r="L374" s="3">
        <v>9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0.09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8"/>
        <v>7</v>
      </c>
      <c r="Z374" s="27">
        <v>0.46</v>
      </c>
      <c r="AA374" s="3" t="s">
        <v>322</v>
      </c>
      <c r="AB374" s="3">
        <v>8</v>
      </c>
      <c r="AC374" s="3">
        <v>6</v>
      </c>
      <c r="AD374" s="3">
        <v>7</v>
      </c>
      <c r="AE374" s="3">
        <v>10</v>
      </c>
      <c r="AF374" s="56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4</v>
      </c>
      <c r="AN374" s="3">
        <v>0</v>
      </c>
      <c r="AO374" s="3">
        <v>5016</v>
      </c>
      <c r="AP374" s="41">
        <f t="shared" ref="AP374:AQ374" si="708">AP373</f>
        <v>0.7</v>
      </c>
      <c r="AQ374" s="41" t="str">
        <f t="shared" si="708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7">
        <v>1</v>
      </c>
      <c r="AW374" s="27">
        <v>0.2</v>
      </c>
      <c r="AX374" s="27">
        <v>0.1</v>
      </c>
      <c r="AY374" s="3" t="s">
        <v>116</v>
      </c>
      <c r="AZ374" s="3" t="s">
        <v>116</v>
      </c>
      <c r="BA374" s="96" t="s">
        <v>116</v>
      </c>
      <c r="BB374" s="41">
        <f t="shared" si="690"/>
        <v>0</v>
      </c>
      <c r="BC374" s="65" t="s">
        <v>200</v>
      </c>
      <c r="BD374" s="30" t="str">
        <f t="shared" si="691"/>
        <v>T24-2019 IntWall 2x6 16oc R21</v>
      </c>
      <c r="BE374" s="3" t="s">
        <v>39</v>
      </c>
      <c r="BF374" s="3" t="s">
        <v>40</v>
      </c>
      <c r="BG374" s="3" t="s">
        <v>59</v>
      </c>
      <c r="BH374" s="3" t="s">
        <v>129</v>
      </c>
      <c r="BI374" s="3" t="s">
        <v>84</v>
      </c>
      <c r="BJ374" s="3" t="s">
        <v>159</v>
      </c>
      <c r="BK374" s="3" t="s">
        <v>87</v>
      </c>
      <c r="BL374" s="3" t="s">
        <v>162</v>
      </c>
      <c r="BM374" s="3" t="s">
        <v>141</v>
      </c>
      <c r="BN374" s="19">
        <v>0</v>
      </c>
      <c r="BO374" s="27">
        <v>2</v>
      </c>
      <c r="BP374" s="69" t="s">
        <v>276</v>
      </c>
      <c r="BQ374" s="70" t="str">
        <f t="shared" si="692"/>
        <v>not compact</v>
      </c>
      <c r="BR374" s="80" t="str">
        <f t="shared" si="692"/>
        <v>not compact</v>
      </c>
      <c r="BS374" s="30" t="str">
        <f t="shared" si="692"/>
        <v>Pipe Insulation, All Lines</v>
      </c>
      <c r="BT374" s="30" t="str">
        <f t="shared" si="692"/>
        <v>Standard</v>
      </c>
      <c r="BU374" s="41">
        <f t="shared" si="692"/>
        <v>-1</v>
      </c>
      <c r="BV374" s="41">
        <v>0</v>
      </c>
      <c r="BW374" s="41">
        <v>0</v>
      </c>
      <c r="BX374" s="93" t="s">
        <v>290</v>
      </c>
      <c r="BY374" s="98">
        <v>1</v>
      </c>
      <c r="BZ374" s="98">
        <v>0</v>
      </c>
      <c r="CA374" s="98">
        <f t="shared" si="686"/>
        <v>-4.7</v>
      </c>
      <c r="CB374" s="31" t="s">
        <v>0</v>
      </c>
      <c r="CG374" s="14"/>
      <c r="CI374" s="13"/>
      <c r="CK374" s="13"/>
      <c r="CM374" s="13"/>
    </row>
    <row r="375" spans="1:162" s="3" customFormat="1" x14ac:dyDescent="0.25">
      <c r="C375" s="3">
        <v>13</v>
      </c>
      <c r="D375" s="30">
        <f t="shared" ref="D375:E375" si="709">D374</f>
        <v>2022</v>
      </c>
      <c r="E375" s="41" t="str">
        <f t="shared" si="709"/>
        <v>MultiFam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29553</v>
      </c>
      <c r="L375" s="3">
        <v>8.6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0.08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8"/>
        <v>7</v>
      </c>
      <c r="Z375" s="27">
        <v>0.42</v>
      </c>
      <c r="AA375" s="3" t="s">
        <v>323</v>
      </c>
      <c r="AB375" s="3">
        <v>8</v>
      </c>
      <c r="AC375" s="3">
        <v>6</v>
      </c>
      <c r="AD375" s="3">
        <v>7</v>
      </c>
      <c r="AE375" s="3">
        <v>10</v>
      </c>
      <c r="AF375" s="56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8</v>
      </c>
      <c r="AN375" s="3">
        <v>0</v>
      </c>
      <c r="AO375" s="3">
        <v>5016</v>
      </c>
      <c r="AP375" s="41">
        <f t="shared" ref="AP375:AQ375" si="710">AP374</f>
        <v>0.7</v>
      </c>
      <c r="AQ375" s="41" t="str">
        <f t="shared" si="710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7">
        <v>1</v>
      </c>
      <c r="AW375" s="27">
        <v>0.2</v>
      </c>
      <c r="AX375" s="27">
        <v>0.63</v>
      </c>
      <c r="AY375" s="3" t="s">
        <v>116</v>
      </c>
      <c r="AZ375" s="3" t="s">
        <v>116</v>
      </c>
      <c r="BA375" s="96" t="s">
        <v>116</v>
      </c>
      <c r="BB375" s="41">
        <f t="shared" si="690"/>
        <v>0</v>
      </c>
      <c r="BC375" s="65" t="s">
        <v>200</v>
      </c>
      <c r="BD375" s="30" t="str">
        <f t="shared" si="691"/>
        <v>T24-2019 IntWall 2x6 16oc R21</v>
      </c>
      <c r="BE375" s="3" t="s">
        <v>39</v>
      </c>
      <c r="BF375" s="3" t="s">
        <v>40</v>
      </c>
      <c r="BG375" s="3" t="s">
        <v>59</v>
      </c>
      <c r="BH375" s="3" t="s">
        <v>129</v>
      </c>
      <c r="BI375" s="3" t="s">
        <v>84</v>
      </c>
      <c r="BJ375" s="3" t="s">
        <v>157</v>
      </c>
      <c r="BK375" s="3" t="s">
        <v>87</v>
      </c>
      <c r="BL375" s="3" t="s">
        <v>160</v>
      </c>
      <c r="BM375" s="3" t="s">
        <v>141</v>
      </c>
      <c r="BN375" s="19">
        <v>0</v>
      </c>
      <c r="BO375" s="27">
        <v>2</v>
      </c>
      <c r="BP375" s="69" t="s">
        <v>276</v>
      </c>
      <c r="BQ375" s="70" t="str">
        <f t="shared" si="692"/>
        <v>not compact</v>
      </c>
      <c r="BR375" s="80" t="str">
        <f t="shared" si="692"/>
        <v>not compact</v>
      </c>
      <c r="BS375" s="30" t="str">
        <f t="shared" si="692"/>
        <v>Pipe Insulation, All Lines</v>
      </c>
      <c r="BT375" s="30" t="str">
        <f t="shared" si="692"/>
        <v>Standard</v>
      </c>
      <c r="BU375" s="41">
        <f t="shared" si="692"/>
        <v>-1</v>
      </c>
      <c r="BV375" s="41">
        <v>0</v>
      </c>
      <c r="BW375" s="41">
        <v>0</v>
      </c>
      <c r="BX375" s="93" t="s">
        <v>290</v>
      </c>
      <c r="BY375" s="98">
        <v>1</v>
      </c>
      <c r="BZ375" s="98">
        <v>0</v>
      </c>
      <c r="CA375" s="98">
        <f t="shared" si="686"/>
        <v>-8</v>
      </c>
      <c r="CB375" s="31" t="s">
        <v>0</v>
      </c>
      <c r="CG375" s="14"/>
      <c r="CI375" s="13"/>
      <c r="CK375" s="13"/>
      <c r="CM375" s="13"/>
    </row>
    <row r="376" spans="1:162" s="3" customFormat="1" x14ac:dyDescent="0.25">
      <c r="C376" s="3">
        <v>14</v>
      </c>
      <c r="D376" s="30">
        <f t="shared" ref="D376:E376" si="711">D375</f>
        <v>2022</v>
      </c>
      <c r="E376" s="41" t="str">
        <f t="shared" si="711"/>
        <v>MultiFam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31651</v>
      </c>
      <c r="L376" s="3">
        <v>7.7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0.08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0">
        <f t="shared" si="688"/>
        <v>7</v>
      </c>
      <c r="Z376" s="27">
        <v>0.5</v>
      </c>
      <c r="AA376" s="3" t="s">
        <v>324</v>
      </c>
      <c r="AB376" s="3">
        <v>8</v>
      </c>
      <c r="AC376" s="3">
        <v>8</v>
      </c>
      <c r="AD376" s="3">
        <v>7</v>
      </c>
      <c r="AE376" s="3">
        <v>10</v>
      </c>
      <c r="AF376" s="56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0</v>
      </c>
      <c r="AO376" s="3">
        <v>5016</v>
      </c>
      <c r="AP376" s="41">
        <f t="shared" ref="AP376:AQ376" si="712">AP375</f>
        <v>0.7</v>
      </c>
      <c r="AQ376" s="41" t="str">
        <f t="shared" si="712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97">
        <v>1</v>
      </c>
      <c r="AW376" s="27">
        <v>0.2</v>
      </c>
      <c r="AX376" s="27">
        <v>0.1</v>
      </c>
      <c r="AY376" s="3" t="s">
        <v>116</v>
      </c>
      <c r="AZ376" s="3" t="s">
        <v>116</v>
      </c>
      <c r="BA376" s="96" t="s">
        <v>116</v>
      </c>
      <c r="BB376" s="41">
        <f t="shared" si="690"/>
        <v>0</v>
      </c>
      <c r="BC376" s="65" t="s">
        <v>200</v>
      </c>
      <c r="BD376" s="30" t="str">
        <f t="shared" si="691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69" t="s">
        <v>276</v>
      </c>
      <c r="BQ376" s="70" t="str">
        <f t="shared" si="692"/>
        <v>not compact</v>
      </c>
      <c r="BR376" s="80" t="str">
        <f t="shared" si="692"/>
        <v>not compact</v>
      </c>
      <c r="BS376" s="30" t="str">
        <f t="shared" si="692"/>
        <v>Pipe Insulation, All Lines</v>
      </c>
      <c r="BT376" s="30" t="str">
        <f t="shared" si="692"/>
        <v>Standard</v>
      </c>
      <c r="BU376" s="41">
        <f t="shared" si="692"/>
        <v>-1</v>
      </c>
      <c r="BV376" s="41">
        <v>0</v>
      </c>
      <c r="BW376" s="41">
        <v>0</v>
      </c>
      <c r="BX376" s="93" t="s">
        <v>290</v>
      </c>
      <c r="BY376" s="98">
        <v>1</v>
      </c>
      <c r="BZ376" s="98">
        <v>0</v>
      </c>
      <c r="CA376" s="98">
        <f t="shared" si="686"/>
        <v>-3.1</v>
      </c>
      <c r="CB376" s="31" t="s">
        <v>0</v>
      </c>
      <c r="CG376" s="14"/>
      <c r="CI376" s="13"/>
      <c r="CK376" s="13"/>
      <c r="CM376" s="13"/>
    </row>
    <row r="377" spans="1:162" s="3" customFormat="1" x14ac:dyDescent="0.25">
      <c r="C377" s="3">
        <v>15</v>
      </c>
      <c r="D377" s="30">
        <f t="shared" ref="D377:E377" si="713">D376</f>
        <v>2022</v>
      </c>
      <c r="E377" s="41" t="str">
        <f t="shared" si="713"/>
        <v>MultiFam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29177</v>
      </c>
      <c r="L377" s="3">
        <v>7.1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0.06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0">
        <f t="shared" si="688"/>
        <v>7</v>
      </c>
      <c r="Z377" s="27">
        <v>0.45</v>
      </c>
      <c r="AA377" s="3" t="s">
        <v>306</v>
      </c>
      <c r="AB377" s="3">
        <v>8</v>
      </c>
      <c r="AC377" s="3">
        <v>8</v>
      </c>
      <c r="AD377" s="3">
        <v>7</v>
      </c>
      <c r="AE377" s="3">
        <v>10</v>
      </c>
      <c r="AF377" s="56">
        <v>5.0999999999999997E-2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4</v>
      </c>
      <c r="AN377" s="3">
        <v>0</v>
      </c>
      <c r="AO377" s="3">
        <v>5016</v>
      </c>
      <c r="AP377" s="41">
        <f t="shared" ref="AP377:AQ377" si="714">AP376</f>
        <v>0.7</v>
      </c>
      <c r="AQ377" s="41" t="str">
        <f t="shared" si="714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97">
        <v>1</v>
      </c>
      <c r="AW377" s="27">
        <v>0.2</v>
      </c>
      <c r="AX377" s="27">
        <v>0.63</v>
      </c>
      <c r="AY377" s="3" t="s">
        <v>116</v>
      </c>
      <c r="AZ377" s="3" t="s">
        <v>116</v>
      </c>
      <c r="BA377" s="96" t="s">
        <v>116</v>
      </c>
      <c r="BB377" s="41">
        <f t="shared" si="690"/>
        <v>0</v>
      </c>
      <c r="BC377" s="56" t="s">
        <v>200</v>
      </c>
      <c r="BD377" s="30" t="str">
        <f t="shared" si="691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159</v>
      </c>
      <c r="BK377" s="3" t="s">
        <v>87</v>
      </c>
      <c r="BL377" s="3" t="s">
        <v>162</v>
      </c>
      <c r="BM377" s="3" t="s">
        <v>141</v>
      </c>
      <c r="BN377" s="19">
        <v>0</v>
      </c>
      <c r="BO377" s="27">
        <v>2</v>
      </c>
      <c r="BP377" s="69" t="s">
        <v>276</v>
      </c>
      <c r="BQ377" s="70" t="str">
        <f t="shared" si="692"/>
        <v>not compact</v>
      </c>
      <c r="BR377" s="80" t="str">
        <f t="shared" si="692"/>
        <v>not compact</v>
      </c>
      <c r="BS377" s="30" t="str">
        <f t="shared" si="692"/>
        <v>Pipe Insulation, All Lines</v>
      </c>
      <c r="BT377" s="30" t="str">
        <f t="shared" si="692"/>
        <v>Standard</v>
      </c>
      <c r="BU377" s="41">
        <f t="shared" si="692"/>
        <v>-1</v>
      </c>
      <c r="BV377" s="41">
        <v>0</v>
      </c>
      <c r="BW377" s="41">
        <v>0</v>
      </c>
      <c r="BX377" s="93" t="s">
        <v>290</v>
      </c>
      <c r="BY377" s="98">
        <v>1</v>
      </c>
      <c r="BZ377" s="98">
        <v>0</v>
      </c>
      <c r="CA377" s="98">
        <f t="shared" si="686"/>
        <v>-8.1999999999999993</v>
      </c>
      <c r="CB377" s="31" t="s">
        <v>0</v>
      </c>
      <c r="CG377" s="14"/>
      <c r="CI377" s="13"/>
      <c r="CK377" s="13"/>
      <c r="CM377" s="13"/>
    </row>
    <row r="378" spans="1:162" s="3" customFormat="1" x14ac:dyDescent="0.25">
      <c r="C378" s="3">
        <v>16</v>
      </c>
      <c r="D378" s="30">
        <f t="shared" ref="D378:E378" si="715">D377</f>
        <v>2022</v>
      </c>
      <c r="E378" s="41" t="str">
        <f t="shared" si="715"/>
        <v>MultiFam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30930</v>
      </c>
      <c r="L378" s="3">
        <v>7.4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0.08</v>
      </c>
      <c r="S378" s="3">
        <v>20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0">
        <f t="shared" si="688"/>
        <v>7</v>
      </c>
      <c r="Z378" s="27">
        <v>0.44</v>
      </c>
      <c r="AA378" s="3" t="s">
        <v>325</v>
      </c>
      <c r="AB378" s="3">
        <v>8</v>
      </c>
      <c r="AC378" s="3">
        <v>8</v>
      </c>
      <c r="AD378" s="3">
        <v>7</v>
      </c>
      <c r="AE378" s="3">
        <v>10</v>
      </c>
      <c r="AF378" s="56">
        <v>5.0999999999999997E-2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7016</v>
      </c>
      <c r="AO378" s="3">
        <v>10016</v>
      </c>
      <c r="AP378" s="41">
        <f t="shared" ref="AP378:AQ378" si="716">AP377</f>
        <v>0.7</v>
      </c>
      <c r="AQ378" s="41" t="str">
        <f t="shared" si="716"/>
        <v>Yes</v>
      </c>
      <c r="AR378" s="27">
        <v>0.3</v>
      </c>
      <c r="AS378" s="60">
        <v>0.35</v>
      </c>
      <c r="AT378" s="27">
        <v>0.2</v>
      </c>
      <c r="AU378" s="27">
        <v>0.2</v>
      </c>
      <c r="AV378" s="27">
        <v>0</v>
      </c>
      <c r="AW378" s="27">
        <v>0.1</v>
      </c>
      <c r="AX378" s="27">
        <v>0.1</v>
      </c>
      <c r="AY378" s="3" t="s">
        <v>116</v>
      </c>
      <c r="AZ378" s="3" t="s">
        <v>116</v>
      </c>
      <c r="BA378" s="96" t="s">
        <v>116</v>
      </c>
      <c r="BB378" s="41">
        <f t="shared" si="690"/>
        <v>0</v>
      </c>
      <c r="BC378" s="56" t="s">
        <v>200</v>
      </c>
      <c r="BD378" s="30" t="str">
        <f t="shared" si="691"/>
        <v>T24-2019 IntWall 2x6 16oc R21</v>
      </c>
      <c r="BE378" s="3" t="s">
        <v>41</v>
      </c>
      <c r="BF378" s="3" t="s">
        <v>42</v>
      </c>
      <c r="BG378" s="3" t="s">
        <v>59</v>
      </c>
      <c r="BH378" s="3" t="s">
        <v>129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69" t="s">
        <v>276</v>
      </c>
      <c r="BQ378" s="70" t="str">
        <f t="shared" si="692"/>
        <v>not compact</v>
      </c>
      <c r="BR378" s="80" t="str">
        <f t="shared" si="692"/>
        <v>not compact</v>
      </c>
      <c r="BS378" s="30" t="str">
        <f t="shared" si="692"/>
        <v>Pipe Insulation, All Lines</v>
      </c>
      <c r="BT378" s="30" t="str">
        <f t="shared" si="692"/>
        <v>Standard</v>
      </c>
      <c r="BU378" s="41">
        <f t="shared" si="692"/>
        <v>-1</v>
      </c>
      <c r="BV378" s="60">
        <v>0</v>
      </c>
      <c r="BW378" s="60">
        <v>0</v>
      </c>
      <c r="BX378" s="60" t="s">
        <v>290</v>
      </c>
      <c r="BY378" s="98">
        <v>1</v>
      </c>
      <c r="BZ378" s="98">
        <v>0</v>
      </c>
      <c r="CA378" s="98">
        <f t="shared" si="686"/>
        <v>-22.7</v>
      </c>
      <c r="CB378" s="31" t="s">
        <v>0</v>
      </c>
      <c r="CG378" s="14"/>
      <c r="CI378" s="13"/>
      <c r="CK378" s="13"/>
      <c r="CM378" s="13"/>
    </row>
    <row r="379" spans="1:162" s="2" customFormat="1" x14ac:dyDescent="0.25">
      <c r="A379" s="8" t="s">
        <v>337</v>
      </c>
      <c r="B379" s="8"/>
      <c r="C379" s="8" t="s">
        <v>27</v>
      </c>
      <c r="D379" s="8" t="s">
        <v>51</v>
      </c>
      <c r="E379" s="8" t="str">
        <f>E346</f>
        <v>BldgType</v>
      </c>
      <c r="F379" s="8" t="s">
        <v>28</v>
      </c>
      <c r="G379" s="8" t="s">
        <v>92</v>
      </c>
      <c r="H379" s="8" t="s">
        <v>252</v>
      </c>
      <c r="I379" s="8" t="s">
        <v>151</v>
      </c>
      <c r="J379" s="8" t="s">
        <v>152</v>
      </c>
      <c r="K379" s="8" t="s">
        <v>29</v>
      </c>
      <c r="L379" s="8" t="str">
        <f>L346</f>
        <v>PVMax</v>
      </c>
      <c r="M379" s="8" t="s">
        <v>348</v>
      </c>
      <c r="N379" s="8" t="s">
        <v>349</v>
      </c>
      <c r="O379" s="8" t="s">
        <v>350</v>
      </c>
      <c r="P379" s="8" t="s">
        <v>351</v>
      </c>
      <c r="Q379" s="8" t="s">
        <v>352</v>
      </c>
      <c r="R379" s="8" t="s">
        <v>242</v>
      </c>
      <c r="S379" s="8" t="s">
        <v>240</v>
      </c>
      <c r="T379" s="8" t="s">
        <v>108</v>
      </c>
      <c r="U379" s="8" t="s">
        <v>110</v>
      </c>
      <c r="V379" s="8" t="s">
        <v>109</v>
      </c>
      <c r="W379" s="8" t="s">
        <v>251</v>
      </c>
      <c r="X379" s="8" t="s">
        <v>314</v>
      </c>
      <c r="Y379" s="8" t="str">
        <f>Y346</f>
        <v>ACH50</v>
      </c>
      <c r="Z379" s="46" t="s">
        <v>193</v>
      </c>
      <c r="AA379" s="46" t="str">
        <f>AA346</f>
        <v>wsfStationName</v>
      </c>
      <c r="AB379" s="8" t="s">
        <v>90</v>
      </c>
      <c r="AC379" s="8" t="str">
        <f>AC346</f>
        <v>AltDuctRval</v>
      </c>
      <c r="AD379" s="8" t="s">
        <v>106</v>
      </c>
      <c r="AE379" s="8" t="s">
        <v>107</v>
      </c>
      <c r="AF379" s="8" t="s">
        <v>91</v>
      </c>
      <c r="AG379" s="8" t="s">
        <v>30</v>
      </c>
      <c r="AH379" s="8" t="s">
        <v>31</v>
      </c>
      <c r="AI379" s="8" t="s">
        <v>32</v>
      </c>
      <c r="AJ379" s="8" t="s">
        <v>33</v>
      </c>
      <c r="AK379" s="8" t="s">
        <v>34</v>
      </c>
      <c r="AL379" s="8" t="s">
        <v>35</v>
      </c>
      <c r="AM379" s="8" t="s">
        <v>36</v>
      </c>
      <c r="AN379" s="8" t="s">
        <v>55</v>
      </c>
      <c r="AO379" s="8" t="s">
        <v>97</v>
      </c>
      <c r="AP379" s="8" t="s">
        <v>189</v>
      </c>
      <c r="AQ379" s="46" t="s">
        <v>198</v>
      </c>
      <c r="AR379" s="8" t="s">
        <v>72</v>
      </c>
      <c r="AS379" s="8" t="s">
        <v>73</v>
      </c>
      <c r="AT379" s="8" t="s">
        <v>154</v>
      </c>
      <c r="AU379" s="8" t="s">
        <v>180</v>
      </c>
      <c r="AV379" s="8" t="s">
        <v>89</v>
      </c>
      <c r="AW379" s="8" t="s">
        <v>100</v>
      </c>
      <c r="AX379" s="8" t="s">
        <v>101</v>
      </c>
      <c r="AY379" s="9" t="s">
        <v>115</v>
      </c>
      <c r="AZ379" s="9" t="s">
        <v>338</v>
      </c>
      <c r="BA379" s="9" t="str">
        <f>BA346</f>
        <v>RoofBelowDeckIns</v>
      </c>
      <c r="BB379" s="54" t="str">
        <f>BB346</f>
        <v>RoofCavInsOverFrm</v>
      </c>
      <c r="BC379" s="8" t="s">
        <v>52</v>
      </c>
      <c r="BD379" s="8" t="s">
        <v>120</v>
      </c>
      <c r="BE379" s="8" t="s">
        <v>37</v>
      </c>
      <c r="BF379" s="8" t="s">
        <v>38</v>
      </c>
      <c r="BG379" s="8" t="s">
        <v>53</v>
      </c>
      <c r="BH379" s="8" t="s">
        <v>54</v>
      </c>
      <c r="BI379" s="8" t="s">
        <v>83</v>
      </c>
      <c r="BJ379" s="8" t="s">
        <v>155</v>
      </c>
      <c r="BK379" s="8" t="s">
        <v>86</v>
      </c>
      <c r="BL379" s="8" t="s">
        <v>156</v>
      </c>
      <c r="BM379" s="8" t="s">
        <v>142</v>
      </c>
      <c r="BN379" s="10" t="s">
        <v>211</v>
      </c>
      <c r="BO379" s="8" t="str">
        <f>BO313</f>
        <v>MinZNETier</v>
      </c>
      <c r="BP379" s="78" t="s">
        <v>274</v>
      </c>
      <c r="BQ379" s="8" t="str">
        <f>BQ346</f>
        <v>DHWCompactDistrib</v>
      </c>
      <c r="BR379" s="102" t="str">
        <f>BR346</f>
        <v>ElecDHWCompactDistrib</v>
      </c>
      <c r="BS379" s="8" t="s">
        <v>182</v>
      </c>
      <c r="BT379" s="8" t="s">
        <v>255</v>
      </c>
      <c r="BU379" s="8" t="s">
        <v>258</v>
      </c>
      <c r="BV379" s="8" t="s">
        <v>260</v>
      </c>
      <c r="BW379" s="8" t="s">
        <v>286</v>
      </c>
      <c r="BX379" s="8" t="s">
        <v>287</v>
      </c>
      <c r="BY379" s="8" t="s">
        <v>288</v>
      </c>
      <c r="BZ379" s="8" t="s">
        <v>360</v>
      </c>
      <c r="CA379" s="8" t="s">
        <v>365</v>
      </c>
      <c r="CB379" s="31" t="s">
        <v>0</v>
      </c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</row>
    <row r="380" spans="1:162" s="3" customFormat="1" x14ac:dyDescent="0.25">
      <c r="C380" s="3">
        <v>1</v>
      </c>
      <c r="D380" s="8">
        <v>2025</v>
      </c>
      <c r="E380" s="46" t="s">
        <v>221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26762</v>
      </c>
      <c r="L380" s="3">
        <v>8.9</v>
      </c>
      <c r="M380" s="27">
        <v>0.79300000000000004</v>
      </c>
      <c r="N380" s="27">
        <v>1.27</v>
      </c>
      <c r="O380" s="27">
        <v>0.84899999999999998</v>
      </c>
      <c r="P380" s="27">
        <v>0</v>
      </c>
      <c r="Q380" s="27">
        <v>1.4602999999999999</v>
      </c>
      <c r="R380" s="3">
        <v>0.1</v>
      </c>
      <c r="S380" s="3">
        <v>21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">
        <v>5</v>
      </c>
      <c r="Z380" s="27">
        <v>0.56000000000000005</v>
      </c>
      <c r="AA380" s="3" t="s">
        <v>303</v>
      </c>
      <c r="AB380" s="3">
        <v>8</v>
      </c>
      <c r="AC380" s="3">
        <v>8</v>
      </c>
      <c r="AD380" s="3">
        <v>7</v>
      </c>
      <c r="AE380" s="3">
        <v>10</v>
      </c>
      <c r="AF380" s="56">
        <v>4.8000000000000001E-2</v>
      </c>
      <c r="AG380" s="113">
        <v>0.27</v>
      </c>
      <c r="AH380" s="1">
        <v>0.5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8</v>
      </c>
      <c r="AN380" s="3">
        <v>0</v>
      </c>
      <c r="AO380" s="3">
        <v>5016</v>
      </c>
      <c r="AP380" s="27">
        <v>0.7</v>
      </c>
      <c r="AQ380" s="27" t="s">
        <v>292</v>
      </c>
      <c r="AR380" s="112">
        <v>0.27</v>
      </c>
      <c r="AS380" s="60">
        <v>0.35</v>
      </c>
      <c r="AT380" s="27">
        <v>0.2</v>
      </c>
      <c r="AU380" s="27">
        <v>0.2</v>
      </c>
      <c r="AV380" s="27">
        <v>0</v>
      </c>
      <c r="AW380" s="27">
        <v>0.1</v>
      </c>
      <c r="AX380" s="27">
        <v>0.1</v>
      </c>
      <c r="AY380" s="3" t="s">
        <v>116</v>
      </c>
      <c r="AZ380" s="96" t="s">
        <v>341</v>
      </c>
      <c r="BA380" s="3" t="s">
        <v>116</v>
      </c>
      <c r="BB380" s="27">
        <v>0</v>
      </c>
      <c r="BC380" s="3" t="s">
        <v>236</v>
      </c>
      <c r="BD380" s="3" t="s">
        <v>205</v>
      </c>
      <c r="BE380" s="3" t="s">
        <v>39</v>
      </c>
      <c r="BF380" s="3" t="s">
        <v>40</v>
      </c>
      <c r="BG380" s="3" t="s">
        <v>59</v>
      </c>
      <c r="BH380" s="3" t="s">
        <v>130</v>
      </c>
      <c r="BI380" s="3" t="s">
        <v>84</v>
      </c>
      <c r="BJ380" s="3" t="s">
        <v>157</v>
      </c>
      <c r="BK380" s="3" t="s">
        <v>87</v>
      </c>
      <c r="BL380" s="3" t="s">
        <v>160</v>
      </c>
      <c r="BM380" s="3" t="s">
        <v>141</v>
      </c>
      <c r="BN380" s="19">
        <v>0</v>
      </c>
      <c r="BO380" s="27">
        <v>2</v>
      </c>
      <c r="BP380" s="103" t="s">
        <v>276</v>
      </c>
      <c r="BQ380" s="69" t="s">
        <v>268</v>
      </c>
      <c r="BR380" s="80" t="s">
        <v>268</v>
      </c>
      <c r="BS380" s="3" t="s">
        <v>185</v>
      </c>
      <c r="BT380" s="3" t="s">
        <v>184</v>
      </c>
      <c r="BU380" s="27">
        <v>-1</v>
      </c>
      <c r="BV380" s="60">
        <v>0</v>
      </c>
      <c r="BW380" s="60">
        <v>0</v>
      </c>
      <c r="BX380" s="60" t="s">
        <v>290</v>
      </c>
      <c r="BY380" s="100">
        <v>1</v>
      </c>
      <c r="BZ380" s="106">
        <v>0</v>
      </c>
      <c r="CA380" s="98">
        <f>CA347</f>
        <v>-6.7</v>
      </c>
      <c r="CB380" s="31" t="s">
        <v>0</v>
      </c>
      <c r="CC380" s="106">
        <v>0</v>
      </c>
      <c r="CG380" s="14"/>
      <c r="CI380" s="13"/>
      <c r="CK380" s="13"/>
      <c r="CM380" s="13"/>
    </row>
    <row r="381" spans="1:162" s="3" customFormat="1" x14ac:dyDescent="0.25">
      <c r="C381" s="3">
        <v>2</v>
      </c>
      <c r="D381" s="30">
        <f>D380</f>
        <v>2025</v>
      </c>
      <c r="E381" s="41" t="str">
        <f>E380</f>
        <v>SingleFam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30021</v>
      </c>
      <c r="L381" s="3">
        <v>11.4</v>
      </c>
      <c r="M381" s="27">
        <v>0.621</v>
      </c>
      <c r="N381" s="27">
        <v>1.22</v>
      </c>
      <c r="O381" s="27">
        <v>0.70909999999999995</v>
      </c>
      <c r="P381" s="27">
        <v>1E-4</v>
      </c>
      <c r="Q381" s="27">
        <v>1.2595000000000001</v>
      </c>
      <c r="R381" s="3">
        <v>7.0000000000000007E-2</v>
      </c>
      <c r="S381" s="3">
        <v>21</v>
      </c>
      <c r="T381" s="3">
        <v>350</v>
      </c>
      <c r="U381" s="3">
        <v>1</v>
      </c>
      <c r="V381" s="3">
        <v>0.45</v>
      </c>
      <c r="W381" s="3">
        <v>0.45</v>
      </c>
      <c r="X381" s="3">
        <v>0.62</v>
      </c>
      <c r="Y381" s="3">
        <v>5</v>
      </c>
      <c r="Z381" s="27">
        <v>0.47</v>
      </c>
      <c r="AA381" s="3" t="s">
        <v>315</v>
      </c>
      <c r="AB381" s="3">
        <v>8</v>
      </c>
      <c r="AC381" s="3">
        <v>8</v>
      </c>
      <c r="AD381" s="3">
        <v>7</v>
      </c>
      <c r="AE381" s="3">
        <v>10</v>
      </c>
      <c r="AF381" s="56">
        <v>4.8000000000000001E-2</v>
      </c>
      <c r="AG381" s="113">
        <v>0.27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8</v>
      </c>
      <c r="AN381" s="3">
        <v>0</v>
      </c>
      <c r="AO381" s="3">
        <v>5016</v>
      </c>
      <c r="AP381" s="41">
        <f>AP380</f>
        <v>0.7</v>
      </c>
      <c r="AQ381" s="41" t="str">
        <f>AQ380</f>
        <v>Yes</v>
      </c>
      <c r="AR381" s="112">
        <v>0.27</v>
      </c>
      <c r="AS381" s="27">
        <v>0.23</v>
      </c>
      <c r="AT381" s="27">
        <v>0.2</v>
      </c>
      <c r="AU381" s="27">
        <v>0.2</v>
      </c>
      <c r="AV381" s="27">
        <v>1</v>
      </c>
      <c r="AW381" s="27">
        <v>0.1</v>
      </c>
      <c r="AX381" s="27">
        <v>0.1</v>
      </c>
      <c r="AY381" s="3" t="s">
        <v>116</v>
      </c>
      <c r="AZ381" s="96" t="s">
        <v>341</v>
      </c>
      <c r="BA381" s="3" t="s">
        <v>116</v>
      </c>
      <c r="BB381" s="41">
        <f>BB380</f>
        <v>0</v>
      </c>
      <c r="BC381" s="56" t="s">
        <v>236</v>
      </c>
      <c r="BD381" s="30" t="str">
        <f>BD380</f>
        <v>T24-2019 IntWall 2x6 16oc R21</v>
      </c>
      <c r="BE381" s="3" t="s">
        <v>39</v>
      </c>
      <c r="BF381" s="3" t="s">
        <v>40</v>
      </c>
      <c r="BG381" s="3" t="s">
        <v>59</v>
      </c>
      <c r="BH381" s="3" t="s">
        <v>130</v>
      </c>
      <c r="BI381" s="3" t="s">
        <v>84</v>
      </c>
      <c r="BJ381" s="3" t="s">
        <v>157</v>
      </c>
      <c r="BK381" s="3" t="s">
        <v>87</v>
      </c>
      <c r="BL381" s="3" t="s">
        <v>160</v>
      </c>
      <c r="BM381" s="3" t="s">
        <v>141</v>
      </c>
      <c r="BN381" s="19">
        <v>0</v>
      </c>
      <c r="BO381" s="27">
        <v>2</v>
      </c>
      <c r="BP381" s="69" t="s">
        <v>276</v>
      </c>
      <c r="BQ381" s="70" t="str">
        <f>BQ380</f>
        <v>not compact</v>
      </c>
      <c r="BR381" s="80" t="str">
        <f>BR380</f>
        <v>not compact</v>
      </c>
      <c r="BS381" s="30" t="str">
        <f>BS380</f>
        <v>Pipe Insulation, All Lines</v>
      </c>
      <c r="BT381" s="30" t="str">
        <f>BT380</f>
        <v>Standard</v>
      </c>
      <c r="BU381" s="41">
        <f>BU380</f>
        <v>-1</v>
      </c>
      <c r="BV381" s="41">
        <v>0</v>
      </c>
      <c r="BW381" s="41">
        <v>0</v>
      </c>
      <c r="BX381" s="93" t="s">
        <v>290</v>
      </c>
      <c r="BY381" s="98">
        <v>1</v>
      </c>
      <c r="BZ381" s="106">
        <v>0</v>
      </c>
      <c r="CA381" s="98">
        <f t="shared" ref="CA381:CA411" si="717">CA348</f>
        <v>-3.7</v>
      </c>
      <c r="CB381" s="31" t="s">
        <v>0</v>
      </c>
      <c r="CC381" s="106">
        <v>0</v>
      </c>
      <c r="CG381" s="14"/>
      <c r="CI381" s="13"/>
      <c r="CK381" s="13"/>
      <c r="CM381" s="13"/>
    </row>
    <row r="382" spans="1:162" s="3" customFormat="1" x14ac:dyDescent="0.25">
      <c r="C382" s="3">
        <v>3</v>
      </c>
      <c r="D382" s="30">
        <f t="shared" ref="D382:E382" si="718">D381</f>
        <v>2025</v>
      </c>
      <c r="E382" s="41" t="str">
        <f t="shared" si="718"/>
        <v>SingleFam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31137</v>
      </c>
      <c r="L382" s="3">
        <v>7.9</v>
      </c>
      <c r="M382" s="27">
        <v>0.628</v>
      </c>
      <c r="N382" s="27">
        <v>1.1200000000000001</v>
      </c>
      <c r="O382" s="27">
        <v>0.6583</v>
      </c>
      <c r="P382" s="27">
        <v>0</v>
      </c>
      <c r="Q382" s="27">
        <v>1.1974</v>
      </c>
      <c r="R382" s="3">
        <v>0.1</v>
      </c>
      <c r="S382" s="3">
        <v>21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5</v>
      </c>
      <c r="Z382" s="27">
        <v>0.47</v>
      </c>
      <c r="AA382" s="3" t="s">
        <v>304</v>
      </c>
      <c r="AB382" s="3">
        <v>6</v>
      </c>
      <c r="AC382" s="3">
        <v>6</v>
      </c>
      <c r="AD382" s="3">
        <v>7</v>
      </c>
      <c r="AE382" s="3">
        <v>10</v>
      </c>
      <c r="AF382" s="56">
        <v>4.8000000000000001E-2</v>
      </c>
      <c r="AG382" s="113">
        <v>0.27</v>
      </c>
      <c r="AH382" s="1">
        <v>0.5</v>
      </c>
      <c r="AI382" s="3">
        <v>0.55000000000000004</v>
      </c>
      <c r="AJ382" s="3">
        <v>0.3</v>
      </c>
      <c r="AK382" s="3">
        <v>30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19">AP381</f>
        <v>0.7</v>
      </c>
      <c r="AQ382" s="41" t="str">
        <f t="shared" si="719"/>
        <v>Yes</v>
      </c>
      <c r="AR382" s="112">
        <v>0.27</v>
      </c>
      <c r="AS382" s="60">
        <v>0.35</v>
      </c>
      <c r="AT382" s="27">
        <v>0.2</v>
      </c>
      <c r="AU382" s="27">
        <v>0.2</v>
      </c>
      <c r="AV382" s="27">
        <v>1</v>
      </c>
      <c r="AW382" s="27">
        <v>0.1</v>
      </c>
      <c r="AX382" s="27">
        <v>0.1</v>
      </c>
      <c r="AY382" s="3" t="s">
        <v>116</v>
      </c>
      <c r="AZ382" s="3" t="s">
        <v>116</v>
      </c>
      <c r="BA382" s="3" t="s">
        <v>116</v>
      </c>
      <c r="BB382" s="41">
        <f t="shared" ref="BB382:BB395" si="720">BB381</f>
        <v>0</v>
      </c>
      <c r="BC382" s="56" t="s">
        <v>236</v>
      </c>
      <c r="BD382" s="30" t="str">
        <f t="shared" ref="BD382:BD395" si="721">BD381</f>
        <v>T24-2019 IntWall 2x6 16oc R21</v>
      </c>
      <c r="BE382" s="3" t="s">
        <v>39</v>
      </c>
      <c r="BF382" s="3" t="s">
        <v>40</v>
      </c>
      <c r="BG382" s="3" t="s">
        <v>60</v>
      </c>
      <c r="BH382" s="3" t="s">
        <v>130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2</v>
      </c>
      <c r="BP382" s="103" t="s">
        <v>276</v>
      </c>
      <c r="BQ382" s="70" t="str">
        <f t="shared" ref="BQ382:BU382" si="722">BQ381</f>
        <v>not compact</v>
      </c>
      <c r="BR382" s="80" t="str">
        <f t="shared" si="722"/>
        <v>not compact</v>
      </c>
      <c r="BS382" s="30" t="str">
        <f t="shared" si="722"/>
        <v>Pipe Insulation, All Lines</v>
      </c>
      <c r="BT382" s="30" t="str">
        <f t="shared" si="722"/>
        <v>Standard</v>
      </c>
      <c r="BU382" s="41">
        <f t="shared" si="722"/>
        <v>-1</v>
      </c>
      <c r="BV382" s="41">
        <v>0</v>
      </c>
      <c r="BW382" s="41">
        <v>0</v>
      </c>
      <c r="BX382" s="93" t="s">
        <v>290</v>
      </c>
      <c r="BY382" s="98">
        <v>1</v>
      </c>
      <c r="BZ382" s="106">
        <v>0</v>
      </c>
      <c r="CA382" s="98">
        <f t="shared" si="717"/>
        <v>-7.6</v>
      </c>
      <c r="CB382" s="31" t="s">
        <v>0</v>
      </c>
      <c r="CC382" s="106">
        <v>0</v>
      </c>
      <c r="CG382" s="14"/>
      <c r="CI382" s="13"/>
      <c r="CK382" s="13"/>
      <c r="CM382" s="13"/>
    </row>
    <row r="383" spans="1:162" s="3" customFormat="1" x14ac:dyDescent="0.25">
      <c r="C383" s="3">
        <v>4</v>
      </c>
      <c r="D383" s="30">
        <f t="shared" ref="D383:E383" si="723">D382</f>
        <v>2025</v>
      </c>
      <c r="E383" s="41" t="str">
        <f t="shared" si="723"/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30935</v>
      </c>
      <c r="L383" s="3">
        <v>23.2</v>
      </c>
      <c r="M383" s="27">
        <v>0.58599999999999997</v>
      </c>
      <c r="N383" s="27">
        <v>1.21</v>
      </c>
      <c r="O383" s="27">
        <v>0.71630000000000005</v>
      </c>
      <c r="P383" s="27">
        <v>1.23E-2</v>
      </c>
      <c r="Q383" s="27">
        <v>1.2105999999999999</v>
      </c>
      <c r="R383" s="3">
        <v>0.09</v>
      </c>
      <c r="S383" s="3">
        <v>21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0.45</v>
      </c>
      <c r="AA383" s="3" t="s">
        <v>316</v>
      </c>
      <c r="AB383" s="3">
        <v>8</v>
      </c>
      <c r="AC383" s="3">
        <v>8</v>
      </c>
      <c r="AD383" s="3">
        <v>7</v>
      </c>
      <c r="AE383" s="3">
        <v>10</v>
      </c>
      <c r="AF383" s="56">
        <v>4.8000000000000001E-2</v>
      </c>
      <c r="AG383" s="113">
        <v>0.27</v>
      </c>
      <c r="AH383" s="3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24">AP382</f>
        <v>0.7</v>
      </c>
      <c r="AQ383" s="41" t="str">
        <f t="shared" si="724"/>
        <v>Yes</v>
      </c>
      <c r="AR383" s="112">
        <v>0.27</v>
      </c>
      <c r="AS383" s="27">
        <v>0.23</v>
      </c>
      <c r="AT383" s="27">
        <v>0.2</v>
      </c>
      <c r="AU383" s="27">
        <v>0.2</v>
      </c>
      <c r="AV383" s="27">
        <v>0</v>
      </c>
      <c r="AW383" s="97">
        <v>0.2</v>
      </c>
      <c r="AX383" s="97">
        <v>0.63</v>
      </c>
      <c r="AY383" s="3" t="s">
        <v>116</v>
      </c>
      <c r="AZ383" s="96" t="s">
        <v>341</v>
      </c>
      <c r="BA383" s="3" t="s">
        <v>204</v>
      </c>
      <c r="BB383" s="41">
        <f t="shared" si="720"/>
        <v>0</v>
      </c>
      <c r="BC383" s="56" t="s">
        <v>236</v>
      </c>
      <c r="BD383" s="30" t="str">
        <f t="shared" si="721"/>
        <v>T24-2019 IntWall 2x6 16oc R21</v>
      </c>
      <c r="BE383" s="3" t="s">
        <v>39</v>
      </c>
      <c r="BF383" s="3" t="s">
        <v>40</v>
      </c>
      <c r="BG383" s="3" t="s">
        <v>59</v>
      </c>
      <c r="BH383" s="3" t="s">
        <v>129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2</v>
      </c>
      <c r="BP383" s="69" t="s">
        <v>276</v>
      </c>
      <c r="BQ383" s="70" t="str">
        <f t="shared" ref="BQ383:BU383" si="725">BQ382</f>
        <v>not compact</v>
      </c>
      <c r="BR383" s="80" t="str">
        <f t="shared" si="725"/>
        <v>not compact</v>
      </c>
      <c r="BS383" s="30" t="str">
        <f t="shared" si="725"/>
        <v>Pipe Insulation, All Lines</v>
      </c>
      <c r="BT383" s="30" t="str">
        <f t="shared" si="725"/>
        <v>Standard</v>
      </c>
      <c r="BU383" s="41">
        <f t="shared" si="725"/>
        <v>-1</v>
      </c>
      <c r="BV383" s="41">
        <v>0</v>
      </c>
      <c r="BW383" s="41">
        <v>0</v>
      </c>
      <c r="BX383" s="93" t="s">
        <v>290</v>
      </c>
      <c r="BY383" s="98">
        <v>1</v>
      </c>
      <c r="BZ383" s="107">
        <v>1.2</v>
      </c>
      <c r="CA383" s="98">
        <f t="shared" si="717"/>
        <v>-4</v>
      </c>
      <c r="CB383" s="31" t="s">
        <v>0</v>
      </c>
      <c r="CC383" s="107">
        <v>1.6</v>
      </c>
      <c r="CG383" s="14"/>
      <c r="CI383" s="13"/>
      <c r="CK383" s="13"/>
      <c r="CM383" s="13"/>
    </row>
    <row r="384" spans="1:162" s="3" customFormat="1" x14ac:dyDescent="0.25">
      <c r="C384" s="3">
        <v>5</v>
      </c>
      <c r="D384" s="30">
        <f t="shared" ref="D384:E384" si="726">D383</f>
        <v>2025</v>
      </c>
      <c r="E384" s="41" t="str">
        <f t="shared" si="726"/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33490</v>
      </c>
      <c r="L384" s="3">
        <v>8.6</v>
      </c>
      <c r="M384" s="27">
        <v>0.58499999999999996</v>
      </c>
      <c r="N384" s="27">
        <v>1.06</v>
      </c>
      <c r="O384" s="27">
        <v>0.62670000000000003</v>
      </c>
      <c r="P384" s="27">
        <v>0</v>
      </c>
      <c r="Q384" s="27">
        <v>1.1488</v>
      </c>
      <c r="R384" s="3">
        <v>0.11</v>
      </c>
      <c r="S384" s="3">
        <v>21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">
        <v>5</v>
      </c>
      <c r="Z384" s="27">
        <v>0.51</v>
      </c>
      <c r="AA384" s="3" t="s">
        <v>317</v>
      </c>
      <c r="AB384" s="3">
        <v>6</v>
      </c>
      <c r="AC384" s="3">
        <v>6</v>
      </c>
      <c r="AD384" s="3">
        <v>7</v>
      </c>
      <c r="AE384" s="3">
        <v>10</v>
      </c>
      <c r="AF384" s="56">
        <v>4.8000000000000001E-2</v>
      </c>
      <c r="AG384" s="113">
        <v>0.27</v>
      </c>
      <c r="AH384" s="1">
        <v>0.5</v>
      </c>
      <c r="AI384" s="3">
        <v>0.55000000000000004</v>
      </c>
      <c r="AJ384" s="3">
        <v>0.3</v>
      </c>
      <c r="AK384" s="3">
        <v>30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27">AP383</f>
        <v>0.7</v>
      </c>
      <c r="AQ384" s="41" t="str">
        <f t="shared" si="727"/>
        <v>Yes</v>
      </c>
      <c r="AR384" s="112">
        <v>0.27</v>
      </c>
      <c r="AS384" s="60">
        <v>0.35</v>
      </c>
      <c r="AT384" s="27">
        <v>0.2</v>
      </c>
      <c r="AU384" s="27">
        <v>0.2</v>
      </c>
      <c r="AV384" s="27">
        <v>1</v>
      </c>
      <c r="AW384" s="27">
        <v>0.1</v>
      </c>
      <c r="AX384" s="27">
        <v>0.1</v>
      </c>
      <c r="AY384" s="3" t="s">
        <v>116</v>
      </c>
      <c r="AZ384" s="3" t="s">
        <v>116</v>
      </c>
      <c r="BA384" s="3" t="s">
        <v>116</v>
      </c>
      <c r="BB384" s="41">
        <f t="shared" si="720"/>
        <v>0</v>
      </c>
      <c r="BC384" s="56" t="s">
        <v>236</v>
      </c>
      <c r="BD384" s="30" t="str">
        <f t="shared" si="721"/>
        <v>T24-2019 IntWall 2x6 16oc R21</v>
      </c>
      <c r="BE384" s="3" t="s">
        <v>39</v>
      </c>
      <c r="BF384" s="3" t="s">
        <v>40</v>
      </c>
      <c r="BG384" s="3" t="s">
        <v>60</v>
      </c>
      <c r="BH384" s="3" t="s">
        <v>130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2</v>
      </c>
      <c r="BP384" s="103" t="s">
        <v>276</v>
      </c>
      <c r="BQ384" s="70" t="str">
        <f t="shared" ref="BQ384:BU384" si="728">BQ383</f>
        <v>not compact</v>
      </c>
      <c r="BR384" s="80" t="str">
        <f t="shared" si="728"/>
        <v>not compact</v>
      </c>
      <c r="BS384" s="30" t="str">
        <f t="shared" si="728"/>
        <v>Pipe Insulation, All Lines</v>
      </c>
      <c r="BT384" s="30" t="str">
        <f t="shared" si="728"/>
        <v>Standard</v>
      </c>
      <c r="BU384" s="41">
        <f t="shared" si="728"/>
        <v>-1</v>
      </c>
      <c r="BV384" s="41">
        <v>0</v>
      </c>
      <c r="BW384" s="41">
        <v>0</v>
      </c>
      <c r="BX384" s="93" t="s">
        <v>290</v>
      </c>
      <c r="BY384" s="98">
        <v>1</v>
      </c>
      <c r="BZ384" s="106">
        <v>0</v>
      </c>
      <c r="CA384" s="98">
        <f t="shared" si="717"/>
        <v>-8.5</v>
      </c>
      <c r="CB384" s="31" t="s">
        <v>0</v>
      </c>
      <c r="CC384" s="106">
        <v>0</v>
      </c>
      <c r="CG384" s="14"/>
      <c r="CI384" s="13"/>
      <c r="CK384" s="13"/>
      <c r="CM384" s="13"/>
    </row>
    <row r="385" spans="3:91" s="3" customFormat="1" x14ac:dyDescent="0.25">
      <c r="C385" s="3">
        <v>6</v>
      </c>
      <c r="D385" s="30">
        <f t="shared" ref="D385:E385" si="729">D384</f>
        <v>2025</v>
      </c>
      <c r="E385" s="41" t="str">
        <f t="shared" si="729"/>
        <v>SingleFam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30081</v>
      </c>
      <c r="L385" s="3">
        <v>0</v>
      </c>
      <c r="M385" s="27">
        <v>0.59399999999999997</v>
      </c>
      <c r="N385" s="27">
        <v>1.23</v>
      </c>
      <c r="O385" s="27">
        <v>0.60540000000000005</v>
      </c>
      <c r="P385" s="27">
        <v>1.1999999999999999E-3</v>
      </c>
      <c r="Q385" s="27">
        <v>1.1872</v>
      </c>
      <c r="R385" s="3">
        <v>0.04</v>
      </c>
      <c r="S385" s="3">
        <v>20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">
        <v>5</v>
      </c>
      <c r="Z385" s="27">
        <v>0.36</v>
      </c>
      <c r="AA385" s="3" t="s">
        <v>318</v>
      </c>
      <c r="AB385" s="3">
        <v>6</v>
      </c>
      <c r="AC385" s="3">
        <v>6</v>
      </c>
      <c r="AD385" s="3">
        <v>7</v>
      </c>
      <c r="AE385" s="3">
        <v>10</v>
      </c>
      <c r="AF385" s="3">
        <v>6.5000000000000002E-2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30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30">AP384</f>
        <v>0.7</v>
      </c>
      <c r="AQ385" s="41" t="str">
        <f t="shared" si="730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1</v>
      </c>
      <c r="AW385" s="27">
        <v>0.1</v>
      </c>
      <c r="AX385" s="97">
        <v>0.63</v>
      </c>
      <c r="AY385" s="3" t="s">
        <v>116</v>
      </c>
      <c r="AZ385" s="3" t="s">
        <v>116</v>
      </c>
      <c r="BA385" s="3" t="s">
        <v>116</v>
      </c>
      <c r="BB385" s="41">
        <f t="shared" si="720"/>
        <v>0</v>
      </c>
      <c r="BC385" s="3" t="s">
        <v>127</v>
      </c>
      <c r="BD385" s="57" t="s">
        <v>128</v>
      </c>
      <c r="BE385" s="3" t="s">
        <v>39</v>
      </c>
      <c r="BF385" s="3" t="s">
        <v>40</v>
      </c>
      <c r="BG385" s="3" t="s">
        <v>60</v>
      </c>
      <c r="BH385" s="3" t="s">
        <v>130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1</v>
      </c>
      <c r="BP385" s="103" t="s">
        <v>276</v>
      </c>
      <c r="BQ385" s="70" t="str">
        <f t="shared" ref="BQ385:BU385" si="731">BQ384</f>
        <v>not compact</v>
      </c>
      <c r="BR385" s="80" t="str">
        <f t="shared" si="731"/>
        <v>not compact</v>
      </c>
      <c r="BS385" s="30" t="str">
        <f t="shared" si="731"/>
        <v>Pipe Insulation, All Lines</v>
      </c>
      <c r="BT385" s="30" t="str">
        <f t="shared" si="731"/>
        <v>Standard</v>
      </c>
      <c r="BU385" s="41">
        <f t="shared" si="731"/>
        <v>-1</v>
      </c>
      <c r="BV385" s="41">
        <v>0</v>
      </c>
      <c r="BW385" s="41">
        <v>0</v>
      </c>
      <c r="BX385" s="93" t="s">
        <v>290</v>
      </c>
      <c r="BY385" s="98">
        <v>1</v>
      </c>
      <c r="BZ385" s="106">
        <v>0</v>
      </c>
      <c r="CA385" s="98">
        <f t="shared" si="717"/>
        <v>-6.8</v>
      </c>
      <c r="CB385" s="31" t="s">
        <v>0</v>
      </c>
      <c r="CC385" s="106">
        <v>0</v>
      </c>
      <c r="CG385" s="14"/>
      <c r="CI385" s="13"/>
      <c r="CK385" s="13"/>
      <c r="CM385" s="13"/>
    </row>
    <row r="386" spans="3:91" s="3" customFormat="1" x14ac:dyDescent="0.25">
      <c r="C386" s="3">
        <v>7</v>
      </c>
      <c r="D386" s="30">
        <f t="shared" ref="D386:E386" si="732">D385</f>
        <v>2025</v>
      </c>
      <c r="E386" s="41" t="str">
        <f t="shared" si="732"/>
        <v>SingleFam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30701</v>
      </c>
      <c r="L386" s="3">
        <v>0</v>
      </c>
      <c r="M386" s="27">
        <v>0.57199999999999995</v>
      </c>
      <c r="N386" s="27">
        <v>1.1499999999999999</v>
      </c>
      <c r="O386" s="27">
        <v>0.65839999999999999</v>
      </c>
      <c r="P386" s="27">
        <v>5.1000000000000004E-3</v>
      </c>
      <c r="Q386" s="27">
        <v>1.3071999999999999</v>
      </c>
      <c r="R386" s="3">
        <v>0.04</v>
      </c>
      <c r="S386" s="3">
        <v>18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">
        <v>5</v>
      </c>
      <c r="Z386" s="27">
        <v>0.38</v>
      </c>
      <c r="AA386" s="3" t="s">
        <v>305</v>
      </c>
      <c r="AB386" s="3">
        <v>6</v>
      </c>
      <c r="AC386" s="3">
        <v>6</v>
      </c>
      <c r="AD386" s="3">
        <v>7</v>
      </c>
      <c r="AE386" s="3">
        <v>10</v>
      </c>
      <c r="AF386" s="3">
        <v>6.5000000000000002E-2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30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33">AP385</f>
        <v>0.7</v>
      </c>
      <c r="AQ386" s="41" t="str">
        <f t="shared" si="733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1</v>
      </c>
      <c r="AW386" s="27">
        <v>0.1</v>
      </c>
      <c r="AX386" s="97">
        <v>0.63</v>
      </c>
      <c r="AY386" s="3" t="s">
        <v>116</v>
      </c>
      <c r="AZ386" s="3" t="s">
        <v>116</v>
      </c>
      <c r="BA386" s="3" t="s">
        <v>116</v>
      </c>
      <c r="BB386" s="41">
        <f t="shared" si="720"/>
        <v>0</v>
      </c>
      <c r="BC386" s="3" t="s">
        <v>127</v>
      </c>
      <c r="BD386" s="57" t="s">
        <v>128</v>
      </c>
      <c r="BE386" s="3" t="s">
        <v>39</v>
      </c>
      <c r="BF386" s="3" t="s">
        <v>40</v>
      </c>
      <c r="BG386" s="3" t="s">
        <v>60</v>
      </c>
      <c r="BH386" s="3" t="s">
        <v>130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1</v>
      </c>
      <c r="BP386" s="103" t="s">
        <v>276</v>
      </c>
      <c r="BQ386" s="70" t="str">
        <f t="shared" ref="BQ386:BU386" si="734">BQ385</f>
        <v>not compact</v>
      </c>
      <c r="BR386" s="80" t="str">
        <f t="shared" si="734"/>
        <v>not compact</v>
      </c>
      <c r="BS386" s="30" t="str">
        <f t="shared" si="734"/>
        <v>Pipe Insulation, All Lines</v>
      </c>
      <c r="BT386" s="30" t="str">
        <f t="shared" si="734"/>
        <v>Standard</v>
      </c>
      <c r="BU386" s="41">
        <f t="shared" si="734"/>
        <v>-1</v>
      </c>
      <c r="BV386" s="41">
        <v>0</v>
      </c>
      <c r="BW386" s="41">
        <v>0</v>
      </c>
      <c r="BX386" s="93" t="s">
        <v>290</v>
      </c>
      <c r="BY386" s="98">
        <v>1</v>
      </c>
      <c r="BZ386" s="106">
        <v>0</v>
      </c>
      <c r="CA386" s="98">
        <f t="shared" si="717"/>
        <v>-8.8000000000000007</v>
      </c>
      <c r="CB386" s="31" t="s">
        <v>0</v>
      </c>
      <c r="CC386" s="106">
        <v>0</v>
      </c>
      <c r="CG386" s="14"/>
      <c r="CI386" s="13"/>
      <c r="CK386" s="13"/>
      <c r="CM386" s="13"/>
    </row>
    <row r="387" spans="3:91" s="3" customFormat="1" x14ac:dyDescent="0.25">
      <c r="C387" s="3">
        <v>8</v>
      </c>
      <c r="D387" s="30">
        <f t="shared" ref="D387:E387" si="735">D386</f>
        <v>2025</v>
      </c>
      <c r="E387" s="41" t="str">
        <f t="shared" si="735"/>
        <v>SingleFam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29254</v>
      </c>
      <c r="L387" s="3">
        <v>31.2</v>
      </c>
      <c r="M387" s="27">
        <v>0.58599999999999997</v>
      </c>
      <c r="N387" s="27">
        <v>1.37</v>
      </c>
      <c r="O387" s="27">
        <v>0.77900000000000003</v>
      </c>
      <c r="P387" s="27">
        <v>1.0800000000000001E-2</v>
      </c>
      <c r="Q387" s="27">
        <v>1.3493999999999999</v>
      </c>
      <c r="R387" s="3">
        <v>0.1</v>
      </c>
      <c r="S387" s="3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0.34</v>
      </c>
      <c r="AA387" s="3" t="s">
        <v>319</v>
      </c>
      <c r="AB387" s="3">
        <v>8</v>
      </c>
      <c r="AC387" s="3">
        <v>8</v>
      </c>
      <c r="AD387" s="3">
        <v>7</v>
      </c>
      <c r="AE387" s="3">
        <v>10</v>
      </c>
      <c r="AF387" s="56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36">AP386</f>
        <v>0.7</v>
      </c>
      <c r="AQ387" s="41" t="str">
        <f t="shared" si="736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97">
        <v>0.2</v>
      </c>
      <c r="AX387" s="97">
        <v>0.63</v>
      </c>
      <c r="AY387" s="3" t="s">
        <v>116</v>
      </c>
      <c r="AZ387" s="96" t="s">
        <v>341</v>
      </c>
      <c r="BA387" s="3" t="s">
        <v>204</v>
      </c>
      <c r="BB387" s="41">
        <f t="shared" si="720"/>
        <v>0</v>
      </c>
      <c r="BC387" s="56" t="s">
        <v>236</v>
      </c>
      <c r="BD387" s="3" t="s">
        <v>205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2</v>
      </c>
      <c r="BP387" s="69" t="s">
        <v>276</v>
      </c>
      <c r="BQ387" s="70" t="str">
        <f t="shared" ref="BQ387:BU387" si="737">BQ386</f>
        <v>not compact</v>
      </c>
      <c r="BR387" s="80" t="str">
        <f t="shared" si="737"/>
        <v>not compact</v>
      </c>
      <c r="BS387" s="30" t="str">
        <f t="shared" si="737"/>
        <v>Pipe Insulation, All Lines</v>
      </c>
      <c r="BT387" s="30" t="str">
        <f t="shared" si="737"/>
        <v>Standard</v>
      </c>
      <c r="BU387" s="41">
        <f t="shared" si="737"/>
        <v>-1</v>
      </c>
      <c r="BV387" s="41">
        <v>0</v>
      </c>
      <c r="BW387" s="41">
        <v>0</v>
      </c>
      <c r="BX387" s="93" t="s">
        <v>290</v>
      </c>
      <c r="BY387" s="98">
        <v>1</v>
      </c>
      <c r="BZ387" s="107">
        <v>1.2</v>
      </c>
      <c r="CA387" s="98">
        <f t="shared" si="717"/>
        <v>-4.4000000000000004</v>
      </c>
      <c r="CB387" s="31" t="s">
        <v>0</v>
      </c>
      <c r="CC387" s="107">
        <v>1.32</v>
      </c>
      <c r="CG387" s="14"/>
      <c r="CI387" s="13"/>
      <c r="CK387" s="13"/>
      <c r="CM387" s="13"/>
    </row>
    <row r="388" spans="3:91" s="3" customFormat="1" x14ac:dyDescent="0.25">
      <c r="C388" s="3">
        <v>9</v>
      </c>
      <c r="D388" s="30">
        <f t="shared" ref="D388:E388" si="738">D387</f>
        <v>2025</v>
      </c>
      <c r="E388" s="41" t="str">
        <f t="shared" si="738"/>
        <v>SingleFam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29889</v>
      </c>
      <c r="L388" s="3">
        <v>25.2</v>
      </c>
      <c r="M388" s="27">
        <v>0.61299999999999999</v>
      </c>
      <c r="N388" s="27">
        <v>1.36</v>
      </c>
      <c r="O388" s="27">
        <v>0.78339999999999999</v>
      </c>
      <c r="P388" s="27">
        <v>1.66E-2</v>
      </c>
      <c r="Q388" s="27">
        <v>1.2688999999999999</v>
      </c>
      <c r="R388" s="3">
        <v>0.1</v>
      </c>
      <c r="S388" s="3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0.39</v>
      </c>
      <c r="AA388" s="3" t="s">
        <v>307</v>
      </c>
      <c r="AB388" s="3">
        <v>8</v>
      </c>
      <c r="AC388" s="3">
        <v>8</v>
      </c>
      <c r="AD388" s="3">
        <v>7</v>
      </c>
      <c r="AE388" s="3">
        <v>10</v>
      </c>
      <c r="AF388" s="56">
        <v>4.8000000000000001E-2</v>
      </c>
      <c r="AG388" s="3">
        <v>0.4</v>
      </c>
      <c r="AH388" s="3">
        <v>0.35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0</v>
      </c>
      <c r="AN388" s="3">
        <v>0</v>
      </c>
      <c r="AO388" s="3">
        <v>5016</v>
      </c>
      <c r="AP388" s="41">
        <f t="shared" ref="AP388:AQ388" si="739">AP387</f>
        <v>0.7</v>
      </c>
      <c r="AQ388" s="41" t="str">
        <f t="shared" si="739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97">
        <v>0.2</v>
      </c>
      <c r="AX388" s="97">
        <v>0.63</v>
      </c>
      <c r="AY388" s="3" t="s">
        <v>116</v>
      </c>
      <c r="AZ388" s="96" t="s">
        <v>341</v>
      </c>
      <c r="BA388" s="3" t="s">
        <v>204</v>
      </c>
      <c r="BB388" s="41">
        <f t="shared" si="720"/>
        <v>0</v>
      </c>
      <c r="BC388" s="56" t="s">
        <v>236</v>
      </c>
      <c r="BD388" s="30" t="str">
        <f t="shared" si="721"/>
        <v>T24-2019 IntWall 2x6 16oc R21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158</v>
      </c>
      <c r="BK388" s="3" t="s">
        <v>87</v>
      </c>
      <c r="BL388" s="3" t="s">
        <v>161</v>
      </c>
      <c r="BM388" s="3" t="s">
        <v>141</v>
      </c>
      <c r="BN388" s="19">
        <v>0</v>
      </c>
      <c r="BO388" s="27">
        <v>2</v>
      </c>
      <c r="BP388" s="69" t="s">
        <v>276</v>
      </c>
      <c r="BQ388" s="70" t="str">
        <f t="shared" ref="BQ388:BU388" si="740">BQ387</f>
        <v>not compact</v>
      </c>
      <c r="BR388" s="80" t="str">
        <f t="shared" si="740"/>
        <v>not compact</v>
      </c>
      <c r="BS388" s="30" t="str">
        <f t="shared" si="740"/>
        <v>Pipe Insulation, All Lines</v>
      </c>
      <c r="BT388" s="30" t="str">
        <f t="shared" si="740"/>
        <v>Standard</v>
      </c>
      <c r="BU388" s="41">
        <f t="shared" si="740"/>
        <v>-1</v>
      </c>
      <c r="BV388" s="41">
        <v>0</v>
      </c>
      <c r="BW388" s="41">
        <v>0</v>
      </c>
      <c r="BX388" s="93" t="s">
        <v>290</v>
      </c>
      <c r="BY388" s="98">
        <v>1</v>
      </c>
      <c r="BZ388" s="107">
        <v>1.2</v>
      </c>
      <c r="CA388" s="98">
        <f t="shared" si="717"/>
        <v>-4.4000000000000004</v>
      </c>
      <c r="CB388" s="31" t="s">
        <v>0</v>
      </c>
      <c r="CC388" s="107">
        <v>1.34</v>
      </c>
      <c r="CG388" s="14"/>
      <c r="CI388" s="13"/>
      <c r="CK388" s="13"/>
      <c r="CM388" s="13"/>
    </row>
    <row r="389" spans="3:91" s="3" customFormat="1" x14ac:dyDescent="0.25">
      <c r="C389" s="3">
        <v>10</v>
      </c>
      <c r="D389" s="30">
        <f t="shared" ref="D389:E389" si="741">D388</f>
        <v>2025</v>
      </c>
      <c r="E389" s="41" t="str">
        <f t="shared" si="741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30200</v>
      </c>
      <c r="L389" s="3">
        <v>22.4</v>
      </c>
      <c r="M389" s="27">
        <v>0.627</v>
      </c>
      <c r="N389" s="27">
        <v>1.41</v>
      </c>
      <c r="O389" s="27">
        <v>0.93230000000000002</v>
      </c>
      <c r="P389" s="27">
        <v>3.2099999999999997E-2</v>
      </c>
      <c r="Q389" s="27">
        <v>1.3028</v>
      </c>
      <c r="R389" s="3">
        <v>0.1</v>
      </c>
      <c r="S389" s="3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0.42</v>
      </c>
      <c r="AA389" s="3" t="s">
        <v>320</v>
      </c>
      <c r="AB389" s="3">
        <v>8</v>
      </c>
      <c r="AC389" s="3">
        <v>8</v>
      </c>
      <c r="AD389" s="3">
        <v>7</v>
      </c>
      <c r="AE389" s="3">
        <v>10</v>
      </c>
      <c r="AF389" s="56">
        <v>4.8000000000000001E-2</v>
      </c>
      <c r="AG389" s="3">
        <v>0.4</v>
      </c>
      <c r="AH389" s="3">
        <v>0.35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0</v>
      </c>
      <c r="AN389" s="3">
        <v>0</v>
      </c>
      <c r="AO389" s="3">
        <v>5016</v>
      </c>
      <c r="AP389" s="41">
        <f t="shared" ref="AP389:AQ389" si="742">AP388</f>
        <v>0.7</v>
      </c>
      <c r="AQ389" s="41" t="str">
        <f t="shared" si="742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27">
        <v>0.2</v>
      </c>
      <c r="AX389" s="97">
        <v>0.63</v>
      </c>
      <c r="AY389" s="3" t="s">
        <v>116</v>
      </c>
      <c r="AZ389" s="96" t="s">
        <v>341</v>
      </c>
      <c r="BA389" s="3" t="s">
        <v>204</v>
      </c>
      <c r="BB389" s="41">
        <f t="shared" si="720"/>
        <v>0</v>
      </c>
      <c r="BC389" s="56" t="s">
        <v>236</v>
      </c>
      <c r="BD389" s="30" t="str">
        <f t="shared" si="721"/>
        <v>T24-2019 IntWall 2x6 16oc R21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158</v>
      </c>
      <c r="BK389" s="3" t="s">
        <v>87</v>
      </c>
      <c r="BL389" s="3" t="s">
        <v>161</v>
      </c>
      <c r="BM389" s="3" t="s">
        <v>141</v>
      </c>
      <c r="BN389" s="19">
        <v>0</v>
      </c>
      <c r="BO389" s="27">
        <v>2</v>
      </c>
      <c r="BP389" s="69" t="s">
        <v>276</v>
      </c>
      <c r="BQ389" s="70" t="str">
        <f t="shared" ref="BQ389:BU389" si="743">BQ388</f>
        <v>not compact</v>
      </c>
      <c r="BR389" s="80" t="str">
        <f t="shared" si="743"/>
        <v>not compact</v>
      </c>
      <c r="BS389" s="30" t="str">
        <f t="shared" si="743"/>
        <v>Pipe Insulation, All Lines</v>
      </c>
      <c r="BT389" s="30" t="str">
        <f t="shared" si="743"/>
        <v>Standard</v>
      </c>
      <c r="BU389" s="41">
        <f t="shared" si="743"/>
        <v>-1</v>
      </c>
      <c r="BV389" s="41">
        <v>0</v>
      </c>
      <c r="BW389" s="41">
        <v>0</v>
      </c>
      <c r="BX389" s="93" t="s">
        <v>290</v>
      </c>
      <c r="BY389" s="98">
        <v>1</v>
      </c>
      <c r="BZ389" s="107">
        <v>1.2</v>
      </c>
      <c r="CA389" s="98">
        <f t="shared" si="717"/>
        <v>-4.4000000000000004</v>
      </c>
      <c r="CB389" s="31" t="s">
        <v>0</v>
      </c>
      <c r="CC389" s="107">
        <v>1.25</v>
      </c>
      <c r="CG389" s="14"/>
      <c r="CI389" s="13"/>
      <c r="CK389" s="13"/>
      <c r="CM389" s="13"/>
    </row>
    <row r="390" spans="3:91" s="3" customFormat="1" x14ac:dyDescent="0.25">
      <c r="C390" s="3">
        <v>11</v>
      </c>
      <c r="D390" s="30">
        <f t="shared" ref="D390:E390" si="744">D389</f>
        <v>2025</v>
      </c>
      <c r="E390" s="41" t="str">
        <f t="shared" si="744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29693</v>
      </c>
      <c r="L390" s="3">
        <v>17.8</v>
      </c>
      <c r="M390" s="27">
        <v>0.83599999999999997</v>
      </c>
      <c r="N390" s="27">
        <v>1.44</v>
      </c>
      <c r="O390" s="27">
        <v>1.423</v>
      </c>
      <c r="P390" s="27">
        <v>8.6400000000000005E-2</v>
      </c>
      <c r="Q390" s="27">
        <v>1.4276</v>
      </c>
      <c r="R390" s="3">
        <v>0.1</v>
      </c>
      <c r="S390" s="3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0.45</v>
      </c>
      <c r="AA390" s="3" t="s">
        <v>321</v>
      </c>
      <c r="AB390" s="3">
        <v>8</v>
      </c>
      <c r="AC390" s="3">
        <v>8</v>
      </c>
      <c r="AD390" s="3">
        <v>7</v>
      </c>
      <c r="AE390" s="3">
        <v>10</v>
      </c>
      <c r="AF390" s="56">
        <v>4.8000000000000001E-2</v>
      </c>
      <c r="AG390" s="113">
        <v>0.27</v>
      </c>
      <c r="AH390" s="3">
        <v>0.35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8</v>
      </c>
      <c r="AN390" s="3">
        <v>0</v>
      </c>
      <c r="AO390" s="3">
        <v>5016</v>
      </c>
      <c r="AP390" s="41">
        <f t="shared" ref="AP390:AQ390" si="745">AP389</f>
        <v>0.7</v>
      </c>
      <c r="AQ390" s="41" t="str">
        <f t="shared" si="745"/>
        <v>Yes</v>
      </c>
      <c r="AR390" s="112">
        <v>0.27</v>
      </c>
      <c r="AS390" s="27">
        <v>0.23</v>
      </c>
      <c r="AT390" s="27">
        <v>0.2</v>
      </c>
      <c r="AU390" s="27">
        <v>0.2</v>
      </c>
      <c r="AV390" s="27">
        <v>0</v>
      </c>
      <c r="AW390" s="27">
        <v>0.2</v>
      </c>
      <c r="AX390" s="97">
        <v>0.63</v>
      </c>
      <c r="AY390" s="3" t="s">
        <v>116</v>
      </c>
      <c r="AZ390" s="96" t="s">
        <v>341</v>
      </c>
      <c r="BA390" s="3" t="s">
        <v>204</v>
      </c>
      <c r="BB390" s="41">
        <f t="shared" si="720"/>
        <v>0</v>
      </c>
      <c r="BC390" s="3" t="s">
        <v>236</v>
      </c>
      <c r="BD390" s="30" t="str">
        <f t="shared" si="721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157</v>
      </c>
      <c r="BK390" s="3" t="s">
        <v>87</v>
      </c>
      <c r="BL390" s="3" t="s">
        <v>160</v>
      </c>
      <c r="BM390" s="3" t="s">
        <v>141</v>
      </c>
      <c r="BN390" s="19">
        <v>0</v>
      </c>
      <c r="BO390" s="27">
        <v>2</v>
      </c>
      <c r="BP390" s="69" t="s">
        <v>276</v>
      </c>
      <c r="BQ390" s="70" t="str">
        <f t="shared" ref="BQ390:BU390" si="746">BQ389</f>
        <v>not compact</v>
      </c>
      <c r="BR390" s="80" t="str">
        <f t="shared" si="746"/>
        <v>not compact</v>
      </c>
      <c r="BS390" s="30" t="str">
        <f t="shared" si="746"/>
        <v>Pipe Insulation, All Lines</v>
      </c>
      <c r="BT390" s="30" t="str">
        <f t="shared" si="746"/>
        <v>Standard</v>
      </c>
      <c r="BU390" s="41">
        <f t="shared" si="746"/>
        <v>-1</v>
      </c>
      <c r="BV390" s="41">
        <v>0</v>
      </c>
      <c r="BW390" s="41">
        <v>0</v>
      </c>
      <c r="BX390" s="93" t="s">
        <v>290</v>
      </c>
      <c r="BY390" s="98">
        <v>1</v>
      </c>
      <c r="BZ390" s="107">
        <v>1.2</v>
      </c>
      <c r="CA390" s="98">
        <f t="shared" si="717"/>
        <v>-4.2</v>
      </c>
      <c r="CB390" s="31" t="s">
        <v>0</v>
      </c>
      <c r="CC390" s="107">
        <v>1.26</v>
      </c>
      <c r="CG390" s="14"/>
      <c r="CI390" s="13"/>
      <c r="CK390" s="13"/>
      <c r="CM390" s="13"/>
    </row>
    <row r="391" spans="3:91" s="3" customFormat="1" x14ac:dyDescent="0.25">
      <c r="C391" s="3">
        <v>12</v>
      </c>
      <c r="D391" s="30">
        <f t="shared" ref="D391:E391" si="747">D390</f>
        <v>2025</v>
      </c>
      <c r="E391" s="41" t="str">
        <f t="shared" si="747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29328</v>
      </c>
      <c r="L391" s="3">
        <v>20.7</v>
      </c>
      <c r="M391" s="27">
        <v>0.61299999999999999</v>
      </c>
      <c r="N391" s="27">
        <v>1.4</v>
      </c>
      <c r="O391" s="27">
        <v>0.81200000000000006</v>
      </c>
      <c r="P391" s="27">
        <v>1.77E-2</v>
      </c>
      <c r="Q391" s="27">
        <v>1.3127</v>
      </c>
      <c r="R391" s="3">
        <v>0.1</v>
      </c>
      <c r="S391" s="3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0.46</v>
      </c>
      <c r="AA391" s="3" t="s">
        <v>322</v>
      </c>
      <c r="AB391" s="3">
        <v>8</v>
      </c>
      <c r="AC391" s="3">
        <v>8</v>
      </c>
      <c r="AD391" s="3">
        <v>7</v>
      </c>
      <c r="AE391" s="3">
        <v>10</v>
      </c>
      <c r="AF391" s="56">
        <v>4.8000000000000001E-2</v>
      </c>
      <c r="AG391" s="113">
        <v>0.27</v>
      </c>
      <c r="AH391" s="3">
        <v>0.35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4</v>
      </c>
      <c r="AN391" s="3">
        <v>0</v>
      </c>
      <c r="AO391" s="3">
        <v>5016</v>
      </c>
      <c r="AP391" s="41">
        <f t="shared" ref="AP391:AQ391" si="748">AP390</f>
        <v>0.7</v>
      </c>
      <c r="AQ391" s="41" t="str">
        <f t="shared" si="748"/>
        <v>Yes</v>
      </c>
      <c r="AR391" s="112">
        <v>0.27</v>
      </c>
      <c r="AS391" s="27">
        <v>0.23</v>
      </c>
      <c r="AT391" s="27">
        <v>0.2</v>
      </c>
      <c r="AU391" s="27">
        <v>0.2</v>
      </c>
      <c r="AV391" s="27">
        <v>0</v>
      </c>
      <c r="AW391" s="27">
        <v>0.2</v>
      </c>
      <c r="AX391" s="97">
        <v>0.63</v>
      </c>
      <c r="AY391" s="3" t="s">
        <v>116</v>
      </c>
      <c r="AZ391" s="96" t="s">
        <v>341</v>
      </c>
      <c r="BA391" s="3" t="s">
        <v>204</v>
      </c>
      <c r="BB391" s="41">
        <f t="shared" si="720"/>
        <v>0</v>
      </c>
      <c r="BC391" s="3" t="s">
        <v>236</v>
      </c>
      <c r="BD391" s="30" t="str">
        <f t="shared" si="721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159</v>
      </c>
      <c r="BK391" s="3" t="s">
        <v>87</v>
      </c>
      <c r="BL391" s="3" t="s">
        <v>162</v>
      </c>
      <c r="BM391" s="3" t="s">
        <v>141</v>
      </c>
      <c r="BN391" s="19">
        <v>0</v>
      </c>
      <c r="BO391" s="27">
        <v>2</v>
      </c>
      <c r="BP391" s="69" t="s">
        <v>276</v>
      </c>
      <c r="BQ391" s="70" t="str">
        <f t="shared" ref="BQ391:BU391" si="749">BQ390</f>
        <v>not compact</v>
      </c>
      <c r="BR391" s="80" t="str">
        <f t="shared" si="749"/>
        <v>not compact</v>
      </c>
      <c r="BS391" s="30" t="str">
        <f t="shared" si="749"/>
        <v>Pipe Insulation, All Lines</v>
      </c>
      <c r="BT391" s="30" t="str">
        <f t="shared" si="749"/>
        <v>Standard</v>
      </c>
      <c r="BU391" s="41">
        <f t="shared" si="749"/>
        <v>-1</v>
      </c>
      <c r="BV391" s="41">
        <v>0</v>
      </c>
      <c r="BW391" s="41">
        <v>0</v>
      </c>
      <c r="BX391" s="93" t="s">
        <v>290</v>
      </c>
      <c r="BY391" s="98">
        <v>1</v>
      </c>
      <c r="BZ391" s="107">
        <v>1.2</v>
      </c>
      <c r="CA391" s="98">
        <f t="shared" si="717"/>
        <v>-4.7</v>
      </c>
      <c r="CB391" s="31" t="s">
        <v>0</v>
      </c>
      <c r="CC391" s="107">
        <v>1.54</v>
      </c>
      <c r="CG391" s="14"/>
      <c r="CI391" s="13"/>
      <c r="CK391" s="13"/>
      <c r="CM391" s="13"/>
    </row>
    <row r="392" spans="3:91" s="3" customFormat="1" x14ac:dyDescent="0.25">
      <c r="C392" s="3">
        <v>13</v>
      </c>
      <c r="D392" s="30">
        <f t="shared" ref="D392:E392" si="750">D391</f>
        <v>2025</v>
      </c>
      <c r="E392" s="41" t="str">
        <f t="shared" si="750"/>
        <v>SingleFam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29553</v>
      </c>
      <c r="L392" s="3">
        <v>19.5</v>
      </c>
      <c r="M392" s="27">
        <v>0.89400000000000002</v>
      </c>
      <c r="N392" s="27">
        <v>1.51</v>
      </c>
      <c r="O392" s="27">
        <v>1.5646</v>
      </c>
      <c r="P392" s="27">
        <v>0.107</v>
      </c>
      <c r="Q392" s="27">
        <v>1.4300999999999999</v>
      </c>
      <c r="R392" s="3">
        <v>0.1</v>
      </c>
      <c r="S392" s="3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0.42</v>
      </c>
      <c r="AA392" s="3" t="s">
        <v>323</v>
      </c>
      <c r="AB392" s="3">
        <v>8</v>
      </c>
      <c r="AC392" s="3">
        <v>8</v>
      </c>
      <c r="AD392" s="3">
        <v>7</v>
      </c>
      <c r="AE392" s="3">
        <v>10</v>
      </c>
      <c r="AF392" s="56">
        <v>4.8000000000000001E-2</v>
      </c>
      <c r="AG392" s="113">
        <v>0.27</v>
      </c>
      <c r="AH392" s="3">
        <v>0.35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8</v>
      </c>
      <c r="AN392" s="3">
        <v>0</v>
      </c>
      <c r="AO392" s="3">
        <v>5016</v>
      </c>
      <c r="AP392" s="41">
        <f t="shared" ref="AP392:AQ392" si="751">AP391</f>
        <v>0.7</v>
      </c>
      <c r="AQ392" s="41" t="str">
        <f t="shared" si="751"/>
        <v>Yes</v>
      </c>
      <c r="AR392" s="112">
        <v>0.27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27">
        <v>0.63</v>
      </c>
      <c r="AY392" s="3" t="s">
        <v>116</v>
      </c>
      <c r="AZ392" s="96" t="s">
        <v>341</v>
      </c>
      <c r="BA392" s="3" t="s">
        <v>204</v>
      </c>
      <c r="BB392" s="41">
        <f t="shared" si="720"/>
        <v>0</v>
      </c>
      <c r="BC392" s="3" t="s">
        <v>236</v>
      </c>
      <c r="BD392" s="30" t="str">
        <f t="shared" si="721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157</v>
      </c>
      <c r="BK392" s="3" t="s">
        <v>87</v>
      </c>
      <c r="BL392" s="3" t="s">
        <v>160</v>
      </c>
      <c r="BM392" s="3" t="s">
        <v>141</v>
      </c>
      <c r="BN392" s="19">
        <v>0</v>
      </c>
      <c r="BO392" s="27">
        <v>2</v>
      </c>
      <c r="BP392" s="69" t="s">
        <v>276</v>
      </c>
      <c r="BQ392" s="70" t="str">
        <f t="shared" ref="BQ392:BU392" si="752">BQ391</f>
        <v>not compact</v>
      </c>
      <c r="BR392" s="80" t="str">
        <f t="shared" si="752"/>
        <v>not compact</v>
      </c>
      <c r="BS392" s="30" t="str">
        <f t="shared" si="752"/>
        <v>Pipe Insulation, All Lines</v>
      </c>
      <c r="BT392" s="30" t="str">
        <f t="shared" si="752"/>
        <v>Standard</v>
      </c>
      <c r="BU392" s="41">
        <f t="shared" si="752"/>
        <v>-1</v>
      </c>
      <c r="BV392" s="41">
        <v>0</v>
      </c>
      <c r="BW392" s="41">
        <v>0</v>
      </c>
      <c r="BX392" s="93" t="s">
        <v>290</v>
      </c>
      <c r="BY392" s="98">
        <v>1</v>
      </c>
      <c r="BZ392" s="107">
        <v>1.2</v>
      </c>
      <c r="CA392" s="98">
        <f t="shared" si="717"/>
        <v>-8</v>
      </c>
      <c r="CB392" s="31" t="s">
        <v>0</v>
      </c>
      <c r="CC392" s="107">
        <v>1.23</v>
      </c>
      <c r="CG392" s="14"/>
      <c r="CI392" s="13"/>
      <c r="CK392" s="13"/>
      <c r="CM392" s="13"/>
    </row>
    <row r="393" spans="3:91" s="3" customFormat="1" x14ac:dyDescent="0.25">
      <c r="C393" s="3">
        <v>14</v>
      </c>
      <c r="D393" s="30">
        <f t="shared" ref="D393:E393" si="753">D392</f>
        <v>2025</v>
      </c>
      <c r="E393" s="41" t="str">
        <f t="shared" si="753"/>
        <v>SingleFam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31651</v>
      </c>
      <c r="L393" s="3">
        <v>16.100000000000001</v>
      </c>
      <c r="M393" s="27">
        <v>0.74099999999999999</v>
      </c>
      <c r="N393" s="27">
        <v>1.26</v>
      </c>
      <c r="O393" s="27">
        <v>1.0602</v>
      </c>
      <c r="P393" s="27">
        <v>4.9299999999999997E-2</v>
      </c>
      <c r="Q393" s="27">
        <v>1.1775</v>
      </c>
      <c r="R393" s="3">
        <v>0.1</v>
      </c>
      <c r="S393" s="3"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">
        <v>5</v>
      </c>
      <c r="Z393" s="27">
        <v>0.5</v>
      </c>
      <c r="AA393" s="3" t="s">
        <v>324</v>
      </c>
      <c r="AB393" s="3">
        <v>8</v>
      </c>
      <c r="AC393" s="3">
        <v>8</v>
      </c>
      <c r="AD393" s="3">
        <v>7</v>
      </c>
      <c r="AE393" s="3">
        <v>10</v>
      </c>
      <c r="AF393" s="56">
        <v>4.8000000000000001E-2</v>
      </c>
      <c r="AG393" s="113">
        <v>0.27</v>
      </c>
      <c r="AH393" s="3">
        <v>0.35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41">
        <f t="shared" ref="AP393:AQ393" si="754">AP392</f>
        <v>0.7</v>
      </c>
      <c r="AQ393" s="41" t="str">
        <f t="shared" si="754"/>
        <v>Yes</v>
      </c>
      <c r="AR393" s="112">
        <v>0.27</v>
      </c>
      <c r="AS393" s="27">
        <v>0.23</v>
      </c>
      <c r="AT393" s="27">
        <v>0.2</v>
      </c>
      <c r="AU393" s="27">
        <v>0.2</v>
      </c>
      <c r="AV393" s="27">
        <v>0</v>
      </c>
      <c r="AW393" s="27">
        <v>0.2</v>
      </c>
      <c r="AX393" s="97">
        <v>0.63</v>
      </c>
      <c r="AY393" s="3" t="s">
        <v>116</v>
      </c>
      <c r="AZ393" s="96" t="s">
        <v>341</v>
      </c>
      <c r="BA393" s="3" t="s">
        <v>204</v>
      </c>
      <c r="BB393" s="41">
        <f t="shared" si="720"/>
        <v>0</v>
      </c>
      <c r="BC393" s="3" t="s">
        <v>236</v>
      </c>
      <c r="BD393" s="30" t="str">
        <f t="shared" si="721"/>
        <v>T24-2019 IntWall 2x6 16oc R21</v>
      </c>
      <c r="BE393" s="3" t="s">
        <v>39</v>
      </c>
      <c r="BF393" s="3" t="s">
        <v>40</v>
      </c>
      <c r="BG393" s="3" t="s">
        <v>59</v>
      </c>
      <c r="BH393" s="3" t="s">
        <v>129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69" t="s">
        <v>276</v>
      </c>
      <c r="BQ393" s="70" t="str">
        <f t="shared" ref="BQ393:BU393" si="755">BQ392</f>
        <v>not compact</v>
      </c>
      <c r="BR393" s="80" t="str">
        <f t="shared" si="755"/>
        <v>not compact</v>
      </c>
      <c r="BS393" s="30" t="str">
        <f t="shared" si="755"/>
        <v>Pipe Insulation, All Lines</v>
      </c>
      <c r="BT393" s="30" t="str">
        <f t="shared" si="755"/>
        <v>Standard</v>
      </c>
      <c r="BU393" s="41">
        <f t="shared" si="755"/>
        <v>-1</v>
      </c>
      <c r="BV393" s="41">
        <v>0</v>
      </c>
      <c r="BW393" s="41">
        <v>0</v>
      </c>
      <c r="BX393" s="93" t="s">
        <v>290</v>
      </c>
      <c r="BY393" s="98">
        <v>1</v>
      </c>
      <c r="BZ393" s="107">
        <v>1.2</v>
      </c>
      <c r="CA393" s="98">
        <f t="shared" si="717"/>
        <v>-3.1</v>
      </c>
      <c r="CB393" s="31" t="s">
        <v>0</v>
      </c>
      <c r="CC393" s="107">
        <v>1.24</v>
      </c>
      <c r="CG393" s="14"/>
      <c r="CI393" s="13"/>
      <c r="CK393" s="13"/>
      <c r="CM393" s="13"/>
    </row>
    <row r="394" spans="3:91" s="3" customFormat="1" x14ac:dyDescent="0.25">
      <c r="C394" s="3">
        <v>15</v>
      </c>
      <c r="D394" s="30">
        <f t="shared" ref="D394:E394" si="756">D393</f>
        <v>2025</v>
      </c>
      <c r="E394" s="41" t="str">
        <f t="shared" si="756"/>
        <v>SingleFam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29177</v>
      </c>
      <c r="L394" s="3">
        <v>16.2</v>
      </c>
      <c r="M394" s="27">
        <v>1.56</v>
      </c>
      <c r="N394" s="27">
        <v>1.47</v>
      </c>
      <c r="O394" s="27">
        <v>2.5975000000000001</v>
      </c>
      <c r="P394" s="27">
        <v>0.2271</v>
      </c>
      <c r="Q394" s="27">
        <v>1.5697000000000001</v>
      </c>
      <c r="R394" s="3">
        <v>0.09</v>
      </c>
      <c r="S394" s="3"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">
        <v>5</v>
      </c>
      <c r="Z394" s="27">
        <v>0.45</v>
      </c>
      <c r="AA394" s="3" t="s">
        <v>306</v>
      </c>
      <c r="AB394" s="3">
        <v>8</v>
      </c>
      <c r="AC394" s="3">
        <v>8</v>
      </c>
      <c r="AD394" s="3">
        <v>7</v>
      </c>
      <c r="AE394" s="3">
        <v>10</v>
      </c>
      <c r="AF394" s="56">
        <v>4.8000000000000001E-2</v>
      </c>
      <c r="AG394" s="3">
        <v>0.4</v>
      </c>
      <c r="AH394" s="113">
        <v>0.23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4</v>
      </c>
      <c r="AN394" s="3">
        <v>0</v>
      </c>
      <c r="AO394" s="3">
        <v>5016</v>
      </c>
      <c r="AP394" s="41">
        <f t="shared" ref="AP394:AQ394" si="757">AP393</f>
        <v>0.7</v>
      </c>
      <c r="AQ394" s="41" t="str">
        <f t="shared" si="757"/>
        <v>Yes</v>
      </c>
      <c r="AR394" s="27">
        <v>0.3</v>
      </c>
      <c r="AS394" s="112">
        <v>0.2</v>
      </c>
      <c r="AT394" s="27">
        <v>0.2</v>
      </c>
      <c r="AU394" s="27">
        <v>0.2</v>
      </c>
      <c r="AV394" s="27">
        <v>0</v>
      </c>
      <c r="AW394" s="27">
        <v>0.2</v>
      </c>
      <c r="AX394" s="27">
        <v>0.63</v>
      </c>
      <c r="AY394" s="3" t="s">
        <v>116</v>
      </c>
      <c r="AZ394" s="96" t="s">
        <v>341</v>
      </c>
      <c r="BA394" s="3" t="s">
        <v>204</v>
      </c>
      <c r="BB394" s="41">
        <f t="shared" si="720"/>
        <v>0</v>
      </c>
      <c r="BC394" s="3" t="s">
        <v>236</v>
      </c>
      <c r="BD394" s="30" t="str">
        <f t="shared" si="721"/>
        <v>T24-2019 IntWall 2x6 16oc R21</v>
      </c>
      <c r="BE394" s="3" t="s">
        <v>39</v>
      </c>
      <c r="BF394" s="3" t="s">
        <v>40</v>
      </c>
      <c r="BG394" s="3" t="s">
        <v>59</v>
      </c>
      <c r="BH394" s="3" t="s">
        <v>129</v>
      </c>
      <c r="BI394" s="3" t="s">
        <v>84</v>
      </c>
      <c r="BJ394" s="3" t="s">
        <v>159</v>
      </c>
      <c r="BK394" s="3" t="s">
        <v>87</v>
      </c>
      <c r="BL394" s="3" t="s">
        <v>162</v>
      </c>
      <c r="BM394" s="3" t="s">
        <v>141</v>
      </c>
      <c r="BN394" s="19">
        <v>0</v>
      </c>
      <c r="BO394" s="27">
        <v>2</v>
      </c>
      <c r="BP394" s="69" t="s">
        <v>276</v>
      </c>
      <c r="BQ394" s="70" t="str">
        <f t="shared" ref="BQ394:BU394" si="758">BQ393</f>
        <v>not compact</v>
      </c>
      <c r="BR394" s="80" t="str">
        <f t="shared" si="758"/>
        <v>not compact</v>
      </c>
      <c r="BS394" s="30" t="str">
        <f t="shared" si="758"/>
        <v>Pipe Insulation, All Lines</v>
      </c>
      <c r="BT394" s="30" t="str">
        <f t="shared" si="758"/>
        <v>Standard</v>
      </c>
      <c r="BU394" s="41">
        <f t="shared" si="758"/>
        <v>-1</v>
      </c>
      <c r="BV394" s="41">
        <v>0</v>
      </c>
      <c r="BW394" s="41">
        <v>0</v>
      </c>
      <c r="BX394" s="93" t="s">
        <v>290</v>
      </c>
      <c r="BY394" s="98">
        <v>1</v>
      </c>
      <c r="BZ394" s="107">
        <v>1.2</v>
      </c>
      <c r="CA394" s="98">
        <f t="shared" si="717"/>
        <v>-8.1999999999999993</v>
      </c>
      <c r="CB394" s="31" t="s">
        <v>0</v>
      </c>
      <c r="CC394" s="107">
        <v>1.1299999999999999</v>
      </c>
      <c r="CG394" s="14"/>
      <c r="CI394" s="13"/>
      <c r="CK394" s="13"/>
      <c r="CM394" s="13"/>
    </row>
    <row r="395" spans="3:91" s="3" customFormat="1" x14ac:dyDescent="0.25">
      <c r="C395" s="83">
        <v>16</v>
      </c>
      <c r="D395" s="84">
        <f t="shared" ref="D395:E395" si="759">D394</f>
        <v>2025</v>
      </c>
      <c r="E395" s="85" t="str">
        <f t="shared" si="759"/>
        <v>SingleFam</v>
      </c>
      <c r="F395" s="83">
        <v>0</v>
      </c>
      <c r="G395" s="83">
        <v>0</v>
      </c>
      <c r="H395" s="83">
        <v>0.14000000000000001</v>
      </c>
      <c r="I395" s="83">
        <v>750</v>
      </c>
      <c r="J395" s="83">
        <v>3</v>
      </c>
      <c r="K395" s="83">
        <v>30930</v>
      </c>
      <c r="L395" s="83">
        <v>14.6</v>
      </c>
      <c r="M395" s="86">
        <v>0.59</v>
      </c>
      <c r="N395" s="86">
        <v>1.22</v>
      </c>
      <c r="O395" s="86">
        <v>0.69189999999999996</v>
      </c>
      <c r="P395" s="86">
        <v>0</v>
      </c>
      <c r="Q395" s="86">
        <v>1.1829000000000001</v>
      </c>
      <c r="R395" s="83">
        <v>0.12</v>
      </c>
      <c r="S395" s="83">
        <v>21</v>
      </c>
      <c r="T395" s="83">
        <v>350</v>
      </c>
      <c r="U395" s="83">
        <v>0</v>
      </c>
      <c r="V395" s="83">
        <v>0.45</v>
      </c>
      <c r="W395" s="83">
        <v>0.45</v>
      </c>
      <c r="X395" s="3">
        <v>0.62</v>
      </c>
      <c r="Y395" s="83">
        <v>5</v>
      </c>
      <c r="Z395" s="86">
        <v>0.44</v>
      </c>
      <c r="AA395" s="83" t="s">
        <v>325</v>
      </c>
      <c r="AB395" s="83">
        <v>8</v>
      </c>
      <c r="AC395" s="83">
        <v>8</v>
      </c>
      <c r="AD395" s="83">
        <v>7</v>
      </c>
      <c r="AE395" s="83">
        <v>10</v>
      </c>
      <c r="AF395" s="87">
        <v>4.8000000000000001E-2</v>
      </c>
      <c r="AG395" s="113">
        <v>0.27</v>
      </c>
      <c r="AH395" s="83">
        <v>0.35</v>
      </c>
      <c r="AI395" s="83">
        <v>0.55000000000000004</v>
      </c>
      <c r="AJ395" s="83">
        <v>0.3</v>
      </c>
      <c r="AK395" s="83">
        <v>38</v>
      </c>
      <c r="AL395" s="83">
        <v>19</v>
      </c>
      <c r="AM395" s="83">
        <v>8</v>
      </c>
      <c r="AN395" s="83">
        <v>7016</v>
      </c>
      <c r="AO395" s="83">
        <v>10016</v>
      </c>
      <c r="AP395" s="85">
        <f t="shared" ref="AP395:AQ395" si="760">AP394</f>
        <v>0.7</v>
      </c>
      <c r="AQ395" s="85" t="str">
        <f t="shared" si="760"/>
        <v>Yes</v>
      </c>
      <c r="AR395" s="112">
        <v>0.27</v>
      </c>
      <c r="AS395" s="88">
        <v>0.35</v>
      </c>
      <c r="AT395" s="86">
        <v>0.2</v>
      </c>
      <c r="AU395" s="86">
        <v>0.2</v>
      </c>
      <c r="AV395" s="86">
        <v>0</v>
      </c>
      <c r="AW395" s="86">
        <v>0.1</v>
      </c>
      <c r="AX395" s="86">
        <v>0.1</v>
      </c>
      <c r="AY395" s="83" t="s">
        <v>116</v>
      </c>
      <c r="AZ395" s="104" t="s">
        <v>341</v>
      </c>
      <c r="BA395" s="83" t="s">
        <v>204</v>
      </c>
      <c r="BB395" s="85">
        <f t="shared" si="720"/>
        <v>0</v>
      </c>
      <c r="BC395" s="83" t="s">
        <v>236</v>
      </c>
      <c r="BD395" s="84" t="str">
        <f t="shared" si="721"/>
        <v>T24-2019 IntWall 2x6 16oc R21</v>
      </c>
      <c r="BE395" s="83" t="s">
        <v>41</v>
      </c>
      <c r="BF395" s="83" t="s">
        <v>42</v>
      </c>
      <c r="BG395" s="83" t="s">
        <v>59</v>
      </c>
      <c r="BH395" s="83" t="s">
        <v>129</v>
      </c>
      <c r="BI395" s="83" t="s">
        <v>84</v>
      </c>
      <c r="BJ395" s="83" t="s">
        <v>157</v>
      </c>
      <c r="BK395" s="83" t="s">
        <v>87</v>
      </c>
      <c r="BL395" s="83" t="s">
        <v>160</v>
      </c>
      <c r="BM395" s="83" t="s">
        <v>141</v>
      </c>
      <c r="BN395" s="95">
        <v>0</v>
      </c>
      <c r="BO395" s="86">
        <v>2</v>
      </c>
      <c r="BP395" s="90" t="s">
        <v>276</v>
      </c>
      <c r="BQ395" s="91" t="str">
        <f t="shared" ref="BQ395:BU395" si="761">BQ394</f>
        <v>not compact</v>
      </c>
      <c r="BR395" s="101" t="str">
        <f t="shared" si="761"/>
        <v>not compact</v>
      </c>
      <c r="BS395" s="84" t="str">
        <f t="shared" si="761"/>
        <v>Pipe Insulation, All Lines</v>
      </c>
      <c r="BT395" s="84" t="str">
        <f t="shared" si="761"/>
        <v>Standard</v>
      </c>
      <c r="BU395" s="85">
        <f t="shared" si="761"/>
        <v>-1</v>
      </c>
      <c r="BV395" s="88">
        <v>0</v>
      </c>
      <c r="BW395" s="88">
        <v>0</v>
      </c>
      <c r="BX395" s="88" t="s">
        <v>290</v>
      </c>
      <c r="BY395" s="99">
        <v>1</v>
      </c>
      <c r="BZ395" s="108">
        <v>0</v>
      </c>
      <c r="CA395" s="99">
        <f t="shared" si="717"/>
        <v>-22.7</v>
      </c>
      <c r="CB395" s="31" t="s">
        <v>0</v>
      </c>
      <c r="CC395" s="108">
        <v>0</v>
      </c>
      <c r="CG395" s="14"/>
      <c r="CI395" s="13"/>
      <c r="CK395" s="13"/>
      <c r="CM395" s="13"/>
    </row>
    <row r="396" spans="3:91" s="3" customFormat="1" x14ac:dyDescent="0.25">
      <c r="C396" s="3">
        <v>1</v>
      </c>
      <c r="D396" s="8">
        <v>2025</v>
      </c>
      <c r="E396" s="82" t="s">
        <v>219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26762</v>
      </c>
      <c r="L396" s="3">
        <v>4.7</v>
      </c>
      <c r="M396" s="27">
        <v>0</v>
      </c>
      <c r="N396" s="27">
        <v>0</v>
      </c>
      <c r="O396" s="27">
        <v>0.84899999999999998</v>
      </c>
      <c r="P396" s="27">
        <v>0</v>
      </c>
      <c r="Q396" s="27">
        <v>1.4602999999999999</v>
      </c>
      <c r="R396" s="3">
        <v>0.1</v>
      </c>
      <c r="S396" s="30">
        <f>S380</f>
        <v>21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">
        <v>7</v>
      </c>
      <c r="Z396" s="27">
        <v>0.56000000000000005</v>
      </c>
      <c r="AA396" s="3" t="s">
        <v>303</v>
      </c>
      <c r="AB396" s="3">
        <v>8</v>
      </c>
      <c r="AC396" s="3">
        <v>6</v>
      </c>
      <c r="AD396" s="3">
        <v>7</v>
      </c>
      <c r="AE396" s="3">
        <v>10</v>
      </c>
      <c r="AF396" s="56">
        <v>5.0999999999999997E-2</v>
      </c>
      <c r="AG396" s="3">
        <v>0.4</v>
      </c>
      <c r="AH396" s="1">
        <v>0.5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8</v>
      </c>
      <c r="AN396" s="3">
        <v>0</v>
      </c>
      <c r="AO396" s="3">
        <v>5016</v>
      </c>
      <c r="AP396" s="27">
        <v>0.7</v>
      </c>
      <c r="AQ396" s="27" t="s">
        <v>292</v>
      </c>
      <c r="AR396" s="27">
        <v>0.3</v>
      </c>
      <c r="AS396" s="60">
        <v>0.35</v>
      </c>
      <c r="AT396" s="27">
        <v>0.2</v>
      </c>
      <c r="AU396" s="27">
        <v>0.2</v>
      </c>
      <c r="AV396" s="27">
        <v>0</v>
      </c>
      <c r="AW396" s="27">
        <v>0.1</v>
      </c>
      <c r="AX396" s="27">
        <v>0.1</v>
      </c>
      <c r="AY396" s="3" t="s">
        <v>116</v>
      </c>
      <c r="AZ396" s="3" t="s">
        <v>116</v>
      </c>
      <c r="BA396" s="3" t="s">
        <v>116</v>
      </c>
      <c r="BB396" s="27">
        <v>0</v>
      </c>
      <c r="BC396" s="65" t="s">
        <v>200</v>
      </c>
      <c r="BD396" s="3" t="s">
        <v>205</v>
      </c>
      <c r="BE396" s="3" t="s">
        <v>39</v>
      </c>
      <c r="BF396" s="3" t="s">
        <v>40</v>
      </c>
      <c r="BG396" s="3" t="s">
        <v>59</v>
      </c>
      <c r="BH396" s="3" t="s">
        <v>130</v>
      </c>
      <c r="BI396" s="3" t="s">
        <v>84</v>
      </c>
      <c r="BJ396" s="3" t="s">
        <v>157</v>
      </c>
      <c r="BK396" s="3" t="s">
        <v>87</v>
      </c>
      <c r="BL396" s="3" t="s">
        <v>160</v>
      </c>
      <c r="BM396" s="3" t="s">
        <v>141</v>
      </c>
      <c r="BN396" s="19">
        <v>0</v>
      </c>
      <c r="BO396" s="27">
        <v>2</v>
      </c>
      <c r="BP396" s="69" t="s">
        <v>275</v>
      </c>
      <c r="BQ396" s="69" t="s">
        <v>268</v>
      </c>
      <c r="BR396" s="80" t="s">
        <v>268</v>
      </c>
      <c r="BS396" s="3" t="s">
        <v>185</v>
      </c>
      <c r="BT396" s="3" t="s">
        <v>184</v>
      </c>
      <c r="BU396" s="27">
        <v>-1</v>
      </c>
      <c r="BV396" s="60">
        <v>0</v>
      </c>
      <c r="BW396" s="60">
        <v>0</v>
      </c>
      <c r="BX396" s="60" t="s">
        <v>290</v>
      </c>
      <c r="BY396" s="100">
        <v>1</v>
      </c>
      <c r="BZ396" s="98">
        <v>0</v>
      </c>
      <c r="CA396" s="98">
        <f t="shared" si="717"/>
        <v>-6.7</v>
      </c>
      <c r="CB396" s="31" t="s">
        <v>0</v>
      </c>
      <c r="CG396" s="14"/>
      <c r="CI396" s="13"/>
      <c r="CK396" s="13"/>
      <c r="CM396" s="13"/>
    </row>
    <row r="397" spans="3:91" s="3" customFormat="1" x14ac:dyDescent="0.25">
      <c r="C397" s="3">
        <v>2</v>
      </c>
      <c r="D397" s="30">
        <f>D396</f>
        <v>2025</v>
      </c>
      <c r="E397" s="41" t="str">
        <f t="shared" ref="E397" si="762">E396</f>
        <v>MultiFam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30021</v>
      </c>
      <c r="L397" s="3">
        <v>5.3</v>
      </c>
      <c r="M397" s="27">
        <v>0</v>
      </c>
      <c r="N397" s="27">
        <v>0</v>
      </c>
      <c r="O397" s="27">
        <v>0.70909999999999995</v>
      </c>
      <c r="P397" s="27">
        <v>1E-4</v>
      </c>
      <c r="Q397" s="27">
        <v>1.2595000000000001</v>
      </c>
      <c r="R397" s="3">
        <v>7.0000000000000007E-2</v>
      </c>
      <c r="S397" s="30">
        <f>S381</f>
        <v>21</v>
      </c>
      <c r="T397" s="3">
        <v>350</v>
      </c>
      <c r="U397" s="3">
        <v>1</v>
      </c>
      <c r="V397" s="3">
        <v>0.45</v>
      </c>
      <c r="W397" s="3">
        <v>0.45</v>
      </c>
      <c r="X397" s="3">
        <v>0.62</v>
      </c>
      <c r="Y397" s="30">
        <f>Y396</f>
        <v>7</v>
      </c>
      <c r="Z397" s="27">
        <v>0.47</v>
      </c>
      <c r="AA397" s="3" t="s">
        <v>315</v>
      </c>
      <c r="AB397" s="3">
        <v>8</v>
      </c>
      <c r="AC397" s="3">
        <v>6</v>
      </c>
      <c r="AD397" s="3">
        <v>7</v>
      </c>
      <c r="AE397" s="3">
        <v>10</v>
      </c>
      <c r="AF397" s="56">
        <v>5.0999999999999997E-2</v>
      </c>
      <c r="AG397" s="3">
        <v>0.4</v>
      </c>
      <c r="AH397" s="3">
        <v>0.35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8</v>
      </c>
      <c r="AN397" s="3">
        <v>0</v>
      </c>
      <c r="AO397" s="3">
        <v>5016</v>
      </c>
      <c r="AP397" s="41">
        <f>AP396</f>
        <v>0.7</v>
      </c>
      <c r="AQ397" s="41" t="str">
        <f>AQ396</f>
        <v>Yes</v>
      </c>
      <c r="AR397" s="27">
        <v>0.3</v>
      </c>
      <c r="AS397" s="27">
        <v>0.23</v>
      </c>
      <c r="AT397" s="27">
        <v>0.2</v>
      </c>
      <c r="AU397" s="27">
        <v>0.2</v>
      </c>
      <c r="AV397" s="27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3" t="s">
        <v>116</v>
      </c>
      <c r="BB397" s="41">
        <f>BB396</f>
        <v>0</v>
      </c>
      <c r="BC397" s="3" t="s">
        <v>200</v>
      </c>
      <c r="BD397" s="30" t="str">
        <f>BD396</f>
        <v>T24-2019 IntWall 2x6 16oc R21</v>
      </c>
      <c r="BE397" s="3" t="s">
        <v>39</v>
      </c>
      <c r="BF397" s="3" t="s">
        <v>40</v>
      </c>
      <c r="BG397" s="96" t="s">
        <v>60</v>
      </c>
      <c r="BH397" s="3" t="s">
        <v>130</v>
      </c>
      <c r="BI397" s="3" t="s">
        <v>84</v>
      </c>
      <c r="BJ397" s="3" t="s">
        <v>157</v>
      </c>
      <c r="BK397" s="3" t="s">
        <v>87</v>
      </c>
      <c r="BL397" s="3" t="s">
        <v>160</v>
      </c>
      <c r="BM397" s="3" t="s">
        <v>141</v>
      </c>
      <c r="BN397" s="19">
        <v>0</v>
      </c>
      <c r="BO397" s="27">
        <v>2</v>
      </c>
      <c r="BP397" s="69" t="s">
        <v>276</v>
      </c>
      <c r="BQ397" s="70" t="str">
        <f>BQ396</f>
        <v>not compact</v>
      </c>
      <c r="BR397" s="80" t="str">
        <f>BR396</f>
        <v>not compact</v>
      </c>
      <c r="BS397" s="30" t="str">
        <f>BS396</f>
        <v>Pipe Insulation, All Lines</v>
      </c>
      <c r="BT397" s="30" t="str">
        <f>BT396</f>
        <v>Standard</v>
      </c>
      <c r="BU397" s="41">
        <f>BU396</f>
        <v>-1</v>
      </c>
      <c r="BV397" s="41">
        <v>0</v>
      </c>
      <c r="BW397" s="41">
        <v>0</v>
      </c>
      <c r="BX397" s="93" t="s">
        <v>290</v>
      </c>
      <c r="BY397" s="98">
        <v>1</v>
      </c>
      <c r="BZ397" s="98">
        <v>0</v>
      </c>
      <c r="CA397" s="98">
        <f t="shared" si="717"/>
        <v>-3.7</v>
      </c>
      <c r="CB397" s="31" t="s">
        <v>0</v>
      </c>
      <c r="CG397" s="14"/>
      <c r="CI397" s="13"/>
      <c r="CK397" s="13"/>
      <c r="CM397" s="13"/>
    </row>
    <row r="398" spans="3:91" s="3" customFormat="1" x14ac:dyDescent="0.25">
      <c r="C398" s="3">
        <v>3</v>
      </c>
      <c r="D398" s="30">
        <f t="shared" ref="D398:E398" si="763">D397</f>
        <v>2025</v>
      </c>
      <c r="E398" s="41" t="str">
        <f t="shared" si="763"/>
        <v>MultiFam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31137</v>
      </c>
      <c r="L398" s="3">
        <v>3.4</v>
      </c>
      <c r="M398" s="27">
        <v>0</v>
      </c>
      <c r="N398" s="27">
        <v>0</v>
      </c>
      <c r="O398" s="27">
        <v>0.6583</v>
      </c>
      <c r="P398" s="27">
        <v>0</v>
      </c>
      <c r="Q398" s="27">
        <v>1.1974</v>
      </c>
      <c r="R398" s="3">
        <v>0.06</v>
      </c>
      <c r="S398" s="30">
        <f t="shared" ref="S398:S411" si="764">S382</f>
        <v>21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ref="Y398:Y411" si="765">Y397</f>
        <v>7</v>
      </c>
      <c r="Z398" s="27">
        <v>0.47</v>
      </c>
      <c r="AA398" s="3" t="s">
        <v>304</v>
      </c>
      <c r="AB398" s="3">
        <v>6</v>
      </c>
      <c r="AC398" s="3">
        <v>6</v>
      </c>
      <c r="AD398" s="3">
        <v>7</v>
      </c>
      <c r="AE398" s="3">
        <v>10</v>
      </c>
      <c r="AF398" s="56">
        <v>5.0999999999999997E-2</v>
      </c>
      <c r="AG398" s="3">
        <v>0.4</v>
      </c>
      <c r="AH398" s="1">
        <v>0.5</v>
      </c>
      <c r="AI398" s="3">
        <v>0.55000000000000004</v>
      </c>
      <c r="AJ398" s="3">
        <v>0.3</v>
      </c>
      <c r="AK398" s="3">
        <v>30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:AQ398" si="766">AP397</f>
        <v>0.7</v>
      </c>
      <c r="AQ398" s="41" t="str">
        <f t="shared" si="766"/>
        <v>Yes</v>
      </c>
      <c r="AR398" s="27">
        <v>0.3</v>
      </c>
      <c r="AS398" s="60">
        <v>0.35</v>
      </c>
      <c r="AT398" s="27">
        <v>0.2</v>
      </c>
      <c r="AU398" s="27">
        <v>0.2</v>
      </c>
      <c r="AV398" s="27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41">
        <f t="shared" ref="BB398:BB411" si="767">BB397</f>
        <v>0</v>
      </c>
      <c r="BC398" s="3" t="s">
        <v>200</v>
      </c>
      <c r="BD398" s="30" t="str">
        <f t="shared" ref="BD398:BD411" si="768">BD397</f>
        <v>T24-2019 IntWall 2x6 16oc R21</v>
      </c>
      <c r="BE398" s="3" t="s">
        <v>39</v>
      </c>
      <c r="BF398" s="3" t="s">
        <v>40</v>
      </c>
      <c r="BG398" s="3" t="s">
        <v>60</v>
      </c>
      <c r="BH398" s="3" t="s">
        <v>130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1</v>
      </c>
      <c r="BP398" s="69" t="s">
        <v>275</v>
      </c>
      <c r="BQ398" s="70" t="str">
        <f t="shared" ref="BQ398:BU398" si="769">BQ397</f>
        <v>not compact</v>
      </c>
      <c r="BR398" s="80" t="str">
        <f t="shared" si="769"/>
        <v>not compact</v>
      </c>
      <c r="BS398" s="30" t="str">
        <f t="shared" si="769"/>
        <v>Pipe Insulation, All Lines</v>
      </c>
      <c r="BT398" s="30" t="str">
        <f t="shared" si="769"/>
        <v>Standard</v>
      </c>
      <c r="BU398" s="41">
        <f t="shared" si="769"/>
        <v>-1</v>
      </c>
      <c r="BV398" s="41">
        <v>0</v>
      </c>
      <c r="BW398" s="41">
        <v>0</v>
      </c>
      <c r="BX398" s="93" t="s">
        <v>290</v>
      </c>
      <c r="BY398" s="98">
        <v>1</v>
      </c>
      <c r="BZ398" s="98">
        <v>0</v>
      </c>
      <c r="CA398" s="98">
        <f t="shared" si="717"/>
        <v>-7.6</v>
      </c>
      <c r="CB398" s="31" t="s">
        <v>0</v>
      </c>
      <c r="CG398" s="14"/>
      <c r="CI398" s="13"/>
      <c r="CK398" s="13"/>
      <c r="CM398" s="13"/>
    </row>
    <row r="399" spans="3:91" s="3" customFormat="1" x14ac:dyDescent="0.25">
      <c r="C399" s="3">
        <v>4</v>
      </c>
      <c r="D399" s="30">
        <f t="shared" ref="D399:E399" si="770">D398</f>
        <v>2025</v>
      </c>
      <c r="E399" s="41" t="str">
        <f t="shared" si="770"/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30935</v>
      </c>
      <c r="L399" s="3">
        <v>9.9</v>
      </c>
      <c r="M399" s="27">
        <v>0</v>
      </c>
      <c r="N399" s="27">
        <v>0</v>
      </c>
      <c r="O399" s="27">
        <v>0.71630000000000005</v>
      </c>
      <c r="P399" s="27">
        <v>1.23E-2</v>
      </c>
      <c r="Q399" s="27">
        <v>1.2105999999999999</v>
      </c>
      <c r="R399" s="3">
        <v>0.08</v>
      </c>
      <c r="S399" s="30">
        <f t="shared" si="764"/>
        <v>21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si="765"/>
        <v>7</v>
      </c>
      <c r="Z399" s="27">
        <v>0.45</v>
      </c>
      <c r="AA399" s="3" t="s">
        <v>316</v>
      </c>
      <c r="AB399" s="3">
        <v>8</v>
      </c>
      <c r="AC399" s="3">
        <v>6</v>
      </c>
      <c r="AD399" s="3">
        <v>7</v>
      </c>
      <c r="AE399" s="3">
        <v>10</v>
      </c>
      <c r="AF399" s="56">
        <v>5.0999999999999997E-2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:AQ399" si="771">AP398</f>
        <v>0.7</v>
      </c>
      <c r="AQ399" s="41" t="str">
        <f t="shared" si="771"/>
        <v>Yes</v>
      </c>
      <c r="AR399" s="27">
        <v>0.3</v>
      </c>
      <c r="AS399" s="27">
        <v>0.23</v>
      </c>
      <c r="AT399" s="27">
        <v>0.2</v>
      </c>
      <c r="AU399" s="27">
        <v>0.2</v>
      </c>
      <c r="AV399" s="97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96" t="s">
        <v>116</v>
      </c>
      <c r="BB399" s="41">
        <f t="shared" si="767"/>
        <v>0</v>
      </c>
      <c r="BC399" s="3" t="s">
        <v>200</v>
      </c>
      <c r="BD399" s="30" t="str">
        <f t="shared" si="768"/>
        <v>T24-2019 IntWall 2x6 16oc R21</v>
      </c>
      <c r="BE399" s="3" t="s">
        <v>39</v>
      </c>
      <c r="BF399" s="3" t="s">
        <v>40</v>
      </c>
      <c r="BG399" s="96" t="s">
        <v>60</v>
      </c>
      <c r="BH399" s="3" t="s">
        <v>129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2</v>
      </c>
      <c r="BP399" s="69" t="s">
        <v>276</v>
      </c>
      <c r="BQ399" s="70" t="str">
        <f t="shared" ref="BQ399:BU399" si="772">BQ398</f>
        <v>not compact</v>
      </c>
      <c r="BR399" s="80" t="str">
        <f t="shared" si="772"/>
        <v>not compact</v>
      </c>
      <c r="BS399" s="30" t="str">
        <f t="shared" si="772"/>
        <v>Pipe Insulation, All Lines</v>
      </c>
      <c r="BT399" s="30" t="str">
        <f t="shared" si="772"/>
        <v>Standard</v>
      </c>
      <c r="BU399" s="41">
        <f t="shared" si="772"/>
        <v>-1</v>
      </c>
      <c r="BV399" s="41">
        <v>0</v>
      </c>
      <c r="BW399" s="41">
        <v>0</v>
      </c>
      <c r="BX399" s="93" t="s">
        <v>290</v>
      </c>
      <c r="BY399" s="98">
        <v>1</v>
      </c>
      <c r="BZ399" s="98">
        <v>0</v>
      </c>
      <c r="CA399" s="98">
        <f t="shared" si="717"/>
        <v>-4</v>
      </c>
      <c r="CB399" s="31" t="s">
        <v>0</v>
      </c>
      <c r="CG399" s="14"/>
      <c r="CI399" s="13"/>
      <c r="CK399" s="13"/>
      <c r="CM399" s="13"/>
    </row>
    <row r="400" spans="3:91" s="3" customFormat="1" x14ac:dyDescent="0.25">
      <c r="C400" s="3">
        <v>5</v>
      </c>
      <c r="D400" s="30">
        <f t="shared" ref="D400:E400" si="773">D399</f>
        <v>2025</v>
      </c>
      <c r="E400" s="41" t="str">
        <f t="shared" si="773"/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33490</v>
      </c>
      <c r="L400" s="3">
        <v>2.7</v>
      </c>
      <c r="M400" s="27">
        <v>0</v>
      </c>
      <c r="N400" s="27">
        <v>0</v>
      </c>
      <c r="O400" s="27">
        <v>0.62670000000000003</v>
      </c>
      <c r="P400" s="27">
        <v>0</v>
      </c>
      <c r="Q400" s="27">
        <v>1.1488</v>
      </c>
      <c r="R400" s="3">
        <v>0.05</v>
      </c>
      <c r="S400" s="30">
        <f t="shared" si="764"/>
        <v>21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si="765"/>
        <v>7</v>
      </c>
      <c r="Z400" s="27">
        <v>0.51</v>
      </c>
      <c r="AA400" s="3" t="s">
        <v>317</v>
      </c>
      <c r="AB400" s="3">
        <v>6</v>
      </c>
      <c r="AC400" s="3">
        <v>6</v>
      </c>
      <c r="AD400" s="3">
        <v>7</v>
      </c>
      <c r="AE400" s="3">
        <v>10</v>
      </c>
      <c r="AF400" s="56">
        <v>5.0999999999999997E-2</v>
      </c>
      <c r="AG400" s="3">
        <v>0.4</v>
      </c>
      <c r="AH400" s="1">
        <v>0.5</v>
      </c>
      <c r="AI400" s="3">
        <v>0.55000000000000004</v>
      </c>
      <c r="AJ400" s="3">
        <v>0.3</v>
      </c>
      <c r="AK400" s="3">
        <v>30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:AQ400" si="774">AP399</f>
        <v>0.7</v>
      </c>
      <c r="AQ400" s="41" t="str">
        <f t="shared" si="774"/>
        <v>Yes</v>
      </c>
      <c r="AR400" s="27">
        <v>0.3</v>
      </c>
      <c r="AS400" s="60">
        <v>0.35</v>
      </c>
      <c r="AT400" s="27">
        <v>0.2</v>
      </c>
      <c r="AU400" s="27">
        <v>0.2</v>
      </c>
      <c r="AV400" s="2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3" t="s">
        <v>116</v>
      </c>
      <c r="BB400" s="41">
        <f t="shared" si="767"/>
        <v>0</v>
      </c>
      <c r="BC400" s="3" t="s">
        <v>200</v>
      </c>
      <c r="BD400" s="30" t="str">
        <f t="shared" si="768"/>
        <v>T24-2019 IntWall 2x6 16oc R21</v>
      </c>
      <c r="BE400" s="3" t="s">
        <v>39</v>
      </c>
      <c r="BF400" s="3" t="s">
        <v>40</v>
      </c>
      <c r="BG400" s="3" t="s">
        <v>60</v>
      </c>
      <c r="BH400" s="3" t="s">
        <v>130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1</v>
      </c>
      <c r="BP400" s="69" t="s">
        <v>275</v>
      </c>
      <c r="BQ400" s="70" t="str">
        <f t="shared" ref="BQ400:BU400" si="775">BQ399</f>
        <v>not compact</v>
      </c>
      <c r="BR400" s="80" t="str">
        <f t="shared" si="775"/>
        <v>not compact</v>
      </c>
      <c r="BS400" s="30" t="str">
        <f t="shared" si="775"/>
        <v>Pipe Insulation, All Lines</v>
      </c>
      <c r="BT400" s="30" t="str">
        <f t="shared" si="775"/>
        <v>Standard</v>
      </c>
      <c r="BU400" s="41">
        <f t="shared" si="775"/>
        <v>-1</v>
      </c>
      <c r="BV400" s="41">
        <v>0</v>
      </c>
      <c r="BW400" s="41">
        <v>0</v>
      </c>
      <c r="BX400" s="93" t="s">
        <v>290</v>
      </c>
      <c r="BY400" s="98">
        <v>1</v>
      </c>
      <c r="BZ400" s="98">
        <v>0</v>
      </c>
      <c r="CA400" s="98">
        <f t="shared" si="717"/>
        <v>-8.5</v>
      </c>
      <c r="CB400" s="31" t="s">
        <v>0</v>
      </c>
      <c r="CG400" s="14"/>
      <c r="CI400" s="13"/>
      <c r="CK400" s="13"/>
      <c r="CM400" s="13"/>
    </row>
    <row r="401" spans="2:91" s="3" customFormat="1" x14ac:dyDescent="0.25">
      <c r="C401" s="3">
        <v>6</v>
      </c>
      <c r="D401" s="30">
        <f t="shared" ref="D401:E401" si="776">D400</f>
        <v>2025</v>
      </c>
      <c r="E401" s="41" t="str">
        <f t="shared" si="776"/>
        <v>MultiFam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3</v>
      </c>
      <c r="K401" s="3">
        <v>30081</v>
      </c>
      <c r="L401" s="3">
        <v>0</v>
      </c>
      <c r="M401" s="27">
        <v>0</v>
      </c>
      <c r="N401" s="27">
        <v>0</v>
      </c>
      <c r="O401" s="27">
        <v>0.60540000000000005</v>
      </c>
      <c r="P401" s="27">
        <v>1.1999999999999999E-3</v>
      </c>
      <c r="Q401" s="27">
        <v>1.1872</v>
      </c>
      <c r="R401" s="3">
        <v>0.03</v>
      </c>
      <c r="S401" s="30">
        <f t="shared" si="764"/>
        <v>20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si="765"/>
        <v>7</v>
      </c>
      <c r="Z401" s="27">
        <v>0.36</v>
      </c>
      <c r="AA401" s="3" t="s">
        <v>318</v>
      </c>
      <c r="AB401" s="3">
        <v>6</v>
      </c>
      <c r="AC401" s="3">
        <v>6</v>
      </c>
      <c r="AD401" s="3">
        <v>7</v>
      </c>
      <c r="AE401" s="3">
        <v>10</v>
      </c>
      <c r="AF401" s="3">
        <v>6.5000000000000002E-2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30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77">AP400</f>
        <v>0.7</v>
      </c>
      <c r="AQ401" s="41" t="str">
        <f t="shared" si="777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27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3" t="s">
        <v>116</v>
      </c>
      <c r="BB401" s="41">
        <f t="shared" si="767"/>
        <v>0</v>
      </c>
      <c r="BC401" s="3" t="s">
        <v>127</v>
      </c>
      <c r="BD401" s="57" t="s">
        <v>128</v>
      </c>
      <c r="BE401" s="3" t="s">
        <v>39</v>
      </c>
      <c r="BF401" s="3" t="s">
        <v>40</v>
      </c>
      <c r="BG401" s="3" t="s">
        <v>60</v>
      </c>
      <c r="BH401" s="3" t="s">
        <v>130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1</v>
      </c>
      <c r="BP401" s="69" t="s">
        <v>276</v>
      </c>
      <c r="BQ401" s="70" t="str">
        <f t="shared" ref="BQ401:BU401" si="778">BQ400</f>
        <v>not compact</v>
      </c>
      <c r="BR401" s="80" t="str">
        <f t="shared" si="778"/>
        <v>not compact</v>
      </c>
      <c r="BS401" s="30" t="str">
        <f t="shared" si="778"/>
        <v>Pipe Insulation, All Lines</v>
      </c>
      <c r="BT401" s="30" t="str">
        <f t="shared" si="778"/>
        <v>Standard</v>
      </c>
      <c r="BU401" s="41">
        <f t="shared" si="778"/>
        <v>-1</v>
      </c>
      <c r="BV401" s="41">
        <v>0</v>
      </c>
      <c r="BW401" s="41">
        <v>0</v>
      </c>
      <c r="BX401" s="93" t="s">
        <v>290</v>
      </c>
      <c r="BY401" s="98">
        <v>1</v>
      </c>
      <c r="BZ401" s="98">
        <v>0</v>
      </c>
      <c r="CA401" s="98">
        <f t="shared" si="717"/>
        <v>-6.8</v>
      </c>
      <c r="CB401" s="31" t="s">
        <v>0</v>
      </c>
      <c r="CG401" s="14"/>
      <c r="CI401" s="13"/>
      <c r="CK401" s="13"/>
      <c r="CM401" s="13"/>
    </row>
    <row r="402" spans="2:91" s="3" customFormat="1" x14ac:dyDescent="0.25">
      <c r="C402" s="3">
        <v>7</v>
      </c>
      <c r="D402" s="30">
        <f t="shared" ref="D402:E402" si="779">D401</f>
        <v>2025</v>
      </c>
      <c r="E402" s="41" t="str">
        <f t="shared" si="779"/>
        <v>MultiFam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3</v>
      </c>
      <c r="K402" s="3">
        <v>30701</v>
      </c>
      <c r="L402" s="3">
        <v>0</v>
      </c>
      <c r="M402" s="27">
        <v>0</v>
      </c>
      <c r="N402" s="27">
        <v>0</v>
      </c>
      <c r="O402" s="27">
        <v>0.65839999999999999</v>
      </c>
      <c r="P402" s="27">
        <v>5.1000000000000004E-3</v>
      </c>
      <c r="Q402" s="27">
        <v>1.3071999999999999</v>
      </c>
      <c r="R402" s="3">
        <v>0.02</v>
      </c>
      <c r="S402" s="30">
        <f t="shared" si="764"/>
        <v>18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65"/>
        <v>7</v>
      </c>
      <c r="Z402" s="27">
        <v>0.38</v>
      </c>
      <c r="AA402" s="3" t="s">
        <v>305</v>
      </c>
      <c r="AB402" s="3">
        <v>6</v>
      </c>
      <c r="AC402" s="3">
        <v>6</v>
      </c>
      <c r="AD402" s="3">
        <v>7</v>
      </c>
      <c r="AE402" s="3">
        <v>10</v>
      </c>
      <c r="AF402" s="3">
        <v>6.5000000000000002E-2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30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" si="780">AP401</f>
        <v>0.7</v>
      </c>
      <c r="AQ402" s="60" t="s">
        <v>293</v>
      </c>
      <c r="AR402" s="27">
        <v>0.3</v>
      </c>
      <c r="AS402" s="27">
        <v>0.23</v>
      </c>
      <c r="AT402" s="27">
        <v>0.2</v>
      </c>
      <c r="AU402" s="27">
        <v>0.2</v>
      </c>
      <c r="AV402" s="27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3" t="s">
        <v>116</v>
      </c>
      <c r="BB402" s="41">
        <f t="shared" si="767"/>
        <v>0</v>
      </c>
      <c r="BC402" s="3" t="s">
        <v>127</v>
      </c>
      <c r="BD402" s="57" t="s">
        <v>128</v>
      </c>
      <c r="BE402" s="3" t="s">
        <v>39</v>
      </c>
      <c r="BF402" s="3" t="s">
        <v>40</v>
      </c>
      <c r="BG402" s="3" t="s">
        <v>60</v>
      </c>
      <c r="BH402" s="3" t="s">
        <v>130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1</v>
      </c>
      <c r="BP402" s="69" t="s">
        <v>276</v>
      </c>
      <c r="BQ402" s="70" t="str">
        <f t="shared" ref="BQ402:BU402" si="781">BQ401</f>
        <v>not compact</v>
      </c>
      <c r="BR402" s="80" t="str">
        <f t="shared" si="781"/>
        <v>not compact</v>
      </c>
      <c r="BS402" s="30" t="str">
        <f t="shared" si="781"/>
        <v>Pipe Insulation, All Lines</v>
      </c>
      <c r="BT402" s="30" t="str">
        <f t="shared" si="781"/>
        <v>Standard</v>
      </c>
      <c r="BU402" s="41">
        <f t="shared" si="781"/>
        <v>-1</v>
      </c>
      <c r="BV402" s="41">
        <v>0</v>
      </c>
      <c r="BW402" s="41">
        <v>0</v>
      </c>
      <c r="BX402" s="93" t="s">
        <v>290</v>
      </c>
      <c r="BY402" s="98">
        <v>1</v>
      </c>
      <c r="BZ402" s="98">
        <v>0</v>
      </c>
      <c r="CA402" s="98">
        <f t="shared" si="717"/>
        <v>-8.8000000000000007</v>
      </c>
      <c r="CB402" s="31" t="s">
        <v>0</v>
      </c>
      <c r="CG402" s="14"/>
      <c r="CI402" s="13"/>
      <c r="CK402" s="13"/>
      <c r="CM402" s="13"/>
    </row>
    <row r="403" spans="2:91" s="3" customFormat="1" x14ac:dyDescent="0.25">
      <c r="C403" s="3">
        <v>8</v>
      </c>
      <c r="D403" s="30">
        <f t="shared" ref="D403:E403" si="782">D402</f>
        <v>2025</v>
      </c>
      <c r="E403" s="41" t="str">
        <f t="shared" si="782"/>
        <v>MultiFam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29254</v>
      </c>
      <c r="L403" s="3">
        <v>9</v>
      </c>
      <c r="M403" s="27">
        <v>0</v>
      </c>
      <c r="N403" s="27">
        <v>0</v>
      </c>
      <c r="O403" s="27">
        <v>0.77900000000000003</v>
      </c>
      <c r="P403" s="27">
        <v>1.0800000000000001E-2</v>
      </c>
      <c r="Q403" s="27">
        <v>1.3493999999999999</v>
      </c>
      <c r="R403" s="3">
        <v>0.06</v>
      </c>
      <c r="S403" s="30">
        <f t="shared" si="764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65"/>
        <v>7</v>
      </c>
      <c r="Z403" s="27">
        <v>0.34</v>
      </c>
      <c r="AA403" s="3" t="s">
        <v>319</v>
      </c>
      <c r="AB403" s="3">
        <v>8</v>
      </c>
      <c r="AC403" s="3">
        <v>6</v>
      </c>
      <c r="AD403" s="3">
        <v>7</v>
      </c>
      <c r="AE403" s="3">
        <v>10</v>
      </c>
      <c r="AF403" s="56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" si="783">AP402</f>
        <v>0.7</v>
      </c>
      <c r="AQ403" s="27" t="s">
        <v>292</v>
      </c>
      <c r="AR403" s="27">
        <v>0.3</v>
      </c>
      <c r="AS403" s="27">
        <v>0.23</v>
      </c>
      <c r="AT403" s="27">
        <v>0.2</v>
      </c>
      <c r="AU403" s="27">
        <v>0.2</v>
      </c>
      <c r="AV403" s="97">
        <v>1</v>
      </c>
      <c r="AW403" s="27">
        <v>0.1</v>
      </c>
      <c r="AX403" s="27">
        <v>0.1</v>
      </c>
      <c r="AY403" s="3" t="s">
        <v>116</v>
      </c>
      <c r="AZ403" s="3" t="s">
        <v>116</v>
      </c>
      <c r="BA403" s="96" t="s">
        <v>116</v>
      </c>
      <c r="BB403" s="41">
        <f t="shared" si="767"/>
        <v>0</v>
      </c>
      <c r="BC403" s="3" t="s">
        <v>200</v>
      </c>
      <c r="BD403" s="3" t="s">
        <v>205</v>
      </c>
      <c r="BE403" s="3" t="s">
        <v>39</v>
      </c>
      <c r="BF403" s="3" t="s">
        <v>40</v>
      </c>
      <c r="BG403" s="96" t="s">
        <v>60</v>
      </c>
      <c r="BH403" s="3" t="s">
        <v>129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2</v>
      </c>
      <c r="BP403" s="69" t="s">
        <v>276</v>
      </c>
      <c r="BQ403" s="70" t="str">
        <f t="shared" ref="BQ403:BU403" si="784">BQ402</f>
        <v>not compact</v>
      </c>
      <c r="BR403" s="80" t="str">
        <f t="shared" si="784"/>
        <v>not compact</v>
      </c>
      <c r="BS403" s="30" t="str">
        <f t="shared" si="784"/>
        <v>Pipe Insulation, All Lines</v>
      </c>
      <c r="BT403" s="30" t="str">
        <f t="shared" si="784"/>
        <v>Standard</v>
      </c>
      <c r="BU403" s="41">
        <f t="shared" si="784"/>
        <v>-1</v>
      </c>
      <c r="BV403" s="41">
        <v>0</v>
      </c>
      <c r="BW403" s="41">
        <v>0</v>
      </c>
      <c r="BX403" s="93" t="s">
        <v>290</v>
      </c>
      <c r="BY403" s="98">
        <v>1</v>
      </c>
      <c r="BZ403" s="98">
        <v>0</v>
      </c>
      <c r="CA403" s="98">
        <f t="shared" si="717"/>
        <v>-4.4000000000000004</v>
      </c>
      <c r="CB403" s="31" t="s">
        <v>0</v>
      </c>
      <c r="CG403" s="14"/>
      <c r="CI403" s="13"/>
      <c r="CK403" s="13"/>
      <c r="CM403" s="13"/>
    </row>
    <row r="404" spans="2:91" s="3" customFormat="1" x14ac:dyDescent="0.25">
      <c r="C404" s="3">
        <v>9</v>
      </c>
      <c r="D404" s="30">
        <f t="shared" ref="D404:E404" si="785">D403</f>
        <v>2025</v>
      </c>
      <c r="E404" s="41" t="str">
        <f t="shared" si="785"/>
        <v>MultiFam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29889</v>
      </c>
      <c r="L404" s="3">
        <v>9.8000000000000007</v>
      </c>
      <c r="M404" s="27">
        <v>0</v>
      </c>
      <c r="N404" s="27">
        <v>0</v>
      </c>
      <c r="O404" s="27">
        <v>0.78339999999999999</v>
      </c>
      <c r="P404" s="27">
        <v>1.66E-2</v>
      </c>
      <c r="Q404" s="27">
        <v>1.2688999999999999</v>
      </c>
      <c r="R404" s="3">
        <v>7.0000000000000007E-2</v>
      </c>
      <c r="S404" s="30">
        <f t="shared" si="764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65"/>
        <v>7</v>
      </c>
      <c r="Z404" s="27">
        <v>0.39</v>
      </c>
      <c r="AA404" s="3" t="s">
        <v>307</v>
      </c>
      <c r="AB404" s="3">
        <v>8</v>
      </c>
      <c r="AC404" s="3">
        <v>6</v>
      </c>
      <c r="AD404" s="3">
        <v>7</v>
      </c>
      <c r="AE404" s="3">
        <v>10</v>
      </c>
      <c r="AF404" s="56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0</v>
      </c>
      <c r="AN404" s="3">
        <v>0</v>
      </c>
      <c r="AO404" s="3">
        <v>5016</v>
      </c>
      <c r="AP404" s="41">
        <f t="shared" ref="AP404:AQ404" si="786">AP403</f>
        <v>0.7</v>
      </c>
      <c r="AQ404" s="41" t="str">
        <f t="shared" si="786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97">
        <v>1</v>
      </c>
      <c r="AW404" s="27">
        <v>0.1</v>
      </c>
      <c r="AX404" s="27">
        <v>0.1</v>
      </c>
      <c r="AY404" s="3" t="s">
        <v>116</v>
      </c>
      <c r="AZ404" s="3" t="s">
        <v>116</v>
      </c>
      <c r="BA404" s="96" t="s">
        <v>116</v>
      </c>
      <c r="BB404" s="41">
        <f t="shared" si="767"/>
        <v>0</v>
      </c>
      <c r="BC404" s="3" t="s">
        <v>200</v>
      </c>
      <c r="BD404" s="30" t="str">
        <f t="shared" si="768"/>
        <v>T24-2019 IntWall 2x6 16oc R21</v>
      </c>
      <c r="BE404" s="3" t="s">
        <v>39</v>
      </c>
      <c r="BF404" s="3" t="s">
        <v>40</v>
      </c>
      <c r="BG404" s="96" t="s">
        <v>60</v>
      </c>
      <c r="BH404" s="3" t="s">
        <v>129</v>
      </c>
      <c r="BI404" s="3" t="s">
        <v>84</v>
      </c>
      <c r="BJ404" s="3" t="s">
        <v>158</v>
      </c>
      <c r="BK404" s="3" t="s">
        <v>87</v>
      </c>
      <c r="BL404" s="3" t="s">
        <v>161</v>
      </c>
      <c r="BM404" s="3" t="s">
        <v>141</v>
      </c>
      <c r="BN404" s="19">
        <v>0</v>
      </c>
      <c r="BO404" s="27">
        <v>2</v>
      </c>
      <c r="BP404" s="69" t="s">
        <v>276</v>
      </c>
      <c r="BQ404" s="70" t="str">
        <f t="shared" ref="BQ404:BU404" si="787">BQ403</f>
        <v>not compact</v>
      </c>
      <c r="BR404" s="80" t="str">
        <f t="shared" si="787"/>
        <v>not compact</v>
      </c>
      <c r="BS404" s="30" t="str">
        <f t="shared" si="787"/>
        <v>Pipe Insulation, All Lines</v>
      </c>
      <c r="BT404" s="30" t="str">
        <f t="shared" si="787"/>
        <v>Standard</v>
      </c>
      <c r="BU404" s="41">
        <f t="shared" si="787"/>
        <v>-1</v>
      </c>
      <c r="BV404" s="41">
        <v>0</v>
      </c>
      <c r="BW404" s="41">
        <v>0</v>
      </c>
      <c r="BX404" s="93" t="s">
        <v>290</v>
      </c>
      <c r="BY404" s="98">
        <v>1</v>
      </c>
      <c r="BZ404" s="98">
        <v>0</v>
      </c>
      <c r="CA404" s="98">
        <f t="shared" si="717"/>
        <v>-4.4000000000000004</v>
      </c>
      <c r="CB404" s="31" t="s">
        <v>0</v>
      </c>
      <c r="CG404" s="14"/>
      <c r="CI404" s="13"/>
      <c r="CK404" s="13"/>
      <c r="CM404" s="13"/>
    </row>
    <row r="405" spans="2:91" s="3" customFormat="1" x14ac:dyDescent="0.25">
      <c r="C405" s="3">
        <v>10</v>
      </c>
      <c r="D405" s="30">
        <f t="shared" ref="D405:E405" si="788">D404</f>
        <v>2025</v>
      </c>
      <c r="E405" s="41" t="str">
        <f t="shared" si="788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30200</v>
      </c>
      <c r="L405" s="3">
        <v>9.1</v>
      </c>
      <c r="M405" s="27">
        <v>0</v>
      </c>
      <c r="N405" s="27">
        <v>0</v>
      </c>
      <c r="O405" s="27">
        <v>0.93230000000000002</v>
      </c>
      <c r="P405" s="27">
        <v>3.2099999999999997E-2</v>
      </c>
      <c r="Q405" s="27">
        <v>1.3028</v>
      </c>
      <c r="R405" s="3">
        <v>0.06</v>
      </c>
      <c r="S405" s="30">
        <f t="shared" si="764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5"/>
        <v>7</v>
      </c>
      <c r="Z405" s="27">
        <v>0.42</v>
      </c>
      <c r="AA405" s="3" t="s">
        <v>320</v>
      </c>
      <c r="AB405" s="3">
        <v>8</v>
      </c>
      <c r="AC405" s="3">
        <v>6</v>
      </c>
      <c r="AD405" s="3">
        <v>7</v>
      </c>
      <c r="AE405" s="3">
        <v>10</v>
      </c>
      <c r="AF405" s="56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0</v>
      </c>
      <c r="AN405" s="3">
        <v>0</v>
      </c>
      <c r="AO405" s="3">
        <v>5016</v>
      </c>
      <c r="AP405" s="41">
        <f t="shared" ref="AP405:AQ405" si="789">AP404</f>
        <v>0.7</v>
      </c>
      <c r="AQ405" s="41" t="str">
        <f t="shared" si="789"/>
        <v>Yes</v>
      </c>
      <c r="AR405" s="27">
        <v>0.3</v>
      </c>
      <c r="AS405" s="27">
        <v>0.23</v>
      </c>
      <c r="AT405" s="27">
        <v>0.2</v>
      </c>
      <c r="AU405" s="27">
        <v>0.2</v>
      </c>
      <c r="AV405" s="97">
        <v>1</v>
      </c>
      <c r="AW405" s="27">
        <v>0.2</v>
      </c>
      <c r="AX405" s="27">
        <v>0.1</v>
      </c>
      <c r="AY405" s="3" t="s">
        <v>116</v>
      </c>
      <c r="AZ405" s="3" t="s">
        <v>116</v>
      </c>
      <c r="BA405" s="96" t="s">
        <v>116</v>
      </c>
      <c r="BB405" s="41">
        <f t="shared" si="767"/>
        <v>0</v>
      </c>
      <c r="BC405" s="3" t="s">
        <v>200</v>
      </c>
      <c r="BD405" s="30" t="str">
        <f t="shared" si="768"/>
        <v>T24-2019 IntWall 2x6 16oc R21</v>
      </c>
      <c r="BE405" s="3" t="s">
        <v>39</v>
      </c>
      <c r="BF405" s="3" t="s">
        <v>40</v>
      </c>
      <c r="BG405" s="96" t="s">
        <v>60</v>
      </c>
      <c r="BH405" s="3" t="s">
        <v>129</v>
      </c>
      <c r="BI405" s="3" t="s">
        <v>84</v>
      </c>
      <c r="BJ405" s="3" t="s">
        <v>158</v>
      </c>
      <c r="BK405" s="3" t="s">
        <v>87</v>
      </c>
      <c r="BL405" s="3" t="s">
        <v>161</v>
      </c>
      <c r="BM405" s="3" t="s">
        <v>141</v>
      </c>
      <c r="BN405" s="19">
        <v>0</v>
      </c>
      <c r="BO405" s="27">
        <v>2</v>
      </c>
      <c r="BP405" s="69" t="s">
        <v>276</v>
      </c>
      <c r="BQ405" s="70" t="str">
        <f t="shared" ref="BQ405:BU405" si="790">BQ404</f>
        <v>not compact</v>
      </c>
      <c r="BR405" s="80" t="str">
        <f t="shared" si="790"/>
        <v>not compact</v>
      </c>
      <c r="BS405" s="30" t="str">
        <f t="shared" si="790"/>
        <v>Pipe Insulation, All Lines</v>
      </c>
      <c r="BT405" s="30" t="str">
        <f t="shared" si="790"/>
        <v>Standard</v>
      </c>
      <c r="BU405" s="41">
        <f t="shared" si="790"/>
        <v>-1</v>
      </c>
      <c r="BV405" s="41">
        <v>0</v>
      </c>
      <c r="BW405" s="41">
        <v>0</v>
      </c>
      <c r="BX405" s="93" t="s">
        <v>290</v>
      </c>
      <c r="BY405" s="98">
        <v>1</v>
      </c>
      <c r="BZ405" s="98">
        <v>0</v>
      </c>
      <c r="CA405" s="98">
        <f t="shared" si="717"/>
        <v>-4.4000000000000004</v>
      </c>
      <c r="CB405" s="31" t="s">
        <v>0</v>
      </c>
      <c r="CG405" s="14"/>
      <c r="CI405" s="13"/>
      <c r="CK405" s="13"/>
      <c r="CM405" s="13"/>
    </row>
    <row r="406" spans="2:91" s="3" customFormat="1" x14ac:dyDescent="0.25">
      <c r="C406" s="3">
        <v>11</v>
      </c>
      <c r="D406" s="30">
        <f t="shared" ref="D406:E406" si="791">D405</f>
        <v>2025</v>
      </c>
      <c r="E406" s="41" t="str">
        <f t="shared" si="791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29693</v>
      </c>
      <c r="L406" s="3">
        <v>8.1</v>
      </c>
      <c r="M406" s="27">
        <v>0</v>
      </c>
      <c r="N406" s="27">
        <v>0</v>
      </c>
      <c r="O406" s="27">
        <v>1.423</v>
      </c>
      <c r="P406" s="27">
        <v>8.6400000000000005E-2</v>
      </c>
      <c r="Q406" s="27">
        <v>1.4276</v>
      </c>
      <c r="R406" s="3">
        <v>0.08</v>
      </c>
      <c r="S406" s="30">
        <f t="shared" si="764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5"/>
        <v>7</v>
      </c>
      <c r="Z406" s="27">
        <v>0.45</v>
      </c>
      <c r="AA406" s="3" t="s">
        <v>321</v>
      </c>
      <c r="AB406" s="3">
        <v>8</v>
      </c>
      <c r="AC406" s="3">
        <v>8</v>
      </c>
      <c r="AD406" s="3">
        <v>7</v>
      </c>
      <c r="AE406" s="3">
        <v>10</v>
      </c>
      <c r="AF406" s="56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8</v>
      </c>
      <c r="AN406" s="3">
        <v>0</v>
      </c>
      <c r="AO406" s="3">
        <v>5016</v>
      </c>
      <c r="AP406" s="41">
        <f t="shared" ref="AP406:AQ406" si="792">AP405</f>
        <v>0.7</v>
      </c>
      <c r="AQ406" s="41" t="str">
        <f t="shared" si="792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7">
        <v>1</v>
      </c>
      <c r="AW406" s="27">
        <v>0.2</v>
      </c>
      <c r="AX406" s="27">
        <v>0.1</v>
      </c>
      <c r="AY406" s="3" t="s">
        <v>116</v>
      </c>
      <c r="AZ406" s="3" t="s">
        <v>116</v>
      </c>
      <c r="BA406" s="96" t="s">
        <v>116</v>
      </c>
      <c r="BB406" s="41">
        <f t="shared" si="767"/>
        <v>0</v>
      </c>
      <c r="BC406" s="56" t="s">
        <v>200</v>
      </c>
      <c r="BD406" s="30" t="str">
        <f t="shared" si="768"/>
        <v>T24-2019 IntWall 2x6 16oc R21</v>
      </c>
      <c r="BE406" s="3" t="s">
        <v>39</v>
      </c>
      <c r="BF406" s="3" t="s">
        <v>40</v>
      </c>
      <c r="BG406" s="3" t="s">
        <v>59</v>
      </c>
      <c r="BH406" s="3" t="s">
        <v>129</v>
      </c>
      <c r="BI406" s="3" t="s">
        <v>84</v>
      </c>
      <c r="BJ406" s="3" t="s">
        <v>157</v>
      </c>
      <c r="BK406" s="3" t="s">
        <v>87</v>
      </c>
      <c r="BL406" s="3" t="s">
        <v>160</v>
      </c>
      <c r="BM406" s="3" t="s">
        <v>141</v>
      </c>
      <c r="BN406" s="19">
        <v>0</v>
      </c>
      <c r="BO406" s="27">
        <v>2</v>
      </c>
      <c r="BP406" s="69" t="s">
        <v>276</v>
      </c>
      <c r="BQ406" s="70" t="str">
        <f t="shared" ref="BQ406:BU406" si="793">BQ405</f>
        <v>not compact</v>
      </c>
      <c r="BR406" s="80" t="str">
        <f t="shared" si="793"/>
        <v>not compact</v>
      </c>
      <c r="BS406" s="30" t="str">
        <f t="shared" si="793"/>
        <v>Pipe Insulation, All Lines</v>
      </c>
      <c r="BT406" s="30" t="str">
        <f t="shared" si="793"/>
        <v>Standard</v>
      </c>
      <c r="BU406" s="41">
        <f t="shared" si="793"/>
        <v>-1</v>
      </c>
      <c r="BV406" s="41">
        <v>0</v>
      </c>
      <c r="BW406" s="41">
        <v>0</v>
      </c>
      <c r="BX406" s="93" t="s">
        <v>290</v>
      </c>
      <c r="BY406" s="98">
        <v>1</v>
      </c>
      <c r="BZ406" s="98">
        <v>0</v>
      </c>
      <c r="CA406" s="98">
        <f t="shared" si="717"/>
        <v>-4.2</v>
      </c>
      <c r="CB406" s="31" t="s">
        <v>0</v>
      </c>
      <c r="CG406" s="14"/>
      <c r="CI406" s="13"/>
      <c r="CK406" s="13"/>
      <c r="CM406" s="13"/>
    </row>
    <row r="407" spans="2:91" s="3" customFormat="1" x14ac:dyDescent="0.25">
      <c r="C407" s="3">
        <v>12</v>
      </c>
      <c r="D407" s="30">
        <f t="shared" ref="D407:E407" si="794">D406</f>
        <v>2025</v>
      </c>
      <c r="E407" s="41" t="str">
        <f t="shared" si="794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29328</v>
      </c>
      <c r="L407" s="3">
        <v>9</v>
      </c>
      <c r="M407" s="27">
        <v>0</v>
      </c>
      <c r="N407" s="27">
        <v>0</v>
      </c>
      <c r="O407" s="27">
        <v>0.81200000000000006</v>
      </c>
      <c r="P407" s="27">
        <v>1.77E-2</v>
      </c>
      <c r="Q407" s="27">
        <v>1.3127</v>
      </c>
      <c r="R407" s="3">
        <v>0.09</v>
      </c>
      <c r="S407" s="30">
        <f t="shared" si="764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5"/>
        <v>7</v>
      </c>
      <c r="Z407" s="27">
        <v>0.46</v>
      </c>
      <c r="AA407" s="3" t="s">
        <v>322</v>
      </c>
      <c r="AB407" s="3">
        <v>8</v>
      </c>
      <c r="AC407" s="3">
        <v>6</v>
      </c>
      <c r="AD407" s="3">
        <v>7</v>
      </c>
      <c r="AE407" s="3">
        <v>10</v>
      </c>
      <c r="AF407" s="56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4</v>
      </c>
      <c r="AN407" s="3">
        <v>0</v>
      </c>
      <c r="AO407" s="3">
        <v>5016</v>
      </c>
      <c r="AP407" s="41">
        <f t="shared" ref="AP407:AQ407" si="795">AP406</f>
        <v>0.7</v>
      </c>
      <c r="AQ407" s="41" t="str">
        <f t="shared" si="795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7">
        <v>1</v>
      </c>
      <c r="AW407" s="27">
        <v>0.2</v>
      </c>
      <c r="AX407" s="27">
        <v>0.1</v>
      </c>
      <c r="AY407" s="3" t="s">
        <v>116</v>
      </c>
      <c r="AZ407" s="3" t="s">
        <v>116</v>
      </c>
      <c r="BA407" s="96" t="s">
        <v>116</v>
      </c>
      <c r="BB407" s="41">
        <f t="shared" si="767"/>
        <v>0</v>
      </c>
      <c r="BC407" s="65" t="s">
        <v>200</v>
      </c>
      <c r="BD407" s="30" t="str">
        <f t="shared" si="768"/>
        <v>T24-2019 IntWall 2x6 16oc R21</v>
      </c>
      <c r="BE407" s="3" t="s">
        <v>39</v>
      </c>
      <c r="BF407" s="3" t="s">
        <v>40</v>
      </c>
      <c r="BG407" s="3" t="s">
        <v>59</v>
      </c>
      <c r="BH407" s="3" t="s">
        <v>129</v>
      </c>
      <c r="BI407" s="3" t="s">
        <v>84</v>
      </c>
      <c r="BJ407" s="3" t="s">
        <v>159</v>
      </c>
      <c r="BK407" s="3" t="s">
        <v>87</v>
      </c>
      <c r="BL407" s="3" t="s">
        <v>162</v>
      </c>
      <c r="BM407" s="3" t="s">
        <v>141</v>
      </c>
      <c r="BN407" s="19">
        <v>0</v>
      </c>
      <c r="BO407" s="27">
        <v>2</v>
      </c>
      <c r="BP407" s="69" t="s">
        <v>276</v>
      </c>
      <c r="BQ407" s="70" t="str">
        <f t="shared" ref="BQ407:BU407" si="796">BQ406</f>
        <v>not compact</v>
      </c>
      <c r="BR407" s="80" t="str">
        <f t="shared" si="796"/>
        <v>not compact</v>
      </c>
      <c r="BS407" s="30" t="str">
        <f t="shared" si="796"/>
        <v>Pipe Insulation, All Lines</v>
      </c>
      <c r="BT407" s="30" t="str">
        <f t="shared" si="796"/>
        <v>Standard</v>
      </c>
      <c r="BU407" s="41">
        <f t="shared" si="796"/>
        <v>-1</v>
      </c>
      <c r="BV407" s="41">
        <v>0</v>
      </c>
      <c r="BW407" s="41">
        <v>0</v>
      </c>
      <c r="BX407" s="93" t="s">
        <v>290</v>
      </c>
      <c r="BY407" s="98">
        <v>1</v>
      </c>
      <c r="BZ407" s="98">
        <v>0</v>
      </c>
      <c r="CA407" s="98">
        <f t="shared" si="717"/>
        <v>-4.7</v>
      </c>
      <c r="CB407" s="31" t="s">
        <v>0</v>
      </c>
      <c r="CG407" s="14"/>
      <c r="CI407" s="13"/>
      <c r="CK407" s="13"/>
      <c r="CM407" s="13"/>
    </row>
    <row r="408" spans="2:91" s="3" customFormat="1" x14ac:dyDescent="0.25">
      <c r="C408" s="3">
        <v>13</v>
      </c>
      <c r="D408" s="30">
        <f t="shared" ref="D408:E408" si="797">D407</f>
        <v>2025</v>
      </c>
      <c r="E408" s="41" t="str">
        <f t="shared" si="797"/>
        <v>MultiFam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3</v>
      </c>
      <c r="K408" s="3">
        <v>29553</v>
      </c>
      <c r="L408" s="3">
        <v>8.6</v>
      </c>
      <c r="M408" s="27">
        <v>0</v>
      </c>
      <c r="N408" s="27">
        <v>0</v>
      </c>
      <c r="O408" s="27">
        <v>1.5646</v>
      </c>
      <c r="P408" s="27">
        <v>0.107</v>
      </c>
      <c r="Q408" s="27">
        <v>1.4300999999999999</v>
      </c>
      <c r="R408" s="3">
        <v>0.08</v>
      </c>
      <c r="S408" s="30">
        <f t="shared" si="764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5"/>
        <v>7</v>
      </c>
      <c r="Z408" s="27">
        <v>0.42</v>
      </c>
      <c r="AA408" s="3" t="s">
        <v>323</v>
      </c>
      <c r="AB408" s="3">
        <v>8</v>
      </c>
      <c r="AC408" s="3">
        <v>6</v>
      </c>
      <c r="AD408" s="3">
        <v>7</v>
      </c>
      <c r="AE408" s="3">
        <v>10</v>
      </c>
      <c r="AF408" s="56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8</v>
      </c>
      <c r="AN408" s="3">
        <v>0</v>
      </c>
      <c r="AO408" s="3">
        <v>5016</v>
      </c>
      <c r="AP408" s="41">
        <f t="shared" ref="AP408:AQ408" si="798">AP407</f>
        <v>0.7</v>
      </c>
      <c r="AQ408" s="41" t="str">
        <f t="shared" si="798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7">
        <v>1</v>
      </c>
      <c r="AW408" s="27">
        <v>0.2</v>
      </c>
      <c r="AX408" s="27">
        <v>0.63</v>
      </c>
      <c r="AY408" s="3" t="s">
        <v>116</v>
      </c>
      <c r="AZ408" s="3" t="s">
        <v>116</v>
      </c>
      <c r="BA408" s="96" t="s">
        <v>116</v>
      </c>
      <c r="BB408" s="41">
        <f t="shared" si="767"/>
        <v>0</v>
      </c>
      <c r="BC408" s="65" t="s">
        <v>200</v>
      </c>
      <c r="BD408" s="30" t="str">
        <f t="shared" si="768"/>
        <v>T24-2019 IntWall 2x6 16oc R21</v>
      </c>
      <c r="BE408" s="3" t="s">
        <v>39</v>
      </c>
      <c r="BF408" s="3" t="s">
        <v>40</v>
      </c>
      <c r="BG408" s="3" t="s">
        <v>59</v>
      </c>
      <c r="BH408" s="3" t="s">
        <v>129</v>
      </c>
      <c r="BI408" s="3" t="s">
        <v>84</v>
      </c>
      <c r="BJ408" s="3" t="s">
        <v>157</v>
      </c>
      <c r="BK408" s="3" t="s">
        <v>87</v>
      </c>
      <c r="BL408" s="3" t="s">
        <v>160</v>
      </c>
      <c r="BM408" s="3" t="s">
        <v>141</v>
      </c>
      <c r="BN408" s="19">
        <v>0</v>
      </c>
      <c r="BO408" s="27">
        <v>2</v>
      </c>
      <c r="BP408" s="69" t="s">
        <v>276</v>
      </c>
      <c r="BQ408" s="70" t="str">
        <f t="shared" ref="BQ408:BU408" si="799">BQ407</f>
        <v>not compact</v>
      </c>
      <c r="BR408" s="80" t="str">
        <f t="shared" si="799"/>
        <v>not compact</v>
      </c>
      <c r="BS408" s="30" t="str">
        <f t="shared" si="799"/>
        <v>Pipe Insulation, All Lines</v>
      </c>
      <c r="BT408" s="30" t="str">
        <f t="shared" si="799"/>
        <v>Standard</v>
      </c>
      <c r="BU408" s="41">
        <f t="shared" si="799"/>
        <v>-1</v>
      </c>
      <c r="BV408" s="41">
        <v>0</v>
      </c>
      <c r="BW408" s="41">
        <v>0</v>
      </c>
      <c r="BX408" s="93" t="s">
        <v>290</v>
      </c>
      <c r="BY408" s="98">
        <v>1</v>
      </c>
      <c r="BZ408" s="98">
        <v>0</v>
      </c>
      <c r="CA408" s="98">
        <f t="shared" si="717"/>
        <v>-8</v>
      </c>
      <c r="CB408" s="31" t="s">
        <v>0</v>
      </c>
      <c r="CG408" s="14"/>
      <c r="CI408" s="13"/>
      <c r="CK408" s="13"/>
      <c r="CM408" s="13"/>
    </row>
    <row r="409" spans="2:91" s="3" customFormat="1" x14ac:dyDescent="0.25">
      <c r="C409" s="3">
        <v>14</v>
      </c>
      <c r="D409" s="30">
        <f t="shared" ref="D409:E409" si="800">D408</f>
        <v>2025</v>
      </c>
      <c r="E409" s="41" t="str">
        <f t="shared" si="800"/>
        <v>MultiFam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3</v>
      </c>
      <c r="K409" s="3">
        <v>31651</v>
      </c>
      <c r="L409" s="3">
        <v>7.7</v>
      </c>
      <c r="M409" s="27">
        <v>0</v>
      </c>
      <c r="N409" s="27">
        <v>0</v>
      </c>
      <c r="O409" s="27">
        <v>1.0602</v>
      </c>
      <c r="P409" s="27">
        <v>4.9299999999999997E-2</v>
      </c>
      <c r="Q409" s="27">
        <v>1.1775</v>
      </c>
      <c r="R409" s="3">
        <v>0.08</v>
      </c>
      <c r="S409" s="30">
        <f t="shared" si="764"/>
        <v>21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65"/>
        <v>7</v>
      </c>
      <c r="Z409" s="27">
        <v>0.5</v>
      </c>
      <c r="AA409" s="3" t="s">
        <v>324</v>
      </c>
      <c r="AB409" s="3">
        <v>8</v>
      </c>
      <c r="AC409" s="3">
        <v>8</v>
      </c>
      <c r="AD409" s="3">
        <v>7</v>
      </c>
      <c r="AE409" s="3">
        <v>10</v>
      </c>
      <c r="AF409" s="56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8</v>
      </c>
      <c r="AN409" s="3">
        <v>0</v>
      </c>
      <c r="AO409" s="3">
        <v>5016</v>
      </c>
      <c r="AP409" s="41">
        <f t="shared" ref="AP409:AQ409" si="801">AP408</f>
        <v>0.7</v>
      </c>
      <c r="AQ409" s="41" t="str">
        <f t="shared" si="801"/>
        <v>Yes</v>
      </c>
      <c r="AR409" s="27">
        <v>0.3</v>
      </c>
      <c r="AS409" s="27">
        <v>0.23</v>
      </c>
      <c r="AT409" s="27">
        <v>0.2</v>
      </c>
      <c r="AU409" s="27">
        <v>0.2</v>
      </c>
      <c r="AV409" s="97">
        <v>1</v>
      </c>
      <c r="AW409" s="27">
        <v>0.2</v>
      </c>
      <c r="AX409" s="27">
        <v>0.1</v>
      </c>
      <c r="AY409" s="3" t="s">
        <v>116</v>
      </c>
      <c r="AZ409" s="3" t="s">
        <v>116</v>
      </c>
      <c r="BA409" s="96" t="s">
        <v>116</v>
      </c>
      <c r="BB409" s="41">
        <f t="shared" si="767"/>
        <v>0</v>
      </c>
      <c r="BC409" s="65" t="s">
        <v>200</v>
      </c>
      <c r="BD409" s="30" t="str">
        <f t="shared" si="768"/>
        <v>T24-2019 IntWall 2x6 16oc R21</v>
      </c>
      <c r="BE409" s="3" t="s">
        <v>39</v>
      </c>
      <c r="BF409" s="3" t="s">
        <v>40</v>
      </c>
      <c r="BG409" s="3" t="s">
        <v>59</v>
      </c>
      <c r="BH409" s="3" t="s">
        <v>129</v>
      </c>
      <c r="BI409" s="3" t="s">
        <v>84</v>
      </c>
      <c r="BJ409" s="3" t="s">
        <v>157</v>
      </c>
      <c r="BK409" s="3" t="s">
        <v>87</v>
      </c>
      <c r="BL409" s="3" t="s">
        <v>160</v>
      </c>
      <c r="BM409" s="3" t="s">
        <v>141</v>
      </c>
      <c r="BN409" s="19">
        <v>0</v>
      </c>
      <c r="BO409" s="27">
        <v>2</v>
      </c>
      <c r="BP409" s="69" t="s">
        <v>276</v>
      </c>
      <c r="BQ409" s="70" t="str">
        <f t="shared" ref="BQ409:BU409" si="802">BQ408</f>
        <v>not compact</v>
      </c>
      <c r="BR409" s="80" t="str">
        <f t="shared" si="802"/>
        <v>not compact</v>
      </c>
      <c r="BS409" s="30" t="str">
        <f t="shared" si="802"/>
        <v>Pipe Insulation, All Lines</v>
      </c>
      <c r="BT409" s="30" t="str">
        <f t="shared" si="802"/>
        <v>Standard</v>
      </c>
      <c r="BU409" s="41">
        <f t="shared" si="802"/>
        <v>-1</v>
      </c>
      <c r="BV409" s="41">
        <v>0</v>
      </c>
      <c r="BW409" s="41">
        <v>0</v>
      </c>
      <c r="BX409" s="93" t="s">
        <v>290</v>
      </c>
      <c r="BY409" s="98">
        <v>1</v>
      </c>
      <c r="BZ409" s="98">
        <v>0</v>
      </c>
      <c r="CA409" s="98">
        <f t="shared" si="717"/>
        <v>-3.1</v>
      </c>
      <c r="CB409" s="31" t="s">
        <v>0</v>
      </c>
      <c r="CG409" s="14"/>
      <c r="CI409" s="13"/>
      <c r="CK409" s="13"/>
      <c r="CM409" s="13"/>
    </row>
    <row r="410" spans="2:91" s="3" customFormat="1" x14ac:dyDescent="0.25">
      <c r="C410" s="3">
        <v>15</v>
      </c>
      <c r="D410" s="30">
        <f t="shared" ref="D410:E410" si="803">D409</f>
        <v>2025</v>
      </c>
      <c r="E410" s="41" t="str">
        <f t="shared" si="803"/>
        <v>MultiFam</v>
      </c>
      <c r="F410" s="3">
        <v>0</v>
      </c>
      <c r="G410" s="3">
        <v>0</v>
      </c>
      <c r="H410" s="3">
        <v>0.14000000000000001</v>
      </c>
      <c r="I410" s="3">
        <v>750</v>
      </c>
      <c r="J410" s="3">
        <v>3</v>
      </c>
      <c r="K410" s="3">
        <v>29177</v>
      </c>
      <c r="L410" s="3">
        <v>7.1</v>
      </c>
      <c r="M410" s="27">
        <v>0</v>
      </c>
      <c r="N410" s="27">
        <v>0</v>
      </c>
      <c r="O410" s="27">
        <v>2.5975000000000001</v>
      </c>
      <c r="P410" s="27">
        <v>0.2271</v>
      </c>
      <c r="Q410" s="27">
        <v>1.5697000000000001</v>
      </c>
      <c r="R410" s="3">
        <v>0.06</v>
      </c>
      <c r="S410" s="30">
        <f t="shared" si="764"/>
        <v>21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65"/>
        <v>7</v>
      </c>
      <c r="Z410" s="27">
        <v>0.45</v>
      </c>
      <c r="AA410" s="3" t="s">
        <v>306</v>
      </c>
      <c r="AB410" s="3">
        <v>8</v>
      </c>
      <c r="AC410" s="3">
        <v>8</v>
      </c>
      <c r="AD410" s="3">
        <v>7</v>
      </c>
      <c r="AE410" s="3">
        <v>10</v>
      </c>
      <c r="AF410" s="56">
        <v>5.0999999999999997E-2</v>
      </c>
      <c r="AG410" s="3">
        <v>0.4</v>
      </c>
      <c r="AH410" s="3">
        <v>0.35</v>
      </c>
      <c r="AI410" s="3">
        <v>0.55000000000000004</v>
      </c>
      <c r="AJ410" s="3">
        <v>0.3</v>
      </c>
      <c r="AK410" s="3">
        <v>38</v>
      </c>
      <c r="AL410" s="3">
        <v>19</v>
      </c>
      <c r="AM410" s="3">
        <v>4</v>
      </c>
      <c r="AN410" s="3">
        <v>0</v>
      </c>
      <c r="AO410" s="3">
        <v>5016</v>
      </c>
      <c r="AP410" s="41">
        <f t="shared" ref="AP410:AQ410" si="804">AP409</f>
        <v>0.7</v>
      </c>
      <c r="AQ410" s="41" t="str">
        <f t="shared" si="804"/>
        <v>Yes</v>
      </c>
      <c r="AR410" s="27">
        <v>0.3</v>
      </c>
      <c r="AS410" s="27">
        <v>0.23</v>
      </c>
      <c r="AT410" s="27">
        <v>0.2</v>
      </c>
      <c r="AU410" s="27">
        <v>0.2</v>
      </c>
      <c r="AV410" s="97">
        <v>1</v>
      </c>
      <c r="AW410" s="27">
        <v>0.2</v>
      </c>
      <c r="AX410" s="27">
        <v>0.63</v>
      </c>
      <c r="AY410" s="3" t="s">
        <v>116</v>
      </c>
      <c r="AZ410" s="3" t="s">
        <v>116</v>
      </c>
      <c r="BA410" s="96" t="s">
        <v>116</v>
      </c>
      <c r="BB410" s="41">
        <f t="shared" si="767"/>
        <v>0</v>
      </c>
      <c r="BC410" s="56" t="s">
        <v>200</v>
      </c>
      <c r="BD410" s="30" t="str">
        <f t="shared" si="768"/>
        <v>T24-2019 IntWall 2x6 16oc R21</v>
      </c>
      <c r="BE410" s="3" t="s">
        <v>39</v>
      </c>
      <c r="BF410" s="3" t="s">
        <v>40</v>
      </c>
      <c r="BG410" s="3" t="s">
        <v>59</v>
      </c>
      <c r="BH410" s="3" t="s">
        <v>129</v>
      </c>
      <c r="BI410" s="3" t="s">
        <v>84</v>
      </c>
      <c r="BJ410" s="3" t="s">
        <v>159</v>
      </c>
      <c r="BK410" s="3" t="s">
        <v>87</v>
      </c>
      <c r="BL410" s="3" t="s">
        <v>162</v>
      </c>
      <c r="BM410" s="3" t="s">
        <v>141</v>
      </c>
      <c r="BN410" s="19">
        <v>0</v>
      </c>
      <c r="BO410" s="27">
        <v>2</v>
      </c>
      <c r="BP410" s="69" t="s">
        <v>276</v>
      </c>
      <c r="BQ410" s="70" t="str">
        <f t="shared" ref="BQ410:BU410" si="805">BQ409</f>
        <v>not compact</v>
      </c>
      <c r="BR410" s="80" t="str">
        <f t="shared" si="805"/>
        <v>not compact</v>
      </c>
      <c r="BS410" s="30" t="str">
        <f t="shared" si="805"/>
        <v>Pipe Insulation, All Lines</v>
      </c>
      <c r="BT410" s="30" t="str">
        <f t="shared" si="805"/>
        <v>Standard</v>
      </c>
      <c r="BU410" s="41">
        <f t="shared" si="805"/>
        <v>-1</v>
      </c>
      <c r="BV410" s="41">
        <v>0</v>
      </c>
      <c r="BW410" s="41">
        <v>0</v>
      </c>
      <c r="BX410" s="93" t="s">
        <v>290</v>
      </c>
      <c r="BY410" s="98">
        <v>1</v>
      </c>
      <c r="BZ410" s="98">
        <v>0</v>
      </c>
      <c r="CA410" s="98">
        <f t="shared" si="717"/>
        <v>-8.1999999999999993</v>
      </c>
      <c r="CB410" s="31" t="s">
        <v>0</v>
      </c>
      <c r="CG410" s="14"/>
      <c r="CI410" s="13"/>
      <c r="CK410" s="13"/>
      <c r="CM410" s="13"/>
    </row>
    <row r="411" spans="2:91" s="3" customFormat="1" x14ac:dyDescent="0.25">
      <c r="C411" s="3">
        <v>16</v>
      </c>
      <c r="D411" s="30">
        <f t="shared" ref="D411:E411" si="806">D410</f>
        <v>2025</v>
      </c>
      <c r="E411" s="41" t="str">
        <f t="shared" si="806"/>
        <v>MultiFam</v>
      </c>
      <c r="F411" s="3">
        <v>0</v>
      </c>
      <c r="G411" s="3">
        <v>0</v>
      </c>
      <c r="H411" s="3">
        <v>0.14000000000000001</v>
      </c>
      <c r="I411" s="3">
        <v>750</v>
      </c>
      <c r="J411" s="3">
        <v>3</v>
      </c>
      <c r="K411" s="3">
        <v>30930</v>
      </c>
      <c r="L411" s="3">
        <v>7.4</v>
      </c>
      <c r="M411" s="27">
        <v>0</v>
      </c>
      <c r="N411" s="27">
        <v>0</v>
      </c>
      <c r="O411" s="27">
        <v>0.69189999999999996</v>
      </c>
      <c r="P411" s="27">
        <v>0</v>
      </c>
      <c r="Q411" s="27">
        <v>1.1829000000000001</v>
      </c>
      <c r="R411" s="3">
        <v>0.08</v>
      </c>
      <c r="S411" s="30">
        <f t="shared" si="764"/>
        <v>21</v>
      </c>
      <c r="T411" s="3">
        <v>350</v>
      </c>
      <c r="U411" s="3">
        <v>0</v>
      </c>
      <c r="V411" s="3">
        <v>0.45</v>
      </c>
      <c r="W411" s="3">
        <v>0.45</v>
      </c>
      <c r="X411" s="3">
        <v>0.62</v>
      </c>
      <c r="Y411" s="30">
        <f t="shared" si="765"/>
        <v>7</v>
      </c>
      <c r="Z411" s="27">
        <v>0.44</v>
      </c>
      <c r="AA411" s="3" t="s">
        <v>325</v>
      </c>
      <c r="AB411" s="3">
        <v>8</v>
      </c>
      <c r="AC411" s="3">
        <v>8</v>
      </c>
      <c r="AD411" s="3">
        <v>7</v>
      </c>
      <c r="AE411" s="3">
        <v>10</v>
      </c>
      <c r="AF411" s="56">
        <v>5.0999999999999997E-2</v>
      </c>
      <c r="AG411" s="3">
        <v>0.4</v>
      </c>
      <c r="AH411" s="3">
        <v>0.35</v>
      </c>
      <c r="AI411" s="3">
        <v>0.55000000000000004</v>
      </c>
      <c r="AJ411" s="3">
        <v>0.3</v>
      </c>
      <c r="AK411" s="3">
        <v>38</v>
      </c>
      <c r="AL411" s="3">
        <v>19</v>
      </c>
      <c r="AM411" s="3">
        <v>8</v>
      </c>
      <c r="AN411" s="3">
        <v>7016</v>
      </c>
      <c r="AO411" s="3">
        <v>10016</v>
      </c>
      <c r="AP411" s="41">
        <f t="shared" ref="AP411:AQ411" si="807">AP410</f>
        <v>0.7</v>
      </c>
      <c r="AQ411" s="41" t="str">
        <f t="shared" si="807"/>
        <v>Yes</v>
      </c>
      <c r="AR411" s="27">
        <v>0.3</v>
      </c>
      <c r="AS411" s="60">
        <v>0.35</v>
      </c>
      <c r="AT411" s="27">
        <v>0.2</v>
      </c>
      <c r="AU411" s="27">
        <v>0.2</v>
      </c>
      <c r="AV411" s="27">
        <v>0</v>
      </c>
      <c r="AW411" s="27">
        <v>0.1</v>
      </c>
      <c r="AX411" s="27">
        <v>0.1</v>
      </c>
      <c r="AY411" s="3" t="s">
        <v>116</v>
      </c>
      <c r="AZ411" s="3" t="s">
        <v>116</v>
      </c>
      <c r="BA411" s="96" t="s">
        <v>116</v>
      </c>
      <c r="BB411" s="41">
        <f t="shared" si="767"/>
        <v>0</v>
      </c>
      <c r="BC411" s="56" t="s">
        <v>200</v>
      </c>
      <c r="BD411" s="30" t="str">
        <f t="shared" si="768"/>
        <v>T24-2019 IntWall 2x6 16oc R21</v>
      </c>
      <c r="BE411" s="3" t="s">
        <v>41</v>
      </c>
      <c r="BF411" s="3" t="s">
        <v>42</v>
      </c>
      <c r="BG411" s="3" t="s">
        <v>59</v>
      </c>
      <c r="BH411" s="3" t="s">
        <v>129</v>
      </c>
      <c r="BI411" s="3" t="s">
        <v>84</v>
      </c>
      <c r="BJ411" s="3" t="s">
        <v>157</v>
      </c>
      <c r="BK411" s="3" t="s">
        <v>87</v>
      </c>
      <c r="BL411" s="3" t="s">
        <v>160</v>
      </c>
      <c r="BM411" s="3" t="s">
        <v>141</v>
      </c>
      <c r="BN411" s="19">
        <v>0</v>
      </c>
      <c r="BO411" s="27">
        <v>2</v>
      </c>
      <c r="BP411" s="69" t="s">
        <v>276</v>
      </c>
      <c r="BQ411" s="70" t="str">
        <f t="shared" ref="BQ411:BU411" si="808">BQ410</f>
        <v>not compact</v>
      </c>
      <c r="BR411" s="80" t="str">
        <f t="shared" si="808"/>
        <v>not compact</v>
      </c>
      <c r="BS411" s="30" t="str">
        <f t="shared" si="808"/>
        <v>Pipe Insulation, All Lines</v>
      </c>
      <c r="BT411" s="30" t="str">
        <f t="shared" si="808"/>
        <v>Standard</v>
      </c>
      <c r="BU411" s="41">
        <f t="shared" si="808"/>
        <v>-1</v>
      </c>
      <c r="BV411" s="60">
        <v>0</v>
      </c>
      <c r="BW411" s="60">
        <v>0</v>
      </c>
      <c r="BX411" s="60" t="s">
        <v>290</v>
      </c>
      <c r="BY411" s="98">
        <v>1</v>
      </c>
      <c r="BZ411" s="98">
        <v>0</v>
      </c>
      <c r="CA411" s="98">
        <f t="shared" si="717"/>
        <v>-22.7</v>
      </c>
      <c r="CB411" s="31" t="s">
        <v>0</v>
      </c>
      <c r="CG411" s="14"/>
      <c r="CI411" s="13"/>
      <c r="CK411" s="13"/>
      <c r="CM411" s="13"/>
    </row>
    <row r="412" spans="2:91" x14ac:dyDescent="0.25">
      <c r="B412" t="s">
        <v>43</v>
      </c>
      <c r="Z412" s="23"/>
      <c r="AA412" s="23"/>
      <c r="AO412"/>
      <c r="AQ412" s="23"/>
      <c r="BA412"/>
      <c r="BB412" s="23"/>
      <c r="BO412"/>
      <c r="BP412" s="74"/>
      <c r="BT412"/>
      <c r="BY412" s="23"/>
      <c r="BZ412" s="23"/>
      <c r="CA412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Rob Hitchcock</cp:lastModifiedBy>
  <dcterms:created xsi:type="dcterms:W3CDTF">2014-12-08T23:04:51Z</dcterms:created>
  <dcterms:modified xsi:type="dcterms:W3CDTF">2025-03-31T19:35:20Z</dcterms:modified>
</cp:coreProperties>
</file>