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 activeTab="1"/>
  </bookViews>
  <sheets>
    <sheet name="DO first workup" sheetId="2" r:id="rId1"/>
    <sheet name="DO USGS 2008-2009" sheetId="3" r:id="rId2"/>
  </sheets>
  <calcPr calcId="145621"/>
</workbook>
</file>

<file path=xl/calcChain.xml><?xml version="1.0" encoding="utf-8"?>
<calcChain xmlns="http://schemas.openxmlformats.org/spreadsheetml/2006/main">
  <c r="H52" i="3" l="1"/>
  <c r="H54" i="3"/>
  <c r="H55" i="3" s="1"/>
  <c r="H47" i="3"/>
  <c r="H49" i="3"/>
  <c r="H48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C41" i="3"/>
  <c r="B41" i="3"/>
  <c r="AL36" i="3"/>
  <c r="H44" i="3"/>
  <c r="H45" i="3" s="1"/>
  <c r="AH36" i="3"/>
  <c r="H46" i="2" l="1"/>
  <c r="H41" i="2"/>
  <c r="H42" i="2" s="1"/>
  <c r="H45" i="2"/>
  <c r="H44" i="2"/>
  <c r="H49" i="2" s="1"/>
  <c r="AL36" i="2"/>
  <c r="AH36" i="2"/>
</calcChain>
</file>

<file path=xl/sharedStrings.xml><?xml version="1.0" encoding="utf-8"?>
<sst xmlns="http://schemas.openxmlformats.org/spreadsheetml/2006/main" count="411" uniqueCount="109">
  <si>
    <r>
      <t xml:space="preserve">Daily Sum Precipitation, total, inches   </t>
    </r>
    <r>
      <rPr>
        <b/>
        <sz val="7.5"/>
        <color indexed="8"/>
        <rFont val="Calibri"/>
        <family val="2"/>
      </rPr>
      <t xml:space="preserve">(DD 01) </t>
    </r>
  </si>
  <si>
    <t>DATE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</si>
  <si>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</si>
  <si>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</si>
  <si>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</si>
  <si>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</si>
  <si>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</si>
  <si>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</si>
  <si>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</si>
  <si>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</si>
  <si>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</si>
  <si>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</si>
  <si>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</si>
  <si>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</si>
  <si>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r>
      <t xml:space="preserve">0.00 </t>
    </r>
    <r>
      <rPr>
        <vertAlign val="superscript"/>
        <sz val="11"/>
        <color indexed="8"/>
        <rFont val="Verdana"/>
        <family val="2"/>
      </rPr>
      <t>P</t>
    </r>
  </si>
  <si>
    <r>
      <t xml:space="preserve">0.02 </t>
    </r>
    <r>
      <rPr>
        <vertAlign val="superscript"/>
        <sz val="11"/>
        <color indexed="8"/>
        <rFont val="Verdana"/>
        <family val="2"/>
      </rPr>
      <t>P</t>
    </r>
  </si>
  <si>
    <r>
      <t xml:space="preserve">0.01 </t>
    </r>
    <r>
      <rPr>
        <vertAlign val="superscript"/>
        <sz val="11"/>
        <color indexed="8"/>
        <rFont val="Verdana"/>
        <family val="2"/>
      </rPr>
      <t>P</t>
    </r>
  </si>
  <si>
    <r>
      <t xml:space="preserve">0.16 </t>
    </r>
    <r>
      <rPr>
        <vertAlign val="superscript"/>
        <sz val="11"/>
        <color indexed="8"/>
        <rFont val="Verdana"/>
        <family val="2"/>
      </rPr>
      <t>P</t>
    </r>
  </si>
  <si>
    <r>
      <t xml:space="preserve">0.03 </t>
    </r>
    <r>
      <rPr>
        <vertAlign val="superscript"/>
        <sz val="11"/>
        <color indexed="8"/>
        <rFont val="Verdana"/>
        <family val="2"/>
      </rPr>
      <t>P</t>
    </r>
  </si>
  <si>
    <r>
      <t xml:space="preserve">0.11 </t>
    </r>
    <r>
      <rPr>
        <vertAlign val="superscript"/>
        <sz val="11"/>
        <color indexed="8"/>
        <rFont val="Verdana"/>
        <family val="2"/>
      </rPr>
      <t>P</t>
    </r>
  </si>
  <si>
    <r>
      <t xml:space="preserve">0.13 </t>
    </r>
    <r>
      <rPr>
        <vertAlign val="superscript"/>
        <sz val="11"/>
        <color indexed="8"/>
        <rFont val="Verdana"/>
        <family val="2"/>
      </rPr>
      <t>P</t>
    </r>
  </si>
  <si>
    <r>
      <t xml:space="preserve">0.26 </t>
    </r>
    <r>
      <rPr>
        <vertAlign val="superscript"/>
        <sz val="11"/>
        <color indexed="8"/>
        <rFont val="Verdana"/>
        <family val="2"/>
      </rPr>
      <t>P</t>
    </r>
  </si>
  <si>
    <r>
      <t xml:space="preserve">1.38 </t>
    </r>
    <r>
      <rPr>
        <vertAlign val="superscript"/>
        <sz val="11"/>
        <color indexed="8"/>
        <rFont val="Verdana"/>
        <family val="2"/>
      </rPr>
      <t>P</t>
    </r>
  </si>
  <si>
    <r>
      <t xml:space="preserve">1.05 </t>
    </r>
    <r>
      <rPr>
        <vertAlign val="superscript"/>
        <sz val="11"/>
        <color indexed="8"/>
        <rFont val="Verdana"/>
        <family val="2"/>
      </rPr>
      <t>P</t>
    </r>
  </si>
  <si>
    <r>
      <t xml:space="preserve">0.57 </t>
    </r>
    <r>
      <rPr>
        <vertAlign val="superscript"/>
        <sz val="11"/>
        <color indexed="8"/>
        <rFont val="Verdana"/>
        <family val="2"/>
      </rPr>
      <t>P</t>
    </r>
  </si>
  <si>
    <r>
      <t xml:space="preserve">0.33 </t>
    </r>
    <r>
      <rPr>
        <vertAlign val="superscript"/>
        <sz val="11"/>
        <color indexed="8"/>
        <rFont val="Verdana"/>
        <family val="2"/>
      </rPr>
      <t>P</t>
    </r>
  </si>
  <si>
    <r>
      <t xml:space="preserve">1.07 </t>
    </r>
    <r>
      <rPr>
        <vertAlign val="superscript"/>
        <sz val="11"/>
        <color indexed="8"/>
        <rFont val="Verdana"/>
        <family val="2"/>
      </rPr>
      <t>P</t>
    </r>
  </si>
  <si>
    <r>
      <t xml:space="preserve">0.31 </t>
    </r>
    <r>
      <rPr>
        <vertAlign val="superscript"/>
        <sz val="11"/>
        <color indexed="8"/>
        <rFont val="Verdana"/>
        <family val="2"/>
      </rPr>
      <t>P</t>
    </r>
  </si>
  <si>
    <r>
      <t xml:space="preserve">0.15 </t>
    </r>
    <r>
      <rPr>
        <vertAlign val="superscript"/>
        <sz val="11"/>
        <color indexed="8"/>
        <rFont val="Verdana"/>
        <family val="2"/>
      </rPr>
      <t>P</t>
    </r>
  </si>
  <si>
    <r>
      <t xml:space="preserve">0.63 </t>
    </r>
    <r>
      <rPr>
        <vertAlign val="superscript"/>
        <sz val="11"/>
        <color indexed="8"/>
        <rFont val="Verdana"/>
        <family val="2"/>
      </rPr>
      <t>P</t>
    </r>
  </si>
  <si>
    <r>
      <t xml:space="preserve">0.04 </t>
    </r>
    <r>
      <rPr>
        <vertAlign val="superscript"/>
        <sz val="11"/>
        <color indexed="8"/>
        <rFont val="Verdana"/>
        <family val="2"/>
      </rPr>
      <t>P</t>
    </r>
  </si>
  <si>
    <r>
      <t xml:space="preserve">0.18 </t>
    </r>
    <r>
      <rPr>
        <vertAlign val="superscript"/>
        <sz val="11"/>
        <color indexed="8"/>
        <rFont val="Verdana"/>
        <family val="2"/>
      </rPr>
      <t>P</t>
    </r>
  </si>
  <si>
    <r>
      <t xml:space="preserve">0.07 </t>
    </r>
    <r>
      <rPr>
        <vertAlign val="superscript"/>
        <sz val="11"/>
        <color indexed="8"/>
        <rFont val="Verdana"/>
        <family val="2"/>
      </rPr>
      <t>P</t>
    </r>
  </si>
  <si>
    <r>
      <t xml:space="preserve">0.35 </t>
    </r>
    <r>
      <rPr>
        <vertAlign val="superscript"/>
        <sz val="11"/>
        <color indexed="8"/>
        <rFont val="Verdana"/>
        <family val="2"/>
      </rPr>
      <t>P</t>
    </r>
  </si>
  <si>
    <r>
      <t xml:space="preserve">0.56 </t>
    </r>
    <r>
      <rPr>
        <vertAlign val="superscript"/>
        <sz val="11"/>
        <color indexed="8"/>
        <rFont val="Verdana"/>
        <family val="2"/>
      </rPr>
      <t>P</t>
    </r>
  </si>
  <si>
    <r>
      <t xml:space="preserve">0.61 </t>
    </r>
    <r>
      <rPr>
        <vertAlign val="superscript"/>
        <sz val="11"/>
        <color indexed="8"/>
        <rFont val="Verdana"/>
        <family val="2"/>
      </rPr>
      <t>P</t>
    </r>
  </si>
  <si>
    <r>
      <t xml:space="preserve">0.05 </t>
    </r>
    <r>
      <rPr>
        <vertAlign val="superscript"/>
        <sz val="11"/>
        <color indexed="8"/>
        <rFont val="Verdana"/>
        <family val="2"/>
      </rPr>
      <t>P</t>
    </r>
  </si>
  <si>
    <r>
      <t xml:space="preserve">0.36 </t>
    </r>
    <r>
      <rPr>
        <vertAlign val="superscript"/>
        <sz val="11"/>
        <color indexed="8"/>
        <rFont val="Verdana"/>
        <family val="2"/>
      </rPr>
      <t>P</t>
    </r>
  </si>
  <si>
    <r>
      <t xml:space="preserve">0.25 </t>
    </r>
    <r>
      <rPr>
        <vertAlign val="superscript"/>
        <sz val="11"/>
        <color indexed="8"/>
        <rFont val="Verdana"/>
        <family val="2"/>
      </rPr>
      <t>P</t>
    </r>
  </si>
  <si>
    <r>
      <t xml:space="preserve">0.92 </t>
    </r>
    <r>
      <rPr>
        <vertAlign val="superscript"/>
        <sz val="11"/>
        <color indexed="8"/>
        <rFont val="Verdana"/>
        <family val="2"/>
      </rPr>
      <t>P</t>
    </r>
  </si>
  <si>
    <r>
      <t xml:space="preserve">0.14 </t>
    </r>
    <r>
      <rPr>
        <vertAlign val="superscript"/>
        <sz val="11"/>
        <color indexed="8"/>
        <rFont val="Verdana"/>
        <family val="2"/>
      </rPr>
      <t>P</t>
    </r>
  </si>
  <si>
    <r>
      <t xml:space="preserve">0.32 </t>
    </r>
    <r>
      <rPr>
        <vertAlign val="superscript"/>
        <sz val="11"/>
        <color indexed="8"/>
        <rFont val="Verdana"/>
        <family val="2"/>
      </rPr>
      <t>P</t>
    </r>
  </si>
  <si>
    <r>
      <t xml:space="preserve">0.23 </t>
    </r>
    <r>
      <rPr>
        <vertAlign val="superscript"/>
        <sz val="11"/>
        <color indexed="8"/>
        <rFont val="Verdana"/>
        <family val="2"/>
      </rPr>
      <t>P</t>
    </r>
  </si>
  <si>
    <r>
      <t xml:space="preserve">0.09 </t>
    </r>
    <r>
      <rPr>
        <vertAlign val="superscript"/>
        <sz val="11"/>
        <color indexed="8"/>
        <rFont val="Verdana"/>
        <family val="2"/>
      </rPr>
      <t>P</t>
    </r>
  </si>
  <si>
    <r>
      <t xml:space="preserve">0.12 </t>
    </r>
    <r>
      <rPr>
        <vertAlign val="superscript"/>
        <sz val="11"/>
        <color indexed="8"/>
        <rFont val="Verdana"/>
        <family val="2"/>
      </rPr>
      <t>P</t>
    </r>
  </si>
  <si>
    <r>
      <t xml:space="preserve">0.50 </t>
    </r>
    <r>
      <rPr>
        <vertAlign val="superscript"/>
        <sz val="11"/>
        <color indexed="8"/>
        <rFont val="Verdana"/>
        <family val="2"/>
      </rPr>
      <t>P</t>
    </r>
  </si>
  <si>
    <r>
      <t xml:space="preserve">0.71 </t>
    </r>
    <r>
      <rPr>
        <vertAlign val="superscript"/>
        <sz val="11"/>
        <color indexed="8"/>
        <rFont val="Verdana"/>
        <family val="2"/>
      </rPr>
      <t>P</t>
    </r>
  </si>
  <si>
    <r>
      <t xml:space="preserve">0.19 </t>
    </r>
    <r>
      <rPr>
        <vertAlign val="superscript"/>
        <sz val="11"/>
        <color indexed="8"/>
        <rFont val="Verdana"/>
        <family val="2"/>
      </rPr>
      <t>P</t>
    </r>
  </si>
  <si>
    <r>
      <t xml:space="preserve">0.59 </t>
    </r>
    <r>
      <rPr>
        <vertAlign val="superscript"/>
        <sz val="11"/>
        <color indexed="8"/>
        <rFont val="Verdana"/>
        <family val="2"/>
      </rPr>
      <t>P</t>
    </r>
  </si>
  <si>
    <r>
      <t xml:space="preserve">2.01 </t>
    </r>
    <r>
      <rPr>
        <vertAlign val="superscript"/>
        <sz val="11"/>
        <color indexed="8"/>
        <rFont val="Verdana"/>
        <family val="2"/>
      </rPr>
      <t>P</t>
    </r>
  </si>
  <si>
    <r>
      <t xml:space="preserve">0.65 </t>
    </r>
    <r>
      <rPr>
        <vertAlign val="superscript"/>
        <sz val="11"/>
        <color indexed="8"/>
        <rFont val="Verdana"/>
        <family val="2"/>
      </rPr>
      <t>P</t>
    </r>
  </si>
  <si>
    <r>
      <t xml:space="preserve">1.32 </t>
    </r>
    <r>
      <rPr>
        <vertAlign val="superscript"/>
        <sz val="11"/>
        <color indexed="8"/>
        <rFont val="Verdana"/>
        <family val="2"/>
      </rPr>
      <t>P</t>
    </r>
  </si>
  <si>
    <r>
      <t xml:space="preserve">0.66 </t>
    </r>
    <r>
      <rPr>
        <vertAlign val="superscript"/>
        <sz val="11"/>
        <color indexed="8"/>
        <rFont val="Verdana"/>
        <family val="2"/>
      </rPr>
      <t>P</t>
    </r>
  </si>
  <si>
    <r>
      <t xml:space="preserve">0.83 </t>
    </r>
    <r>
      <rPr>
        <vertAlign val="superscript"/>
        <sz val="11"/>
        <color indexed="8"/>
        <rFont val="Verdana"/>
        <family val="2"/>
      </rPr>
      <t>P</t>
    </r>
  </si>
  <si>
    <t>COUNT</t>
  </si>
  <si>
    <t>MAX</t>
  </si>
  <si>
    <t>MIN</t>
  </si>
  <si>
    <t>Percent Heavy Precip</t>
  </si>
  <si>
    <t>Number Days Heavy Precip</t>
  </si>
  <si>
    <t>Heavy Precip threshold (inches)</t>
  </si>
  <si>
    <t>Trigger category 1 (2 days)</t>
  </si>
  <si>
    <t>Trigger category 2 (4 days)</t>
  </si>
  <si>
    <t>Trigger category 3 (6 days)</t>
  </si>
  <si>
    <r>
      <t xml:space="preserve">0.00 </t>
    </r>
    <r>
      <rPr>
        <vertAlign val="superscript"/>
        <sz val="11"/>
        <color theme="1"/>
        <rFont val="Verdana"/>
        <family val="2"/>
      </rPr>
      <t>P</t>
    </r>
  </si>
  <si>
    <r>
      <t xml:space="preserve">0.01 </t>
    </r>
    <r>
      <rPr>
        <vertAlign val="superscript"/>
        <sz val="11"/>
        <color theme="1"/>
        <rFont val="Verdana"/>
        <family val="2"/>
      </rPr>
      <t>P</t>
    </r>
  </si>
  <si>
    <r>
      <t xml:space="preserve">0.16 </t>
    </r>
    <r>
      <rPr>
        <vertAlign val="superscript"/>
        <sz val="11"/>
        <color theme="1"/>
        <rFont val="Verdana"/>
        <family val="2"/>
      </rPr>
      <t>P</t>
    </r>
  </si>
  <si>
    <r>
      <t xml:space="preserve">0.03 </t>
    </r>
    <r>
      <rPr>
        <vertAlign val="superscript"/>
        <sz val="11"/>
        <color theme="1"/>
        <rFont val="Verdana"/>
        <family val="2"/>
      </rPr>
      <t>P</t>
    </r>
  </si>
  <si>
    <r>
      <t xml:space="preserve">0.26 </t>
    </r>
    <r>
      <rPr>
        <vertAlign val="superscript"/>
        <sz val="11"/>
        <color theme="1"/>
        <rFont val="Verdana"/>
        <family val="2"/>
      </rPr>
      <t>P</t>
    </r>
  </si>
  <si>
    <r>
      <t xml:space="preserve">1.38 </t>
    </r>
    <r>
      <rPr>
        <vertAlign val="superscript"/>
        <sz val="11"/>
        <color theme="1"/>
        <rFont val="Verdana"/>
        <family val="2"/>
      </rPr>
      <t>P</t>
    </r>
  </si>
  <si>
    <r>
      <t xml:space="preserve">1.05 </t>
    </r>
    <r>
      <rPr>
        <vertAlign val="superscript"/>
        <sz val="11"/>
        <color theme="1"/>
        <rFont val="Verdana"/>
        <family val="2"/>
      </rPr>
      <t>P</t>
    </r>
  </si>
  <si>
    <r>
      <t xml:space="preserve">0.57 </t>
    </r>
    <r>
      <rPr>
        <vertAlign val="superscript"/>
        <sz val="11"/>
        <color theme="1"/>
        <rFont val="Verdana"/>
        <family val="2"/>
      </rPr>
      <t>P</t>
    </r>
  </si>
  <si>
    <r>
      <t xml:space="preserve">0.33 </t>
    </r>
    <r>
      <rPr>
        <vertAlign val="superscript"/>
        <sz val="11"/>
        <color theme="1"/>
        <rFont val="Verdana"/>
        <family val="2"/>
      </rPr>
      <t>P</t>
    </r>
  </si>
  <si>
    <r>
      <t xml:space="preserve">1.07 </t>
    </r>
    <r>
      <rPr>
        <vertAlign val="superscript"/>
        <sz val="11"/>
        <color theme="1"/>
        <rFont val="Verdana"/>
        <family val="2"/>
      </rPr>
      <t>P</t>
    </r>
  </si>
  <si>
    <r>
      <t xml:space="preserve">0.31 </t>
    </r>
    <r>
      <rPr>
        <vertAlign val="superscript"/>
        <sz val="11"/>
        <color theme="1"/>
        <rFont val="Verdana"/>
        <family val="2"/>
      </rPr>
      <t>P</t>
    </r>
  </si>
  <si>
    <r>
      <t xml:space="preserve">0.15 </t>
    </r>
    <r>
      <rPr>
        <vertAlign val="superscript"/>
        <sz val="11"/>
        <color theme="1"/>
        <rFont val="Verdana"/>
        <family val="2"/>
      </rPr>
      <t>P</t>
    </r>
  </si>
  <si>
    <r>
      <t xml:space="preserve">0.63 </t>
    </r>
    <r>
      <rPr>
        <vertAlign val="superscript"/>
        <sz val="11"/>
        <color theme="1"/>
        <rFont val="Verdana"/>
        <family val="2"/>
      </rPr>
      <t>P</t>
    </r>
  </si>
  <si>
    <r>
      <t xml:space="preserve">0.04 </t>
    </r>
    <r>
      <rPr>
        <vertAlign val="superscript"/>
        <sz val="11"/>
        <color theme="1"/>
        <rFont val="Verdana"/>
        <family val="2"/>
      </rPr>
      <t>P</t>
    </r>
  </si>
  <si>
    <r>
      <t xml:space="preserve">0.18 </t>
    </r>
    <r>
      <rPr>
        <vertAlign val="superscript"/>
        <sz val="11"/>
        <color theme="1"/>
        <rFont val="Verdana"/>
        <family val="2"/>
      </rPr>
      <t>P</t>
    </r>
  </si>
  <si>
    <r>
      <t xml:space="preserve">0.35 </t>
    </r>
    <r>
      <rPr>
        <vertAlign val="superscript"/>
        <sz val="11"/>
        <color theme="1"/>
        <rFont val="Verdana"/>
        <family val="2"/>
      </rPr>
      <t>P</t>
    </r>
  </si>
  <si>
    <r>
      <t xml:space="preserve">0.56 </t>
    </r>
    <r>
      <rPr>
        <vertAlign val="superscript"/>
        <sz val="11"/>
        <color theme="1"/>
        <rFont val="Verdana"/>
        <family val="2"/>
      </rPr>
      <t>P</t>
    </r>
  </si>
  <si>
    <r>
      <t xml:space="preserve">0.61 </t>
    </r>
    <r>
      <rPr>
        <vertAlign val="superscript"/>
        <sz val="11"/>
        <color theme="1"/>
        <rFont val="Verdana"/>
        <family val="2"/>
      </rPr>
      <t>P</t>
    </r>
  </si>
  <si>
    <r>
      <t xml:space="preserve">0.07 </t>
    </r>
    <r>
      <rPr>
        <vertAlign val="superscript"/>
        <sz val="11"/>
        <color theme="1"/>
        <rFont val="Verdana"/>
        <family val="2"/>
      </rPr>
      <t>P</t>
    </r>
  </si>
  <si>
    <r>
      <t xml:space="preserve">0.36 </t>
    </r>
    <r>
      <rPr>
        <vertAlign val="superscript"/>
        <sz val="11"/>
        <color theme="1"/>
        <rFont val="Verdana"/>
        <family val="2"/>
      </rPr>
      <t>P</t>
    </r>
  </si>
  <si>
    <r>
      <t xml:space="preserve">0.92 </t>
    </r>
    <r>
      <rPr>
        <vertAlign val="superscript"/>
        <sz val="11"/>
        <color theme="1"/>
        <rFont val="Verdana"/>
        <family val="2"/>
      </rPr>
      <t>P</t>
    </r>
  </si>
  <si>
    <r>
      <t xml:space="preserve">0.14 </t>
    </r>
    <r>
      <rPr>
        <vertAlign val="superscript"/>
        <sz val="11"/>
        <color theme="1"/>
        <rFont val="Verdana"/>
        <family val="2"/>
      </rPr>
      <t>P</t>
    </r>
  </si>
  <si>
    <r>
      <t xml:space="preserve">0.32 </t>
    </r>
    <r>
      <rPr>
        <vertAlign val="superscript"/>
        <sz val="11"/>
        <color theme="1"/>
        <rFont val="Verdana"/>
        <family val="2"/>
      </rPr>
      <t>P</t>
    </r>
  </si>
  <si>
    <r>
      <t xml:space="preserve">0.23 </t>
    </r>
    <r>
      <rPr>
        <vertAlign val="superscript"/>
        <sz val="11"/>
        <color theme="1"/>
        <rFont val="Verdana"/>
        <family val="2"/>
      </rPr>
      <t>P</t>
    </r>
  </si>
  <si>
    <r>
      <t xml:space="preserve">0.09 </t>
    </r>
    <r>
      <rPr>
        <vertAlign val="superscript"/>
        <sz val="11"/>
        <color theme="1"/>
        <rFont val="Verdana"/>
        <family val="2"/>
      </rPr>
      <t>P</t>
    </r>
  </si>
  <si>
    <r>
      <t xml:space="preserve">0.13 </t>
    </r>
    <r>
      <rPr>
        <vertAlign val="superscript"/>
        <sz val="11"/>
        <color theme="1"/>
        <rFont val="Verdana"/>
        <family val="2"/>
      </rPr>
      <t>P</t>
    </r>
  </si>
  <si>
    <r>
      <t xml:space="preserve">0.50 </t>
    </r>
    <r>
      <rPr>
        <vertAlign val="superscript"/>
        <sz val="11"/>
        <color theme="1"/>
        <rFont val="Verdana"/>
        <family val="2"/>
      </rPr>
      <t>P</t>
    </r>
  </si>
  <si>
    <r>
      <t xml:space="preserve">0.12 </t>
    </r>
    <r>
      <rPr>
        <vertAlign val="superscript"/>
        <sz val="11"/>
        <color theme="1"/>
        <rFont val="Verdana"/>
        <family val="2"/>
      </rPr>
      <t>P</t>
    </r>
  </si>
  <si>
    <r>
      <t xml:space="preserve">0.71 </t>
    </r>
    <r>
      <rPr>
        <vertAlign val="superscript"/>
        <sz val="11"/>
        <color theme="1"/>
        <rFont val="Verdana"/>
        <family val="2"/>
      </rPr>
      <t>P</t>
    </r>
  </si>
  <si>
    <r>
      <t xml:space="preserve">0.05 </t>
    </r>
    <r>
      <rPr>
        <vertAlign val="superscript"/>
        <sz val="11"/>
        <color theme="1"/>
        <rFont val="Verdana"/>
        <family val="2"/>
      </rPr>
      <t>P</t>
    </r>
  </si>
  <si>
    <r>
      <t xml:space="preserve">0.11 </t>
    </r>
    <r>
      <rPr>
        <vertAlign val="superscript"/>
        <sz val="11"/>
        <color theme="1"/>
        <rFont val="Verdana"/>
        <family val="2"/>
      </rPr>
      <t>P</t>
    </r>
  </si>
  <si>
    <r>
      <t xml:space="preserve">0.19 </t>
    </r>
    <r>
      <rPr>
        <vertAlign val="superscript"/>
        <sz val="11"/>
        <color theme="1"/>
        <rFont val="Verdana"/>
        <family val="2"/>
      </rPr>
      <t>P</t>
    </r>
  </si>
  <si>
    <r>
      <t xml:space="preserve">0.02 </t>
    </r>
    <r>
      <rPr>
        <vertAlign val="superscript"/>
        <sz val="11"/>
        <color theme="1"/>
        <rFont val="Verdana"/>
        <family val="2"/>
      </rPr>
      <t>P</t>
    </r>
  </si>
  <si>
    <r>
      <t xml:space="preserve">0.59 </t>
    </r>
    <r>
      <rPr>
        <vertAlign val="superscript"/>
        <sz val="11"/>
        <color theme="1"/>
        <rFont val="Verdana"/>
        <family val="2"/>
      </rPr>
      <t>P</t>
    </r>
  </si>
  <si>
    <r>
      <t xml:space="preserve">2.01 </t>
    </r>
    <r>
      <rPr>
        <vertAlign val="superscript"/>
        <sz val="11"/>
        <color theme="1"/>
        <rFont val="Verdana"/>
        <family val="2"/>
      </rPr>
      <t>P</t>
    </r>
  </si>
  <si>
    <r>
      <t xml:space="preserve">0.25 </t>
    </r>
    <r>
      <rPr>
        <vertAlign val="superscript"/>
        <sz val="11"/>
        <color theme="1"/>
        <rFont val="Verdana"/>
        <family val="2"/>
      </rPr>
      <t>P</t>
    </r>
  </si>
  <si>
    <r>
      <t xml:space="preserve">0.65 </t>
    </r>
    <r>
      <rPr>
        <vertAlign val="superscript"/>
        <sz val="11"/>
        <color theme="1"/>
        <rFont val="Verdana"/>
        <family val="2"/>
      </rPr>
      <t>P</t>
    </r>
  </si>
  <si>
    <r>
      <t xml:space="preserve">1.32 </t>
    </r>
    <r>
      <rPr>
        <vertAlign val="superscript"/>
        <sz val="11"/>
        <color theme="1"/>
        <rFont val="Verdana"/>
        <family val="2"/>
      </rPr>
      <t>P</t>
    </r>
  </si>
  <si>
    <r>
      <t xml:space="preserve">0.66 </t>
    </r>
    <r>
      <rPr>
        <vertAlign val="superscript"/>
        <sz val="11"/>
        <color theme="1"/>
        <rFont val="Verdana"/>
        <family val="2"/>
      </rPr>
      <t>P</t>
    </r>
  </si>
  <si>
    <r>
      <t xml:space="preserve">0.83 </t>
    </r>
    <r>
      <rPr>
        <vertAlign val="superscript"/>
        <sz val="11"/>
        <color theme="1"/>
        <rFont val="Verdana"/>
        <family val="2"/>
      </rPr>
      <t>P</t>
    </r>
  </si>
  <si>
    <t>Daily Sum Precipitation, total, inches</t>
  </si>
  <si>
    <t>Number of WWLU days</t>
  </si>
  <si>
    <t>Number of normal DO standard days</t>
  </si>
  <si>
    <t>Other rainfall days</t>
  </si>
  <si>
    <t>(total 2008-09)</t>
  </si>
  <si>
    <t>(~per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</si>
</sst>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7.5"/>
      <color indexed="8"/>
      <name val="Calibri"/>
      <family val="2"/>
    </font>
    <font>
      <vertAlign val="superscript"/>
      <sz val="11"/>
      <color indexed="8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rgb="FFFF0000"/>
      <name val="Verdana"/>
      <family val="2"/>
    </font>
    <font>
      <vertAlign val="superscript"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wrapText="1"/>
    </xf>
    <xf numFmtId="2" fontId="5" fillId="0" borderId="2" xfId="0" applyNumberFormat="1" applyFont="1" applyBorder="1" applyAlignment="1">
      <alignment horizontal="center"/>
    </xf>
    <xf numFmtId="164" fontId="3" fillId="0" borderId="0" xfId="0" applyNumberFormat="1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3" fillId="0" borderId="0" xfId="0" applyNumberFormat="1" applyFont="1"/>
    <xf numFmtId="0" fontId="4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3" fillId="2" borderId="0" xfId="0" applyFont="1" applyFill="1"/>
    <xf numFmtId="1" fontId="3" fillId="4" borderId="0" xfId="0" applyNumberFormat="1" applyFont="1" applyFill="1"/>
    <xf numFmtId="0" fontId="4" fillId="5" borderId="4" xfId="0" applyFont="1" applyFill="1" applyBorder="1" applyAlignment="1">
      <alignment horizontal="center" vertical="center" wrapText="1"/>
    </xf>
    <xf numFmtId="0" fontId="0" fillId="5" borderId="0" xfId="0" applyFill="1"/>
    <xf numFmtId="0" fontId="4" fillId="5" borderId="2" xfId="0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opLeftCell="A28" workbookViewId="0">
      <selection activeCell="A40" sqref="A40:H49"/>
    </sheetView>
  </sheetViews>
  <sheetFormatPr defaultRowHeight="15" x14ac:dyDescent="0.25"/>
  <cols>
    <col min="1" max="1" width="26.140625" customWidth="1"/>
    <col min="2" max="7" width="9.140625" customWidth="1"/>
    <col min="17" max="19" width="9.140625" customWidth="1"/>
    <col min="26" max="37" width="9.140625" hidden="1" customWidth="1"/>
  </cols>
  <sheetData>
    <row r="1" spans="1:37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</row>
    <row r="2" spans="1:37" x14ac:dyDescent="0.25">
      <c r="A2" s="29" t="s">
        <v>1</v>
      </c>
      <c r="B2" s="3"/>
      <c r="C2" s="3"/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2</v>
      </c>
      <c r="K2" s="10" t="s">
        <v>3</v>
      </c>
      <c r="L2" s="10" t="s">
        <v>4</v>
      </c>
      <c r="M2" s="3"/>
      <c r="N2" s="3"/>
      <c r="O2" s="3"/>
      <c r="P2" s="10" t="s">
        <v>8</v>
      </c>
      <c r="Q2" s="10" t="s">
        <v>9</v>
      </c>
      <c r="R2" s="10" t="s">
        <v>10</v>
      </c>
      <c r="S2" s="10" t="s">
        <v>11</v>
      </c>
      <c r="T2" s="10" t="s">
        <v>12</v>
      </c>
      <c r="U2" s="10" t="s">
        <v>13</v>
      </c>
      <c r="V2" s="10" t="s">
        <v>2</v>
      </c>
      <c r="W2" s="10" t="s">
        <v>3</v>
      </c>
      <c r="X2" s="10" t="s">
        <v>4</v>
      </c>
      <c r="Y2" s="3"/>
      <c r="Z2" s="3" t="s">
        <v>9</v>
      </c>
      <c r="AA2" s="3" t="s">
        <v>10</v>
      </c>
      <c r="AB2" s="3" t="s">
        <v>11</v>
      </c>
      <c r="AC2" s="3" t="s">
        <v>12</v>
      </c>
      <c r="AD2" s="3" t="s">
        <v>13</v>
      </c>
      <c r="AE2" s="3" t="s">
        <v>2</v>
      </c>
      <c r="AF2" s="3" t="s">
        <v>3</v>
      </c>
      <c r="AG2" s="3" t="s">
        <v>4</v>
      </c>
    </row>
    <row r="3" spans="1:37" x14ac:dyDescent="0.25">
      <c r="A3" s="30"/>
      <c r="B3" s="4"/>
      <c r="C3" s="4"/>
      <c r="D3" s="4">
        <v>2008</v>
      </c>
      <c r="E3" s="4">
        <v>2008</v>
      </c>
      <c r="F3" s="4">
        <v>2008</v>
      </c>
      <c r="G3" s="4">
        <v>2008</v>
      </c>
      <c r="H3" s="4">
        <v>2008</v>
      </c>
      <c r="I3" s="4">
        <v>2008</v>
      </c>
      <c r="J3" s="4">
        <v>2008</v>
      </c>
      <c r="K3" s="4">
        <v>2008</v>
      </c>
      <c r="L3" s="4">
        <v>2008</v>
      </c>
      <c r="M3" s="4"/>
      <c r="N3" s="4"/>
      <c r="O3" s="4"/>
      <c r="P3" s="4">
        <v>2009</v>
      </c>
      <c r="Q3" s="4">
        <v>2009</v>
      </c>
      <c r="R3" s="4">
        <v>2009</v>
      </c>
      <c r="S3" s="4">
        <v>2009</v>
      </c>
      <c r="T3" s="4">
        <v>2009</v>
      </c>
      <c r="U3" s="4">
        <v>2009</v>
      </c>
      <c r="V3" s="4">
        <v>2009</v>
      </c>
      <c r="W3" s="4">
        <v>2009</v>
      </c>
      <c r="X3" s="4">
        <v>2009</v>
      </c>
      <c r="Y3" s="4"/>
      <c r="Z3" s="4">
        <v>2010</v>
      </c>
      <c r="AA3" s="4">
        <v>2010</v>
      </c>
      <c r="AB3" s="4">
        <v>2010</v>
      </c>
      <c r="AC3" s="4">
        <v>2010</v>
      </c>
      <c r="AD3" s="4">
        <v>2010</v>
      </c>
      <c r="AE3" s="4">
        <v>2010</v>
      </c>
      <c r="AF3" s="4">
        <v>2010</v>
      </c>
      <c r="AG3" s="4">
        <v>2010</v>
      </c>
    </row>
    <row r="4" spans="1:37" ht="16.5" x14ac:dyDescent="0.25">
      <c r="A4" s="1">
        <v>1</v>
      </c>
      <c r="B4" s="7"/>
      <c r="C4" s="7"/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0.16</v>
      </c>
      <c r="J4" s="7">
        <v>0</v>
      </c>
      <c r="K4" s="7">
        <v>0</v>
      </c>
      <c r="L4" s="7">
        <v>0</v>
      </c>
      <c r="M4" s="7"/>
      <c r="N4" s="7"/>
      <c r="O4" s="7"/>
      <c r="P4" s="7">
        <v>0</v>
      </c>
      <c r="Q4" s="7">
        <v>0</v>
      </c>
      <c r="R4" s="7">
        <v>0.03</v>
      </c>
      <c r="S4" s="13">
        <v>1.22</v>
      </c>
      <c r="T4" s="7">
        <v>0.01</v>
      </c>
      <c r="U4" s="7">
        <v>0.02</v>
      </c>
      <c r="V4" s="7">
        <v>0</v>
      </c>
      <c r="W4" s="13">
        <v>0.69</v>
      </c>
      <c r="X4" s="13">
        <v>0</v>
      </c>
      <c r="Y4" s="7"/>
      <c r="Z4" s="7" t="s">
        <v>14</v>
      </c>
      <c r="AA4" s="7" t="s">
        <v>16</v>
      </c>
      <c r="AB4" s="7" t="s">
        <v>16</v>
      </c>
      <c r="AC4" s="6"/>
      <c r="AD4" s="6"/>
      <c r="AE4" s="7" t="s">
        <v>17</v>
      </c>
      <c r="AF4" s="7" t="s">
        <v>18</v>
      </c>
      <c r="AG4" s="7" t="s">
        <v>14</v>
      </c>
    </row>
    <row r="5" spans="1:37" ht="16.5" x14ac:dyDescent="0.25">
      <c r="A5" s="1">
        <v>2</v>
      </c>
      <c r="B5" s="7"/>
      <c r="C5" s="7"/>
      <c r="D5" s="7">
        <v>0</v>
      </c>
      <c r="E5" s="7">
        <v>0</v>
      </c>
      <c r="F5" s="13">
        <v>0.74</v>
      </c>
      <c r="G5" s="7">
        <v>0</v>
      </c>
      <c r="H5" s="7">
        <v>0.02</v>
      </c>
      <c r="I5" s="7">
        <v>0</v>
      </c>
      <c r="J5" s="7">
        <v>0</v>
      </c>
      <c r="K5" s="7">
        <v>0</v>
      </c>
      <c r="L5" s="7">
        <v>0.04</v>
      </c>
      <c r="M5" s="7"/>
      <c r="N5" s="7"/>
      <c r="O5" s="7"/>
      <c r="P5" s="7">
        <v>0</v>
      </c>
      <c r="Q5" s="7">
        <v>0.27</v>
      </c>
      <c r="R5" s="7">
        <v>0</v>
      </c>
      <c r="S5" s="13">
        <v>0.11</v>
      </c>
      <c r="T5" s="7">
        <v>0</v>
      </c>
      <c r="U5" s="7">
        <v>0</v>
      </c>
      <c r="V5" s="7">
        <v>0</v>
      </c>
      <c r="W5" s="13">
        <v>0.11</v>
      </c>
      <c r="X5" s="7">
        <v>0</v>
      </c>
      <c r="Y5" s="7"/>
      <c r="Z5" s="7" t="s">
        <v>16</v>
      </c>
      <c r="AA5" s="7" t="s">
        <v>21</v>
      </c>
      <c r="AB5" s="7" t="s">
        <v>22</v>
      </c>
      <c r="AC5" s="6"/>
      <c r="AD5" s="6"/>
      <c r="AE5" s="7" t="s">
        <v>23</v>
      </c>
      <c r="AF5" s="7" t="s">
        <v>24</v>
      </c>
      <c r="AG5" s="7" t="s">
        <v>14</v>
      </c>
    </row>
    <row r="6" spans="1:37" ht="16.5" x14ac:dyDescent="0.25">
      <c r="A6" s="1">
        <v>3</v>
      </c>
      <c r="B6" s="7"/>
      <c r="C6" s="7"/>
      <c r="D6" s="7">
        <v>0.26</v>
      </c>
      <c r="E6" s="7">
        <v>0.02</v>
      </c>
      <c r="F6" s="13">
        <v>0.01</v>
      </c>
      <c r="G6" s="7">
        <v>0.48</v>
      </c>
      <c r="H6" s="7">
        <v>0</v>
      </c>
      <c r="I6" s="7">
        <v>0</v>
      </c>
      <c r="J6" s="7">
        <v>0</v>
      </c>
      <c r="K6" s="7">
        <v>0.03</v>
      </c>
      <c r="L6" s="7">
        <v>0</v>
      </c>
      <c r="M6" s="7"/>
      <c r="N6" s="7"/>
      <c r="O6" s="7"/>
      <c r="P6" s="7">
        <v>0</v>
      </c>
      <c r="Q6" s="7">
        <v>0.24</v>
      </c>
      <c r="R6" s="7">
        <v>0</v>
      </c>
      <c r="S6" s="13">
        <v>0</v>
      </c>
      <c r="T6" s="7">
        <v>0</v>
      </c>
      <c r="U6" s="7">
        <v>0.15</v>
      </c>
      <c r="V6" s="7">
        <v>0</v>
      </c>
      <c r="W6" s="13">
        <v>0.17</v>
      </c>
      <c r="X6" s="7">
        <v>0</v>
      </c>
      <c r="Y6" s="7"/>
      <c r="Z6" s="7" t="s">
        <v>25</v>
      </c>
      <c r="AA6" s="7" t="s">
        <v>14</v>
      </c>
      <c r="AB6" s="7" t="s">
        <v>14</v>
      </c>
      <c r="AC6" s="6"/>
      <c r="AD6" s="6"/>
      <c r="AE6" s="7" t="s">
        <v>14</v>
      </c>
      <c r="AF6" s="7" t="s">
        <v>14</v>
      </c>
      <c r="AG6" s="7" t="s">
        <v>18</v>
      </c>
    </row>
    <row r="7" spans="1:37" ht="16.5" x14ac:dyDescent="0.25">
      <c r="A7" s="1">
        <v>4</v>
      </c>
      <c r="B7" s="7"/>
      <c r="C7" s="7"/>
      <c r="D7" s="7">
        <v>0</v>
      </c>
      <c r="E7" s="7">
        <v>0</v>
      </c>
      <c r="F7" s="13">
        <v>0</v>
      </c>
      <c r="G7" s="7">
        <v>0</v>
      </c>
      <c r="H7" s="7">
        <v>0.01</v>
      </c>
      <c r="I7" s="13">
        <v>1.89</v>
      </c>
      <c r="J7" s="13">
        <v>1.28</v>
      </c>
      <c r="K7" s="7">
        <v>0</v>
      </c>
      <c r="L7" s="7">
        <v>0</v>
      </c>
      <c r="M7" s="7"/>
      <c r="N7" s="7"/>
      <c r="O7" s="7"/>
      <c r="P7" s="7">
        <v>0</v>
      </c>
      <c r="Q7" s="7">
        <v>0</v>
      </c>
      <c r="R7" s="7">
        <v>0</v>
      </c>
      <c r="S7" s="7">
        <v>0</v>
      </c>
      <c r="T7" s="7">
        <v>0.18</v>
      </c>
      <c r="U7" s="7">
        <v>0</v>
      </c>
      <c r="V7" s="7">
        <v>0</v>
      </c>
      <c r="W7" s="7">
        <v>0</v>
      </c>
      <c r="X7" s="7">
        <v>0</v>
      </c>
      <c r="Y7" s="7"/>
      <c r="Z7" s="7" t="s">
        <v>26</v>
      </c>
      <c r="AA7" s="6"/>
      <c r="AB7" s="7" t="s">
        <v>16</v>
      </c>
      <c r="AC7" s="6"/>
      <c r="AD7" s="6"/>
      <c r="AE7" s="7" t="s">
        <v>14</v>
      </c>
      <c r="AF7" s="7" t="s">
        <v>14</v>
      </c>
      <c r="AG7" s="7" t="s">
        <v>27</v>
      </c>
    </row>
    <row r="8" spans="1:37" ht="16.5" x14ac:dyDescent="0.25">
      <c r="A8" s="1">
        <v>5</v>
      </c>
      <c r="B8" s="7"/>
      <c r="C8" s="7"/>
      <c r="D8" s="7">
        <v>0</v>
      </c>
      <c r="E8" s="7">
        <v>0</v>
      </c>
      <c r="F8" s="7">
        <v>0</v>
      </c>
      <c r="G8" s="7">
        <v>0.14000000000000001</v>
      </c>
      <c r="H8" s="7">
        <v>0</v>
      </c>
      <c r="I8" s="13">
        <v>0</v>
      </c>
      <c r="J8" s="13">
        <v>0</v>
      </c>
      <c r="K8" s="7">
        <v>0.08</v>
      </c>
      <c r="L8" s="7">
        <v>0</v>
      </c>
      <c r="M8" s="7"/>
      <c r="N8" s="7"/>
      <c r="O8" s="7"/>
      <c r="P8" s="7">
        <v>0</v>
      </c>
      <c r="Q8" s="7">
        <v>0.41</v>
      </c>
      <c r="R8" s="7">
        <v>0</v>
      </c>
      <c r="S8" s="7">
        <v>0</v>
      </c>
      <c r="T8" s="7">
        <v>0</v>
      </c>
      <c r="U8" s="7">
        <v>0.01</v>
      </c>
      <c r="V8" s="7">
        <v>0</v>
      </c>
      <c r="W8" s="7">
        <v>0</v>
      </c>
      <c r="X8" s="7">
        <v>0</v>
      </c>
      <c r="Y8" s="7"/>
      <c r="Z8" s="7" t="s">
        <v>28</v>
      </c>
      <c r="AA8" s="7" t="s">
        <v>16</v>
      </c>
      <c r="AB8" s="7" t="s">
        <v>29</v>
      </c>
      <c r="AC8" s="6"/>
      <c r="AD8" s="6"/>
      <c r="AE8" s="7" t="s">
        <v>16</v>
      </c>
      <c r="AF8" s="7" t="s">
        <v>14</v>
      </c>
      <c r="AG8" s="7" t="s">
        <v>16</v>
      </c>
    </row>
    <row r="9" spans="1:37" ht="16.5" x14ac:dyDescent="0.25">
      <c r="A9" s="1">
        <v>6</v>
      </c>
      <c r="B9" s="7"/>
      <c r="C9" s="7"/>
      <c r="D9" s="7">
        <v>0</v>
      </c>
      <c r="E9" s="7">
        <v>0</v>
      </c>
      <c r="F9" s="7">
        <v>0.03</v>
      </c>
      <c r="G9" s="7">
        <v>0.04</v>
      </c>
      <c r="H9" s="7">
        <v>0</v>
      </c>
      <c r="I9" s="13">
        <v>0</v>
      </c>
      <c r="J9" s="13">
        <v>0</v>
      </c>
      <c r="K9" s="7">
        <v>0</v>
      </c>
      <c r="L9" s="7">
        <v>0.18</v>
      </c>
      <c r="M9" s="7"/>
      <c r="N9" s="7"/>
      <c r="O9" s="7"/>
      <c r="P9" s="7">
        <v>0</v>
      </c>
      <c r="Q9" s="7">
        <v>0</v>
      </c>
      <c r="R9" s="13">
        <v>0.67</v>
      </c>
      <c r="S9" s="7">
        <v>0.02</v>
      </c>
      <c r="T9" s="7">
        <v>0</v>
      </c>
      <c r="U9" s="7">
        <v>0</v>
      </c>
      <c r="V9" s="7">
        <v>0.01</v>
      </c>
      <c r="W9" s="7">
        <v>0.03</v>
      </c>
      <c r="X9" s="7">
        <v>0</v>
      </c>
      <c r="Y9" s="7"/>
      <c r="Z9" s="7" t="s">
        <v>30</v>
      </c>
      <c r="AA9" s="6"/>
      <c r="AB9" s="7" t="s">
        <v>31</v>
      </c>
      <c r="AC9" s="6"/>
      <c r="AD9" s="6"/>
      <c r="AE9" s="7" t="s">
        <v>14</v>
      </c>
      <c r="AF9" s="7" t="s">
        <v>14</v>
      </c>
      <c r="AG9" s="7" t="s">
        <v>14</v>
      </c>
    </row>
    <row r="10" spans="1:37" ht="16.5" x14ac:dyDescent="0.25">
      <c r="A10" s="1">
        <v>7</v>
      </c>
      <c r="B10" s="7"/>
      <c r="C10" s="7"/>
      <c r="D10" s="7">
        <v>0</v>
      </c>
      <c r="E10" s="7">
        <v>0.01</v>
      </c>
      <c r="F10" s="13">
        <v>0.75</v>
      </c>
      <c r="G10" s="7">
        <v>0.19</v>
      </c>
      <c r="H10" s="7">
        <v>0.47</v>
      </c>
      <c r="I10" s="7">
        <v>0</v>
      </c>
      <c r="J10" s="7">
        <v>0.01</v>
      </c>
      <c r="K10" s="13">
        <v>0.81</v>
      </c>
      <c r="L10" s="7">
        <v>0.03</v>
      </c>
      <c r="M10" s="7"/>
      <c r="N10" s="7"/>
      <c r="O10" s="7"/>
      <c r="P10" s="13">
        <v>1.1299999999999999</v>
      </c>
      <c r="Q10" s="7">
        <v>0</v>
      </c>
      <c r="R10" s="13">
        <v>7.0000000000000007E-2</v>
      </c>
      <c r="S10" s="7">
        <v>0.02</v>
      </c>
      <c r="T10" s="7">
        <v>0</v>
      </c>
      <c r="U10" s="7">
        <v>0.27</v>
      </c>
      <c r="V10" s="7">
        <v>0</v>
      </c>
      <c r="W10" s="7">
        <v>0</v>
      </c>
      <c r="X10" s="7">
        <v>0</v>
      </c>
      <c r="Y10" s="7"/>
      <c r="Z10" s="7" t="s">
        <v>33</v>
      </c>
      <c r="AA10" s="7" t="s">
        <v>34</v>
      </c>
      <c r="AB10" s="6"/>
      <c r="AC10" s="7" t="s">
        <v>35</v>
      </c>
      <c r="AD10" s="6"/>
      <c r="AE10" s="7" t="s">
        <v>14</v>
      </c>
      <c r="AF10" s="7" t="s">
        <v>14</v>
      </c>
      <c r="AG10" s="7" t="s">
        <v>14</v>
      </c>
    </row>
    <row r="11" spans="1:37" ht="16.5" x14ac:dyDescent="0.25">
      <c r="A11" s="1">
        <v>8</v>
      </c>
      <c r="B11" s="7"/>
      <c r="C11" s="7"/>
      <c r="D11" s="7">
        <v>0</v>
      </c>
      <c r="E11" s="13">
        <v>0.52</v>
      </c>
      <c r="F11" s="13">
        <v>0</v>
      </c>
      <c r="G11" s="13">
        <v>1.34</v>
      </c>
      <c r="H11" s="7">
        <v>0.04</v>
      </c>
      <c r="I11" s="7">
        <v>0</v>
      </c>
      <c r="J11" s="13">
        <v>0.84</v>
      </c>
      <c r="K11" s="13">
        <v>0.19</v>
      </c>
      <c r="L11" s="7">
        <v>0.01</v>
      </c>
      <c r="M11" s="7"/>
      <c r="N11" s="7"/>
      <c r="O11" s="7"/>
      <c r="P11" s="13">
        <v>1.88</v>
      </c>
      <c r="Q11" s="7">
        <v>0</v>
      </c>
      <c r="R11" s="13">
        <v>0</v>
      </c>
      <c r="S11" s="7">
        <v>0.27</v>
      </c>
      <c r="T11" s="7">
        <v>0.03</v>
      </c>
      <c r="U11" s="7">
        <v>0.05</v>
      </c>
      <c r="V11" s="7">
        <v>0</v>
      </c>
      <c r="W11" s="7">
        <v>0.05</v>
      </c>
      <c r="X11" s="7">
        <v>0</v>
      </c>
      <c r="Y11" s="7"/>
      <c r="Z11" s="7" t="s">
        <v>16</v>
      </c>
      <c r="AA11" s="7" t="s">
        <v>32</v>
      </c>
      <c r="AB11" s="7" t="s">
        <v>37</v>
      </c>
      <c r="AC11" s="6"/>
      <c r="AD11" s="6"/>
      <c r="AE11" s="7" t="s">
        <v>14</v>
      </c>
      <c r="AF11" s="7" t="s">
        <v>14</v>
      </c>
      <c r="AG11" s="7" t="s">
        <v>14</v>
      </c>
    </row>
    <row r="12" spans="1:37" ht="16.5" x14ac:dyDescent="0.25">
      <c r="A12" s="1">
        <v>9</v>
      </c>
      <c r="B12" s="7"/>
      <c r="C12" s="7"/>
      <c r="D12" s="7">
        <v>0</v>
      </c>
      <c r="E12" s="13">
        <v>0</v>
      </c>
      <c r="F12" s="13">
        <v>0</v>
      </c>
      <c r="G12" s="13">
        <v>0.23</v>
      </c>
      <c r="H12" s="7">
        <v>0</v>
      </c>
      <c r="I12" s="7">
        <v>0.01</v>
      </c>
      <c r="J12" s="13">
        <v>0</v>
      </c>
      <c r="K12" s="13">
        <v>0</v>
      </c>
      <c r="L12" s="7">
        <v>0</v>
      </c>
      <c r="M12" s="7"/>
      <c r="N12" s="7"/>
      <c r="O12" s="7"/>
      <c r="P12" s="13">
        <v>0.05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0.2</v>
      </c>
      <c r="X12" s="7">
        <v>0</v>
      </c>
      <c r="Y12" s="7"/>
      <c r="Z12" s="7" t="s">
        <v>14</v>
      </c>
      <c r="AA12" s="7" t="s">
        <v>14</v>
      </c>
      <c r="AB12" s="7" t="s">
        <v>14</v>
      </c>
      <c r="AC12" s="6"/>
      <c r="AD12" s="6"/>
      <c r="AE12" s="7" t="s">
        <v>14</v>
      </c>
      <c r="AF12" s="7" t="s">
        <v>14</v>
      </c>
      <c r="AG12" s="7" t="s">
        <v>14</v>
      </c>
    </row>
    <row r="13" spans="1:37" ht="16.5" x14ac:dyDescent="0.25">
      <c r="A13" s="1">
        <v>10</v>
      </c>
      <c r="B13" s="7"/>
      <c r="C13" s="7"/>
      <c r="D13" s="7">
        <v>0</v>
      </c>
      <c r="E13" s="13">
        <v>0.43</v>
      </c>
      <c r="F13" s="7">
        <v>0</v>
      </c>
      <c r="G13" s="13">
        <v>0.02</v>
      </c>
      <c r="H13" s="13">
        <v>0.75</v>
      </c>
      <c r="I13" s="7">
        <v>0</v>
      </c>
      <c r="J13" s="13">
        <v>0</v>
      </c>
      <c r="K13" s="7">
        <v>0</v>
      </c>
      <c r="L13" s="7">
        <v>0</v>
      </c>
      <c r="M13" s="7"/>
      <c r="N13" s="7"/>
      <c r="O13" s="7"/>
      <c r="P13" s="13">
        <v>1.24</v>
      </c>
      <c r="Q13" s="7">
        <v>0</v>
      </c>
      <c r="R13" s="7">
        <v>0.03</v>
      </c>
      <c r="S13" s="7">
        <v>0.03</v>
      </c>
      <c r="T13" s="7">
        <v>0.06</v>
      </c>
      <c r="U13" s="7">
        <v>0</v>
      </c>
      <c r="V13" s="7">
        <v>0</v>
      </c>
      <c r="W13" s="7">
        <v>0</v>
      </c>
      <c r="X13" s="7">
        <v>0</v>
      </c>
      <c r="Y13" s="7"/>
      <c r="Z13" s="7" t="s">
        <v>14</v>
      </c>
      <c r="AA13" s="7" t="s">
        <v>16</v>
      </c>
      <c r="AB13" s="7" t="s">
        <v>16</v>
      </c>
      <c r="AC13" s="6"/>
      <c r="AD13" s="6"/>
      <c r="AE13" s="7" t="s">
        <v>14</v>
      </c>
      <c r="AF13" s="7" t="s">
        <v>14</v>
      </c>
      <c r="AG13" s="7" t="s">
        <v>14</v>
      </c>
    </row>
    <row r="14" spans="1:37" ht="16.5" x14ac:dyDescent="0.25">
      <c r="A14" s="1">
        <v>11</v>
      </c>
      <c r="B14" s="7"/>
      <c r="C14" s="7"/>
      <c r="D14" s="7">
        <v>0</v>
      </c>
      <c r="E14" s="7">
        <v>0.03</v>
      </c>
      <c r="F14" s="13">
        <v>0.95</v>
      </c>
      <c r="G14" s="7">
        <v>0</v>
      </c>
      <c r="H14" s="13">
        <v>0.19</v>
      </c>
      <c r="I14" s="7">
        <v>0</v>
      </c>
      <c r="J14" s="7">
        <v>0</v>
      </c>
      <c r="K14" s="7">
        <v>0</v>
      </c>
      <c r="L14" s="7">
        <v>0.21</v>
      </c>
      <c r="M14" s="7"/>
      <c r="N14" s="7"/>
      <c r="O14" s="7"/>
      <c r="P14" s="13">
        <v>0</v>
      </c>
      <c r="Q14" s="7">
        <v>0</v>
      </c>
      <c r="R14" s="7">
        <v>0</v>
      </c>
      <c r="S14" s="13">
        <v>0.56999999999999995</v>
      </c>
      <c r="T14" s="13">
        <v>0.64</v>
      </c>
      <c r="U14" s="7">
        <v>0</v>
      </c>
      <c r="V14" s="7">
        <v>0</v>
      </c>
      <c r="W14" s="7">
        <v>0</v>
      </c>
      <c r="X14" s="7">
        <v>0</v>
      </c>
      <c r="Y14" s="7"/>
      <c r="Z14" s="7" t="s">
        <v>14</v>
      </c>
      <c r="AA14" s="7" t="s">
        <v>39</v>
      </c>
      <c r="AB14" s="7" t="s">
        <v>40</v>
      </c>
      <c r="AC14" s="7" t="s">
        <v>41</v>
      </c>
      <c r="AD14" s="6"/>
      <c r="AE14" s="7" t="s">
        <v>17</v>
      </c>
      <c r="AF14" s="7" t="s">
        <v>14</v>
      </c>
      <c r="AG14" s="7" t="s">
        <v>14</v>
      </c>
    </row>
    <row r="15" spans="1:37" ht="16.5" x14ac:dyDescent="0.25">
      <c r="A15" s="1">
        <v>12</v>
      </c>
      <c r="B15" s="7"/>
      <c r="C15" s="7"/>
      <c r="D15" s="7">
        <v>0</v>
      </c>
      <c r="E15" s="7">
        <v>0.17</v>
      </c>
      <c r="F15" s="13">
        <v>0</v>
      </c>
      <c r="G15" s="7">
        <v>0</v>
      </c>
      <c r="H15" s="13">
        <v>0.7</v>
      </c>
      <c r="I15" s="7">
        <v>0</v>
      </c>
      <c r="J15" s="7">
        <v>0.35</v>
      </c>
      <c r="K15" s="7">
        <v>0</v>
      </c>
      <c r="L15" s="7">
        <v>0.04</v>
      </c>
      <c r="M15" s="7"/>
      <c r="N15" s="7"/>
      <c r="O15" s="7"/>
      <c r="P15" s="13">
        <v>0</v>
      </c>
      <c r="Q15" s="7">
        <v>0</v>
      </c>
      <c r="R15" s="7">
        <v>0</v>
      </c>
      <c r="S15" s="13">
        <v>0</v>
      </c>
      <c r="T15" s="13">
        <v>0</v>
      </c>
      <c r="U15" s="7">
        <v>0</v>
      </c>
      <c r="V15" s="7">
        <v>0</v>
      </c>
      <c r="W15" s="7">
        <v>0</v>
      </c>
      <c r="X15" s="7">
        <v>0</v>
      </c>
      <c r="Y15" s="7"/>
      <c r="Z15" s="7" t="s">
        <v>16</v>
      </c>
      <c r="AA15" s="7" t="s">
        <v>42</v>
      </c>
      <c r="AB15" s="7" t="s">
        <v>43</v>
      </c>
      <c r="AC15" s="6"/>
      <c r="AD15" s="6"/>
      <c r="AE15" s="7" t="s">
        <v>14</v>
      </c>
      <c r="AF15" s="7" t="s">
        <v>14</v>
      </c>
      <c r="AG15" s="7" t="s">
        <v>14</v>
      </c>
    </row>
    <row r="16" spans="1:37" ht="16.5" x14ac:dyDescent="0.25">
      <c r="A16" s="1">
        <v>13</v>
      </c>
      <c r="B16" s="7"/>
      <c r="C16" s="7"/>
      <c r="D16" s="7">
        <v>0</v>
      </c>
      <c r="E16" s="7">
        <v>0</v>
      </c>
      <c r="F16" s="13">
        <v>0.35</v>
      </c>
      <c r="G16" s="7">
        <v>0.18</v>
      </c>
      <c r="H16" s="13">
        <v>0</v>
      </c>
      <c r="I16" s="7">
        <v>0.06</v>
      </c>
      <c r="J16" s="13">
        <v>3.67</v>
      </c>
      <c r="K16" s="7">
        <v>0</v>
      </c>
      <c r="L16" s="7">
        <v>0.02</v>
      </c>
      <c r="M16" s="7"/>
      <c r="N16" s="7"/>
      <c r="O16" s="7"/>
      <c r="P16" s="7">
        <v>0</v>
      </c>
      <c r="Q16" s="7">
        <v>0.17</v>
      </c>
      <c r="R16" s="13">
        <v>1.37</v>
      </c>
      <c r="S16" s="13">
        <v>0.25</v>
      </c>
      <c r="T16" s="13">
        <v>0</v>
      </c>
      <c r="U16" s="7">
        <v>0</v>
      </c>
      <c r="V16" s="7">
        <v>0</v>
      </c>
      <c r="W16" s="7">
        <v>0</v>
      </c>
      <c r="X16" s="7">
        <v>0</v>
      </c>
      <c r="Y16" s="7"/>
      <c r="Z16" s="7" t="s">
        <v>14</v>
      </c>
      <c r="AA16" s="7" t="s">
        <v>23</v>
      </c>
      <c r="AB16" s="7" t="s">
        <v>20</v>
      </c>
      <c r="AC16" s="6"/>
      <c r="AD16" s="6"/>
      <c r="AE16" s="7" t="s">
        <v>14</v>
      </c>
      <c r="AF16" s="7" t="s">
        <v>45</v>
      </c>
      <c r="AG16" s="7" t="s">
        <v>44</v>
      </c>
    </row>
    <row r="17" spans="1:33" ht="16.5" x14ac:dyDescent="0.25">
      <c r="A17" s="1">
        <v>14</v>
      </c>
      <c r="B17" s="7"/>
      <c r="C17" s="7"/>
      <c r="D17" s="7">
        <v>0</v>
      </c>
      <c r="E17" s="7">
        <v>0</v>
      </c>
      <c r="F17" s="7">
        <v>0.01</v>
      </c>
      <c r="G17" s="7">
        <v>0.01</v>
      </c>
      <c r="H17" s="13">
        <v>0</v>
      </c>
      <c r="I17" s="7">
        <v>0.01</v>
      </c>
      <c r="J17" s="13">
        <v>1.27</v>
      </c>
      <c r="K17" s="7">
        <v>0</v>
      </c>
      <c r="L17" s="7">
        <v>0.1</v>
      </c>
      <c r="M17" s="7"/>
      <c r="N17" s="7"/>
      <c r="O17" s="7"/>
      <c r="P17" s="7">
        <v>0</v>
      </c>
      <c r="Q17" s="7">
        <v>0</v>
      </c>
      <c r="R17" s="13">
        <v>0.01</v>
      </c>
      <c r="S17" s="7">
        <v>0</v>
      </c>
      <c r="T17" s="7">
        <v>0</v>
      </c>
      <c r="U17" s="7">
        <v>0.01</v>
      </c>
      <c r="V17" s="7">
        <v>0</v>
      </c>
      <c r="W17" s="7">
        <v>0</v>
      </c>
      <c r="X17" s="7">
        <v>0.01</v>
      </c>
      <c r="Y17" s="7"/>
      <c r="Z17" s="7" t="s">
        <v>14</v>
      </c>
      <c r="AA17" s="7" t="s">
        <v>14</v>
      </c>
      <c r="AB17" s="7" t="s">
        <v>16</v>
      </c>
      <c r="AC17" s="6"/>
      <c r="AD17" s="6"/>
      <c r="AE17" s="7" t="s">
        <v>14</v>
      </c>
      <c r="AF17" s="7" t="s">
        <v>14</v>
      </c>
      <c r="AG17" s="7" t="s">
        <v>32</v>
      </c>
    </row>
    <row r="18" spans="1:33" ht="16.5" x14ac:dyDescent="0.25">
      <c r="A18" s="1">
        <v>15</v>
      </c>
      <c r="B18" s="7"/>
      <c r="C18" s="7"/>
      <c r="D18" s="7">
        <v>0</v>
      </c>
      <c r="E18" s="7">
        <v>0</v>
      </c>
      <c r="F18" s="7">
        <v>0</v>
      </c>
      <c r="G18" s="7">
        <v>0.37</v>
      </c>
      <c r="H18" s="7">
        <v>0</v>
      </c>
      <c r="I18" s="7">
        <v>0.02</v>
      </c>
      <c r="J18" s="13">
        <v>0</v>
      </c>
      <c r="K18" s="7">
        <v>0.15</v>
      </c>
      <c r="L18" s="7">
        <v>0</v>
      </c>
      <c r="M18" s="7"/>
      <c r="N18" s="7"/>
      <c r="O18" s="7"/>
      <c r="P18" s="7">
        <v>0</v>
      </c>
      <c r="Q18" s="7">
        <v>0</v>
      </c>
      <c r="R18" s="13">
        <v>0.94</v>
      </c>
      <c r="S18" s="7">
        <v>0</v>
      </c>
      <c r="T18" s="13">
        <v>0.74</v>
      </c>
      <c r="U18" s="7">
        <v>0</v>
      </c>
      <c r="V18" s="7">
        <v>0</v>
      </c>
      <c r="W18" s="7">
        <v>0.06</v>
      </c>
      <c r="X18" s="7">
        <v>0</v>
      </c>
      <c r="Y18" s="7"/>
      <c r="Z18" s="7" t="s">
        <v>14</v>
      </c>
      <c r="AA18" s="7" t="s">
        <v>14</v>
      </c>
      <c r="AB18" s="7" t="s">
        <v>46</v>
      </c>
      <c r="AC18" s="6"/>
      <c r="AD18" s="6"/>
      <c r="AE18" s="7" t="s">
        <v>36</v>
      </c>
      <c r="AF18" s="7" t="s">
        <v>14</v>
      </c>
      <c r="AG18" s="7" t="s">
        <v>33</v>
      </c>
    </row>
    <row r="19" spans="1:33" ht="16.5" x14ac:dyDescent="0.25">
      <c r="A19" s="1">
        <v>16</v>
      </c>
      <c r="B19" s="7"/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0.01</v>
      </c>
      <c r="J19" s="13">
        <v>0</v>
      </c>
      <c r="K19" s="7">
        <v>0</v>
      </c>
      <c r="L19" s="7">
        <v>0</v>
      </c>
      <c r="M19" s="7"/>
      <c r="N19" s="7"/>
      <c r="O19" s="7"/>
      <c r="P19" s="7">
        <v>0</v>
      </c>
      <c r="Q19" s="7">
        <v>0</v>
      </c>
      <c r="R19" s="13">
        <v>0</v>
      </c>
      <c r="S19" s="13">
        <v>0.51</v>
      </c>
      <c r="T19" s="13">
        <v>0.15</v>
      </c>
      <c r="U19" s="7">
        <v>0.18</v>
      </c>
      <c r="V19" s="7">
        <v>0</v>
      </c>
      <c r="W19" s="7">
        <v>0.02</v>
      </c>
      <c r="X19" s="7">
        <v>0</v>
      </c>
      <c r="Y19" s="7"/>
      <c r="Z19" s="7" t="s">
        <v>14</v>
      </c>
      <c r="AA19" s="7" t="s">
        <v>14</v>
      </c>
      <c r="AB19" s="7" t="s">
        <v>14</v>
      </c>
      <c r="AC19" s="6"/>
      <c r="AD19" s="6"/>
      <c r="AE19" s="7" t="s">
        <v>19</v>
      </c>
      <c r="AF19" s="7" t="s">
        <v>14</v>
      </c>
      <c r="AG19" s="7" t="s">
        <v>19</v>
      </c>
    </row>
    <row r="20" spans="1:33" ht="16.5" x14ac:dyDescent="0.25">
      <c r="A20" s="1">
        <v>17</v>
      </c>
      <c r="B20" s="7"/>
      <c r="C20" s="7"/>
      <c r="D20" s="7">
        <v>0.08</v>
      </c>
      <c r="E20" s="7">
        <v>0</v>
      </c>
      <c r="F20" s="7">
        <v>0.24</v>
      </c>
      <c r="G20" s="7">
        <v>0</v>
      </c>
      <c r="H20" s="7">
        <v>0</v>
      </c>
      <c r="I20" s="7">
        <v>0.01</v>
      </c>
      <c r="J20" s="7">
        <v>0</v>
      </c>
      <c r="K20" s="7">
        <v>0</v>
      </c>
      <c r="L20" s="7">
        <v>0</v>
      </c>
      <c r="M20" s="7"/>
      <c r="N20" s="7"/>
      <c r="O20" s="7"/>
      <c r="P20" s="7">
        <v>0</v>
      </c>
      <c r="Q20" s="7">
        <v>0</v>
      </c>
      <c r="R20" s="13">
        <v>0</v>
      </c>
      <c r="S20" s="13">
        <v>0</v>
      </c>
      <c r="T20" s="13">
        <v>0.05</v>
      </c>
      <c r="U20" s="13">
        <v>0.93</v>
      </c>
      <c r="V20" s="7">
        <v>0</v>
      </c>
      <c r="W20" s="7">
        <v>0.09</v>
      </c>
      <c r="X20" s="7">
        <v>0.05</v>
      </c>
      <c r="Y20" s="7"/>
      <c r="Z20" s="7" t="s">
        <v>14</v>
      </c>
      <c r="AA20" s="7" t="s">
        <v>32</v>
      </c>
      <c r="AB20" s="6"/>
      <c r="AC20" s="7" t="s">
        <v>16</v>
      </c>
      <c r="AD20" s="6"/>
      <c r="AE20" s="7" t="s">
        <v>14</v>
      </c>
      <c r="AF20" s="7" t="s">
        <v>14</v>
      </c>
      <c r="AG20" s="6"/>
    </row>
    <row r="21" spans="1:33" ht="16.5" x14ac:dyDescent="0.25">
      <c r="A21" s="1">
        <v>18</v>
      </c>
      <c r="B21" s="7"/>
      <c r="C21" s="7"/>
      <c r="D21" s="7">
        <v>0</v>
      </c>
      <c r="E21" s="7">
        <v>0</v>
      </c>
      <c r="F21" s="7">
        <v>0</v>
      </c>
      <c r="G21" s="7">
        <v>0</v>
      </c>
      <c r="H21" s="7">
        <v>0.05</v>
      </c>
      <c r="I21" s="7">
        <v>0</v>
      </c>
      <c r="J21" s="7">
        <v>0</v>
      </c>
      <c r="K21" s="7">
        <v>0.01</v>
      </c>
      <c r="L21" s="7">
        <v>0</v>
      </c>
      <c r="M21" s="7"/>
      <c r="N21" s="7"/>
      <c r="O21" s="7"/>
      <c r="P21" s="7">
        <v>0</v>
      </c>
      <c r="Q21" s="7">
        <v>0.02</v>
      </c>
      <c r="R21" s="7">
        <v>0</v>
      </c>
      <c r="S21" s="13">
        <v>0.15</v>
      </c>
      <c r="T21" s="7">
        <v>0</v>
      </c>
      <c r="U21" s="13">
        <v>0</v>
      </c>
      <c r="V21" s="7">
        <v>0</v>
      </c>
      <c r="W21" s="7">
        <v>0</v>
      </c>
      <c r="X21" s="7">
        <v>0.14000000000000001</v>
      </c>
      <c r="Y21" s="7"/>
      <c r="Z21" s="7" t="s">
        <v>14</v>
      </c>
      <c r="AA21" s="7" t="s">
        <v>14</v>
      </c>
      <c r="AB21" s="6"/>
      <c r="AC21" s="6"/>
      <c r="AD21" s="6"/>
      <c r="AE21" s="7" t="s">
        <v>47</v>
      </c>
      <c r="AF21" s="7" t="s">
        <v>14</v>
      </c>
      <c r="AG21" s="6"/>
    </row>
    <row r="22" spans="1:33" ht="16.5" x14ac:dyDescent="0.25">
      <c r="A22" s="1">
        <v>19</v>
      </c>
      <c r="B22" s="7"/>
      <c r="C22" s="7"/>
      <c r="D22" s="7">
        <v>0</v>
      </c>
      <c r="E22" s="7">
        <v>0.04</v>
      </c>
      <c r="F22" s="7">
        <v>0.01</v>
      </c>
      <c r="G22" s="7">
        <v>0</v>
      </c>
      <c r="H22" s="13">
        <v>0.87</v>
      </c>
      <c r="I22" s="7">
        <v>0</v>
      </c>
      <c r="J22" s="7">
        <v>0</v>
      </c>
      <c r="K22" s="7">
        <v>0</v>
      </c>
      <c r="L22" s="7">
        <v>0</v>
      </c>
      <c r="M22" s="7"/>
      <c r="N22" s="7"/>
      <c r="O22" s="7"/>
      <c r="P22" s="7">
        <v>0</v>
      </c>
      <c r="Q22" s="13">
        <v>0.56999999999999995</v>
      </c>
      <c r="R22" s="7">
        <v>0</v>
      </c>
      <c r="S22" s="13">
        <v>1.7</v>
      </c>
      <c r="T22" s="7">
        <v>0</v>
      </c>
      <c r="U22" s="13">
        <v>1.04</v>
      </c>
      <c r="V22" s="7">
        <v>0</v>
      </c>
      <c r="W22" s="7">
        <v>0</v>
      </c>
      <c r="X22" s="7">
        <v>7.0000000000000007E-2</v>
      </c>
      <c r="Y22" s="7"/>
      <c r="Z22" s="7" t="s">
        <v>14</v>
      </c>
      <c r="AA22" s="7" t="s">
        <v>14</v>
      </c>
      <c r="AB22" s="6"/>
      <c r="AC22" s="7" t="s">
        <v>14</v>
      </c>
      <c r="AD22" s="6"/>
      <c r="AE22" s="7" t="s">
        <v>14</v>
      </c>
      <c r="AF22" s="7" t="s">
        <v>14</v>
      </c>
      <c r="AG22" s="6"/>
    </row>
    <row r="23" spans="1:33" ht="16.5" x14ac:dyDescent="0.25">
      <c r="A23" s="1">
        <v>20</v>
      </c>
      <c r="B23" s="7"/>
      <c r="C23" s="7"/>
      <c r="D23" s="7">
        <v>0</v>
      </c>
      <c r="E23" s="7">
        <v>0</v>
      </c>
      <c r="F23" s="7">
        <v>0.01</v>
      </c>
      <c r="G23" s="7">
        <v>0.08</v>
      </c>
      <c r="H23" s="13">
        <v>1.05</v>
      </c>
      <c r="I23" s="7">
        <v>0</v>
      </c>
      <c r="J23" s="7">
        <v>0.01</v>
      </c>
      <c r="K23" s="7">
        <v>0.28000000000000003</v>
      </c>
      <c r="L23" s="7">
        <v>0</v>
      </c>
      <c r="M23" s="7"/>
      <c r="N23" s="7"/>
      <c r="O23" s="7"/>
      <c r="P23" s="7">
        <v>0</v>
      </c>
      <c r="Q23" s="13">
        <v>0.11</v>
      </c>
      <c r="R23" s="7">
        <v>0</v>
      </c>
      <c r="S23" s="13">
        <v>0</v>
      </c>
      <c r="T23" s="7">
        <v>0</v>
      </c>
      <c r="U23" s="13">
        <v>0.26</v>
      </c>
      <c r="V23" s="7">
        <v>0.12</v>
      </c>
      <c r="W23" s="7">
        <v>0.04</v>
      </c>
      <c r="X23" s="7">
        <v>0</v>
      </c>
      <c r="Y23" s="7"/>
      <c r="Z23" s="7" t="s">
        <v>14</v>
      </c>
      <c r="AA23" s="7" t="s">
        <v>15</v>
      </c>
      <c r="AB23" s="6"/>
      <c r="AC23" s="6"/>
      <c r="AD23" s="6"/>
      <c r="AE23" s="7" t="s">
        <v>32</v>
      </c>
      <c r="AF23" s="7" t="s">
        <v>14</v>
      </c>
      <c r="AG23" s="6"/>
    </row>
    <row r="24" spans="1:33" ht="16.5" x14ac:dyDescent="0.25">
      <c r="A24" s="1">
        <v>21</v>
      </c>
      <c r="B24" s="7"/>
      <c r="C24" s="7"/>
      <c r="D24" s="7">
        <v>0.19</v>
      </c>
      <c r="E24" s="7">
        <v>0</v>
      </c>
      <c r="F24" s="7">
        <v>0</v>
      </c>
      <c r="G24" s="7">
        <v>0.06</v>
      </c>
      <c r="H24" s="13">
        <v>0.25</v>
      </c>
      <c r="I24" s="7">
        <v>0.01</v>
      </c>
      <c r="J24" s="7">
        <v>0</v>
      </c>
      <c r="K24" s="7">
        <v>0</v>
      </c>
      <c r="L24" s="7">
        <v>0</v>
      </c>
      <c r="M24" s="7"/>
      <c r="N24" s="7"/>
      <c r="O24" s="7"/>
      <c r="P24" s="7">
        <v>0</v>
      </c>
      <c r="Q24" s="13">
        <v>0.02</v>
      </c>
      <c r="R24" s="7">
        <v>0</v>
      </c>
      <c r="S24" s="13">
        <v>0</v>
      </c>
      <c r="T24" s="7">
        <v>0</v>
      </c>
      <c r="U24" s="13">
        <v>0.03</v>
      </c>
      <c r="V24" s="7">
        <v>0</v>
      </c>
      <c r="W24" s="7">
        <v>0</v>
      </c>
      <c r="X24" s="7">
        <v>0</v>
      </c>
      <c r="Y24" s="7"/>
      <c r="Z24" s="7" t="s">
        <v>14</v>
      </c>
      <c r="AA24" s="6"/>
      <c r="AB24" s="7" t="s">
        <v>48</v>
      </c>
      <c r="AC24" s="7" t="s">
        <v>16</v>
      </c>
      <c r="AD24" s="6"/>
      <c r="AE24" s="7" t="s">
        <v>16</v>
      </c>
      <c r="AF24" s="7" t="s">
        <v>14</v>
      </c>
      <c r="AG24" s="6"/>
    </row>
    <row r="25" spans="1:33" ht="16.5" x14ac:dyDescent="0.25">
      <c r="A25" s="1">
        <v>22</v>
      </c>
      <c r="B25" s="7"/>
      <c r="C25" s="7"/>
      <c r="D25" s="7">
        <v>0</v>
      </c>
      <c r="E25" s="7">
        <v>0</v>
      </c>
      <c r="F25" s="7">
        <v>0</v>
      </c>
      <c r="G25" s="7">
        <v>0.35</v>
      </c>
      <c r="H25" s="13">
        <v>0</v>
      </c>
      <c r="I25" s="7">
        <v>0.02</v>
      </c>
      <c r="J25" s="7">
        <v>0</v>
      </c>
      <c r="K25" s="7">
        <v>0</v>
      </c>
      <c r="L25" s="7">
        <v>0</v>
      </c>
      <c r="M25" s="7"/>
      <c r="N25" s="7"/>
      <c r="O25" s="7"/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0.01</v>
      </c>
      <c r="V25" s="7">
        <v>0</v>
      </c>
      <c r="W25" s="7">
        <v>0.28000000000000003</v>
      </c>
      <c r="X25" s="7">
        <v>0</v>
      </c>
      <c r="Y25" s="7"/>
      <c r="Z25" s="7" t="s">
        <v>14</v>
      </c>
      <c r="AA25" s="7" t="s">
        <v>14</v>
      </c>
      <c r="AB25" s="7" t="s">
        <v>14</v>
      </c>
      <c r="AC25" s="6"/>
      <c r="AD25" s="6"/>
      <c r="AE25" s="7" t="s">
        <v>14</v>
      </c>
      <c r="AF25" s="7" t="s">
        <v>14</v>
      </c>
      <c r="AG25" s="6"/>
    </row>
    <row r="26" spans="1:33" ht="16.5" x14ac:dyDescent="0.25">
      <c r="A26" s="1">
        <v>23</v>
      </c>
      <c r="B26" s="7"/>
      <c r="C26" s="7"/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0.01</v>
      </c>
      <c r="J26" s="7">
        <v>0</v>
      </c>
      <c r="K26" s="7">
        <v>0.16</v>
      </c>
      <c r="L26" s="7">
        <v>0</v>
      </c>
      <c r="M26" s="7"/>
      <c r="N26" s="7"/>
      <c r="O26" s="7"/>
      <c r="P26" s="7">
        <v>0.02</v>
      </c>
      <c r="Q26" s="7">
        <v>0.31</v>
      </c>
      <c r="R26" s="7">
        <v>0.01</v>
      </c>
      <c r="S26" s="7">
        <v>0</v>
      </c>
      <c r="T26" s="7">
        <v>0.06</v>
      </c>
      <c r="U26" s="7">
        <v>0</v>
      </c>
      <c r="V26" s="7">
        <v>0</v>
      </c>
      <c r="W26" s="13">
        <v>1.05</v>
      </c>
      <c r="X26" s="7">
        <v>0</v>
      </c>
      <c r="Y26" s="7"/>
      <c r="Z26" s="7" t="s">
        <v>36</v>
      </c>
      <c r="AA26" s="6"/>
      <c r="AB26" s="7" t="s">
        <v>49</v>
      </c>
      <c r="AC26" s="6"/>
      <c r="AD26" s="6"/>
      <c r="AE26" s="7" t="s">
        <v>14</v>
      </c>
      <c r="AF26" s="7" t="s">
        <v>20</v>
      </c>
      <c r="AG26" s="6"/>
    </row>
    <row r="27" spans="1:33" ht="16.5" x14ac:dyDescent="0.25">
      <c r="A27" s="1">
        <v>24</v>
      </c>
      <c r="B27" s="7"/>
      <c r="C27" s="7"/>
      <c r="D27" s="7">
        <v>0</v>
      </c>
      <c r="E27" s="7">
        <v>0.19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3">
        <v>0.85</v>
      </c>
      <c r="L27" s="7">
        <v>0.01</v>
      </c>
      <c r="M27" s="7"/>
      <c r="N27" s="7"/>
      <c r="O27" s="7"/>
      <c r="P27" s="7">
        <v>0.28999999999999998</v>
      </c>
      <c r="Q27" s="7">
        <v>0</v>
      </c>
      <c r="R27" s="7">
        <v>0</v>
      </c>
      <c r="S27" s="7">
        <v>0.03</v>
      </c>
      <c r="T27" s="7">
        <v>0.38</v>
      </c>
      <c r="U27" s="7">
        <v>0</v>
      </c>
      <c r="V27" s="7">
        <v>0</v>
      </c>
      <c r="W27" s="13">
        <v>0.04</v>
      </c>
      <c r="X27" s="7">
        <v>0.41</v>
      </c>
      <c r="Y27" s="6"/>
      <c r="Z27" s="7" t="s">
        <v>25</v>
      </c>
      <c r="AA27" s="7" t="s">
        <v>14</v>
      </c>
      <c r="AB27" s="6"/>
      <c r="AC27" s="6"/>
      <c r="AD27" s="7" t="s">
        <v>36</v>
      </c>
      <c r="AE27" s="7" t="s">
        <v>38</v>
      </c>
      <c r="AF27" s="7" t="s">
        <v>50</v>
      </c>
      <c r="AG27" s="6"/>
    </row>
    <row r="28" spans="1:33" ht="16.5" x14ac:dyDescent="0.25">
      <c r="A28" s="1">
        <v>25</v>
      </c>
      <c r="B28" s="7"/>
      <c r="C28" s="7"/>
      <c r="D28" s="7">
        <v>0</v>
      </c>
      <c r="E28" s="7">
        <v>0.46</v>
      </c>
      <c r="F28" s="7">
        <v>0.02</v>
      </c>
      <c r="G28" s="7">
        <v>0.1</v>
      </c>
      <c r="H28" s="7">
        <v>0</v>
      </c>
      <c r="I28" s="7">
        <v>0</v>
      </c>
      <c r="J28" s="7">
        <v>0</v>
      </c>
      <c r="K28" s="13">
        <v>0</v>
      </c>
      <c r="L28" s="7">
        <v>0</v>
      </c>
      <c r="M28" s="7"/>
      <c r="N28" s="7"/>
      <c r="O28" s="7"/>
      <c r="P28" s="7">
        <v>0</v>
      </c>
      <c r="Q28" s="7">
        <v>0.44</v>
      </c>
      <c r="R28" s="7">
        <v>0.06</v>
      </c>
      <c r="S28" s="7">
        <v>0.02</v>
      </c>
      <c r="T28" s="7">
        <v>0</v>
      </c>
      <c r="U28" s="7">
        <v>0</v>
      </c>
      <c r="V28" s="7">
        <v>0.02</v>
      </c>
      <c r="W28" s="13">
        <v>0.28999999999999998</v>
      </c>
      <c r="X28" s="7">
        <v>0.1</v>
      </c>
      <c r="Y28" s="7"/>
      <c r="Z28" s="7" t="s">
        <v>32</v>
      </c>
      <c r="AA28" s="7" t="s">
        <v>14</v>
      </c>
      <c r="AB28" s="6"/>
      <c r="AC28" s="6"/>
      <c r="AD28" s="7" t="s">
        <v>14</v>
      </c>
      <c r="AE28" s="7" t="s">
        <v>16</v>
      </c>
      <c r="AF28" s="7" t="s">
        <v>14</v>
      </c>
      <c r="AG28" s="6"/>
    </row>
    <row r="29" spans="1:33" ht="16.5" x14ac:dyDescent="0.25">
      <c r="A29" s="1">
        <v>26</v>
      </c>
      <c r="B29" s="7"/>
      <c r="C29" s="7"/>
      <c r="D29" s="7">
        <v>0</v>
      </c>
      <c r="E29" s="7">
        <v>0</v>
      </c>
      <c r="F29" s="7">
        <v>0.46</v>
      </c>
      <c r="G29" s="7">
        <v>0</v>
      </c>
      <c r="H29" s="7">
        <v>0</v>
      </c>
      <c r="I29" s="7">
        <v>0</v>
      </c>
      <c r="J29" s="7">
        <v>0</v>
      </c>
      <c r="K29" s="13">
        <v>0.01</v>
      </c>
      <c r="L29" s="7">
        <v>0</v>
      </c>
      <c r="M29" s="7"/>
      <c r="N29" s="7"/>
      <c r="O29" s="7"/>
      <c r="P29" s="7">
        <v>0</v>
      </c>
      <c r="Q29" s="7">
        <v>0.45</v>
      </c>
      <c r="R29" s="13">
        <v>1.03</v>
      </c>
      <c r="S29" s="7">
        <v>0</v>
      </c>
      <c r="T29" s="7">
        <v>0</v>
      </c>
      <c r="U29" s="13">
        <v>0.56000000000000005</v>
      </c>
      <c r="V29" s="7">
        <v>0</v>
      </c>
      <c r="W29" s="7">
        <v>0.12</v>
      </c>
      <c r="X29" s="7">
        <v>0.04</v>
      </c>
      <c r="Y29" s="7"/>
      <c r="Z29" s="7" t="s">
        <v>14</v>
      </c>
      <c r="AA29" s="6"/>
      <c r="AB29" s="6"/>
      <c r="AC29" s="6"/>
      <c r="AD29" s="7" t="s">
        <v>14</v>
      </c>
      <c r="AE29" s="7" t="s">
        <v>14</v>
      </c>
      <c r="AF29" s="7" t="s">
        <v>51</v>
      </c>
      <c r="AG29" s="6"/>
    </row>
    <row r="30" spans="1:33" ht="16.5" x14ac:dyDescent="0.25">
      <c r="A30" s="1">
        <v>27</v>
      </c>
      <c r="B30" s="7"/>
      <c r="C30" s="7"/>
      <c r="D30" s="7">
        <v>0.05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/>
      <c r="N30" s="7"/>
      <c r="O30" s="7"/>
      <c r="P30" s="7">
        <v>0</v>
      </c>
      <c r="Q30" s="13">
        <v>1.1100000000000001</v>
      </c>
      <c r="R30" s="13">
        <v>0.01</v>
      </c>
      <c r="S30" s="7">
        <v>0.06</v>
      </c>
      <c r="T30" s="7">
        <v>0.06</v>
      </c>
      <c r="U30" s="13">
        <v>0.53</v>
      </c>
      <c r="V30" s="7">
        <v>0.23</v>
      </c>
      <c r="W30" s="7">
        <v>0.05</v>
      </c>
      <c r="X30" s="7">
        <v>0</v>
      </c>
      <c r="Y30" s="7"/>
      <c r="Z30" s="7" t="s">
        <v>14</v>
      </c>
      <c r="AA30" s="7" t="s">
        <v>14</v>
      </c>
      <c r="AB30" s="6"/>
      <c r="AC30" s="6"/>
      <c r="AD30" s="7" t="s">
        <v>16</v>
      </c>
      <c r="AE30" s="7" t="s">
        <v>14</v>
      </c>
      <c r="AF30" s="7" t="s">
        <v>14</v>
      </c>
      <c r="AG30" s="6"/>
    </row>
    <row r="31" spans="1:33" ht="16.5" x14ac:dyDescent="0.25">
      <c r="A31" s="1">
        <v>28</v>
      </c>
      <c r="B31" s="7"/>
      <c r="C31" s="7"/>
      <c r="D31" s="7">
        <v>0</v>
      </c>
      <c r="E31" s="7">
        <v>0.4</v>
      </c>
      <c r="F31" s="7">
        <v>0</v>
      </c>
      <c r="G31" s="7">
        <v>0.01</v>
      </c>
      <c r="H31" s="7">
        <v>0</v>
      </c>
      <c r="I31" s="7">
        <v>0.02</v>
      </c>
      <c r="J31" s="7">
        <v>0</v>
      </c>
      <c r="K31" s="7">
        <v>0</v>
      </c>
      <c r="L31" s="7">
        <v>0</v>
      </c>
      <c r="M31" s="7"/>
      <c r="N31" s="7"/>
      <c r="O31" s="7"/>
      <c r="P31" s="7">
        <v>0.45</v>
      </c>
      <c r="Q31" s="13">
        <v>0.03</v>
      </c>
      <c r="R31" s="13">
        <v>0</v>
      </c>
      <c r="S31" s="7">
        <v>0</v>
      </c>
      <c r="T31" s="7">
        <v>0.01</v>
      </c>
      <c r="U31" s="13">
        <v>0.19</v>
      </c>
      <c r="V31" s="7">
        <v>0</v>
      </c>
      <c r="W31" s="7">
        <v>0</v>
      </c>
      <c r="X31" s="7">
        <v>0</v>
      </c>
      <c r="Y31" s="7"/>
      <c r="Z31" s="7" t="s">
        <v>14</v>
      </c>
      <c r="AA31" s="6"/>
      <c r="AB31" s="6"/>
      <c r="AC31" s="6"/>
      <c r="AD31" s="7" t="s">
        <v>14</v>
      </c>
      <c r="AE31" s="7" t="s">
        <v>14</v>
      </c>
      <c r="AF31" s="7" t="s">
        <v>14</v>
      </c>
      <c r="AG31" s="6"/>
    </row>
    <row r="32" spans="1:33" ht="16.5" x14ac:dyDescent="0.25">
      <c r="A32" s="1">
        <v>29</v>
      </c>
      <c r="B32" s="7"/>
      <c r="C32" s="7"/>
      <c r="D32" s="7">
        <v>0</v>
      </c>
      <c r="E32" s="7">
        <v>0</v>
      </c>
      <c r="F32" s="7">
        <v>0.06</v>
      </c>
      <c r="G32" s="7">
        <v>0.38</v>
      </c>
      <c r="H32" s="13">
        <v>0.51</v>
      </c>
      <c r="I32" s="7">
        <v>0.12</v>
      </c>
      <c r="J32" s="7">
        <v>0.28999999999999998</v>
      </c>
      <c r="K32" s="7">
        <v>0</v>
      </c>
      <c r="L32" s="7">
        <v>0</v>
      </c>
      <c r="M32" s="7"/>
      <c r="N32" s="7"/>
      <c r="O32" s="6"/>
      <c r="P32" s="7">
        <v>0.26</v>
      </c>
      <c r="Q32" s="13">
        <v>0</v>
      </c>
      <c r="R32" s="7">
        <v>0</v>
      </c>
      <c r="S32" s="7">
        <v>0</v>
      </c>
      <c r="T32" s="7">
        <v>0</v>
      </c>
      <c r="U32" s="13">
        <v>0</v>
      </c>
      <c r="V32" s="7">
        <v>0</v>
      </c>
      <c r="W32" s="13">
        <v>1.03</v>
      </c>
      <c r="X32" s="7">
        <v>0.06</v>
      </c>
      <c r="Y32" s="7"/>
      <c r="Z32" s="7" t="s">
        <v>16</v>
      </c>
      <c r="AA32" s="7" t="s">
        <v>14</v>
      </c>
      <c r="AB32" s="6"/>
      <c r="AC32" s="6"/>
      <c r="AD32" s="7" t="s">
        <v>14</v>
      </c>
      <c r="AE32" s="7" t="s">
        <v>14</v>
      </c>
      <c r="AF32" s="7" t="s">
        <v>14</v>
      </c>
      <c r="AG32" s="6"/>
    </row>
    <row r="33" spans="1:38" ht="16.5" x14ac:dyDescent="0.25">
      <c r="A33" s="1">
        <v>30</v>
      </c>
      <c r="B33" s="7"/>
      <c r="C33" s="6"/>
      <c r="D33" s="7">
        <v>0</v>
      </c>
      <c r="E33" s="7">
        <v>0</v>
      </c>
      <c r="F33" s="7">
        <v>0.33</v>
      </c>
      <c r="G33" s="7">
        <v>0</v>
      </c>
      <c r="H33" s="13">
        <v>0</v>
      </c>
      <c r="I33" s="7">
        <v>0</v>
      </c>
      <c r="J33" s="7">
        <v>0</v>
      </c>
      <c r="K33" s="7">
        <v>0</v>
      </c>
      <c r="L33" s="7">
        <v>0.1</v>
      </c>
      <c r="M33" s="7"/>
      <c r="N33" s="7"/>
      <c r="O33" s="6"/>
      <c r="P33" s="7">
        <v>0</v>
      </c>
      <c r="Q33" s="7">
        <v>0.31</v>
      </c>
      <c r="R33" s="7">
        <v>0</v>
      </c>
      <c r="S33" s="7">
        <v>0</v>
      </c>
      <c r="T33" s="7">
        <v>0.01</v>
      </c>
      <c r="U33" s="7">
        <v>0</v>
      </c>
      <c r="V33" s="7">
        <v>0</v>
      </c>
      <c r="W33" s="13">
        <v>1.68</v>
      </c>
      <c r="X33" s="7">
        <v>0</v>
      </c>
      <c r="Y33" s="7"/>
      <c r="Z33" s="7" t="s">
        <v>52</v>
      </c>
      <c r="AA33" s="7" t="s">
        <v>14</v>
      </c>
      <c r="AB33" s="6"/>
      <c r="AC33" s="6"/>
      <c r="AD33" s="7" t="s">
        <v>14</v>
      </c>
      <c r="AE33" s="7" t="s">
        <v>14</v>
      </c>
      <c r="AF33" s="7" t="s">
        <v>14</v>
      </c>
      <c r="AG33" s="6"/>
    </row>
    <row r="34" spans="1:38" ht="16.5" x14ac:dyDescent="0.25">
      <c r="A34" s="1">
        <v>31</v>
      </c>
      <c r="B34" s="7"/>
      <c r="C34" s="6"/>
      <c r="D34" s="7">
        <v>0.23</v>
      </c>
      <c r="E34" s="6"/>
      <c r="F34" s="7">
        <v>0</v>
      </c>
      <c r="G34" s="6"/>
      <c r="H34" s="13">
        <v>0.03</v>
      </c>
      <c r="I34" s="7">
        <v>0</v>
      </c>
      <c r="J34" s="6"/>
      <c r="K34" s="7">
        <v>0</v>
      </c>
      <c r="L34" s="6"/>
      <c r="M34" s="7"/>
      <c r="N34" s="7"/>
      <c r="O34" s="6"/>
      <c r="P34" s="7">
        <v>0.5</v>
      </c>
      <c r="Q34" s="6"/>
      <c r="R34" s="7">
        <v>0</v>
      </c>
      <c r="S34" s="6"/>
      <c r="T34" s="7">
        <v>0</v>
      </c>
      <c r="U34" s="7">
        <v>0</v>
      </c>
      <c r="V34" s="6"/>
      <c r="W34" s="13">
        <v>0.02</v>
      </c>
      <c r="X34" s="6"/>
      <c r="Y34" s="7"/>
      <c r="Z34" s="6"/>
      <c r="AA34" s="7" t="s">
        <v>53</v>
      </c>
      <c r="AB34" s="6"/>
      <c r="AC34" s="6"/>
      <c r="AD34" s="7" t="s">
        <v>14</v>
      </c>
      <c r="AE34" s="6"/>
      <c r="AF34" s="7" t="s">
        <v>14</v>
      </c>
      <c r="AG34" s="6"/>
    </row>
    <row r="35" spans="1:38" x14ac:dyDescent="0.25">
      <c r="A35" s="1"/>
      <c r="AG35" s="2"/>
    </row>
    <row r="36" spans="1:38" x14ac:dyDescent="0.25">
      <c r="A36" s="1" t="s">
        <v>54</v>
      </c>
      <c r="B36" s="1"/>
      <c r="C36" s="12"/>
      <c r="D36" s="9">
        <v>31</v>
      </c>
      <c r="E36" s="9">
        <v>30</v>
      </c>
      <c r="F36" s="9">
        <v>31</v>
      </c>
      <c r="G36" s="9">
        <v>30</v>
      </c>
      <c r="H36" s="9">
        <v>31</v>
      </c>
      <c r="I36" s="9">
        <v>31</v>
      </c>
      <c r="J36" s="9">
        <v>30</v>
      </c>
      <c r="K36" s="9">
        <v>31</v>
      </c>
      <c r="L36" s="9">
        <v>30</v>
      </c>
      <c r="M36" s="1"/>
      <c r="N36" s="1"/>
      <c r="O36" s="1"/>
      <c r="P36" s="9">
        <v>31</v>
      </c>
      <c r="Q36" s="9">
        <v>30</v>
      </c>
      <c r="R36" s="9">
        <v>31</v>
      </c>
      <c r="S36" s="9">
        <v>30</v>
      </c>
      <c r="T36" s="9">
        <v>31</v>
      </c>
      <c r="U36" s="9">
        <v>31</v>
      </c>
      <c r="V36" s="9">
        <v>30</v>
      </c>
      <c r="W36" s="9">
        <v>31</v>
      </c>
      <c r="X36" s="9">
        <v>30</v>
      </c>
      <c r="Y36" s="1">
        <v>30</v>
      </c>
      <c r="Z36" s="1">
        <v>30</v>
      </c>
      <c r="AA36" s="1">
        <v>25</v>
      </c>
      <c r="AB36" s="1">
        <v>18</v>
      </c>
      <c r="AC36" s="1">
        <v>5</v>
      </c>
      <c r="AD36" s="1">
        <v>8</v>
      </c>
      <c r="AE36" s="1">
        <v>30</v>
      </c>
      <c r="AF36" s="1">
        <v>31</v>
      </c>
      <c r="AG36" s="1">
        <v>16</v>
      </c>
      <c r="AH36">
        <f>SUM(B36:AG36)</f>
        <v>743</v>
      </c>
      <c r="AL36">
        <f>SUM(C36:L36)+ SUM(P36:X36)</f>
        <v>550</v>
      </c>
    </row>
    <row r="37" spans="1:38" x14ac:dyDescent="0.25">
      <c r="A37" s="1" t="s">
        <v>55</v>
      </c>
      <c r="B37" s="1"/>
      <c r="C37" s="1"/>
      <c r="D37" s="1">
        <v>0.26</v>
      </c>
      <c r="E37" s="1">
        <v>0.52</v>
      </c>
      <c r="F37" s="1">
        <v>0.95</v>
      </c>
      <c r="G37" s="1">
        <v>1.34</v>
      </c>
      <c r="H37" s="1">
        <v>1.05</v>
      </c>
      <c r="I37" s="1">
        <v>1.89</v>
      </c>
      <c r="J37" s="1">
        <v>3.67</v>
      </c>
      <c r="K37" s="1">
        <v>0.85</v>
      </c>
      <c r="L37" s="1">
        <v>0.21</v>
      </c>
      <c r="M37" s="1"/>
      <c r="N37" s="1"/>
      <c r="O37" s="1"/>
      <c r="P37" s="1">
        <v>1.88</v>
      </c>
      <c r="Q37" s="1">
        <v>1.1100000000000001</v>
      </c>
      <c r="R37" s="1">
        <v>1.37</v>
      </c>
      <c r="S37" s="1">
        <v>1.7</v>
      </c>
      <c r="T37" s="1">
        <v>0.74</v>
      </c>
      <c r="U37" s="1">
        <v>1.04</v>
      </c>
      <c r="V37" s="1">
        <v>0.23</v>
      </c>
      <c r="W37" s="1">
        <v>1.68</v>
      </c>
      <c r="X37" s="1">
        <v>0.41</v>
      </c>
      <c r="Y37" s="1">
        <v>0.44</v>
      </c>
      <c r="Z37" s="1">
        <v>1.07</v>
      </c>
      <c r="AA37" s="1">
        <v>1.05</v>
      </c>
      <c r="AB37" s="1">
        <v>2.0099999999999998</v>
      </c>
      <c r="AC37" s="1">
        <v>0.61</v>
      </c>
      <c r="AD37" s="1">
        <v>0.05</v>
      </c>
      <c r="AE37" s="1">
        <v>1.05</v>
      </c>
      <c r="AF37" s="1">
        <v>1.32</v>
      </c>
      <c r="AG37" s="1">
        <v>0.35</v>
      </c>
    </row>
    <row r="38" spans="1:38" x14ac:dyDescent="0.25">
      <c r="A38" s="1" t="s">
        <v>56</v>
      </c>
      <c r="B38" s="1"/>
      <c r="C38" s="1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/>
      <c r="N38" s="1"/>
      <c r="O38" s="1"/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40" spans="1:38" ht="28.5" x14ac:dyDescent="0.25">
      <c r="A40" s="5" t="s">
        <v>59</v>
      </c>
      <c r="B40" s="5">
        <v>0.25</v>
      </c>
      <c r="H40" s="5">
        <v>0.25</v>
      </c>
    </row>
    <row r="41" spans="1:38" ht="28.5" x14ac:dyDescent="0.25">
      <c r="A41" s="5" t="s">
        <v>58</v>
      </c>
      <c r="H41" s="11">
        <f>COUNTIF(D4:L34,"&gt;=0.25")+COUNTIF(P4:X34,"&gt;=0.25")</f>
        <v>74</v>
      </c>
    </row>
    <row r="42" spans="1:38" ht="28.5" x14ac:dyDescent="0.25">
      <c r="A42" s="5" t="s">
        <v>57</v>
      </c>
      <c r="H42" s="8">
        <f>H41/AH36</f>
        <v>9.9596231493943477E-2</v>
      </c>
    </row>
    <row r="44" spans="1:38" ht="28.5" x14ac:dyDescent="0.25">
      <c r="A44" s="5" t="s">
        <v>60</v>
      </c>
      <c r="B44" s="16">
        <v>0.25</v>
      </c>
      <c r="C44" s="16">
        <v>0.49</v>
      </c>
      <c r="H44">
        <f>SUMPRODUCT((D4:X34&gt;=0.25)*(D4:X34&lt;=0.49))</f>
        <v>33</v>
      </c>
    </row>
    <row r="45" spans="1:38" ht="28.5" x14ac:dyDescent="0.25">
      <c r="A45" s="5" t="s">
        <v>61</v>
      </c>
      <c r="B45" s="16">
        <v>0.5</v>
      </c>
      <c r="C45" s="16">
        <v>0.99</v>
      </c>
      <c r="H45">
        <f>SUMPRODUCT((D4:X34&gt;=0.5)*(D4:X34&lt;=0.99))</f>
        <v>23</v>
      </c>
    </row>
    <row r="46" spans="1:38" ht="28.5" x14ac:dyDescent="0.25">
      <c r="A46" s="5" t="s">
        <v>62</v>
      </c>
      <c r="B46" s="16">
        <v>1</v>
      </c>
      <c r="C46" s="16"/>
      <c r="H46" s="17">
        <f>COUNTIF(D4:L34,"&gt;=1")+COUNTIF(P4:X34,"&gt;=1")</f>
        <v>18</v>
      </c>
    </row>
    <row r="49" spans="8:8" x14ac:dyDescent="0.25">
      <c r="H49">
        <f>SUM(H44:H46)</f>
        <v>74</v>
      </c>
    </row>
  </sheetData>
  <mergeCells count="2">
    <mergeCell ref="A1:AK1"/>
    <mergeCell ref="A2:A3"/>
  </mergeCells>
  <conditionalFormatting sqref="B4:AG34">
    <cfRule type="cellIs" dxfId="5" priority="1" operator="greaterThan">
      <formula>$H$40</formula>
    </cfRule>
    <cfRule type="cellIs" dxfId="4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5"/>
  <sheetViews>
    <sheetView tabSelected="1" topLeftCell="A37" workbookViewId="0">
      <selection activeCell="H53" sqref="H53"/>
    </sheetView>
  </sheetViews>
  <sheetFormatPr defaultRowHeight="15" x14ac:dyDescent="0.25"/>
  <cols>
    <col min="1" max="1" width="23.85546875" customWidth="1"/>
    <col min="2" max="7" width="9.140625" customWidth="1"/>
    <col min="17" max="19" width="9.140625" customWidth="1"/>
    <col min="26" max="37" width="9.140625" hidden="1" customWidth="1"/>
  </cols>
  <sheetData>
    <row r="1" spans="1:37" x14ac:dyDescent="0.25">
      <c r="A1" s="26" t="s">
        <v>103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</row>
    <row r="2" spans="1:37" s="22" customFormat="1" x14ac:dyDescent="0.25">
      <c r="A2" s="29" t="s">
        <v>1</v>
      </c>
      <c r="B2" s="21" t="s">
        <v>6</v>
      </c>
      <c r="C2" s="21" t="s">
        <v>7</v>
      </c>
      <c r="D2" s="21" t="s">
        <v>8</v>
      </c>
      <c r="E2" s="21" t="s">
        <v>9</v>
      </c>
      <c r="F2" s="21" t="s">
        <v>10</v>
      </c>
      <c r="G2" s="21" t="s">
        <v>11</v>
      </c>
      <c r="H2" s="21" t="s">
        <v>12</v>
      </c>
      <c r="I2" s="21" t="s">
        <v>13</v>
      </c>
      <c r="J2" s="21" t="s">
        <v>2</v>
      </c>
      <c r="K2" s="21" t="s">
        <v>3</v>
      </c>
      <c r="L2" s="21" t="s">
        <v>4</v>
      </c>
      <c r="M2" s="21" t="s">
        <v>5</v>
      </c>
      <c r="N2" s="21" t="s">
        <v>6</v>
      </c>
      <c r="O2" s="21" t="s">
        <v>7</v>
      </c>
      <c r="P2" s="21" t="s">
        <v>8</v>
      </c>
      <c r="Q2" s="21" t="s">
        <v>9</v>
      </c>
      <c r="R2" s="21" t="s">
        <v>10</v>
      </c>
      <c r="S2" s="21" t="s">
        <v>11</v>
      </c>
      <c r="T2" s="21" t="s">
        <v>12</v>
      </c>
      <c r="U2" s="21" t="s">
        <v>13</v>
      </c>
      <c r="V2" s="21" t="s">
        <v>2</v>
      </c>
      <c r="W2" s="21" t="s">
        <v>3</v>
      </c>
      <c r="X2" s="21" t="s">
        <v>4</v>
      </c>
      <c r="Y2" s="21" t="s">
        <v>5</v>
      </c>
      <c r="Z2" s="21" t="s">
        <v>9</v>
      </c>
      <c r="AA2" s="21" t="s">
        <v>10</v>
      </c>
      <c r="AB2" s="21" t="s">
        <v>11</v>
      </c>
      <c r="AC2" s="21" t="s">
        <v>12</v>
      </c>
      <c r="AD2" s="21" t="s">
        <v>13</v>
      </c>
      <c r="AE2" s="21" t="s">
        <v>2</v>
      </c>
      <c r="AF2" s="21" t="s">
        <v>3</v>
      </c>
      <c r="AG2" s="21" t="s">
        <v>4</v>
      </c>
    </row>
    <row r="3" spans="1:37" x14ac:dyDescent="0.25">
      <c r="A3" s="30"/>
      <c r="B3" s="15">
        <v>2008</v>
      </c>
      <c r="C3" s="15">
        <v>2008</v>
      </c>
      <c r="D3" s="15">
        <v>2008</v>
      </c>
      <c r="E3" s="15">
        <v>2008</v>
      </c>
      <c r="F3" s="15">
        <v>2008</v>
      </c>
      <c r="G3" s="15">
        <v>2008</v>
      </c>
      <c r="H3" s="15">
        <v>2008</v>
      </c>
      <c r="I3" s="15">
        <v>2008</v>
      </c>
      <c r="J3" s="15">
        <v>2008</v>
      </c>
      <c r="K3" s="15">
        <v>2008</v>
      </c>
      <c r="L3" s="15">
        <v>2008</v>
      </c>
      <c r="M3" s="15">
        <v>2008</v>
      </c>
      <c r="N3" s="15">
        <v>2009</v>
      </c>
      <c r="O3" s="15">
        <v>2009</v>
      </c>
      <c r="P3" s="15">
        <v>2009</v>
      </c>
      <c r="Q3" s="15">
        <v>2009</v>
      </c>
      <c r="R3" s="15">
        <v>2009</v>
      </c>
      <c r="S3" s="15">
        <v>2009</v>
      </c>
      <c r="T3" s="15">
        <v>2009</v>
      </c>
      <c r="U3" s="15">
        <v>2009</v>
      </c>
      <c r="V3" s="15">
        <v>2009</v>
      </c>
      <c r="W3" s="15">
        <v>2009</v>
      </c>
      <c r="X3" s="15">
        <v>2009</v>
      </c>
      <c r="Y3" s="15">
        <v>2009</v>
      </c>
      <c r="Z3" s="15">
        <v>2010</v>
      </c>
      <c r="AA3" s="15">
        <v>2010</v>
      </c>
      <c r="AB3" s="15">
        <v>2010</v>
      </c>
      <c r="AC3" s="15">
        <v>2010</v>
      </c>
      <c r="AD3" s="15">
        <v>2010</v>
      </c>
      <c r="AE3" s="15">
        <v>2010</v>
      </c>
      <c r="AF3" s="15">
        <v>2010</v>
      </c>
      <c r="AG3" s="15">
        <v>2010</v>
      </c>
    </row>
    <row r="4" spans="1:37" ht="16.5" x14ac:dyDescent="0.25">
      <c r="A4" s="1">
        <v>1</v>
      </c>
      <c r="B4" s="7">
        <v>0.01</v>
      </c>
      <c r="C4" s="7">
        <v>0.01</v>
      </c>
      <c r="D4" s="7">
        <v>0</v>
      </c>
      <c r="E4" s="7">
        <v>0</v>
      </c>
      <c r="F4" s="7">
        <v>0</v>
      </c>
      <c r="G4" s="24">
        <v>0</v>
      </c>
      <c r="H4" s="24">
        <v>0</v>
      </c>
      <c r="I4" s="24">
        <v>0.16</v>
      </c>
      <c r="J4" s="7">
        <v>0</v>
      </c>
      <c r="K4" s="24">
        <v>0</v>
      </c>
      <c r="L4" s="7">
        <v>0</v>
      </c>
      <c r="M4" s="7">
        <v>7.0000000000000007E-2</v>
      </c>
      <c r="N4" s="24">
        <v>0</v>
      </c>
      <c r="O4" s="7">
        <v>0</v>
      </c>
      <c r="P4" s="24">
        <v>0</v>
      </c>
      <c r="Q4" s="24">
        <v>0</v>
      </c>
      <c r="R4" s="24">
        <v>0.03</v>
      </c>
      <c r="S4" s="24">
        <v>1.22</v>
      </c>
      <c r="T4" s="7">
        <v>0.01</v>
      </c>
      <c r="U4" s="7">
        <v>0.02</v>
      </c>
      <c r="V4" s="7">
        <v>0</v>
      </c>
      <c r="W4" s="24">
        <v>0.69</v>
      </c>
      <c r="X4" s="24">
        <v>0</v>
      </c>
      <c r="Y4" s="7">
        <v>0</v>
      </c>
      <c r="Z4" s="7" t="s">
        <v>63</v>
      </c>
      <c r="AA4" s="7" t="s">
        <v>64</v>
      </c>
      <c r="AB4" s="7" t="s">
        <v>64</v>
      </c>
      <c r="AC4" s="6"/>
      <c r="AD4" s="6"/>
      <c r="AE4" s="7" t="s">
        <v>65</v>
      </c>
      <c r="AF4" s="7" t="s">
        <v>66</v>
      </c>
      <c r="AG4" s="7" t="s">
        <v>63</v>
      </c>
    </row>
    <row r="5" spans="1:37" ht="16.5" x14ac:dyDescent="0.25">
      <c r="A5" s="1">
        <v>2</v>
      </c>
      <c r="B5" s="7">
        <v>0</v>
      </c>
      <c r="C5" s="7">
        <v>0</v>
      </c>
      <c r="D5" s="7">
        <v>0</v>
      </c>
      <c r="E5" s="7">
        <v>0</v>
      </c>
      <c r="F5" s="24">
        <v>0.74</v>
      </c>
      <c r="G5" s="7">
        <v>0</v>
      </c>
      <c r="H5" s="7">
        <v>0.02</v>
      </c>
      <c r="I5" s="24">
        <v>0</v>
      </c>
      <c r="J5" s="7">
        <v>0</v>
      </c>
      <c r="K5" s="7">
        <v>0</v>
      </c>
      <c r="L5" s="7">
        <v>0.04</v>
      </c>
      <c r="M5" s="7">
        <v>0</v>
      </c>
      <c r="N5" s="24">
        <v>0</v>
      </c>
      <c r="O5" s="7">
        <v>0</v>
      </c>
      <c r="P5" s="24">
        <v>0</v>
      </c>
      <c r="Q5" s="24">
        <v>0.27</v>
      </c>
      <c r="R5" s="24">
        <v>0</v>
      </c>
      <c r="S5" s="24">
        <v>0.11</v>
      </c>
      <c r="T5" s="7">
        <v>0</v>
      </c>
      <c r="U5" s="7">
        <v>0</v>
      </c>
      <c r="V5" s="7">
        <v>0</v>
      </c>
      <c r="W5" s="24">
        <v>0.11</v>
      </c>
      <c r="X5" s="24">
        <v>0</v>
      </c>
      <c r="Y5" s="7">
        <v>0.13</v>
      </c>
      <c r="Z5" s="7" t="s">
        <v>64</v>
      </c>
      <c r="AA5" s="7" t="s">
        <v>67</v>
      </c>
      <c r="AB5" s="7" t="s">
        <v>68</v>
      </c>
      <c r="AC5" s="6"/>
      <c r="AD5" s="6"/>
      <c r="AE5" s="7" t="s">
        <v>69</v>
      </c>
      <c r="AF5" s="7" t="s">
        <v>70</v>
      </c>
      <c r="AG5" s="7" t="s">
        <v>63</v>
      </c>
    </row>
    <row r="6" spans="1:37" ht="16.5" x14ac:dyDescent="0.25">
      <c r="A6" s="1">
        <v>3</v>
      </c>
      <c r="B6" s="7">
        <v>0</v>
      </c>
      <c r="C6" s="7">
        <v>0</v>
      </c>
      <c r="D6" s="24">
        <v>0.26</v>
      </c>
      <c r="E6" s="7">
        <v>0.02</v>
      </c>
      <c r="F6" s="24">
        <v>0.01</v>
      </c>
      <c r="G6" s="24">
        <v>0.48</v>
      </c>
      <c r="H6" s="7">
        <v>0</v>
      </c>
      <c r="I6" s="7">
        <v>0</v>
      </c>
      <c r="J6" s="7">
        <v>0</v>
      </c>
      <c r="K6" s="7">
        <v>0.03</v>
      </c>
      <c r="L6" s="7">
        <v>0</v>
      </c>
      <c r="M6" s="7">
        <v>0</v>
      </c>
      <c r="N6" s="7">
        <v>0.01</v>
      </c>
      <c r="O6" s="7">
        <v>0</v>
      </c>
      <c r="P6" s="24">
        <v>0</v>
      </c>
      <c r="Q6" s="24">
        <v>0.24</v>
      </c>
      <c r="R6" s="24">
        <v>0</v>
      </c>
      <c r="S6" s="24">
        <v>0</v>
      </c>
      <c r="T6" s="7">
        <v>0</v>
      </c>
      <c r="U6" s="7">
        <v>0.15</v>
      </c>
      <c r="V6" s="7">
        <v>0</v>
      </c>
      <c r="W6" s="24">
        <v>0.17</v>
      </c>
      <c r="X6" s="24">
        <v>0</v>
      </c>
      <c r="Y6" s="7">
        <v>0.02</v>
      </c>
      <c r="Z6" s="7" t="s">
        <v>71</v>
      </c>
      <c r="AA6" s="7" t="s">
        <v>63</v>
      </c>
      <c r="AB6" s="7" t="s">
        <v>63</v>
      </c>
      <c r="AC6" s="6"/>
      <c r="AD6" s="6"/>
      <c r="AE6" s="7" t="s">
        <v>63</v>
      </c>
      <c r="AF6" s="7" t="s">
        <v>63</v>
      </c>
      <c r="AG6" s="7" t="s">
        <v>66</v>
      </c>
    </row>
    <row r="7" spans="1:37" ht="16.5" x14ac:dyDescent="0.25">
      <c r="A7" s="1">
        <v>4</v>
      </c>
      <c r="B7" s="7">
        <v>0</v>
      </c>
      <c r="C7" s="7">
        <v>0.05</v>
      </c>
      <c r="D7" s="24">
        <v>0</v>
      </c>
      <c r="E7" s="7">
        <v>0</v>
      </c>
      <c r="F7" s="24">
        <v>0</v>
      </c>
      <c r="G7" s="24">
        <v>0</v>
      </c>
      <c r="H7" s="7">
        <v>0.01</v>
      </c>
      <c r="I7" s="24">
        <v>1.89</v>
      </c>
      <c r="J7" s="24">
        <v>1.28</v>
      </c>
      <c r="K7" s="7">
        <v>0</v>
      </c>
      <c r="L7" s="7">
        <v>0</v>
      </c>
      <c r="M7" s="7">
        <v>0</v>
      </c>
      <c r="N7" s="7">
        <v>0.05</v>
      </c>
      <c r="O7" s="7">
        <v>0</v>
      </c>
      <c r="P7" s="24">
        <v>0</v>
      </c>
      <c r="Q7" s="24">
        <v>0</v>
      </c>
      <c r="R7" s="7">
        <v>0</v>
      </c>
      <c r="S7" s="24">
        <v>0</v>
      </c>
      <c r="T7" s="7">
        <v>0.18</v>
      </c>
      <c r="U7" s="7">
        <v>0</v>
      </c>
      <c r="V7" s="7">
        <v>0</v>
      </c>
      <c r="W7" s="24">
        <v>0</v>
      </c>
      <c r="X7" s="24">
        <v>0</v>
      </c>
      <c r="Y7" s="7">
        <v>0.01</v>
      </c>
      <c r="Z7" s="7" t="s">
        <v>72</v>
      </c>
      <c r="AA7" s="6"/>
      <c r="AB7" s="7" t="s">
        <v>64</v>
      </c>
      <c r="AC7" s="6"/>
      <c r="AD7" s="6"/>
      <c r="AE7" s="7" t="s">
        <v>63</v>
      </c>
      <c r="AF7" s="7" t="s">
        <v>63</v>
      </c>
      <c r="AG7" s="7" t="s">
        <v>73</v>
      </c>
    </row>
    <row r="8" spans="1:37" ht="16.5" x14ac:dyDescent="0.25">
      <c r="A8" s="1">
        <v>5</v>
      </c>
      <c r="B8" s="7">
        <v>0.03</v>
      </c>
      <c r="C8" s="7">
        <v>0.16</v>
      </c>
      <c r="D8" s="24">
        <v>0</v>
      </c>
      <c r="E8" s="7">
        <v>0</v>
      </c>
      <c r="F8" s="24">
        <v>0</v>
      </c>
      <c r="G8" s="24">
        <v>0.14000000000000001</v>
      </c>
      <c r="H8" s="7">
        <v>0</v>
      </c>
      <c r="I8" s="24">
        <v>0</v>
      </c>
      <c r="J8" s="24">
        <v>0</v>
      </c>
      <c r="K8" s="7">
        <v>0.08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24">
        <v>0.41</v>
      </c>
      <c r="R8" s="7">
        <v>0</v>
      </c>
      <c r="S8" s="24">
        <v>0</v>
      </c>
      <c r="T8" s="7">
        <v>0</v>
      </c>
      <c r="U8" s="7">
        <v>0.01</v>
      </c>
      <c r="V8" s="7">
        <v>0</v>
      </c>
      <c r="W8" s="24">
        <v>0</v>
      </c>
      <c r="X8" s="24">
        <v>0</v>
      </c>
      <c r="Y8" s="7">
        <v>0</v>
      </c>
      <c r="Z8" s="7" t="s">
        <v>74</v>
      </c>
      <c r="AA8" s="7" t="s">
        <v>64</v>
      </c>
      <c r="AB8" s="7" t="s">
        <v>75</v>
      </c>
      <c r="AC8" s="6"/>
      <c r="AD8" s="6"/>
      <c r="AE8" s="7" t="s">
        <v>64</v>
      </c>
      <c r="AF8" s="7" t="s">
        <v>63</v>
      </c>
      <c r="AG8" s="7" t="s">
        <v>64</v>
      </c>
    </row>
    <row r="9" spans="1:37" ht="16.5" x14ac:dyDescent="0.25">
      <c r="A9" s="1">
        <v>6</v>
      </c>
      <c r="B9" s="7">
        <v>0</v>
      </c>
      <c r="C9" s="24">
        <v>0.35</v>
      </c>
      <c r="D9" s="7">
        <v>0</v>
      </c>
      <c r="E9" s="7">
        <v>0</v>
      </c>
      <c r="F9" s="24">
        <v>0.03</v>
      </c>
      <c r="G9" s="7">
        <v>0.04</v>
      </c>
      <c r="H9" s="7">
        <v>0</v>
      </c>
      <c r="I9" s="24">
        <v>0</v>
      </c>
      <c r="J9" s="24">
        <v>0</v>
      </c>
      <c r="K9" s="7">
        <v>0</v>
      </c>
      <c r="L9" s="7">
        <v>0.18</v>
      </c>
      <c r="M9" s="7">
        <v>0.01</v>
      </c>
      <c r="N9" s="7">
        <v>0</v>
      </c>
      <c r="O9" s="7">
        <v>0</v>
      </c>
      <c r="P9" s="7">
        <v>0</v>
      </c>
      <c r="Q9" s="24">
        <v>0</v>
      </c>
      <c r="R9" s="24">
        <v>0.67</v>
      </c>
      <c r="S9" s="24">
        <v>0.02</v>
      </c>
      <c r="T9" s="7">
        <v>0</v>
      </c>
      <c r="U9" s="7">
        <v>0</v>
      </c>
      <c r="V9" s="7">
        <v>0.01</v>
      </c>
      <c r="W9" s="7">
        <v>0.03</v>
      </c>
      <c r="X9" s="7">
        <v>0</v>
      </c>
      <c r="Y9" s="7">
        <v>0</v>
      </c>
      <c r="Z9" s="7" t="s">
        <v>76</v>
      </c>
      <c r="AA9" s="6"/>
      <c r="AB9" s="7" t="s">
        <v>77</v>
      </c>
      <c r="AC9" s="6"/>
      <c r="AD9" s="6"/>
      <c r="AE9" s="7" t="s">
        <v>63</v>
      </c>
      <c r="AF9" s="7" t="s">
        <v>63</v>
      </c>
      <c r="AG9" s="7" t="s">
        <v>63</v>
      </c>
    </row>
    <row r="10" spans="1:37" ht="16.5" x14ac:dyDescent="0.25">
      <c r="A10" s="1">
        <v>7</v>
      </c>
      <c r="B10" s="24">
        <v>0.49</v>
      </c>
      <c r="C10" s="24">
        <v>0</v>
      </c>
      <c r="D10" s="7">
        <v>0</v>
      </c>
      <c r="E10" s="7">
        <v>0.01</v>
      </c>
      <c r="F10" s="24">
        <v>0.75</v>
      </c>
      <c r="G10" s="7">
        <v>0.19</v>
      </c>
      <c r="H10" s="24">
        <v>0.47</v>
      </c>
      <c r="I10" s="24">
        <v>0</v>
      </c>
      <c r="J10" s="24">
        <v>0.01</v>
      </c>
      <c r="K10" s="24">
        <v>0.81</v>
      </c>
      <c r="L10" s="7">
        <v>0.03</v>
      </c>
      <c r="M10" s="7">
        <v>0.01</v>
      </c>
      <c r="N10" s="7">
        <v>0</v>
      </c>
      <c r="O10" s="7">
        <v>0</v>
      </c>
      <c r="P10" s="24">
        <v>1.1299999999999999</v>
      </c>
      <c r="Q10" s="7">
        <v>0</v>
      </c>
      <c r="R10" s="24">
        <v>7.0000000000000007E-2</v>
      </c>
      <c r="S10" s="24">
        <v>0.02</v>
      </c>
      <c r="T10" s="7">
        <v>0</v>
      </c>
      <c r="U10" s="24">
        <v>0.27</v>
      </c>
      <c r="V10" s="7">
        <v>0</v>
      </c>
      <c r="W10" s="7">
        <v>0</v>
      </c>
      <c r="X10" s="7">
        <v>0</v>
      </c>
      <c r="Y10" s="7">
        <v>0</v>
      </c>
      <c r="Z10" s="7" t="s">
        <v>78</v>
      </c>
      <c r="AA10" s="7" t="s">
        <v>79</v>
      </c>
      <c r="AB10" s="6"/>
      <c r="AC10" s="7" t="s">
        <v>80</v>
      </c>
      <c r="AD10" s="6"/>
      <c r="AE10" s="7" t="s">
        <v>63</v>
      </c>
      <c r="AF10" s="7" t="s">
        <v>63</v>
      </c>
      <c r="AG10" s="7" t="s">
        <v>63</v>
      </c>
    </row>
    <row r="11" spans="1:37" ht="16.5" x14ac:dyDescent="0.25">
      <c r="A11" s="1">
        <v>8</v>
      </c>
      <c r="B11" s="24">
        <v>1.72</v>
      </c>
      <c r="C11" s="24">
        <v>0.11</v>
      </c>
      <c r="D11" s="7">
        <v>0</v>
      </c>
      <c r="E11" s="24">
        <v>0.52</v>
      </c>
      <c r="F11" s="24">
        <v>0</v>
      </c>
      <c r="G11" s="24">
        <v>1.34</v>
      </c>
      <c r="H11" s="24">
        <v>0.04</v>
      </c>
      <c r="I11" s="24">
        <v>0</v>
      </c>
      <c r="J11" s="24">
        <v>0.84</v>
      </c>
      <c r="K11" s="24">
        <v>0.19</v>
      </c>
      <c r="L11" s="7">
        <v>0.01</v>
      </c>
      <c r="M11" s="7">
        <v>0.09</v>
      </c>
      <c r="N11" s="7">
        <v>0</v>
      </c>
      <c r="O11" s="7">
        <v>0</v>
      </c>
      <c r="P11" s="24">
        <v>1.88</v>
      </c>
      <c r="Q11" s="7">
        <v>0</v>
      </c>
      <c r="R11" s="24">
        <v>0</v>
      </c>
      <c r="S11" s="24">
        <v>0.27</v>
      </c>
      <c r="T11" s="7">
        <v>0.03</v>
      </c>
      <c r="U11" s="24">
        <v>0.05</v>
      </c>
      <c r="V11" s="7">
        <v>0</v>
      </c>
      <c r="W11" s="7">
        <v>0.05</v>
      </c>
      <c r="X11" s="7">
        <v>0</v>
      </c>
      <c r="Y11" s="24">
        <v>0.37</v>
      </c>
      <c r="Z11" s="7" t="s">
        <v>64</v>
      </c>
      <c r="AA11" s="7" t="s">
        <v>81</v>
      </c>
      <c r="AB11" s="7" t="s">
        <v>82</v>
      </c>
      <c r="AC11" s="6"/>
      <c r="AD11" s="6"/>
      <c r="AE11" s="7" t="s">
        <v>63</v>
      </c>
      <c r="AF11" s="7" t="s">
        <v>63</v>
      </c>
      <c r="AG11" s="7" t="s">
        <v>63</v>
      </c>
    </row>
    <row r="12" spans="1:37" ht="16.5" x14ac:dyDescent="0.25">
      <c r="A12" s="1">
        <v>9</v>
      </c>
      <c r="B12" s="24">
        <v>0</v>
      </c>
      <c r="C12" s="7">
        <v>0</v>
      </c>
      <c r="D12" s="7">
        <v>0</v>
      </c>
      <c r="E12" s="24">
        <v>0</v>
      </c>
      <c r="F12" s="24">
        <v>0</v>
      </c>
      <c r="G12" s="24">
        <v>0.23</v>
      </c>
      <c r="H12" s="24">
        <v>0</v>
      </c>
      <c r="I12" s="24">
        <v>0.01</v>
      </c>
      <c r="J12" s="24">
        <v>0</v>
      </c>
      <c r="K12" s="24">
        <v>0</v>
      </c>
      <c r="L12" s="7">
        <v>0</v>
      </c>
      <c r="M12" s="24">
        <v>0.86</v>
      </c>
      <c r="N12" s="7">
        <v>0.01</v>
      </c>
      <c r="O12" s="7">
        <v>0.22</v>
      </c>
      <c r="P12" s="24">
        <v>0.05</v>
      </c>
      <c r="Q12" s="7">
        <v>0</v>
      </c>
      <c r="R12" s="24">
        <v>0</v>
      </c>
      <c r="S12" s="24">
        <v>0</v>
      </c>
      <c r="T12" s="7">
        <v>0</v>
      </c>
      <c r="U12" s="24">
        <v>0</v>
      </c>
      <c r="V12" s="7">
        <v>0</v>
      </c>
      <c r="W12" s="7">
        <v>0.2</v>
      </c>
      <c r="X12" s="7">
        <v>0</v>
      </c>
      <c r="Y12" s="24">
        <v>0.25</v>
      </c>
      <c r="Z12" s="7" t="s">
        <v>63</v>
      </c>
      <c r="AA12" s="7" t="s">
        <v>63</v>
      </c>
      <c r="AB12" s="7" t="s">
        <v>63</v>
      </c>
      <c r="AC12" s="6"/>
      <c r="AD12" s="6"/>
      <c r="AE12" s="7" t="s">
        <v>63</v>
      </c>
      <c r="AF12" s="7" t="s">
        <v>63</v>
      </c>
      <c r="AG12" s="7" t="s">
        <v>63</v>
      </c>
    </row>
    <row r="13" spans="1:37" ht="16.5" x14ac:dyDescent="0.25">
      <c r="A13" s="1">
        <v>10</v>
      </c>
      <c r="B13" s="24">
        <v>0.15</v>
      </c>
      <c r="C13" s="7">
        <v>0</v>
      </c>
      <c r="D13" s="7">
        <v>0</v>
      </c>
      <c r="E13" s="24">
        <v>0.43</v>
      </c>
      <c r="F13" s="24">
        <v>0</v>
      </c>
      <c r="G13" s="24">
        <v>0.02</v>
      </c>
      <c r="H13" s="24">
        <v>0.75</v>
      </c>
      <c r="I13" s="24">
        <v>0</v>
      </c>
      <c r="J13" s="24">
        <v>0</v>
      </c>
      <c r="K13" s="24">
        <v>0</v>
      </c>
      <c r="L13" s="7">
        <v>0</v>
      </c>
      <c r="M13" s="24">
        <v>0</v>
      </c>
      <c r="N13" s="7">
        <v>0</v>
      </c>
      <c r="O13" s="7">
        <v>0</v>
      </c>
      <c r="P13" s="24">
        <v>1.24</v>
      </c>
      <c r="Q13" s="7">
        <v>0</v>
      </c>
      <c r="R13" s="24">
        <v>0.03</v>
      </c>
      <c r="S13" s="24">
        <v>0.03</v>
      </c>
      <c r="T13" s="7">
        <v>0.06</v>
      </c>
      <c r="U13" s="7">
        <v>0</v>
      </c>
      <c r="V13" s="7">
        <v>0</v>
      </c>
      <c r="W13" s="7">
        <v>0</v>
      </c>
      <c r="X13" s="7">
        <v>0</v>
      </c>
      <c r="Y13" s="24">
        <v>0</v>
      </c>
      <c r="Z13" s="7" t="s">
        <v>63</v>
      </c>
      <c r="AA13" s="7" t="s">
        <v>64</v>
      </c>
      <c r="AB13" s="7" t="s">
        <v>64</v>
      </c>
      <c r="AC13" s="6"/>
      <c r="AD13" s="6"/>
      <c r="AE13" s="7" t="s">
        <v>63</v>
      </c>
      <c r="AF13" s="7" t="s">
        <v>63</v>
      </c>
      <c r="AG13" s="7" t="s">
        <v>63</v>
      </c>
    </row>
    <row r="14" spans="1:37" ht="16.5" x14ac:dyDescent="0.25">
      <c r="A14" s="1">
        <v>11</v>
      </c>
      <c r="B14" s="24">
        <v>0</v>
      </c>
      <c r="C14" s="7">
        <v>0</v>
      </c>
      <c r="D14" s="7">
        <v>0</v>
      </c>
      <c r="E14" s="24">
        <v>0.03</v>
      </c>
      <c r="F14" s="24">
        <v>0.95</v>
      </c>
      <c r="G14" s="24">
        <v>0</v>
      </c>
      <c r="H14" s="24">
        <v>0.19</v>
      </c>
      <c r="I14" s="7">
        <v>0</v>
      </c>
      <c r="J14" s="24">
        <v>0</v>
      </c>
      <c r="K14" s="24">
        <v>0</v>
      </c>
      <c r="L14" s="7">
        <v>0.21</v>
      </c>
      <c r="M14" s="24">
        <v>0</v>
      </c>
      <c r="N14" s="7">
        <v>0</v>
      </c>
      <c r="O14" s="24">
        <v>0.63</v>
      </c>
      <c r="P14" s="24">
        <v>0</v>
      </c>
      <c r="Q14" s="7">
        <v>0</v>
      </c>
      <c r="R14" s="7">
        <v>0</v>
      </c>
      <c r="S14" s="24">
        <v>0.56999999999999995</v>
      </c>
      <c r="T14" s="24">
        <v>0.64</v>
      </c>
      <c r="U14" s="7">
        <v>0</v>
      </c>
      <c r="V14" s="7">
        <v>0</v>
      </c>
      <c r="W14" s="7">
        <v>0</v>
      </c>
      <c r="X14" s="7">
        <v>0</v>
      </c>
      <c r="Y14" s="24">
        <v>0</v>
      </c>
      <c r="Z14" s="7" t="s">
        <v>63</v>
      </c>
      <c r="AA14" s="7" t="s">
        <v>83</v>
      </c>
      <c r="AB14" s="7" t="s">
        <v>84</v>
      </c>
      <c r="AC14" s="7" t="s">
        <v>85</v>
      </c>
      <c r="AD14" s="6"/>
      <c r="AE14" s="7" t="s">
        <v>65</v>
      </c>
      <c r="AF14" s="7" t="s">
        <v>63</v>
      </c>
      <c r="AG14" s="7" t="s">
        <v>63</v>
      </c>
    </row>
    <row r="15" spans="1:37" ht="16.5" x14ac:dyDescent="0.25">
      <c r="A15" s="1">
        <v>12</v>
      </c>
      <c r="B15" s="24">
        <v>0</v>
      </c>
      <c r="C15" s="7">
        <v>0</v>
      </c>
      <c r="D15" s="7">
        <v>0</v>
      </c>
      <c r="E15" s="24">
        <v>0.17</v>
      </c>
      <c r="F15" s="24">
        <v>0</v>
      </c>
      <c r="G15" s="24">
        <v>0</v>
      </c>
      <c r="H15" s="24">
        <v>0.7</v>
      </c>
      <c r="I15" s="7">
        <v>0</v>
      </c>
      <c r="J15" s="24">
        <v>0.35</v>
      </c>
      <c r="K15" s="7">
        <v>0</v>
      </c>
      <c r="L15" s="7">
        <v>0.04</v>
      </c>
      <c r="M15" s="24">
        <v>0</v>
      </c>
      <c r="N15" s="7">
        <v>0</v>
      </c>
      <c r="O15" s="24">
        <v>0</v>
      </c>
      <c r="P15" s="24">
        <v>0</v>
      </c>
      <c r="Q15" s="7">
        <v>0</v>
      </c>
      <c r="R15" s="7">
        <v>0</v>
      </c>
      <c r="S15" s="24">
        <v>0</v>
      </c>
      <c r="T15" s="24">
        <v>0</v>
      </c>
      <c r="U15" s="7">
        <v>0</v>
      </c>
      <c r="V15" s="7">
        <v>0</v>
      </c>
      <c r="W15" s="7">
        <v>0</v>
      </c>
      <c r="X15" s="7">
        <v>0</v>
      </c>
      <c r="Y15" s="7">
        <v>0.05</v>
      </c>
      <c r="Z15" s="7" t="s">
        <v>64</v>
      </c>
      <c r="AA15" s="7" t="s">
        <v>86</v>
      </c>
      <c r="AB15" s="7" t="s">
        <v>87</v>
      </c>
      <c r="AC15" s="6"/>
      <c r="AD15" s="6"/>
      <c r="AE15" s="7" t="s">
        <v>63</v>
      </c>
      <c r="AF15" s="7" t="s">
        <v>63</v>
      </c>
      <c r="AG15" s="7" t="s">
        <v>63</v>
      </c>
    </row>
    <row r="16" spans="1:37" ht="16.5" x14ac:dyDescent="0.25">
      <c r="A16" s="1">
        <v>13</v>
      </c>
      <c r="B16" s="24">
        <v>0</v>
      </c>
      <c r="C16" s="7">
        <v>0</v>
      </c>
      <c r="D16" s="7">
        <v>0</v>
      </c>
      <c r="E16" s="7">
        <v>0</v>
      </c>
      <c r="F16" s="24">
        <v>0.35</v>
      </c>
      <c r="G16" s="24">
        <v>0.18</v>
      </c>
      <c r="H16" s="24">
        <v>0</v>
      </c>
      <c r="I16" s="7">
        <v>0.06</v>
      </c>
      <c r="J16" s="24">
        <v>3.67</v>
      </c>
      <c r="K16" s="7">
        <v>0</v>
      </c>
      <c r="L16" s="7">
        <v>0.02</v>
      </c>
      <c r="M16" s="24">
        <v>0.55000000000000004</v>
      </c>
      <c r="N16" s="7">
        <v>0</v>
      </c>
      <c r="O16" s="24">
        <v>0</v>
      </c>
      <c r="P16" s="24">
        <v>0</v>
      </c>
      <c r="Q16" s="7">
        <v>0.17</v>
      </c>
      <c r="R16" s="24">
        <v>1.37</v>
      </c>
      <c r="S16" s="24">
        <v>0.25</v>
      </c>
      <c r="T16" s="24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 t="s">
        <v>63</v>
      </c>
      <c r="AA16" s="7" t="s">
        <v>69</v>
      </c>
      <c r="AB16" s="7" t="s">
        <v>88</v>
      </c>
      <c r="AC16" s="6"/>
      <c r="AD16" s="6"/>
      <c r="AE16" s="7" t="s">
        <v>63</v>
      </c>
      <c r="AF16" s="7" t="s">
        <v>89</v>
      </c>
      <c r="AG16" s="7" t="s">
        <v>90</v>
      </c>
    </row>
    <row r="17" spans="1:33" ht="16.5" x14ac:dyDescent="0.25">
      <c r="A17" s="1">
        <v>14</v>
      </c>
      <c r="B17" s="24">
        <v>0</v>
      </c>
      <c r="C17" s="7">
        <v>0</v>
      </c>
      <c r="D17" s="7">
        <v>0</v>
      </c>
      <c r="E17" s="7">
        <v>0</v>
      </c>
      <c r="F17" s="24">
        <v>0.01</v>
      </c>
      <c r="G17" s="24">
        <v>0.01</v>
      </c>
      <c r="H17" s="24">
        <v>0</v>
      </c>
      <c r="I17" s="7">
        <v>0.01</v>
      </c>
      <c r="J17" s="24">
        <v>1.27</v>
      </c>
      <c r="K17" s="7">
        <v>0</v>
      </c>
      <c r="L17" s="7">
        <v>0.1</v>
      </c>
      <c r="M17" s="24">
        <v>0.16</v>
      </c>
      <c r="N17" s="7">
        <v>0</v>
      </c>
      <c r="O17" s="24">
        <v>0</v>
      </c>
      <c r="P17" s="24">
        <v>0</v>
      </c>
      <c r="Q17" s="7">
        <v>0</v>
      </c>
      <c r="R17" s="24">
        <v>0.01</v>
      </c>
      <c r="S17" s="24">
        <v>0</v>
      </c>
      <c r="T17" s="24">
        <v>0</v>
      </c>
      <c r="U17" s="7">
        <v>0.01</v>
      </c>
      <c r="V17" s="7">
        <v>0</v>
      </c>
      <c r="W17" s="7">
        <v>0</v>
      </c>
      <c r="X17" s="7">
        <v>0.01</v>
      </c>
      <c r="Y17" s="7">
        <v>0</v>
      </c>
      <c r="Z17" s="7" t="s">
        <v>63</v>
      </c>
      <c r="AA17" s="7" t="s">
        <v>63</v>
      </c>
      <c r="AB17" s="7" t="s">
        <v>64</v>
      </c>
      <c r="AC17" s="6"/>
      <c r="AD17" s="6"/>
      <c r="AE17" s="7" t="s">
        <v>63</v>
      </c>
      <c r="AF17" s="7" t="s">
        <v>63</v>
      </c>
      <c r="AG17" s="7" t="s">
        <v>81</v>
      </c>
    </row>
    <row r="18" spans="1:33" ht="16.5" x14ac:dyDescent="0.25">
      <c r="A18" s="1">
        <v>15</v>
      </c>
      <c r="B18" s="7">
        <v>0</v>
      </c>
      <c r="C18" s="7">
        <v>0</v>
      </c>
      <c r="D18" s="7">
        <v>0</v>
      </c>
      <c r="E18" s="7">
        <v>0</v>
      </c>
      <c r="F18" s="24">
        <v>0</v>
      </c>
      <c r="G18" s="24">
        <v>0.37</v>
      </c>
      <c r="H18" s="24">
        <v>0</v>
      </c>
      <c r="I18" s="7">
        <v>0.02</v>
      </c>
      <c r="J18" s="24">
        <v>0</v>
      </c>
      <c r="K18" s="7">
        <v>0.15</v>
      </c>
      <c r="L18" s="7">
        <v>0</v>
      </c>
      <c r="M18" s="24">
        <v>0.34</v>
      </c>
      <c r="N18" s="7">
        <v>0</v>
      </c>
      <c r="O18" s="24">
        <v>0</v>
      </c>
      <c r="P18" s="24">
        <v>0</v>
      </c>
      <c r="Q18" s="7">
        <v>0</v>
      </c>
      <c r="R18" s="24">
        <v>0.94</v>
      </c>
      <c r="S18" s="24">
        <v>0</v>
      </c>
      <c r="T18" s="24">
        <v>0.74</v>
      </c>
      <c r="U18" s="7">
        <v>0</v>
      </c>
      <c r="V18" s="7">
        <v>0</v>
      </c>
      <c r="W18" s="7">
        <v>0.06</v>
      </c>
      <c r="X18" s="7">
        <v>0</v>
      </c>
      <c r="Y18" s="7">
        <v>0</v>
      </c>
      <c r="Z18" s="7" t="s">
        <v>63</v>
      </c>
      <c r="AA18" s="7" t="s">
        <v>63</v>
      </c>
      <c r="AB18" s="7" t="s">
        <v>91</v>
      </c>
      <c r="AC18" s="6"/>
      <c r="AD18" s="6"/>
      <c r="AE18" s="7" t="s">
        <v>92</v>
      </c>
      <c r="AF18" s="7" t="s">
        <v>63</v>
      </c>
      <c r="AG18" s="7" t="s">
        <v>78</v>
      </c>
    </row>
    <row r="19" spans="1:33" ht="16.5" x14ac:dyDescent="0.25">
      <c r="A19" s="1">
        <v>16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24">
        <v>0</v>
      </c>
      <c r="H19" s="24">
        <v>0</v>
      </c>
      <c r="I19" s="7">
        <v>0.01</v>
      </c>
      <c r="J19" s="24">
        <v>0</v>
      </c>
      <c r="K19" s="7">
        <v>0</v>
      </c>
      <c r="L19" s="7">
        <v>0</v>
      </c>
      <c r="M19" s="24">
        <v>0</v>
      </c>
      <c r="N19" s="7">
        <v>0</v>
      </c>
      <c r="O19" s="7">
        <v>0</v>
      </c>
      <c r="P19" s="24">
        <v>0</v>
      </c>
      <c r="Q19" s="7">
        <v>0</v>
      </c>
      <c r="R19" s="24">
        <v>0</v>
      </c>
      <c r="S19" s="24">
        <v>0.51</v>
      </c>
      <c r="T19" s="24">
        <v>0.15</v>
      </c>
      <c r="U19" s="7">
        <v>0.18</v>
      </c>
      <c r="V19" s="7">
        <v>0</v>
      </c>
      <c r="W19" s="7">
        <v>0.02</v>
      </c>
      <c r="X19" s="7">
        <v>0</v>
      </c>
      <c r="Y19" s="7">
        <v>0</v>
      </c>
      <c r="Z19" s="7" t="s">
        <v>63</v>
      </c>
      <c r="AA19" s="7" t="s">
        <v>63</v>
      </c>
      <c r="AB19" s="7" t="s">
        <v>63</v>
      </c>
      <c r="AC19" s="6"/>
      <c r="AD19" s="6"/>
      <c r="AE19" s="7" t="s">
        <v>93</v>
      </c>
      <c r="AF19" s="7" t="s">
        <v>63</v>
      </c>
      <c r="AG19" s="7" t="s">
        <v>93</v>
      </c>
    </row>
    <row r="20" spans="1:33" ht="16.5" x14ac:dyDescent="0.25">
      <c r="A20" s="1">
        <v>17</v>
      </c>
      <c r="B20" s="7">
        <v>0.02</v>
      </c>
      <c r="C20" s="24">
        <v>0.77</v>
      </c>
      <c r="D20" s="7">
        <v>0.08</v>
      </c>
      <c r="E20" s="7">
        <v>0</v>
      </c>
      <c r="F20" s="7">
        <v>0.24</v>
      </c>
      <c r="G20" s="24">
        <v>0</v>
      </c>
      <c r="H20" s="7">
        <v>0</v>
      </c>
      <c r="I20" s="7">
        <v>0.01</v>
      </c>
      <c r="J20" s="24">
        <v>0</v>
      </c>
      <c r="K20" s="7">
        <v>0</v>
      </c>
      <c r="L20" s="7">
        <v>0</v>
      </c>
      <c r="M20" s="24">
        <v>0</v>
      </c>
      <c r="N20" s="7">
        <v>0</v>
      </c>
      <c r="O20" s="7">
        <v>0</v>
      </c>
      <c r="P20" s="7">
        <v>0</v>
      </c>
      <c r="Q20" s="7">
        <v>0</v>
      </c>
      <c r="R20" s="24">
        <v>0</v>
      </c>
      <c r="S20" s="24">
        <v>0</v>
      </c>
      <c r="T20" s="24">
        <v>0.05</v>
      </c>
      <c r="U20" s="24">
        <v>0.93</v>
      </c>
      <c r="V20" s="7">
        <v>0</v>
      </c>
      <c r="W20" s="7">
        <v>0.09</v>
      </c>
      <c r="X20" s="7">
        <v>0.05</v>
      </c>
      <c r="Y20" s="7">
        <v>0</v>
      </c>
      <c r="Z20" s="7" t="s">
        <v>63</v>
      </c>
      <c r="AA20" s="7" t="s">
        <v>81</v>
      </c>
      <c r="AB20" s="6"/>
      <c r="AC20" s="7" t="s">
        <v>64</v>
      </c>
      <c r="AD20" s="6"/>
      <c r="AE20" s="7" t="s">
        <v>63</v>
      </c>
      <c r="AF20" s="7" t="s">
        <v>63</v>
      </c>
      <c r="AG20" s="6"/>
    </row>
    <row r="21" spans="1:33" ht="16.5" x14ac:dyDescent="0.25">
      <c r="A21" s="1">
        <v>18</v>
      </c>
      <c r="B21" s="7">
        <v>0</v>
      </c>
      <c r="C21" s="24">
        <v>0</v>
      </c>
      <c r="D21" s="7">
        <v>0</v>
      </c>
      <c r="E21" s="7">
        <v>0</v>
      </c>
      <c r="F21" s="7">
        <v>0</v>
      </c>
      <c r="G21" s="7">
        <v>0</v>
      </c>
      <c r="H21" s="7">
        <v>0.05</v>
      </c>
      <c r="I21" s="7">
        <v>0</v>
      </c>
      <c r="J21" s="24">
        <v>0</v>
      </c>
      <c r="K21" s="7">
        <v>0.01</v>
      </c>
      <c r="L21" s="7">
        <v>0</v>
      </c>
      <c r="M21" s="7">
        <v>0</v>
      </c>
      <c r="N21" s="7">
        <v>0</v>
      </c>
      <c r="O21" s="24">
        <v>0.53</v>
      </c>
      <c r="P21" s="7">
        <v>0</v>
      </c>
      <c r="Q21" s="7">
        <v>0.02</v>
      </c>
      <c r="R21" s="24">
        <v>0</v>
      </c>
      <c r="S21" s="24">
        <v>0.15</v>
      </c>
      <c r="T21" s="24">
        <v>0</v>
      </c>
      <c r="U21" s="24">
        <v>0</v>
      </c>
      <c r="V21" s="7">
        <v>0</v>
      </c>
      <c r="W21" s="7">
        <v>0</v>
      </c>
      <c r="X21" s="7">
        <v>0.14000000000000001</v>
      </c>
      <c r="Y21" s="7">
        <v>0.01</v>
      </c>
      <c r="Z21" s="7" t="s">
        <v>63</v>
      </c>
      <c r="AA21" s="7" t="s">
        <v>63</v>
      </c>
      <c r="AB21" s="6"/>
      <c r="AC21" s="6"/>
      <c r="AD21" s="6"/>
      <c r="AE21" s="7" t="s">
        <v>94</v>
      </c>
      <c r="AF21" s="7" t="s">
        <v>63</v>
      </c>
      <c r="AG21" s="6"/>
    </row>
    <row r="22" spans="1:33" ht="16.5" x14ac:dyDescent="0.25">
      <c r="A22" s="1">
        <v>19</v>
      </c>
      <c r="B22" s="7">
        <v>0</v>
      </c>
      <c r="C22" s="24">
        <v>0</v>
      </c>
      <c r="D22" s="7">
        <v>0</v>
      </c>
      <c r="E22" s="7">
        <v>0.04</v>
      </c>
      <c r="F22" s="7">
        <v>0.01</v>
      </c>
      <c r="G22" s="7">
        <v>0</v>
      </c>
      <c r="H22" s="24">
        <v>0.87</v>
      </c>
      <c r="I22" s="7">
        <v>0</v>
      </c>
      <c r="J22" s="24">
        <v>0</v>
      </c>
      <c r="K22" s="7">
        <v>0</v>
      </c>
      <c r="L22" s="7">
        <v>0</v>
      </c>
      <c r="M22" s="24">
        <v>0.85</v>
      </c>
      <c r="N22" s="7">
        <v>0</v>
      </c>
      <c r="O22" s="24">
        <v>0</v>
      </c>
      <c r="P22" s="7">
        <v>0</v>
      </c>
      <c r="Q22" s="24">
        <v>0.56999999999999995</v>
      </c>
      <c r="R22" s="24">
        <v>0</v>
      </c>
      <c r="S22" s="24">
        <v>1.7</v>
      </c>
      <c r="T22" s="24">
        <v>0</v>
      </c>
      <c r="U22" s="24">
        <v>1.04</v>
      </c>
      <c r="V22" s="7">
        <v>0</v>
      </c>
      <c r="W22" s="7">
        <v>0</v>
      </c>
      <c r="X22" s="7">
        <v>7.0000000000000007E-2</v>
      </c>
      <c r="Y22" s="7">
        <v>0</v>
      </c>
      <c r="Z22" s="7" t="s">
        <v>63</v>
      </c>
      <c r="AA22" s="7" t="s">
        <v>63</v>
      </c>
      <c r="AB22" s="6"/>
      <c r="AC22" s="7" t="s">
        <v>63</v>
      </c>
      <c r="AD22" s="6"/>
      <c r="AE22" s="7" t="s">
        <v>63</v>
      </c>
      <c r="AF22" s="7" t="s">
        <v>63</v>
      </c>
      <c r="AG22" s="6"/>
    </row>
    <row r="23" spans="1:33" ht="16.5" x14ac:dyDescent="0.25">
      <c r="A23" s="1">
        <v>20</v>
      </c>
      <c r="B23" s="7">
        <v>0</v>
      </c>
      <c r="C23" s="24">
        <v>0</v>
      </c>
      <c r="D23" s="7">
        <v>0</v>
      </c>
      <c r="E23" s="7">
        <v>0</v>
      </c>
      <c r="F23" s="7">
        <v>0.01</v>
      </c>
      <c r="G23" s="7">
        <v>0.08</v>
      </c>
      <c r="H23" s="24">
        <v>1.05</v>
      </c>
      <c r="I23" s="7">
        <v>0</v>
      </c>
      <c r="J23" s="24">
        <v>0.01</v>
      </c>
      <c r="K23" s="24">
        <v>0.28000000000000003</v>
      </c>
      <c r="L23" s="7">
        <v>0</v>
      </c>
      <c r="M23" s="24">
        <v>0</v>
      </c>
      <c r="N23" s="7">
        <v>0</v>
      </c>
      <c r="O23" s="24">
        <v>0</v>
      </c>
      <c r="P23" s="7">
        <v>0</v>
      </c>
      <c r="Q23" s="24">
        <v>0.11</v>
      </c>
      <c r="R23" s="7">
        <v>0</v>
      </c>
      <c r="S23" s="24">
        <v>0</v>
      </c>
      <c r="T23" s="7">
        <v>0</v>
      </c>
      <c r="U23" s="24">
        <v>0.26</v>
      </c>
      <c r="V23" s="7">
        <v>0.12</v>
      </c>
      <c r="W23" s="7">
        <v>0.04</v>
      </c>
      <c r="X23" s="7">
        <v>0</v>
      </c>
      <c r="Y23" s="7">
        <v>0</v>
      </c>
      <c r="Z23" s="7" t="s">
        <v>63</v>
      </c>
      <c r="AA23" s="7" t="s">
        <v>95</v>
      </c>
      <c r="AB23" s="6"/>
      <c r="AC23" s="6"/>
      <c r="AD23" s="6"/>
      <c r="AE23" s="7" t="s">
        <v>81</v>
      </c>
      <c r="AF23" s="7" t="s">
        <v>63</v>
      </c>
      <c r="AG23" s="6"/>
    </row>
    <row r="24" spans="1:33" ht="16.5" x14ac:dyDescent="0.25">
      <c r="A24" s="1">
        <v>21</v>
      </c>
      <c r="B24" s="7">
        <v>0</v>
      </c>
      <c r="C24" s="24">
        <v>0</v>
      </c>
      <c r="D24" s="7">
        <v>0.19</v>
      </c>
      <c r="E24" s="7">
        <v>0</v>
      </c>
      <c r="F24" s="7">
        <v>0</v>
      </c>
      <c r="G24" s="7">
        <v>0.06</v>
      </c>
      <c r="H24" s="24">
        <v>0.25</v>
      </c>
      <c r="I24" s="7">
        <v>0.01</v>
      </c>
      <c r="J24" s="7">
        <v>0</v>
      </c>
      <c r="K24" s="24">
        <v>0</v>
      </c>
      <c r="L24" s="7">
        <v>0</v>
      </c>
      <c r="M24" s="24">
        <v>0.01</v>
      </c>
      <c r="N24" s="7">
        <v>0</v>
      </c>
      <c r="O24" s="24">
        <v>0</v>
      </c>
      <c r="P24" s="7">
        <v>0</v>
      </c>
      <c r="Q24" s="24">
        <v>0.02</v>
      </c>
      <c r="R24" s="7">
        <v>0</v>
      </c>
      <c r="S24" s="24">
        <v>0</v>
      </c>
      <c r="T24" s="7">
        <v>0</v>
      </c>
      <c r="U24" s="24">
        <v>0.03</v>
      </c>
      <c r="V24" s="7">
        <v>0</v>
      </c>
      <c r="W24" s="7">
        <v>0</v>
      </c>
      <c r="X24" s="7">
        <v>0</v>
      </c>
      <c r="Y24" s="7">
        <v>0</v>
      </c>
      <c r="Z24" s="7" t="s">
        <v>63</v>
      </c>
      <c r="AA24" s="6"/>
      <c r="AB24" s="7" t="s">
        <v>96</v>
      </c>
      <c r="AC24" s="7" t="s">
        <v>64</v>
      </c>
      <c r="AD24" s="6"/>
      <c r="AE24" s="7" t="s">
        <v>64</v>
      </c>
      <c r="AF24" s="7" t="s">
        <v>63</v>
      </c>
      <c r="AG24" s="6"/>
    </row>
    <row r="25" spans="1:33" ht="16.5" x14ac:dyDescent="0.25">
      <c r="A25" s="1">
        <v>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24">
        <v>0.35</v>
      </c>
      <c r="H25" s="24">
        <v>0</v>
      </c>
      <c r="I25" s="7">
        <v>0.02</v>
      </c>
      <c r="J25" s="7">
        <v>0</v>
      </c>
      <c r="K25" s="24">
        <v>0</v>
      </c>
      <c r="L25" s="7">
        <v>0</v>
      </c>
      <c r="M25" s="24">
        <v>0</v>
      </c>
      <c r="N25" s="7">
        <v>0</v>
      </c>
      <c r="O25" s="24">
        <v>0</v>
      </c>
      <c r="P25" s="7">
        <v>0</v>
      </c>
      <c r="Q25" s="24">
        <v>0</v>
      </c>
      <c r="R25" s="7">
        <v>0</v>
      </c>
      <c r="S25" s="24">
        <v>0</v>
      </c>
      <c r="T25" s="7">
        <v>0</v>
      </c>
      <c r="U25" s="24">
        <v>0.01</v>
      </c>
      <c r="V25" s="7">
        <v>0</v>
      </c>
      <c r="W25" s="24">
        <v>0.28000000000000003</v>
      </c>
      <c r="X25" s="7">
        <v>0</v>
      </c>
      <c r="Y25" s="7">
        <v>0.02</v>
      </c>
      <c r="Z25" s="7" t="s">
        <v>63</v>
      </c>
      <c r="AA25" s="7" t="s">
        <v>63</v>
      </c>
      <c r="AB25" s="7" t="s">
        <v>63</v>
      </c>
      <c r="AC25" s="6"/>
      <c r="AD25" s="6"/>
      <c r="AE25" s="7" t="s">
        <v>63</v>
      </c>
      <c r="AF25" s="7" t="s">
        <v>63</v>
      </c>
      <c r="AG25" s="6"/>
    </row>
    <row r="26" spans="1:33" ht="16.5" x14ac:dyDescent="0.25">
      <c r="A26" s="1">
        <v>23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24">
        <v>0</v>
      </c>
      <c r="H26" s="24">
        <v>0</v>
      </c>
      <c r="I26" s="7">
        <v>0.01</v>
      </c>
      <c r="J26" s="7">
        <v>0</v>
      </c>
      <c r="K26" s="7">
        <v>0.16</v>
      </c>
      <c r="L26" s="7">
        <v>0</v>
      </c>
      <c r="M26" s="24">
        <v>0.59</v>
      </c>
      <c r="N26" s="7">
        <v>0</v>
      </c>
      <c r="O26" s="7">
        <v>0</v>
      </c>
      <c r="P26" s="7">
        <v>0.02</v>
      </c>
      <c r="Q26" s="24">
        <v>0.31</v>
      </c>
      <c r="R26" s="7">
        <v>0.01</v>
      </c>
      <c r="S26" s="24">
        <v>0</v>
      </c>
      <c r="T26" s="7">
        <v>0.06</v>
      </c>
      <c r="U26" s="24">
        <v>0</v>
      </c>
      <c r="V26" s="7">
        <v>0</v>
      </c>
      <c r="W26" s="24">
        <v>1.05</v>
      </c>
      <c r="X26" s="7">
        <v>0</v>
      </c>
      <c r="Y26" s="7">
        <v>0.19</v>
      </c>
      <c r="Z26" s="7" t="s">
        <v>92</v>
      </c>
      <c r="AA26" s="6"/>
      <c r="AB26" s="7" t="s">
        <v>97</v>
      </c>
      <c r="AC26" s="6"/>
      <c r="AD26" s="6"/>
      <c r="AE26" s="7" t="s">
        <v>63</v>
      </c>
      <c r="AF26" s="7" t="s">
        <v>88</v>
      </c>
      <c r="AG26" s="6"/>
    </row>
    <row r="27" spans="1:33" ht="16.5" x14ac:dyDescent="0.25">
      <c r="A27" s="1">
        <v>24</v>
      </c>
      <c r="B27" s="7">
        <v>0</v>
      </c>
      <c r="C27" s="7">
        <v>0</v>
      </c>
      <c r="D27" s="7">
        <v>0</v>
      </c>
      <c r="E27" s="7">
        <v>0.19</v>
      </c>
      <c r="F27" s="7">
        <v>0</v>
      </c>
      <c r="G27" s="24">
        <v>0</v>
      </c>
      <c r="H27" s="24">
        <v>0</v>
      </c>
      <c r="I27" s="7">
        <v>0</v>
      </c>
      <c r="J27" s="7">
        <v>0</v>
      </c>
      <c r="K27" s="24">
        <v>0.85</v>
      </c>
      <c r="L27" s="7">
        <v>0.01</v>
      </c>
      <c r="M27" s="24">
        <v>0.25</v>
      </c>
      <c r="N27" s="7">
        <v>0</v>
      </c>
      <c r="O27" s="7">
        <v>0</v>
      </c>
      <c r="P27" s="24">
        <v>0.28999999999999998</v>
      </c>
      <c r="Q27" s="24">
        <v>0</v>
      </c>
      <c r="R27" s="7">
        <v>0</v>
      </c>
      <c r="S27" s="24">
        <v>0.03</v>
      </c>
      <c r="T27" s="24">
        <v>0.38</v>
      </c>
      <c r="U27" s="24">
        <v>0</v>
      </c>
      <c r="V27" s="7">
        <v>0</v>
      </c>
      <c r="W27" s="24">
        <v>0.04</v>
      </c>
      <c r="X27" s="24">
        <v>0.41</v>
      </c>
      <c r="Y27" s="6"/>
      <c r="Z27" s="7" t="s">
        <v>71</v>
      </c>
      <c r="AA27" s="7" t="s">
        <v>63</v>
      </c>
      <c r="AB27" s="6"/>
      <c r="AC27" s="6"/>
      <c r="AD27" s="7" t="s">
        <v>92</v>
      </c>
      <c r="AE27" s="7" t="s">
        <v>98</v>
      </c>
      <c r="AF27" s="7" t="s">
        <v>99</v>
      </c>
      <c r="AG27" s="6"/>
    </row>
    <row r="28" spans="1:33" ht="16.5" x14ac:dyDescent="0.25">
      <c r="A28" s="1">
        <v>25</v>
      </c>
      <c r="B28" s="7">
        <v>0</v>
      </c>
      <c r="C28" s="7">
        <v>0.17</v>
      </c>
      <c r="D28" s="7">
        <v>0</v>
      </c>
      <c r="E28" s="24">
        <v>0.46</v>
      </c>
      <c r="F28" s="7">
        <v>0.02</v>
      </c>
      <c r="G28" s="7">
        <v>0.1</v>
      </c>
      <c r="H28" s="24">
        <v>0</v>
      </c>
      <c r="I28" s="7">
        <v>0</v>
      </c>
      <c r="J28" s="7">
        <v>0</v>
      </c>
      <c r="K28" s="24">
        <v>0</v>
      </c>
      <c r="L28" s="7">
        <v>0</v>
      </c>
      <c r="M28" s="24">
        <v>0</v>
      </c>
      <c r="N28" s="7">
        <v>0</v>
      </c>
      <c r="O28" s="7">
        <v>0</v>
      </c>
      <c r="P28" s="24">
        <v>0</v>
      </c>
      <c r="Q28" s="24">
        <v>0.44</v>
      </c>
      <c r="R28" s="7">
        <v>0.06</v>
      </c>
      <c r="S28" s="24">
        <v>0.02</v>
      </c>
      <c r="T28" s="24">
        <v>0</v>
      </c>
      <c r="U28" s="24">
        <v>0</v>
      </c>
      <c r="V28" s="7">
        <v>0.02</v>
      </c>
      <c r="W28" s="24">
        <v>0.28999999999999998</v>
      </c>
      <c r="X28" s="24">
        <v>0.1</v>
      </c>
      <c r="Y28" s="24">
        <v>0.44</v>
      </c>
      <c r="Z28" s="7" t="s">
        <v>81</v>
      </c>
      <c r="AA28" s="7" t="s">
        <v>63</v>
      </c>
      <c r="AB28" s="6"/>
      <c r="AC28" s="6"/>
      <c r="AD28" s="7" t="s">
        <v>63</v>
      </c>
      <c r="AE28" s="7" t="s">
        <v>64</v>
      </c>
      <c r="AF28" s="7" t="s">
        <v>63</v>
      </c>
      <c r="AG28" s="6"/>
    </row>
    <row r="29" spans="1:33" ht="16.5" x14ac:dyDescent="0.25">
      <c r="A29" s="1">
        <v>26</v>
      </c>
      <c r="B29" s="7">
        <v>0.01</v>
      </c>
      <c r="C29" s="7">
        <v>0.01</v>
      </c>
      <c r="D29" s="7">
        <v>0</v>
      </c>
      <c r="E29" s="24">
        <v>0</v>
      </c>
      <c r="F29" s="24">
        <v>0.46</v>
      </c>
      <c r="G29" s="7">
        <v>0</v>
      </c>
      <c r="H29" s="24">
        <v>0</v>
      </c>
      <c r="I29" s="7">
        <v>0</v>
      </c>
      <c r="J29" s="7">
        <v>0</v>
      </c>
      <c r="K29" s="24">
        <v>0.01</v>
      </c>
      <c r="L29" s="7">
        <v>0</v>
      </c>
      <c r="M29" s="24">
        <v>0.13</v>
      </c>
      <c r="N29" s="7">
        <v>0</v>
      </c>
      <c r="O29" s="24">
        <v>2.52</v>
      </c>
      <c r="P29" s="24">
        <v>0</v>
      </c>
      <c r="Q29" s="24">
        <v>0.45</v>
      </c>
      <c r="R29" s="24">
        <v>1.03</v>
      </c>
      <c r="S29" s="7">
        <v>0</v>
      </c>
      <c r="T29" s="24">
        <v>0</v>
      </c>
      <c r="U29" s="24">
        <v>0.56000000000000005</v>
      </c>
      <c r="V29" s="7">
        <v>0</v>
      </c>
      <c r="W29" s="24">
        <v>0.12</v>
      </c>
      <c r="X29" s="24">
        <v>0.04</v>
      </c>
      <c r="Y29" s="24">
        <v>0</v>
      </c>
      <c r="Z29" s="7" t="s">
        <v>63</v>
      </c>
      <c r="AA29" s="6"/>
      <c r="AB29" s="6"/>
      <c r="AC29" s="6"/>
      <c r="AD29" s="7" t="s">
        <v>63</v>
      </c>
      <c r="AE29" s="7" t="s">
        <v>63</v>
      </c>
      <c r="AF29" s="7" t="s">
        <v>100</v>
      </c>
      <c r="AG29" s="6"/>
    </row>
    <row r="30" spans="1:33" ht="16.5" x14ac:dyDescent="0.25">
      <c r="A30" s="1">
        <v>27</v>
      </c>
      <c r="B30" s="7">
        <v>0</v>
      </c>
      <c r="C30" s="7">
        <v>0</v>
      </c>
      <c r="D30" s="7">
        <v>0.05</v>
      </c>
      <c r="E30" s="24">
        <v>0</v>
      </c>
      <c r="F30" s="24">
        <v>0</v>
      </c>
      <c r="G30" s="7">
        <v>0</v>
      </c>
      <c r="H30" s="7">
        <v>0</v>
      </c>
      <c r="I30" s="7">
        <v>0</v>
      </c>
      <c r="J30" s="7">
        <v>0</v>
      </c>
      <c r="K30" s="24">
        <v>0</v>
      </c>
      <c r="L30" s="7">
        <v>0</v>
      </c>
      <c r="M30" s="24">
        <v>2.08</v>
      </c>
      <c r="N30" s="7">
        <v>0</v>
      </c>
      <c r="O30" s="24">
        <v>0.01</v>
      </c>
      <c r="P30" s="7">
        <v>0</v>
      </c>
      <c r="Q30" s="24">
        <v>1.1100000000000001</v>
      </c>
      <c r="R30" s="24">
        <v>0.01</v>
      </c>
      <c r="S30" s="7">
        <v>0.06</v>
      </c>
      <c r="T30" s="7">
        <v>0.06</v>
      </c>
      <c r="U30" s="24">
        <v>0.53</v>
      </c>
      <c r="V30" s="7">
        <v>0.23</v>
      </c>
      <c r="W30" s="24">
        <v>0.05</v>
      </c>
      <c r="X30" s="7">
        <v>0</v>
      </c>
      <c r="Y30" s="24">
        <v>0</v>
      </c>
      <c r="Z30" s="7" t="s">
        <v>63</v>
      </c>
      <c r="AA30" s="7" t="s">
        <v>63</v>
      </c>
      <c r="AB30" s="6"/>
      <c r="AC30" s="6"/>
      <c r="AD30" s="7" t="s">
        <v>64</v>
      </c>
      <c r="AE30" s="7" t="s">
        <v>63</v>
      </c>
      <c r="AF30" s="7" t="s">
        <v>63</v>
      </c>
      <c r="AG30" s="6"/>
    </row>
    <row r="31" spans="1:33" ht="16.5" x14ac:dyDescent="0.25">
      <c r="A31" s="1">
        <v>28</v>
      </c>
      <c r="B31" s="7">
        <v>0.13</v>
      </c>
      <c r="C31" s="7">
        <v>0</v>
      </c>
      <c r="D31" s="7">
        <v>0</v>
      </c>
      <c r="E31" s="24">
        <v>0.4</v>
      </c>
      <c r="F31" s="24">
        <v>0</v>
      </c>
      <c r="G31" s="7">
        <v>0.01</v>
      </c>
      <c r="H31" s="7">
        <v>0</v>
      </c>
      <c r="I31" s="7">
        <v>0.02</v>
      </c>
      <c r="J31" s="7">
        <v>0</v>
      </c>
      <c r="K31" s="24">
        <v>0</v>
      </c>
      <c r="L31" s="7">
        <v>0</v>
      </c>
      <c r="M31" s="24">
        <v>0</v>
      </c>
      <c r="N31" s="7">
        <v>0</v>
      </c>
      <c r="O31" s="24">
        <v>0</v>
      </c>
      <c r="P31" s="24">
        <v>0.45</v>
      </c>
      <c r="Q31" s="24">
        <v>0.03</v>
      </c>
      <c r="R31" s="24">
        <v>0</v>
      </c>
      <c r="S31" s="7">
        <v>0</v>
      </c>
      <c r="T31" s="7">
        <v>0.01</v>
      </c>
      <c r="U31" s="24">
        <v>0.19</v>
      </c>
      <c r="V31" s="7">
        <v>0</v>
      </c>
      <c r="W31" s="24">
        <v>0</v>
      </c>
      <c r="X31" s="7">
        <v>0</v>
      </c>
      <c r="Y31" s="7">
        <v>0</v>
      </c>
      <c r="Z31" s="7" t="s">
        <v>63</v>
      </c>
      <c r="AA31" s="6"/>
      <c r="AB31" s="6"/>
      <c r="AC31" s="6"/>
      <c r="AD31" s="7" t="s">
        <v>63</v>
      </c>
      <c r="AE31" s="7" t="s">
        <v>63</v>
      </c>
      <c r="AF31" s="7" t="s">
        <v>63</v>
      </c>
      <c r="AG31" s="6"/>
    </row>
    <row r="32" spans="1:33" ht="16.5" x14ac:dyDescent="0.25">
      <c r="A32" s="1">
        <v>29</v>
      </c>
      <c r="B32" s="7">
        <v>0.15</v>
      </c>
      <c r="C32" s="7">
        <v>0.01</v>
      </c>
      <c r="D32" s="7">
        <v>0</v>
      </c>
      <c r="E32" s="24">
        <v>0</v>
      </c>
      <c r="F32" s="7">
        <v>0.06</v>
      </c>
      <c r="G32" s="24">
        <v>0.38</v>
      </c>
      <c r="H32" s="24">
        <v>0.51</v>
      </c>
      <c r="I32" s="7">
        <v>0.12</v>
      </c>
      <c r="J32" s="24">
        <v>0.28999999999999998</v>
      </c>
      <c r="K32" s="7">
        <v>0</v>
      </c>
      <c r="L32" s="7">
        <v>0</v>
      </c>
      <c r="M32" s="24">
        <v>0</v>
      </c>
      <c r="N32" s="7">
        <v>0</v>
      </c>
      <c r="O32" s="6"/>
      <c r="P32" s="24">
        <v>0.26</v>
      </c>
      <c r="Q32" s="24">
        <v>0</v>
      </c>
      <c r="R32" s="24">
        <v>0</v>
      </c>
      <c r="S32" s="7">
        <v>0</v>
      </c>
      <c r="T32" s="7">
        <v>0</v>
      </c>
      <c r="U32" s="24">
        <v>0</v>
      </c>
      <c r="V32" s="7">
        <v>0</v>
      </c>
      <c r="W32" s="24">
        <v>1.03</v>
      </c>
      <c r="X32" s="7">
        <v>0.06</v>
      </c>
      <c r="Y32" s="7">
        <v>0</v>
      </c>
      <c r="Z32" s="7" t="s">
        <v>64</v>
      </c>
      <c r="AA32" s="7" t="s">
        <v>63</v>
      </c>
      <c r="AB32" s="6"/>
      <c r="AC32" s="6"/>
      <c r="AD32" s="7" t="s">
        <v>63</v>
      </c>
      <c r="AE32" s="7" t="s">
        <v>63</v>
      </c>
      <c r="AF32" s="7" t="s">
        <v>63</v>
      </c>
      <c r="AG32" s="6"/>
    </row>
    <row r="33" spans="1:38" ht="16.5" x14ac:dyDescent="0.25">
      <c r="A33" s="1">
        <v>30</v>
      </c>
      <c r="B33" s="7">
        <v>0</v>
      </c>
      <c r="C33" s="6"/>
      <c r="D33" s="7">
        <v>0</v>
      </c>
      <c r="E33" s="24">
        <v>0</v>
      </c>
      <c r="F33" s="24">
        <v>0.33</v>
      </c>
      <c r="G33" s="24">
        <v>0</v>
      </c>
      <c r="H33" s="24">
        <v>0</v>
      </c>
      <c r="I33" s="7">
        <v>0</v>
      </c>
      <c r="J33" s="24">
        <v>0</v>
      </c>
      <c r="K33" s="7">
        <v>0</v>
      </c>
      <c r="L33" s="7">
        <v>0.1</v>
      </c>
      <c r="M33" s="24">
        <v>0.01</v>
      </c>
      <c r="N33" s="7">
        <v>0</v>
      </c>
      <c r="O33" s="6"/>
      <c r="P33" s="24">
        <v>0</v>
      </c>
      <c r="Q33" s="24">
        <v>0.31</v>
      </c>
      <c r="R33" s="24">
        <v>0</v>
      </c>
      <c r="S33" s="7">
        <v>0</v>
      </c>
      <c r="T33" s="7">
        <v>0.01</v>
      </c>
      <c r="U33" s="24">
        <v>0</v>
      </c>
      <c r="V33" s="7">
        <v>0</v>
      </c>
      <c r="W33" s="24">
        <v>1.68</v>
      </c>
      <c r="X33" s="7">
        <v>0</v>
      </c>
      <c r="Y33" s="7">
        <v>0</v>
      </c>
      <c r="Z33" s="7" t="s">
        <v>101</v>
      </c>
      <c r="AA33" s="7" t="s">
        <v>63</v>
      </c>
      <c r="AB33" s="6"/>
      <c r="AC33" s="6"/>
      <c r="AD33" s="7" t="s">
        <v>63</v>
      </c>
      <c r="AE33" s="7" t="s">
        <v>63</v>
      </c>
      <c r="AF33" s="7" t="s">
        <v>63</v>
      </c>
      <c r="AG33" s="6"/>
    </row>
    <row r="34" spans="1:38" ht="16.5" x14ac:dyDescent="0.25">
      <c r="A34" s="1">
        <v>31</v>
      </c>
      <c r="B34" s="7">
        <v>0.01</v>
      </c>
      <c r="C34" s="6"/>
      <c r="D34" s="7">
        <v>0.23</v>
      </c>
      <c r="E34" s="6"/>
      <c r="F34" s="24">
        <v>0</v>
      </c>
      <c r="G34" s="6"/>
      <c r="H34" s="24">
        <v>0.03</v>
      </c>
      <c r="I34" s="7">
        <v>0</v>
      </c>
      <c r="J34" s="6"/>
      <c r="K34" s="7">
        <v>0</v>
      </c>
      <c r="L34" s="6"/>
      <c r="M34" s="24">
        <v>0</v>
      </c>
      <c r="N34" s="7">
        <v>0</v>
      </c>
      <c r="O34" s="6"/>
      <c r="P34" s="24">
        <v>0.5</v>
      </c>
      <c r="Q34" s="6"/>
      <c r="R34" s="24">
        <v>0</v>
      </c>
      <c r="S34" s="6"/>
      <c r="T34" s="7">
        <v>0</v>
      </c>
      <c r="U34" s="24">
        <v>0</v>
      </c>
      <c r="V34" s="6"/>
      <c r="W34" s="24">
        <v>0.02</v>
      </c>
      <c r="X34" s="6"/>
      <c r="Y34" s="7">
        <v>0</v>
      </c>
      <c r="Z34" s="6"/>
      <c r="AA34" s="7" t="s">
        <v>102</v>
      </c>
      <c r="AB34" s="6"/>
      <c r="AC34" s="6"/>
      <c r="AD34" s="7" t="s">
        <v>63</v>
      </c>
      <c r="AE34" s="6"/>
      <c r="AF34" s="7" t="s">
        <v>63</v>
      </c>
      <c r="AG34" s="6"/>
    </row>
    <row r="35" spans="1:38" x14ac:dyDescent="0.25">
      <c r="A35" s="1"/>
      <c r="AG35" s="2"/>
    </row>
    <row r="36" spans="1:38" s="22" customFormat="1" x14ac:dyDescent="0.25">
      <c r="A36" s="23" t="s">
        <v>54</v>
      </c>
      <c r="B36" s="23">
        <v>31</v>
      </c>
      <c r="C36" s="23">
        <v>29</v>
      </c>
      <c r="D36" s="23">
        <v>31</v>
      </c>
      <c r="E36" s="23">
        <v>30</v>
      </c>
      <c r="F36" s="23">
        <v>31</v>
      </c>
      <c r="G36" s="23">
        <v>30</v>
      </c>
      <c r="H36" s="23">
        <v>31</v>
      </c>
      <c r="I36" s="23">
        <v>31</v>
      </c>
      <c r="J36" s="23">
        <v>30</v>
      </c>
      <c r="K36" s="23">
        <v>31</v>
      </c>
      <c r="L36" s="23">
        <v>30</v>
      </c>
      <c r="M36" s="23">
        <v>31</v>
      </c>
      <c r="N36" s="23">
        <v>31</v>
      </c>
      <c r="O36" s="23">
        <v>28</v>
      </c>
      <c r="P36" s="23">
        <v>31</v>
      </c>
      <c r="Q36" s="23">
        <v>30</v>
      </c>
      <c r="R36" s="23">
        <v>31</v>
      </c>
      <c r="S36" s="23">
        <v>30</v>
      </c>
      <c r="T36" s="23">
        <v>31</v>
      </c>
      <c r="U36" s="23">
        <v>31</v>
      </c>
      <c r="V36" s="23">
        <v>30</v>
      </c>
      <c r="W36" s="23">
        <v>31</v>
      </c>
      <c r="X36" s="23">
        <v>30</v>
      </c>
      <c r="Y36" s="23">
        <v>30</v>
      </c>
      <c r="Z36" s="23">
        <v>30</v>
      </c>
      <c r="AA36" s="23">
        <v>25</v>
      </c>
      <c r="AB36" s="23">
        <v>18</v>
      </c>
      <c r="AC36" s="23">
        <v>5</v>
      </c>
      <c r="AD36" s="23">
        <v>8</v>
      </c>
      <c r="AE36" s="23">
        <v>30</v>
      </c>
      <c r="AF36" s="23">
        <v>31</v>
      </c>
      <c r="AG36" s="23">
        <v>16</v>
      </c>
      <c r="AH36" s="22">
        <f>SUM(B36:AG36)</f>
        <v>893</v>
      </c>
      <c r="AL36" s="22">
        <f>SUM(B36:Y36)</f>
        <v>730</v>
      </c>
    </row>
    <row r="37" spans="1:38" x14ac:dyDescent="0.25">
      <c r="A37" s="1" t="s">
        <v>55</v>
      </c>
      <c r="B37" s="1">
        <v>1.72</v>
      </c>
      <c r="C37" s="1">
        <v>0.77</v>
      </c>
      <c r="D37" s="1">
        <v>0.26</v>
      </c>
      <c r="E37" s="1">
        <v>0.52</v>
      </c>
      <c r="F37" s="1">
        <v>0.95</v>
      </c>
      <c r="G37" s="1">
        <v>1.34</v>
      </c>
      <c r="H37" s="1">
        <v>1.05</v>
      </c>
      <c r="I37" s="1">
        <v>1.89</v>
      </c>
      <c r="J37" s="1">
        <v>3.67</v>
      </c>
      <c r="K37" s="1">
        <v>0.85</v>
      </c>
      <c r="L37" s="1">
        <v>0.21</v>
      </c>
      <c r="M37" s="1">
        <v>2.08</v>
      </c>
      <c r="N37" s="1">
        <v>0.05</v>
      </c>
      <c r="O37" s="1">
        <v>2.52</v>
      </c>
      <c r="P37" s="1">
        <v>1.88</v>
      </c>
      <c r="Q37" s="1">
        <v>1.1100000000000001</v>
      </c>
      <c r="R37" s="1">
        <v>1.37</v>
      </c>
      <c r="S37" s="1">
        <v>1.7</v>
      </c>
      <c r="T37" s="1">
        <v>0.74</v>
      </c>
      <c r="U37" s="1">
        <v>1.04</v>
      </c>
      <c r="V37" s="1">
        <v>0.23</v>
      </c>
      <c r="W37" s="1">
        <v>1.68</v>
      </c>
      <c r="X37" s="1">
        <v>0.41</v>
      </c>
      <c r="Y37" s="1">
        <v>0.44</v>
      </c>
      <c r="Z37" s="1">
        <v>1.07</v>
      </c>
      <c r="AA37" s="1">
        <v>1.05</v>
      </c>
      <c r="AB37" s="1">
        <v>2.0099999999999998</v>
      </c>
      <c r="AC37" s="1">
        <v>0.61</v>
      </c>
      <c r="AD37" s="1">
        <v>0.05</v>
      </c>
      <c r="AE37" s="1">
        <v>1.05</v>
      </c>
      <c r="AF37" s="1">
        <v>1.32</v>
      </c>
      <c r="AG37" s="1">
        <v>0.35</v>
      </c>
    </row>
    <row r="38" spans="1:38" x14ac:dyDescent="0.25">
      <c r="A38" s="1" t="s">
        <v>56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8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8" ht="28.5" x14ac:dyDescent="0.25">
      <c r="A40" s="14" t="s">
        <v>104</v>
      </c>
      <c r="B40" s="14">
        <v>8</v>
      </c>
      <c r="C40" s="14">
        <v>8</v>
      </c>
      <c r="D40" s="14">
        <v>3</v>
      </c>
      <c r="E40" s="14">
        <v>11</v>
      </c>
      <c r="F40" s="14">
        <v>19</v>
      </c>
      <c r="G40" s="14">
        <v>19</v>
      </c>
      <c r="H40" s="14">
        <v>22</v>
      </c>
      <c r="I40" s="14">
        <v>9</v>
      </c>
      <c r="J40" s="14">
        <v>19</v>
      </c>
      <c r="K40" s="14">
        <v>14</v>
      </c>
      <c r="L40" s="14">
        <v>0</v>
      </c>
      <c r="M40" s="14">
        <v>22</v>
      </c>
      <c r="N40" s="14">
        <v>2</v>
      </c>
      <c r="O40" s="14">
        <v>13</v>
      </c>
      <c r="P40" s="14">
        <v>21</v>
      </c>
      <c r="Q40" s="14">
        <v>18</v>
      </c>
      <c r="R40" s="14">
        <v>21</v>
      </c>
      <c r="S40" s="14">
        <v>25</v>
      </c>
      <c r="T40" s="14">
        <v>12</v>
      </c>
      <c r="U40" s="14">
        <v>18</v>
      </c>
      <c r="V40" s="14">
        <v>0</v>
      </c>
      <c r="W40" s="14">
        <v>15</v>
      </c>
      <c r="X40" s="14">
        <v>8</v>
      </c>
      <c r="Y40" s="14">
        <v>7</v>
      </c>
      <c r="Z40" s="25"/>
      <c r="AA40" s="25"/>
      <c r="AB40" s="25"/>
      <c r="AC40" s="25"/>
      <c r="AD40" s="25"/>
      <c r="AE40" s="25"/>
      <c r="AF40" s="25"/>
      <c r="AG40" s="25"/>
    </row>
    <row r="41" spans="1:38" ht="28.5" x14ac:dyDescent="0.25">
      <c r="A41" s="14" t="s">
        <v>105</v>
      </c>
      <c r="B41" s="14">
        <f>(B36-B40)</f>
        <v>23</v>
      </c>
      <c r="C41" s="14">
        <f>(C36-C40)</f>
        <v>21</v>
      </c>
      <c r="D41" s="14">
        <f t="shared" ref="D41:Y41" si="0">(D36-D40)</f>
        <v>28</v>
      </c>
      <c r="E41" s="14">
        <f t="shared" si="0"/>
        <v>19</v>
      </c>
      <c r="F41" s="14">
        <f t="shared" si="0"/>
        <v>12</v>
      </c>
      <c r="G41" s="14">
        <f t="shared" si="0"/>
        <v>11</v>
      </c>
      <c r="H41" s="14">
        <f t="shared" si="0"/>
        <v>9</v>
      </c>
      <c r="I41" s="14">
        <f t="shared" si="0"/>
        <v>22</v>
      </c>
      <c r="J41" s="14">
        <f t="shared" si="0"/>
        <v>11</v>
      </c>
      <c r="K41" s="14">
        <f t="shared" si="0"/>
        <v>17</v>
      </c>
      <c r="L41" s="14">
        <f t="shared" si="0"/>
        <v>30</v>
      </c>
      <c r="M41" s="14">
        <f t="shared" si="0"/>
        <v>9</v>
      </c>
      <c r="N41" s="14">
        <f t="shared" si="0"/>
        <v>29</v>
      </c>
      <c r="O41" s="14">
        <f t="shared" si="0"/>
        <v>15</v>
      </c>
      <c r="P41" s="14">
        <f t="shared" si="0"/>
        <v>10</v>
      </c>
      <c r="Q41" s="14">
        <f t="shared" si="0"/>
        <v>12</v>
      </c>
      <c r="R41" s="14">
        <f t="shared" si="0"/>
        <v>10</v>
      </c>
      <c r="S41" s="14">
        <f t="shared" si="0"/>
        <v>5</v>
      </c>
      <c r="T41" s="14">
        <f t="shared" si="0"/>
        <v>19</v>
      </c>
      <c r="U41" s="14">
        <f t="shared" si="0"/>
        <v>13</v>
      </c>
      <c r="V41" s="14">
        <f t="shared" si="0"/>
        <v>30</v>
      </c>
      <c r="W41" s="14">
        <f t="shared" si="0"/>
        <v>16</v>
      </c>
      <c r="X41" s="14">
        <f t="shared" si="0"/>
        <v>22</v>
      </c>
      <c r="Y41" s="14">
        <f t="shared" si="0"/>
        <v>23</v>
      </c>
      <c r="Z41" s="25"/>
      <c r="AA41" s="25"/>
      <c r="AB41" s="25"/>
      <c r="AC41" s="25"/>
      <c r="AD41" s="25"/>
      <c r="AE41" s="25"/>
      <c r="AF41" s="25"/>
      <c r="AG41" s="25"/>
    </row>
    <row r="43" spans="1:38" ht="28.5" x14ac:dyDescent="0.25">
      <c r="A43" s="5" t="s">
        <v>59</v>
      </c>
      <c r="B43" s="5">
        <v>0.25</v>
      </c>
      <c r="H43" s="5">
        <v>0.25</v>
      </c>
    </row>
    <row r="44" spans="1:38" ht="28.5" x14ac:dyDescent="0.25">
      <c r="A44" s="5" t="s">
        <v>58</v>
      </c>
      <c r="H44" s="11">
        <f>COUNTIF(B4:Y34,"&gt;=0.25")</f>
        <v>91</v>
      </c>
    </row>
    <row r="45" spans="1:38" ht="28.5" x14ac:dyDescent="0.25">
      <c r="A45" s="5" t="s">
        <v>57</v>
      </c>
      <c r="H45" s="8">
        <f>H44/AL36</f>
        <v>0.12465753424657534</v>
      </c>
    </row>
    <row r="47" spans="1:38" ht="28.5" x14ac:dyDescent="0.25">
      <c r="A47" s="5" t="s">
        <v>60</v>
      </c>
      <c r="B47" s="16">
        <v>0.25</v>
      </c>
      <c r="C47" s="16">
        <v>0.49</v>
      </c>
      <c r="H47" s="18">
        <f>SUMPRODUCT((B4:Y34&gt;=B47)*(B4:Y34&lt;=C47))</f>
        <v>40</v>
      </c>
    </row>
    <row r="48" spans="1:38" ht="28.5" x14ac:dyDescent="0.25">
      <c r="A48" s="5" t="s">
        <v>61</v>
      </c>
      <c r="B48" s="16">
        <v>0.5</v>
      </c>
      <c r="C48" s="16">
        <v>0.99</v>
      </c>
      <c r="H48" s="19">
        <f>SUMPRODUCT((B4:Y34&gt;=B48)*(B4:Y34&lt;=C48))</f>
        <v>30</v>
      </c>
    </row>
    <row r="49" spans="1:9" ht="28.5" x14ac:dyDescent="0.25">
      <c r="A49" s="5" t="s">
        <v>62</v>
      </c>
      <c r="B49" s="16">
        <v>1</v>
      </c>
      <c r="C49" s="16"/>
      <c r="H49" s="20">
        <f>COUNTIF(B4:Y34,"&gt;=1")</f>
        <v>21</v>
      </c>
    </row>
    <row r="52" spans="1:9" x14ac:dyDescent="0.25">
      <c r="H52">
        <f>SUM(H47:H49)</f>
        <v>91</v>
      </c>
    </row>
    <row r="54" spans="1:9" x14ac:dyDescent="0.25">
      <c r="A54" t="s">
        <v>106</v>
      </c>
      <c r="B54">
        <v>0</v>
      </c>
      <c r="C54">
        <v>0.25</v>
      </c>
      <c r="H54" s="31">
        <f>SUMPRODUCT((B4:Y34&gt;B54)*(B4:Y34&lt;C54))</f>
        <v>167</v>
      </c>
      <c r="I54" t="s">
        <v>107</v>
      </c>
    </row>
    <row r="55" spans="1:9" x14ac:dyDescent="0.25">
      <c r="H55">
        <f>H54/2</f>
        <v>83.5</v>
      </c>
      <c r="I55" t="s">
        <v>108</v>
      </c>
    </row>
  </sheetData>
  <mergeCells count="2">
    <mergeCell ref="A1:AK1"/>
    <mergeCell ref="A2:A3"/>
  </mergeCells>
  <conditionalFormatting sqref="B4:Y34">
    <cfRule type="cellIs" dxfId="3" priority="1" operator="greaterThanOrEqual">
      <formula>1</formula>
    </cfRule>
    <cfRule type="cellIs" dxfId="2" priority="2" operator="between">
      <formula>0.5</formula>
      <formula>0.99</formula>
    </cfRule>
    <cfRule type="cellIs" dxfId="1" priority="3" operator="between">
      <formula>0.25</formula>
      <formula>0.49</formula>
    </cfRule>
    <cfRule type="cellIs" dxfId="0" priority="4" operator="greaterThan">
      <formula>0</formula>
    </cfRule>
  </conditionalFormatting>
  <pageMargins left="0.25" right="0.25" top="0.25" bottom="0.25" header="0.3" footer="0.3"/>
  <pageSetup paperSize="17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 first workup</vt:lpstr>
      <vt:lpstr>DO USGS 2008-2009</vt:lpstr>
    </vt:vector>
  </TitlesOfParts>
  <Company>Environmental Law &amp; Policy Center of the Midwest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Dexter</dc:creator>
  <cp:lastModifiedBy>Jessica Dexter</cp:lastModifiedBy>
  <cp:lastPrinted>2011-06-27T14:35:16Z</cp:lastPrinted>
  <dcterms:created xsi:type="dcterms:W3CDTF">2010-11-17T20:11:11Z</dcterms:created>
  <dcterms:modified xsi:type="dcterms:W3CDTF">2013-08-01T16:07:03Z</dcterms:modified>
</cp:coreProperties>
</file>