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udies\TABI\Eprime Tasks\TOL\"/>
    </mc:Choice>
  </mc:AlternateContent>
  <xr:revisionPtr revIDLastSave="0" documentId="13_ncr:1_{E913543E-ECEF-4B3F-8EF9-742D6988D9F4}" xr6:coauthVersionLast="36" xr6:coauthVersionMax="41" xr10:uidLastSave="{00000000-0000-0000-0000-000000000000}"/>
  <bookViews>
    <workbookView xWindow="-120" yWindow="-120" windowWidth="29040" windowHeight="15990" activeTab="2" xr2:uid="{F8F2DAF2-7BDC-4046-B96A-7FA1DB533BAA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6" i="2" l="1"/>
  <c r="R50" i="2"/>
  <c r="R38" i="2"/>
  <c r="R26" i="2"/>
  <c r="R14" i="2"/>
  <c r="P50" i="2" l="1"/>
  <c r="U50" i="2" s="1"/>
  <c r="V50" i="2" s="1"/>
  <c r="O50" i="2"/>
  <c r="N50" i="2"/>
  <c r="M50" i="2"/>
  <c r="P38" i="2"/>
  <c r="O38" i="2"/>
  <c r="N38" i="2"/>
  <c r="M38" i="2"/>
  <c r="N26" i="2"/>
  <c r="O26" i="2"/>
  <c r="P26" i="2"/>
  <c r="M26" i="2"/>
  <c r="AG34" i="2"/>
  <c r="AH33" i="2"/>
  <c r="AF34" i="2"/>
  <c r="AE34" i="2"/>
  <c r="AD34" i="2"/>
  <c r="AH32" i="2"/>
  <c r="AH30" i="2"/>
  <c r="AH29" i="2"/>
  <c r="E30" i="4"/>
  <c r="D30" i="4"/>
  <c r="C30" i="4"/>
  <c r="B30" i="4"/>
  <c r="F29" i="4"/>
  <c r="F28" i="4"/>
  <c r="F27" i="4"/>
  <c r="F26" i="4"/>
  <c r="E22" i="4"/>
  <c r="D22" i="4"/>
  <c r="C22" i="4"/>
  <c r="B22" i="4"/>
  <c r="F21" i="4"/>
  <c r="F20" i="4"/>
  <c r="F19" i="4"/>
  <c r="F18" i="4"/>
  <c r="E14" i="4"/>
  <c r="D14" i="4"/>
  <c r="C14" i="4"/>
  <c r="B14" i="4"/>
  <c r="F13" i="4"/>
  <c r="F12" i="4"/>
  <c r="F11" i="4"/>
  <c r="F10" i="4"/>
  <c r="C6" i="4"/>
  <c r="D6" i="4"/>
  <c r="E6" i="4"/>
  <c r="B6" i="4"/>
  <c r="F5" i="4"/>
  <c r="F3" i="4"/>
  <c r="F4" i="4"/>
  <c r="F2" i="4"/>
  <c r="Q26" i="2" l="1"/>
  <c r="Q52" i="2" s="1"/>
  <c r="R52" i="2" s="1"/>
  <c r="V26" i="2"/>
  <c r="U38" i="2"/>
  <c r="V38" i="2" s="1"/>
  <c r="Q50" i="2"/>
  <c r="Q54" i="2" s="1"/>
  <c r="R54" i="2" s="1"/>
  <c r="Q38" i="2"/>
  <c r="Q53" i="2" s="1"/>
  <c r="R53" i="2" s="1"/>
  <c r="N14" i="2" l="1"/>
  <c r="O14" i="2"/>
  <c r="P14" i="2"/>
  <c r="M14" i="2"/>
  <c r="H32" i="1"/>
  <c r="I32" i="1"/>
  <c r="J32" i="1"/>
  <c r="G32" i="1"/>
  <c r="K32" i="1" s="1"/>
  <c r="U14" i="2" l="1"/>
  <c r="V14" i="2" s="1"/>
  <c r="Q14" i="2"/>
  <c r="X22" i="1"/>
  <c r="X21" i="1"/>
  <c r="X17" i="1"/>
  <c r="X19" i="1"/>
  <c r="X26" i="1"/>
  <c r="X18" i="1"/>
  <c r="X16" i="1"/>
  <c r="X24" i="1"/>
  <c r="X23" i="1"/>
  <c r="X25" i="1"/>
  <c r="X20" i="1"/>
  <c r="U27" i="1"/>
  <c r="U28" i="1"/>
  <c r="U29" i="1"/>
  <c r="U30" i="1"/>
  <c r="U31" i="1"/>
  <c r="U17" i="1"/>
  <c r="U18" i="1"/>
  <c r="U19" i="1"/>
  <c r="U20" i="1"/>
  <c r="U21" i="1"/>
  <c r="U22" i="1"/>
  <c r="U23" i="1"/>
  <c r="U24" i="1"/>
  <c r="U25" i="1"/>
  <c r="U26" i="1"/>
  <c r="U16" i="1"/>
  <c r="N3" i="1" l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54" i="1" l="1"/>
  <c r="I54" i="1"/>
  <c r="J54" i="1"/>
  <c r="G54" i="1"/>
  <c r="U5" i="1"/>
  <c r="N54" i="1" l="1"/>
  <c r="U2" i="1"/>
  <c r="U6" i="1"/>
  <c r="U3" i="1"/>
  <c r="U7" i="1"/>
  <c r="U4" i="1"/>
  <c r="R55" i="1" l="1"/>
  <c r="R54" i="1"/>
</calcChain>
</file>

<file path=xl/sharedStrings.xml><?xml version="1.0" encoding="utf-8"?>
<sst xmlns="http://schemas.openxmlformats.org/spreadsheetml/2006/main" count="886" uniqueCount="71">
  <si>
    <t>Cue</t>
  </si>
  <si>
    <t>Plan</t>
  </si>
  <si>
    <t>Feedback</t>
  </si>
  <si>
    <t>ITI</t>
  </si>
  <si>
    <t>Moves</t>
  </si>
  <si>
    <t>Block</t>
  </si>
  <si>
    <t>Safe</t>
  </si>
  <si>
    <t>Shock</t>
  </si>
  <si>
    <t>N2</t>
  </si>
  <si>
    <t>N3</t>
  </si>
  <si>
    <t>N4</t>
  </si>
  <si>
    <t>N5</t>
  </si>
  <si>
    <t>N6</t>
  </si>
  <si>
    <t>Start</t>
  </si>
  <si>
    <t>Goal</t>
  </si>
  <si>
    <t>TOL321_Berg[</t>
  </si>
  <si>
    <t>-</t>
  </si>
  <si>
    <t>]</t>
  </si>
  <si>
    <t>AcShock</t>
  </si>
  <si>
    <t>safe</t>
  </si>
  <si>
    <t>shock</t>
  </si>
  <si>
    <t>Weight</t>
  </si>
  <si>
    <t>Nested</t>
  </si>
  <si>
    <t>Procedure</t>
  </si>
  <si>
    <t>StartState</t>
  </si>
  <si>
    <t>posGoal</t>
  </si>
  <si>
    <t>correctmoves</t>
  </si>
  <si>
    <t>res2</t>
  </si>
  <si>
    <t>res3</t>
  </si>
  <si>
    <t>res4</t>
  </si>
  <si>
    <t>res5</t>
  </si>
  <si>
    <t>res6</t>
  </si>
  <si>
    <t>Plannummov</t>
  </si>
  <si>
    <t>pcountdown</t>
  </si>
  <si>
    <t>Difficulty</t>
  </si>
  <si>
    <t>cue</t>
  </si>
  <si>
    <t>pandur</t>
  </si>
  <si>
    <t>feeddur</t>
  </si>
  <si>
    <t>Ashock</t>
  </si>
  <si>
    <t>baseline</t>
  </si>
  <si>
    <t>Block1</t>
  </si>
  <si>
    <t>Block2</t>
  </si>
  <si>
    <t>Block3</t>
  </si>
  <si>
    <t>Easy NoShock</t>
  </si>
  <si>
    <t>Easy Shock</t>
  </si>
  <si>
    <t>Hard NoShock</t>
  </si>
  <si>
    <t>Easy Shock Actual</t>
  </si>
  <si>
    <t>Shock Context</t>
  </si>
  <si>
    <t>6 shock</t>
  </si>
  <si>
    <t>5 noshock</t>
  </si>
  <si>
    <t xml:space="preserve"> </t>
  </si>
  <si>
    <t>Done</t>
  </si>
  <si>
    <t>4 fours</t>
  </si>
  <si>
    <t>4 threes</t>
  </si>
  <si>
    <t>6 fours</t>
  </si>
  <si>
    <t>2 fours</t>
  </si>
  <si>
    <t>3 threes</t>
  </si>
  <si>
    <t>Three 4 shock</t>
  </si>
  <si>
    <t>Three 3 shock</t>
  </si>
  <si>
    <t>One 4 safe</t>
  </si>
  <si>
    <t>One 3 safe</t>
  </si>
  <si>
    <t>Two 3 safe</t>
  </si>
  <si>
    <t>Two 3 shock</t>
  </si>
  <si>
    <t>Four 4 shock</t>
  </si>
  <si>
    <t>8 fours</t>
  </si>
  <si>
    <t>7 threes</t>
  </si>
  <si>
    <t>eight 3 shock</t>
  </si>
  <si>
    <t>Ten 4 shock</t>
  </si>
  <si>
    <t>2 fours actual</t>
  </si>
  <si>
    <t>one three actual</t>
  </si>
  <si>
    <t>Hard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</si>
</sst>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4933-CBB6-418B-BE02-0C6ED1CCE0F8}">
  <dimension ref="A1:Y55"/>
  <sheetViews>
    <sheetView workbookViewId="0">
      <selection activeCell="O10" sqref="O10"/>
    </sheetView>
  </sheetViews>
  <sheetFormatPr defaultRowHeight="15" x14ac:dyDescent="0.25"/>
  <cols>
    <col min="1" max="2" width="9.140625" style="3"/>
    <col min="3" max="3" width="9.42578125" style="3" customWidth="1"/>
    <col min="4" max="5" width="9.140625" style="5"/>
    <col min="6" max="8" width="9.140625" style="3"/>
    <col min="9" max="9" width="9.42578125" style="3" bestFit="1" customWidth="1"/>
    <col min="10" max="13" width="8" style="3" customWidth="1"/>
    <col min="14" max="14" width="38.28515625" customWidth="1"/>
    <col min="15" max="15" width="13.140625" bestFit="1" customWidth="1"/>
    <col min="16" max="16" width="1.7109375" bestFit="1" customWidth="1"/>
    <col min="17" max="17" width="11" customWidth="1"/>
  </cols>
  <sheetData>
    <row r="1" spans="1:25" x14ac:dyDescent="0.25">
      <c r="A1" s="2" t="s">
        <v>5</v>
      </c>
      <c r="B1" s="2" t="s">
        <v>7</v>
      </c>
      <c r="C1" s="2" t="s">
        <v>18</v>
      </c>
      <c r="D1" s="4" t="s">
        <v>13</v>
      </c>
      <c r="E1" s="4" t="s">
        <v>14</v>
      </c>
      <c r="F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/>
      <c r="L1" s="2"/>
      <c r="M1" s="2"/>
    </row>
    <row r="2" spans="1:25" x14ac:dyDescent="0.25">
      <c r="A2" s="2">
        <v>1</v>
      </c>
      <c r="B2" s="3" t="s">
        <v>6</v>
      </c>
      <c r="C2" s="3" t="s">
        <v>6</v>
      </c>
      <c r="D2" s="5">
        <v>55</v>
      </c>
      <c r="E2" s="5">
        <v>65</v>
      </c>
      <c r="F2" s="3">
        <v>3</v>
      </c>
      <c r="G2" s="3">
        <v>1000</v>
      </c>
      <c r="H2" s="3">
        <v>26000</v>
      </c>
      <c r="I2" s="3">
        <v>1000</v>
      </c>
      <c r="J2" s="3">
        <v>10000</v>
      </c>
      <c r="N2" t="str">
        <f>CONCATENATE($O$2,D2,$P$2,E2,$Q$2)</f>
        <v>TOL321_Berg[55-65]</v>
      </c>
      <c r="O2" t="s">
        <v>15</v>
      </c>
      <c r="P2" s="6" t="s">
        <v>16</v>
      </c>
      <c r="Q2" s="6" t="s">
        <v>17</v>
      </c>
      <c r="R2">
        <v>10</v>
      </c>
      <c r="T2">
        <v>2</v>
      </c>
      <c r="U2" s="1">
        <f t="shared" ref="U2:U7" si="0">COUNTIF($R$2:$R$49,T2)/COUNT($R$2:$R$49)</f>
        <v>0</v>
      </c>
    </row>
    <row r="3" spans="1:25" x14ac:dyDescent="0.25">
      <c r="A3" s="2">
        <v>1</v>
      </c>
      <c r="B3" s="3" t="s">
        <v>6</v>
      </c>
      <c r="C3" s="3" t="s">
        <v>6</v>
      </c>
      <c r="D3" s="5">
        <v>22</v>
      </c>
      <c r="E3" s="5">
        <v>64</v>
      </c>
      <c r="F3" s="3">
        <v>3</v>
      </c>
      <c r="G3" s="3">
        <v>1000</v>
      </c>
      <c r="H3" s="3">
        <v>26000</v>
      </c>
      <c r="I3" s="3">
        <v>1000</v>
      </c>
      <c r="J3" s="3">
        <v>6000</v>
      </c>
      <c r="N3" t="str">
        <f t="shared" ref="N3:N49" si="1">CONCATENATE($O$2,D3,$P$2,E3,$Q$2)</f>
        <v>TOL321_Berg[22-64]</v>
      </c>
      <c r="R3">
        <v>6</v>
      </c>
      <c r="T3">
        <v>4</v>
      </c>
      <c r="U3" s="1">
        <f t="shared" si="0"/>
        <v>0.53333333333333333</v>
      </c>
    </row>
    <row r="4" spans="1:25" x14ac:dyDescent="0.25">
      <c r="A4" s="2">
        <v>1</v>
      </c>
      <c r="B4" s="3" t="s">
        <v>6</v>
      </c>
      <c r="C4" s="3" t="s">
        <v>6</v>
      </c>
      <c r="D4" s="5">
        <v>16</v>
      </c>
      <c r="E4" s="5">
        <v>24</v>
      </c>
      <c r="F4" s="3">
        <v>4</v>
      </c>
      <c r="G4" s="3">
        <v>1000</v>
      </c>
      <c r="H4" s="3">
        <v>26000</v>
      </c>
      <c r="I4" s="3">
        <v>1000</v>
      </c>
      <c r="J4" s="3">
        <v>4000</v>
      </c>
      <c r="N4" t="str">
        <f t="shared" si="1"/>
        <v>TOL321_Berg[16-24]</v>
      </c>
      <c r="R4">
        <v>4</v>
      </c>
      <c r="T4">
        <v>6</v>
      </c>
      <c r="U4" s="1">
        <f t="shared" si="0"/>
        <v>0.24444444444444444</v>
      </c>
    </row>
    <row r="5" spans="1:25" x14ac:dyDescent="0.25">
      <c r="A5" s="2">
        <v>1</v>
      </c>
      <c r="B5" s="3" t="s">
        <v>6</v>
      </c>
      <c r="C5" s="3" t="s">
        <v>6</v>
      </c>
      <c r="D5" s="5">
        <v>32</v>
      </c>
      <c r="E5" s="5">
        <v>24</v>
      </c>
      <c r="F5" s="3">
        <v>4</v>
      </c>
      <c r="G5" s="3">
        <v>1000</v>
      </c>
      <c r="H5" s="3">
        <v>26000</v>
      </c>
      <c r="I5" s="3">
        <v>1000</v>
      </c>
      <c r="J5" s="3">
        <v>4000</v>
      </c>
      <c r="N5" t="str">
        <f t="shared" si="1"/>
        <v>TOL321_Berg[32-24]</v>
      </c>
      <c r="R5">
        <v>4</v>
      </c>
      <c r="T5">
        <v>8</v>
      </c>
      <c r="U5" s="1">
        <f t="shared" si="0"/>
        <v>0.13333333333333333</v>
      </c>
    </row>
    <row r="6" spans="1:25" x14ac:dyDescent="0.25">
      <c r="A6" s="2">
        <v>1</v>
      </c>
      <c r="B6" s="3" t="s">
        <v>6</v>
      </c>
      <c r="C6" s="3" t="s">
        <v>6</v>
      </c>
      <c r="D6" s="5">
        <v>33</v>
      </c>
      <c r="E6" s="5">
        <v>54</v>
      </c>
      <c r="F6" s="3">
        <v>4</v>
      </c>
      <c r="G6" s="3">
        <v>1000</v>
      </c>
      <c r="H6" s="3">
        <v>26000</v>
      </c>
      <c r="I6" s="3">
        <v>1000</v>
      </c>
      <c r="J6" s="3">
        <v>6000</v>
      </c>
      <c r="N6" t="str">
        <f t="shared" si="1"/>
        <v>TOL321_Berg[33-54]</v>
      </c>
      <c r="R6">
        <v>6</v>
      </c>
      <c r="T6">
        <v>10</v>
      </c>
      <c r="U6" s="1">
        <f t="shared" si="0"/>
        <v>6.6666666666666666E-2</v>
      </c>
    </row>
    <row r="7" spans="1:25" x14ac:dyDescent="0.25">
      <c r="A7" s="2">
        <v>1</v>
      </c>
      <c r="B7" s="3" t="s">
        <v>6</v>
      </c>
      <c r="C7" s="3" t="s">
        <v>6</v>
      </c>
      <c r="D7" s="5">
        <v>45</v>
      </c>
      <c r="E7" s="5">
        <v>51</v>
      </c>
      <c r="F7" s="3">
        <v>4</v>
      </c>
      <c r="G7" s="3">
        <v>1000</v>
      </c>
      <c r="H7" s="3">
        <v>26000</v>
      </c>
      <c r="I7" s="3">
        <v>1000</v>
      </c>
      <c r="J7" s="3">
        <v>4000</v>
      </c>
      <c r="N7" t="str">
        <f t="shared" si="1"/>
        <v>TOL321_Berg[45-51]</v>
      </c>
      <c r="R7">
        <v>4</v>
      </c>
      <c r="T7">
        <v>12</v>
      </c>
      <c r="U7" s="1">
        <f t="shared" si="0"/>
        <v>2.2222222222222223E-2</v>
      </c>
    </row>
    <row r="8" spans="1:25" x14ac:dyDescent="0.25">
      <c r="A8" s="2">
        <v>1</v>
      </c>
      <c r="B8" s="3" t="s">
        <v>6</v>
      </c>
      <c r="C8" s="3" t="s">
        <v>6</v>
      </c>
      <c r="D8" s="5">
        <v>22</v>
      </c>
      <c r="E8" s="5">
        <v>63</v>
      </c>
      <c r="F8" s="3">
        <v>4</v>
      </c>
      <c r="G8" s="3">
        <v>1000</v>
      </c>
      <c r="H8" s="3">
        <v>26000</v>
      </c>
      <c r="I8" s="3">
        <v>1000</v>
      </c>
      <c r="J8" s="3">
        <v>4000</v>
      </c>
      <c r="N8" t="str">
        <f t="shared" si="1"/>
        <v>TOL321_Berg[22-63]</v>
      </c>
      <c r="R8">
        <v>4</v>
      </c>
    </row>
    <row r="9" spans="1:25" x14ac:dyDescent="0.25">
      <c r="A9" s="2">
        <v>1</v>
      </c>
      <c r="B9" s="3" t="s">
        <v>6</v>
      </c>
      <c r="C9" s="3" t="s">
        <v>6</v>
      </c>
      <c r="D9" s="5">
        <v>44</v>
      </c>
      <c r="E9" s="5">
        <v>51</v>
      </c>
      <c r="F9" s="3">
        <v>4</v>
      </c>
      <c r="G9" s="3">
        <v>1000</v>
      </c>
      <c r="H9" s="3">
        <v>26000</v>
      </c>
      <c r="I9" s="3">
        <v>1000</v>
      </c>
      <c r="J9" s="3">
        <v>4000</v>
      </c>
      <c r="N9" t="str">
        <f t="shared" si="1"/>
        <v>TOL321_Berg[44-51]</v>
      </c>
      <c r="R9">
        <v>4</v>
      </c>
    </row>
    <row r="10" spans="1:25" x14ac:dyDescent="0.25">
      <c r="A10" s="2">
        <v>1</v>
      </c>
      <c r="B10" s="3" t="s">
        <v>6</v>
      </c>
      <c r="C10" s="3" t="s">
        <v>6</v>
      </c>
      <c r="D10" s="5">
        <v>26</v>
      </c>
      <c r="E10" s="5">
        <v>45</v>
      </c>
      <c r="F10" s="3">
        <v>4</v>
      </c>
      <c r="G10" s="3">
        <v>1000</v>
      </c>
      <c r="H10" s="3">
        <v>26000</v>
      </c>
      <c r="I10" s="3">
        <v>1000</v>
      </c>
      <c r="J10" s="3">
        <v>8000</v>
      </c>
      <c r="N10" t="str">
        <f t="shared" si="1"/>
        <v>TOL321_Berg[26-45]</v>
      </c>
      <c r="R10">
        <v>8</v>
      </c>
    </row>
    <row r="11" spans="1:25" x14ac:dyDescent="0.25">
      <c r="A11" s="2">
        <v>1</v>
      </c>
      <c r="B11" s="3" t="s">
        <v>6</v>
      </c>
      <c r="C11" s="3" t="s">
        <v>6</v>
      </c>
      <c r="D11" s="5">
        <v>34</v>
      </c>
      <c r="E11" s="5">
        <v>11</v>
      </c>
      <c r="F11" s="3">
        <v>4</v>
      </c>
      <c r="G11" s="3">
        <v>1000</v>
      </c>
      <c r="H11" s="3">
        <v>26000</v>
      </c>
      <c r="I11" s="3">
        <v>1000</v>
      </c>
      <c r="J11" s="3">
        <v>8000</v>
      </c>
      <c r="N11" t="str">
        <f t="shared" si="1"/>
        <v>TOL321_Berg[34-11]</v>
      </c>
      <c r="R11">
        <v>8</v>
      </c>
    </row>
    <row r="12" spans="1:25" x14ac:dyDescent="0.25">
      <c r="A12" s="2">
        <v>1</v>
      </c>
      <c r="B12" s="3" t="s">
        <v>6</v>
      </c>
      <c r="C12" s="3" t="s">
        <v>6</v>
      </c>
      <c r="D12" s="5">
        <v>53</v>
      </c>
      <c r="E12" s="5">
        <v>33</v>
      </c>
      <c r="F12" s="3">
        <v>5</v>
      </c>
      <c r="G12" s="3">
        <v>1000</v>
      </c>
      <c r="H12" s="3">
        <v>26000</v>
      </c>
      <c r="I12" s="3">
        <v>1000</v>
      </c>
      <c r="J12" s="3">
        <v>8000</v>
      </c>
      <c r="N12" t="str">
        <f t="shared" si="1"/>
        <v>TOL321_Berg[53-33]</v>
      </c>
      <c r="R12">
        <v>8</v>
      </c>
    </row>
    <row r="13" spans="1:25" x14ac:dyDescent="0.25">
      <c r="A13" s="2">
        <v>1</v>
      </c>
      <c r="B13" s="3" t="s">
        <v>6</v>
      </c>
      <c r="C13" s="3" t="s">
        <v>6</v>
      </c>
      <c r="D13" s="5">
        <v>24</v>
      </c>
      <c r="E13" s="5">
        <v>64</v>
      </c>
      <c r="F13" s="3">
        <v>5</v>
      </c>
      <c r="G13" s="3">
        <v>1000</v>
      </c>
      <c r="H13" s="3">
        <v>26000</v>
      </c>
      <c r="I13" s="3">
        <v>1000</v>
      </c>
      <c r="J13" s="3">
        <v>4000</v>
      </c>
      <c r="N13" t="str">
        <f t="shared" si="1"/>
        <v>TOL321_Berg[24-64]</v>
      </c>
      <c r="R13">
        <v>4</v>
      </c>
    </row>
    <row r="14" spans="1:25" x14ac:dyDescent="0.25">
      <c r="A14" s="2">
        <v>1</v>
      </c>
      <c r="B14" s="3" t="s">
        <v>6</v>
      </c>
      <c r="C14" s="3" t="s">
        <v>6</v>
      </c>
      <c r="D14" s="5">
        <v>64</v>
      </c>
      <c r="E14" s="5">
        <v>43</v>
      </c>
      <c r="F14" s="3">
        <v>6</v>
      </c>
      <c r="G14" s="3">
        <v>1000</v>
      </c>
      <c r="H14" s="3">
        <v>26000</v>
      </c>
      <c r="I14" s="3">
        <v>1000</v>
      </c>
      <c r="J14" s="3">
        <v>4000</v>
      </c>
      <c r="N14" t="str">
        <f t="shared" si="1"/>
        <v>TOL321_Berg[64-43]</v>
      </c>
      <c r="R14">
        <v>4</v>
      </c>
    </row>
    <row r="15" spans="1:25" x14ac:dyDescent="0.25">
      <c r="A15" s="2"/>
    </row>
    <row r="16" spans="1:25" x14ac:dyDescent="0.25">
      <c r="A16" s="2">
        <v>2</v>
      </c>
      <c r="B16" s="3" t="s">
        <v>6</v>
      </c>
      <c r="C16" s="3" t="s">
        <v>6</v>
      </c>
      <c r="D16" s="5">
        <v>14</v>
      </c>
      <c r="E16" s="5">
        <v>54</v>
      </c>
      <c r="F16" s="3">
        <v>5</v>
      </c>
      <c r="G16" s="3">
        <v>1000</v>
      </c>
      <c r="H16" s="3">
        <v>26000</v>
      </c>
      <c r="I16" s="3">
        <v>1000</v>
      </c>
      <c r="J16" s="3">
        <v>8000</v>
      </c>
      <c r="K16" s="3">
        <v>1.4250637946191302E-2</v>
      </c>
      <c r="N16" t="str">
        <f t="shared" ref="N16:N31" si="2">CONCATENATE($O$2,D16,$P$2,E16,$Q$2)</f>
        <v>TOL321_Berg[14-54]</v>
      </c>
      <c r="R16">
        <v>6</v>
      </c>
      <c r="U16">
        <f ca="1">RAND()</f>
        <v>0.272270680416418</v>
      </c>
      <c r="X16">
        <f t="shared" ref="X16:X26" ca="1" si="3">RAND()</f>
        <v>0.56620795615504171</v>
      </c>
      <c r="Y16" s="7" t="s">
        <v>6</v>
      </c>
    </row>
    <row r="17" spans="1:25" x14ac:dyDescent="0.25">
      <c r="A17" s="2">
        <v>2</v>
      </c>
      <c r="B17" s="3" t="s">
        <v>20</v>
      </c>
      <c r="C17" s="3" t="s">
        <v>7</v>
      </c>
      <c r="D17" s="5">
        <v>35</v>
      </c>
      <c r="E17" s="5">
        <v>21</v>
      </c>
      <c r="F17" s="3">
        <v>4</v>
      </c>
      <c r="G17" s="3">
        <v>1000</v>
      </c>
      <c r="H17" s="3">
        <v>26000</v>
      </c>
      <c r="I17" s="3">
        <v>1000</v>
      </c>
      <c r="J17" s="3">
        <v>4000</v>
      </c>
      <c r="K17" s="3">
        <v>3.9708853170737801E-2</v>
      </c>
      <c r="N17" t="str">
        <f t="shared" si="2"/>
        <v>TOL321_Berg[35-21]</v>
      </c>
      <c r="R17">
        <v>4</v>
      </c>
      <c r="U17">
        <f t="shared" ref="U17:U31" ca="1" si="4">RAND()</f>
        <v>0.95670704698032072</v>
      </c>
      <c r="X17">
        <f t="shared" ca="1" si="3"/>
        <v>0.2586370455546424</v>
      </c>
      <c r="Y17" s="7" t="s">
        <v>20</v>
      </c>
    </row>
    <row r="18" spans="1:25" x14ac:dyDescent="0.25">
      <c r="A18" s="2">
        <v>2</v>
      </c>
      <c r="B18" s="3" t="s">
        <v>6</v>
      </c>
      <c r="C18" s="3" t="s">
        <v>6</v>
      </c>
      <c r="D18" s="5">
        <v>24</v>
      </c>
      <c r="E18" s="5">
        <v>43</v>
      </c>
      <c r="F18" s="3">
        <v>4</v>
      </c>
      <c r="G18" s="3">
        <v>1000</v>
      </c>
      <c r="H18" s="3">
        <v>26000</v>
      </c>
      <c r="I18" s="3">
        <v>1000</v>
      </c>
      <c r="J18" s="3">
        <v>4000</v>
      </c>
      <c r="K18" s="3">
        <v>8.9522918893306991E-2</v>
      </c>
      <c r="N18" t="str">
        <f t="shared" si="2"/>
        <v>TOL321_Berg[24-43]</v>
      </c>
      <c r="R18">
        <v>4</v>
      </c>
      <c r="U18">
        <f t="shared" ca="1" si="4"/>
        <v>0.22041000783793596</v>
      </c>
      <c r="X18">
        <f t="shared" ca="1" si="3"/>
        <v>0.92970117155731136</v>
      </c>
      <c r="Y18" s="7" t="s">
        <v>6</v>
      </c>
    </row>
    <row r="19" spans="1:25" x14ac:dyDescent="0.25">
      <c r="A19" s="2">
        <v>2</v>
      </c>
      <c r="B19" s="3" t="s">
        <v>6</v>
      </c>
      <c r="C19" s="3" t="s">
        <v>6</v>
      </c>
      <c r="D19" s="5">
        <v>12</v>
      </c>
      <c r="E19" s="5">
        <v>65</v>
      </c>
      <c r="F19" s="3">
        <v>4</v>
      </c>
      <c r="G19" s="3">
        <v>1000</v>
      </c>
      <c r="H19" s="3">
        <v>26000</v>
      </c>
      <c r="I19" s="3">
        <v>1000</v>
      </c>
      <c r="J19" s="3">
        <v>6000</v>
      </c>
      <c r="K19" s="3">
        <v>9.5381764125838542E-2</v>
      </c>
      <c r="N19" t="str">
        <f t="shared" si="2"/>
        <v>TOL321_Berg[12-65]</v>
      </c>
      <c r="R19">
        <v>10</v>
      </c>
      <c r="U19">
        <f t="shared" ca="1" si="4"/>
        <v>0.54980719678187395</v>
      </c>
      <c r="X19">
        <f t="shared" ca="1" si="3"/>
        <v>8.7393120035846206E-2</v>
      </c>
      <c r="Y19" s="7" t="s">
        <v>6</v>
      </c>
    </row>
    <row r="20" spans="1:25" x14ac:dyDescent="0.25">
      <c r="A20" s="2">
        <v>2</v>
      </c>
      <c r="B20" s="3" t="s">
        <v>6</v>
      </c>
      <c r="C20" s="3" t="s">
        <v>6</v>
      </c>
      <c r="D20" s="5">
        <v>45</v>
      </c>
      <c r="E20" s="5">
        <v>55</v>
      </c>
      <c r="F20" s="3">
        <v>3</v>
      </c>
      <c r="G20" s="3">
        <v>1000</v>
      </c>
      <c r="H20" s="3">
        <v>26000</v>
      </c>
      <c r="I20" s="3">
        <v>1000</v>
      </c>
      <c r="J20" s="3">
        <v>10000</v>
      </c>
      <c r="K20" s="3">
        <v>0.14509385873081737</v>
      </c>
      <c r="N20" t="str">
        <f t="shared" si="2"/>
        <v>TOL321_Berg[45-55]</v>
      </c>
      <c r="R20">
        <v>4</v>
      </c>
      <c r="U20">
        <f t="shared" ca="1" si="4"/>
        <v>0.24059228875993399</v>
      </c>
      <c r="X20">
        <f t="shared" ca="1" si="3"/>
        <v>0.29329088948779858</v>
      </c>
      <c r="Y20" s="7" t="s">
        <v>6</v>
      </c>
    </row>
    <row r="21" spans="1:25" x14ac:dyDescent="0.25">
      <c r="A21" s="2">
        <v>2</v>
      </c>
      <c r="B21" s="3" t="s">
        <v>20</v>
      </c>
      <c r="C21" s="3" t="s">
        <v>6</v>
      </c>
      <c r="D21" s="5">
        <v>63</v>
      </c>
      <c r="E21" s="5">
        <v>53</v>
      </c>
      <c r="F21" s="3">
        <v>3</v>
      </c>
      <c r="G21" s="3">
        <v>1000</v>
      </c>
      <c r="H21" s="3">
        <v>26000</v>
      </c>
      <c r="I21" s="3">
        <v>1000</v>
      </c>
      <c r="J21" s="3">
        <v>4000</v>
      </c>
      <c r="K21" s="3">
        <v>0.25691126354030047</v>
      </c>
      <c r="N21" t="str">
        <f t="shared" si="2"/>
        <v>TOL321_Berg[63-53]</v>
      </c>
      <c r="R21">
        <v>6</v>
      </c>
      <c r="U21">
        <f t="shared" ca="1" si="4"/>
        <v>0.76633751785174542</v>
      </c>
      <c r="X21">
        <f t="shared" ca="1" si="3"/>
        <v>0.33346903177751852</v>
      </c>
      <c r="Y21" s="7" t="s">
        <v>20</v>
      </c>
    </row>
    <row r="22" spans="1:25" x14ac:dyDescent="0.25">
      <c r="A22" s="2">
        <v>2</v>
      </c>
      <c r="B22" s="3" t="s">
        <v>6</v>
      </c>
      <c r="C22" s="3" t="s">
        <v>6</v>
      </c>
      <c r="D22" s="5">
        <v>15</v>
      </c>
      <c r="E22" s="5">
        <v>55</v>
      </c>
      <c r="F22" s="3">
        <v>5</v>
      </c>
      <c r="G22" s="3">
        <v>1000</v>
      </c>
      <c r="H22" s="3">
        <v>26000</v>
      </c>
      <c r="I22" s="3">
        <v>1000</v>
      </c>
      <c r="J22" s="3">
        <v>4000</v>
      </c>
      <c r="K22" s="3">
        <v>0.29598603486316033</v>
      </c>
      <c r="N22" t="str">
        <f t="shared" si="2"/>
        <v>TOL321_Berg[15-55]</v>
      </c>
      <c r="R22">
        <v>4</v>
      </c>
      <c r="U22">
        <f t="shared" ca="1" si="4"/>
        <v>0.70612228794901977</v>
      </c>
      <c r="X22">
        <f t="shared" ca="1" si="3"/>
        <v>0.9070363216355054</v>
      </c>
      <c r="Y22" s="7" t="s">
        <v>20</v>
      </c>
    </row>
    <row r="23" spans="1:25" x14ac:dyDescent="0.25">
      <c r="A23" s="2">
        <v>2</v>
      </c>
      <c r="B23" s="3" t="s">
        <v>6</v>
      </c>
      <c r="C23" s="3" t="s">
        <v>6</v>
      </c>
      <c r="D23" s="5">
        <v>62</v>
      </c>
      <c r="E23" s="5">
        <v>35</v>
      </c>
      <c r="F23" s="3">
        <v>6</v>
      </c>
      <c r="G23" s="3">
        <v>1000</v>
      </c>
      <c r="H23" s="3">
        <v>26000</v>
      </c>
      <c r="I23" s="3">
        <v>1000</v>
      </c>
      <c r="J23" s="3">
        <v>4000</v>
      </c>
      <c r="K23" s="3">
        <v>0.30908744115651476</v>
      </c>
      <c r="N23" t="str">
        <f t="shared" si="2"/>
        <v>TOL321_Berg[62-35]</v>
      </c>
      <c r="R23">
        <v>6</v>
      </c>
      <c r="U23">
        <f t="shared" ca="1" si="4"/>
        <v>9.8886538795358359E-2</v>
      </c>
      <c r="X23">
        <f t="shared" ca="1" si="3"/>
        <v>0.21235410951355327</v>
      </c>
      <c r="Y23" s="7" t="s">
        <v>20</v>
      </c>
    </row>
    <row r="24" spans="1:25" x14ac:dyDescent="0.25">
      <c r="A24" s="2">
        <v>2</v>
      </c>
      <c r="B24" s="3" t="s">
        <v>20</v>
      </c>
      <c r="C24" s="3" t="s">
        <v>7</v>
      </c>
      <c r="D24" s="5">
        <v>13</v>
      </c>
      <c r="E24" s="5">
        <v>21</v>
      </c>
      <c r="F24" s="3">
        <v>3</v>
      </c>
      <c r="G24" s="3">
        <v>1000</v>
      </c>
      <c r="H24" s="3">
        <v>26000</v>
      </c>
      <c r="I24" s="3">
        <v>1000</v>
      </c>
      <c r="J24" s="3">
        <v>4000</v>
      </c>
      <c r="K24" s="3">
        <v>0.34737644712710203</v>
      </c>
      <c r="N24" t="str">
        <f t="shared" si="2"/>
        <v>TOL321_Berg[13-21]</v>
      </c>
      <c r="R24">
        <v>6</v>
      </c>
      <c r="U24">
        <f t="shared" ca="1" si="4"/>
        <v>0.16719711832365347</v>
      </c>
      <c r="X24">
        <f t="shared" ca="1" si="3"/>
        <v>0.18401021542570017</v>
      </c>
      <c r="Y24" s="7" t="s">
        <v>6</v>
      </c>
    </row>
    <row r="25" spans="1:25" x14ac:dyDescent="0.25">
      <c r="A25" s="2">
        <v>2</v>
      </c>
      <c r="B25" s="3" t="s">
        <v>6</v>
      </c>
      <c r="C25" s="3" t="s">
        <v>6</v>
      </c>
      <c r="D25" s="5">
        <v>42</v>
      </c>
      <c r="E25" s="5">
        <v>63</v>
      </c>
      <c r="F25" s="3">
        <v>6</v>
      </c>
      <c r="G25" s="3">
        <v>1000</v>
      </c>
      <c r="H25" s="3">
        <v>26000</v>
      </c>
      <c r="I25" s="3">
        <v>1000</v>
      </c>
      <c r="J25" s="3">
        <v>12000</v>
      </c>
      <c r="K25" s="3">
        <v>0.38173288341053835</v>
      </c>
      <c r="N25" t="str">
        <f t="shared" si="2"/>
        <v>TOL321_Berg[42-63]</v>
      </c>
      <c r="R25">
        <v>4</v>
      </c>
      <c r="U25">
        <f t="shared" ca="1" si="4"/>
        <v>0.87151058656525571</v>
      </c>
      <c r="X25">
        <f t="shared" ca="1" si="3"/>
        <v>0.37383023999680454</v>
      </c>
      <c r="Y25" s="7" t="s">
        <v>20</v>
      </c>
    </row>
    <row r="26" spans="1:25" x14ac:dyDescent="0.25">
      <c r="A26" s="2">
        <v>2</v>
      </c>
      <c r="B26" s="3" t="s">
        <v>20</v>
      </c>
      <c r="C26" s="3" t="s">
        <v>6</v>
      </c>
      <c r="D26" s="5">
        <v>54</v>
      </c>
      <c r="E26" s="5">
        <v>41</v>
      </c>
      <c r="F26" s="3">
        <v>4</v>
      </c>
      <c r="G26" s="3">
        <v>1000</v>
      </c>
      <c r="H26" s="3">
        <v>26000</v>
      </c>
      <c r="I26" s="3">
        <v>1000</v>
      </c>
      <c r="J26" s="3">
        <v>4000</v>
      </c>
      <c r="K26" s="3">
        <v>0.60530690025816125</v>
      </c>
      <c r="N26" t="str">
        <f t="shared" si="2"/>
        <v>TOL321_Berg[54-41]</v>
      </c>
      <c r="R26">
        <v>4</v>
      </c>
      <c r="U26">
        <f t="shared" ca="1" si="4"/>
        <v>1.9573948326518043E-2</v>
      </c>
      <c r="X26">
        <f t="shared" ca="1" si="3"/>
        <v>0.94257129102832604</v>
      </c>
      <c r="Y26" s="7" t="s">
        <v>20</v>
      </c>
    </row>
    <row r="27" spans="1:25" x14ac:dyDescent="0.25">
      <c r="A27" s="2">
        <v>2</v>
      </c>
      <c r="B27" s="3" t="s">
        <v>20</v>
      </c>
      <c r="C27" s="3" t="s">
        <v>6</v>
      </c>
      <c r="D27" s="5">
        <v>63</v>
      </c>
      <c r="E27" s="5">
        <v>44</v>
      </c>
      <c r="F27" s="3">
        <v>4</v>
      </c>
      <c r="G27" s="3">
        <v>1000</v>
      </c>
      <c r="H27" s="3">
        <v>26000</v>
      </c>
      <c r="I27" s="3">
        <v>1000</v>
      </c>
      <c r="J27" s="3">
        <v>4000</v>
      </c>
      <c r="K27" s="3">
        <v>0.61527581518386865</v>
      </c>
      <c r="N27" t="str">
        <f t="shared" si="2"/>
        <v>TOL321_Berg[63-44]</v>
      </c>
      <c r="R27">
        <v>4</v>
      </c>
      <c r="U27">
        <f t="shared" ca="1" si="4"/>
        <v>0.13285023353573044</v>
      </c>
    </row>
    <row r="28" spans="1:25" x14ac:dyDescent="0.25">
      <c r="A28" s="2">
        <v>2</v>
      </c>
      <c r="B28" s="3" t="s">
        <v>6</v>
      </c>
      <c r="C28" s="3" t="s">
        <v>6</v>
      </c>
      <c r="D28" s="5">
        <v>26</v>
      </c>
      <c r="E28" s="5">
        <v>14</v>
      </c>
      <c r="F28" s="3">
        <v>4</v>
      </c>
      <c r="G28" s="3">
        <v>1000</v>
      </c>
      <c r="H28" s="3">
        <v>26000</v>
      </c>
      <c r="I28" s="3">
        <v>1000</v>
      </c>
      <c r="J28" s="3">
        <v>6000</v>
      </c>
      <c r="K28" s="3">
        <v>0.72253737129196749</v>
      </c>
      <c r="N28" t="str">
        <f t="shared" si="2"/>
        <v>TOL321_Berg[26-14]</v>
      </c>
      <c r="R28">
        <v>8</v>
      </c>
      <c r="U28">
        <f t="shared" ca="1" si="4"/>
        <v>9.3433815561650979E-3</v>
      </c>
    </row>
    <row r="29" spans="1:25" x14ac:dyDescent="0.25">
      <c r="A29" s="2">
        <v>2</v>
      </c>
      <c r="B29" s="3" t="s">
        <v>6</v>
      </c>
      <c r="C29" s="3" t="s">
        <v>6</v>
      </c>
      <c r="D29" s="5">
        <v>45</v>
      </c>
      <c r="E29" s="5">
        <v>35</v>
      </c>
      <c r="F29" s="3">
        <v>3</v>
      </c>
      <c r="G29" s="3">
        <v>1000</v>
      </c>
      <c r="H29" s="3">
        <v>26000</v>
      </c>
      <c r="I29" s="3">
        <v>1000</v>
      </c>
      <c r="J29" s="3">
        <v>6000</v>
      </c>
      <c r="K29" s="3">
        <v>0.83958175049015582</v>
      </c>
      <c r="N29" t="str">
        <f t="shared" si="2"/>
        <v>TOL321_Berg[45-35]</v>
      </c>
      <c r="R29">
        <v>4</v>
      </c>
      <c r="U29">
        <f t="shared" ca="1" si="4"/>
        <v>0.20395052729773122</v>
      </c>
    </row>
    <row r="30" spans="1:25" x14ac:dyDescent="0.25">
      <c r="A30" s="2">
        <v>2</v>
      </c>
      <c r="B30" s="3" t="s">
        <v>6</v>
      </c>
      <c r="C30" s="3" t="s">
        <v>6</v>
      </c>
      <c r="D30" s="5">
        <v>45</v>
      </c>
      <c r="E30" s="5">
        <v>25</v>
      </c>
      <c r="F30" s="3">
        <v>5</v>
      </c>
      <c r="G30" s="3">
        <v>1000</v>
      </c>
      <c r="H30" s="3">
        <v>26000</v>
      </c>
      <c r="I30" s="3">
        <v>1000</v>
      </c>
      <c r="J30" s="3">
        <v>4000</v>
      </c>
      <c r="K30" s="3">
        <v>0.88426044344479471</v>
      </c>
      <c r="N30" t="str">
        <f t="shared" si="2"/>
        <v>TOL321_Berg[45-25]</v>
      </c>
      <c r="R30">
        <v>12</v>
      </c>
      <c r="U30">
        <f t="shared" ca="1" si="4"/>
        <v>0.38560609481265196</v>
      </c>
    </row>
    <row r="31" spans="1:25" x14ac:dyDescent="0.25">
      <c r="A31" s="2">
        <v>2</v>
      </c>
      <c r="B31" s="3" t="s">
        <v>20</v>
      </c>
      <c r="C31" s="3" t="s">
        <v>6</v>
      </c>
      <c r="D31" s="5">
        <v>62</v>
      </c>
      <c r="E31" s="5">
        <v>14</v>
      </c>
      <c r="F31" s="3">
        <v>4</v>
      </c>
      <c r="G31" s="3">
        <v>1000</v>
      </c>
      <c r="H31" s="3">
        <v>26000</v>
      </c>
      <c r="I31" s="3">
        <v>1000</v>
      </c>
      <c r="J31" s="3">
        <v>6000</v>
      </c>
      <c r="K31" s="3">
        <v>0.99751292020299021</v>
      </c>
      <c r="N31" t="str">
        <f t="shared" si="2"/>
        <v>TOL321_Berg[62-14]</v>
      </c>
      <c r="R31">
        <v>4</v>
      </c>
      <c r="U31">
        <f t="shared" ca="1" si="4"/>
        <v>0.35237736959901478</v>
      </c>
    </row>
    <row r="32" spans="1:25" x14ac:dyDescent="0.25">
      <c r="A32" s="2"/>
      <c r="G32" s="3">
        <f>SUM(G16:G31)</f>
        <v>16000</v>
      </c>
      <c r="H32" s="3">
        <f t="shared" ref="H32:J32" si="5">SUM(H16:H31)</f>
        <v>416000</v>
      </c>
      <c r="I32" s="3">
        <f t="shared" si="5"/>
        <v>16000</v>
      </c>
      <c r="J32" s="3">
        <f t="shared" si="5"/>
        <v>90000</v>
      </c>
      <c r="K32" s="3">
        <f>(SUM(G32:J32)/60000)</f>
        <v>8.9666666666666668</v>
      </c>
    </row>
    <row r="33" spans="1:18" x14ac:dyDescent="0.25">
      <c r="A33" s="2"/>
    </row>
    <row r="34" spans="1:18" x14ac:dyDescent="0.25">
      <c r="A34" s="2">
        <v>3</v>
      </c>
      <c r="B34" s="3" t="s">
        <v>20</v>
      </c>
      <c r="C34" s="3" t="s">
        <v>20</v>
      </c>
      <c r="D34" s="5">
        <v>55</v>
      </c>
      <c r="E34" s="5">
        <v>41</v>
      </c>
      <c r="F34" s="3">
        <v>4</v>
      </c>
      <c r="G34" s="3">
        <v>1000</v>
      </c>
      <c r="H34" s="3">
        <v>26000</v>
      </c>
      <c r="I34" s="3">
        <v>1000</v>
      </c>
      <c r="J34" s="3">
        <v>4000</v>
      </c>
      <c r="K34" s="3">
        <v>1.6205298938786306E-2</v>
      </c>
      <c r="N34" t="str">
        <f t="shared" si="1"/>
        <v>TOL321_Berg[55-41]</v>
      </c>
      <c r="R34">
        <v>4</v>
      </c>
    </row>
    <row r="35" spans="1:18" x14ac:dyDescent="0.25">
      <c r="A35" s="2">
        <v>3</v>
      </c>
      <c r="B35" s="3" t="s">
        <v>6</v>
      </c>
      <c r="C35" s="3" t="s">
        <v>6</v>
      </c>
      <c r="D35" s="5">
        <v>43</v>
      </c>
      <c r="E35" s="5">
        <v>63</v>
      </c>
      <c r="F35" s="3">
        <v>5</v>
      </c>
      <c r="G35" s="3">
        <v>1000</v>
      </c>
      <c r="H35" s="3">
        <v>26000</v>
      </c>
      <c r="I35" s="3">
        <v>1000</v>
      </c>
      <c r="J35" s="3">
        <v>4000</v>
      </c>
      <c r="K35" s="3">
        <v>4.5199946281063941E-2</v>
      </c>
      <c r="N35" t="str">
        <f t="shared" si="1"/>
        <v>TOL321_Berg[43-63]</v>
      </c>
      <c r="R35">
        <v>6</v>
      </c>
    </row>
    <row r="36" spans="1:18" x14ac:dyDescent="0.25">
      <c r="A36" s="2">
        <v>3</v>
      </c>
      <c r="B36" s="3" t="s">
        <v>6</v>
      </c>
      <c r="C36" s="3" t="s">
        <v>6</v>
      </c>
      <c r="D36" s="5">
        <v>33</v>
      </c>
      <c r="E36" s="5">
        <v>41</v>
      </c>
      <c r="F36" s="3">
        <v>3</v>
      </c>
      <c r="G36" s="3">
        <v>1000</v>
      </c>
      <c r="H36" s="3">
        <v>26000</v>
      </c>
      <c r="I36" s="3">
        <v>1000</v>
      </c>
      <c r="J36" s="3">
        <v>4000</v>
      </c>
      <c r="K36" s="3">
        <v>0.11077101116949684</v>
      </c>
      <c r="N36" t="str">
        <f t="shared" si="1"/>
        <v>TOL321_Berg[33-41]</v>
      </c>
      <c r="R36">
        <v>4</v>
      </c>
    </row>
    <row r="37" spans="1:18" x14ac:dyDescent="0.25">
      <c r="A37" s="2">
        <v>3</v>
      </c>
      <c r="B37" s="3" t="s">
        <v>6</v>
      </c>
      <c r="C37" s="3" t="s">
        <v>6</v>
      </c>
      <c r="D37" s="5">
        <v>55</v>
      </c>
      <c r="E37" s="5">
        <v>15</v>
      </c>
      <c r="F37" s="3">
        <v>5</v>
      </c>
      <c r="G37" s="3">
        <v>1000</v>
      </c>
      <c r="H37" s="3">
        <v>26000</v>
      </c>
      <c r="I37" s="3">
        <v>1000</v>
      </c>
      <c r="J37" s="3">
        <v>10000</v>
      </c>
      <c r="K37" s="3">
        <v>0.17688094944008748</v>
      </c>
      <c r="N37" t="str">
        <f t="shared" si="1"/>
        <v>TOL321_Berg[55-15]</v>
      </c>
      <c r="R37">
        <v>4</v>
      </c>
    </row>
    <row r="38" spans="1:18" x14ac:dyDescent="0.25">
      <c r="A38" s="2">
        <v>3</v>
      </c>
      <c r="B38" s="3" t="s">
        <v>20</v>
      </c>
      <c r="C38" s="3" t="s">
        <v>6</v>
      </c>
      <c r="D38" s="5">
        <v>64</v>
      </c>
      <c r="E38" s="5">
        <v>21</v>
      </c>
      <c r="F38" s="3">
        <v>4</v>
      </c>
      <c r="G38" s="3">
        <v>1000</v>
      </c>
      <c r="H38" s="3">
        <v>26000</v>
      </c>
      <c r="I38" s="3">
        <v>1000</v>
      </c>
      <c r="J38" s="3">
        <v>8000</v>
      </c>
      <c r="K38" s="3">
        <v>0.31694148195020933</v>
      </c>
      <c r="N38" t="str">
        <f t="shared" si="1"/>
        <v>TOL321_Berg[64-21]</v>
      </c>
      <c r="R38">
        <v>8</v>
      </c>
    </row>
    <row r="39" spans="1:18" x14ac:dyDescent="0.25">
      <c r="A39" s="2">
        <v>3</v>
      </c>
      <c r="B39" s="3" t="s">
        <v>20</v>
      </c>
      <c r="C39" s="3" t="s">
        <v>6</v>
      </c>
      <c r="D39" s="5">
        <v>43</v>
      </c>
      <c r="E39" s="5">
        <v>24</v>
      </c>
      <c r="F39" s="3">
        <v>4</v>
      </c>
      <c r="G39" s="3">
        <v>1000</v>
      </c>
      <c r="H39" s="3">
        <v>26000</v>
      </c>
      <c r="I39" s="3">
        <v>1000</v>
      </c>
      <c r="J39" s="3">
        <v>4000</v>
      </c>
      <c r="K39" s="3">
        <v>0.32531302868296352</v>
      </c>
      <c r="N39" t="str">
        <f t="shared" si="1"/>
        <v>TOL321_Berg[43-24]</v>
      </c>
      <c r="R39">
        <v>6</v>
      </c>
    </row>
    <row r="40" spans="1:18" x14ac:dyDescent="0.25">
      <c r="A40" s="2">
        <v>3</v>
      </c>
      <c r="B40" s="3" t="s">
        <v>6</v>
      </c>
      <c r="C40" s="3" t="s">
        <v>6</v>
      </c>
      <c r="D40" s="5">
        <v>34</v>
      </c>
      <c r="E40" s="5">
        <v>21</v>
      </c>
      <c r="F40" s="3">
        <v>4</v>
      </c>
      <c r="G40" s="3">
        <v>1000</v>
      </c>
      <c r="H40" s="3">
        <v>26000</v>
      </c>
      <c r="I40" s="3">
        <v>1000</v>
      </c>
      <c r="J40" s="3">
        <v>4000</v>
      </c>
      <c r="K40" s="3">
        <v>0.52559962883281863</v>
      </c>
      <c r="N40" t="str">
        <f t="shared" si="1"/>
        <v>TOL321_Berg[34-21]</v>
      </c>
      <c r="R40">
        <v>4</v>
      </c>
    </row>
    <row r="41" spans="1:18" x14ac:dyDescent="0.25">
      <c r="A41" s="2">
        <v>3</v>
      </c>
      <c r="B41" s="3" t="s">
        <v>20</v>
      </c>
      <c r="C41" s="3" t="s">
        <v>20</v>
      </c>
      <c r="D41" s="5">
        <v>35</v>
      </c>
      <c r="E41" s="5">
        <v>25</v>
      </c>
      <c r="F41" s="3">
        <v>3</v>
      </c>
      <c r="G41" s="3">
        <v>1000</v>
      </c>
      <c r="H41" s="3">
        <v>26000</v>
      </c>
      <c r="I41" s="3">
        <v>1000</v>
      </c>
      <c r="J41" s="3">
        <v>6000</v>
      </c>
      <c r="K41" s="3">
        <v>0.54504884761943617</v>
      </c>
      <c r="N41" t="str">
        <f t="shared" si="1"/>
        <v>TOL321_Berg[35-25]</v>
      </c>
      <c r="R41">
        <v>4</v>
      </c>
    </row>
    <row r="42" spans="1:18" x14ac:dyDescent="0.25">
      <c r="A42" s="2">
        <v>3</v>
      </c>
      <c r="B42" s="3" t="s">
        <v>20</v>
      </c>
      <c r="C42" s="3" t="s">
        <v>6</v>
      </c>
      <c r="D42" s="5">
        <v>42</v>
      </c>
      <c r="E42" s="5">
        <v>54</v>
      </c>
      <c r="F42" s="3">
        <v>4</v>
      </c>
      <c r="G42" s="3">
        <v>1000</v>
      </c>
      <c r="H42" s="3">
        <v>26000</v>
      </c>
      <c r="I42" s="3">
        <v>1000</v>
      </c>
      <c r="J42" s="3">
        <v>6000</v>
      </c>
      <c r="K42" s="3">
        <v>0.6043415655683918</v>
      </c>
      <c r="N42" t="str">
        <f t="shared" si="1"/>
        <v>TOL321_Berg[42-54]</v>
      </c>
      <c r="R42">
        <v>4</v>
      </c>
    </row>
    <row r="43" spans="1:18" x14ac:dyDescent="0.25">
      <c r="A43" s="2">
        <v>3</v>
      </c>
      <c r="B43" s="3" t="s">
        <v>6</v>
      </c>
      <c r="C43" s="3" t="s">
        <v>19</v>
      </c>
      <c r="D43" s="5">
        <v>25</v>
      </c>
      <c r="E43" s="5">
        <v>15</v>
      </c>
      <c r="F43" s="3">
        <v>3</v>
      </c>
      <c r="G43" s="3">
        <v>1000</v>
      </c>
      <c r="H43" s="3">
        <v>26000</v>
      </c>
      <c r="I43" s="3">
        <v>1000</v>
      </c>
      <c r="J43" s="3">
        <v>4000</v>
      </c>
      <c r="K43" s="3">
        <v>0.60945779313016268</v>
      </c>
      <c r="N43" t="str">
        <f t="shared" si="1"/>
        <v>TOL321_Berg[25-15]</v>
      </c>
      <c r="R43">
        <v>6</v>
      </c>
    </row>
    <row r="44" spans="1:18" x14ac:dyDescent="0.25">
      <c r="A44" s="2">
        <v>3</v>
      </c>
      <c r="B44" s="3" t="s">
        <v>6</v>
      </c>
      <c r="C44" s="3" t="s">
        <v>6</v>
      </c>
      <c r="D44" s="5">
        <v>14</v>
      </c>
      <c r="E44" s="5">
        <v>34</v>
      </c>
      <c r="F44" s="3">
        <v>5</v>
      </c>
      <c r="G44" s="3">
        <v>1000</v>
      </c>
      <c r="H44" s="3">
        <v>26000</v>
      </c>
      <c r="I44" s="3">
        <v>1000</v>
      </c>
      <c r="J44" s="3">
        <v>4000</v>
      </c>
      <c r="K44" s="3">
        <v>0.70150132779854757</v>
      </c>
      <c r="N44" t="str">
        <f t="shared" si="1"/>
        <v>TOL321_Berg[14-34]</v>
      </c>
      <c r="R44">
        <v>8</v>
      </c>
    </row>
    <row r="45" spans="1:18" x14ac:dyDescent="0.25">
      <c r="A45" s="2">
        <v>3</v>
      </c>
      <c r="B45" s="3" t="s">
        <v>6</v>
      </c>
      <c r="C45" s="3" t="s">
        <v>6</v>
      </c>
      <c r="D45" s="5">
        <v>66</v>
      </c>
      <c r="E45" s="5">
        <v>54</v>
      </c>
      <c r="F45" s="3">
        <v>4</v>
      </c>
      <c r="G45" s="3">
        <v>1000</v>
      </c>
      <c r="H45" s="3">
        <v>26000</v>
      </c>
      <c r="I45" s="3">
        <v>1000</v>
      </c>
      <c r="J45" s="3">
        <v>8000</v>
      </c>
      <c r="K45" s="3">
        <v>0.70795106086959736</v>
      </c>
      <c r="N45" t="str">
        <f t="shared" si="1"/>
        <v>TOL321_Berg[66-54]</v>
      </c>
      <c r="R45">
        <v>4</v>
      </c>
    </row>
    <row r="46" spans="1:18" x14ac:dyDescent="0.25">
      <c r="A46" s="2">
        <v>3</v>
      </c>
      <c r="B46" s="3" t="s">
        <v>6</v>
      </c>
      <c r="C46" s="3" t="s">
        <v>6</v>
      </c>
      <c r="D46" s="5">
        <v>66</v>
      </c>
      <c r="E46" s="5">
        <v>34</v>
      </c>
      <c r="F46" s="3">
        <v>6</v>
      </c>
      <c r="G46" s="3">
        <v>1000</v>
      </c>
      <c r="H46" s="3">
        <v>26000</v>
      </c>
      <c r="I46" s="3">
        <v>1000</v>
      </c>
      <c r="J46" s="3">
        <v>6000</v>
      </c>
      <c r="K46" s="3">
        <v>0.80398326237739359</v>
      </c>
      <c r="N46" t="str">
        <f t="shared" si="1"/>
        <v>TOL321_Berg[66-34]</v>
      </c>
      <c r="R46">
        <v>4</v>
      </c>
    </row>
    <row r="47" spans="1:18" x14ac:dyDescent="0.25">
      <c r="A47" s="2">
        <v>3</v>
      </c>
      <c r="B47" s="3" t="s">
        <v>20</v>
      </c>
      <c r="C47" s="3" t="s">
        <v>6</v>
      </c>
      <c r="D47" s="5">
        <v>12</v>
      </c>
      <c r="E47" s="5">
        <v>33</v>
      </c>
      <c r="F47" s="3">
        <v>4</v>
      </c>
      <c r="G47" s="3">
        <v>1000</v>
      </c>
      <c r="H47" s="3">
        <v>26000</v>
      </c>
      <c r="I47" s="3">
        <v>1000</v>
      </c>
      <c r="J47" s="3">
        <v>6000</v>
      </c>
      <c r="K47" s="3">
        <v>0.93351113921380757</v>
      </c>
      <c r="N47" t="str">
        <f t="shared" si="1"/>
        <v>TOL321_Berg[12-33]</v>
      </c>
      <c r="R47">
        <v>10</v>
      </c>
    </row>
    <row r="48" spans="1:18" x14ac:dyDescent="0.25">
      <c r="A48" s="2">
        <v>3</v>
      </c>
      <c r="B48" s="3" t="s">
        <v>6</v>
      </c>
      <c r="C48" s="3" t="s">
        <v>6</v>
      </c>
      <c r="D48" s="5">
        <v>21</v>
      </c>
      <c r="E48" s="5">
        <v>36</v>
      </c>
      <c r="F48" s="3">
        <v>3</v>
      </c>
      <c r="G48" s="3">
        <v>1000</v>
      </c>
      <c r="H48" s="3">
        <v>26000</v>
      </c>
      <c r="I48" s="3">
        <v>1000</v>
      </c>
      <c r="J48" s="3">
        <v>4000</v>
      </c>
      <c r="K48" s="3">
        <v>0.99096249617856902</v>
      </c>
      <c r="N48" t="str">
        <f t="shared" si="1"/>
        <v>TOL321_Berg[21-36]</v>
      </c>
      <c r="R48">
        <v>6</v>
      </c>
    </row>
    <row r="49" spans="1:18" x14ac:dyDescent="0.25">
      <c r="A49" s="2">
        <v>3</v>
      </c>
      <c r="B49" s="3" t="s">
        <v>6</v>
      </c>
      <c r="C49" s="3" t="s">
        <v>6</v>
      </c>
      <c r="D49" s="5">
        <v>11</v>
      </c>
      <c r="E49" s="5">
        <v>51</v>
      </c>
      <c r="F49" s="3">
        <v>6</v>
      </c>
      <c r="G49" s="3">
        <v>1000</v>
      </c>
      <c r="H49" s="3">
        <v>26000</v>
      </c>
      <c r="I49" s="3">
        <v>1000</v>
      </c>
      <c r="J49" s="3">
        <v>6000</v>
      </c>
      <c r="K49" s="3">
        <v>0.99525128483991832</v>
      </c>
      <c r="N49" t="str">
        <f t="shared" si="1"/>
        <v>TOL321_Berg[11-51]</v>
      </c>
      <c r="R49">
        <v>6</v>
      </c>
    </row>
    <row r="54" spans="1:18" x14ac:dyDescent="0.25">
      <c r="G54" s="3">
        <f>SUM(G2:G49)</f>
        <v>61000</v>
      </c>
      <c r="H54" s="3">
        <f>SUM(H2:H49)</f>
        <v>1586000</v>
      </c>
      <c r="I54" s="3">
        <f>SUM(I2:I49)</f>
        <v>61000</v>
      </c>
      <c r="J54" s="3">
        <f>SUM(J2:J49)</f>
        <v>342000</v>
      </c>
      <c r="N54">
        <f>SUM(G54:J54)</f>
        <v>2050000</v>
      </c>
      <c r="R54">
        <f>N54/60000</f>
        <v>34.166666666666664</v>
      </c>
    </row>
    <row r="55" spans="1:18" x14ac:dyDescent="0.25">
      <c r="R55">
        <f>N54/800</f>
        <v>2562.5</v>
      </c>
    </row>
  </sheetData>
  <sortState ref="A34:K49">
    <sortCondition ref="K34:K49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9457-649F-4C45-A639-80E811BAA775}">
  <dimension ref="A1:AE48"/>
  <sheetViews>
    <sheetView topLeftCell="I18" workbookViewId="0">
      <selection activeCell="AA39" sqref="AA39"/>
    </sheetView>
  </sheetViews>
  <sheetFormatPr defaultRowHeight="15" x14ac:dyDescent="0.25"/>
  <cols>
    <col min="1" max="2" width="7.42578125" bestFit="1" customWidth="1"/>
    <col min="3" max="3" width="10.140625" bestFit="1" customWidth="1"/>
    <col min="4" max="4" width="9.7109375" bestFit="1" customWidth="1"/>
    <col min="5" max="5" width="8.140625" bestFit="1" customWidth="1"/>
    <col min="6" max="7" width="14.28515625" customWidth="1"/>
    <col min="19" max="19" width="15.28515625" customWidth="1"/>
    <col min="20" max="20" width="13.28515625" customWidth="1"/>
  </cols>
  <sheetData>
    <row r="1" spans="1:2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34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35</v>
      </c>
      <c r="N1" t="s">
        <v>36</v>
      </c>
      <c r="O1" t="s">
        <v>37</v>
      </c>
      <c r="P1" t="s">
        <v>3</v>
      </c>
      <c r="Q1" t="s">
        <v>7</v>
      </c>
      <c r="R1" t="s">
        <v>38</v>
      </c>
      <c r="S1" t="s">
        <v>32</v>
      </c>
      <c r="T1" t="s">
        <v>33</v>
      </c>
    </row>
    <row r="2" spans="1:28" x14ac:dyDescent="0.25">
      <c r="A2">
        <v>1</v>
      </c>
      <c r="D2" s="5">
        <v>55</v>
      </c>
      <c r="E2" s="5">
        <v>65</v>
      </c>
      <c r="F2" s="3">
        <v>3</v>
      </c>
      <c r="G2">
        <v>113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s="3">
        <v>1000</v>
      </c>
      <c r="N2" s="3">
        <v>26000</v>
      </c>
      <c r="O2" s="3">
        <v>1000</v>
      </c>
      <c r="P2" s="3">
        <v>10000</v>
      </c>
      <c r="Q2" s="3" t="s">
        <v>6</v>
      </c>
      <c r="R2" s="3" t="s">
        <v>6</v>
      </c>
      <c r="T2" s="3"/>
      <c r="V2" s="5">
        <v>55</v>
      </c>
      <c r="W2" s="5">
        <v>65</v>
      </c>
      <c r="X2" s="3">
        <v>3</v>
      </c>
      <c r="Y2" s="3">
        <v>1000</v>
      </c>
      <c r="Z2" s="3">
        <v>26000</v>
      </c>
      <c r="AA2" s="3">
        <v>1000</v>
      </c>
      <c r="AB2" s="3">
        <v>10000</v>
      </c>
    </row>
    <row r="3" spans="1:28" x14ac:dyDescent="0.25">
      <c r="A3">
        <v>1</v>
      </c>
      <c r="D3" s="5">
        <v>22</v>
      </c>
      <c r="E3" s="5">
        <v>64</v>
      </c>
      <c r="F3" s="3">
        <v>3</v>
      </c>
      <c r="G3">
        <v>113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s="3">
        <v>1000</v>
      </c>
      <c r="N3" s="3">
        <v>26000</v>
      </c>
      <c r="O3" s="3">
        <v>1000</v>
      </c>
      <c r="P3" s="3">
        <v>6000</v>
      </c>
      <c r="Q3" s="3" t="s">
        <v>6</v>
      </c>
      <c r="R3" s="3" t="s">
        <v>6</v>
      </c>
      <c r="T3" s="3"/>
      <c r="V3" s="5">
        <v>22</v>
      </c>
      <c r="W3" s="5">
        <v>64</v>
      </c>
      <c r="X3" s="3">
        <v>3</v>
      </c>
      <c r="Y3" s="3">
        <v>1000</v>
      </c>
      <c r="Z3" s="3">
        <v>26000</v>
      </c>
      <c r="AA3" s="3">
        <v>1000</v>
      </c>
      <c r="AB3" s="3">
        <v>6000</v>
      </c>
    </row>
    <row r="4" spans="1:28" x14ac:dyDescent="0.25">
      <c r="A4">
        <v>1</v>
      </c>
      <c r="D4" s="5">
        <v>16</v>
      </c>
      <c r="E4" s="5">
        <v>24</v>
      </c>
      <c r="F4" s="3">
        <v>4</v>
      </c>
      <c r="G4">
        <v>114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s="3">
        <v>1000</v>
      </c>
      <c r="N4" s="3">
        <v>26000</v>
      </c>
      <c r="O4" s="3">
        <v>1000</v>
      </c>
      <c r="P4" s="3">
        <v>4000</v>
      </c>
      <c r="Q4" s="3" t="s">
        <v>6</v>
      </c>
      <c r="R4" s="3" t="s">
        <v>6</v>
      </c>
      <c r="T4" s="3"/>
      <c r="V4" s="5">
        <v>16</v>
      </c>
      <c r="W4" s="5">
        <v>24</v>
      </c>
      <c r="X4" s="3">
        <v>4</v>
      </c>
      <c r="Y4" s="3">
        <v>1000</v>
      </c>
      <c r="Z4" s="3">
        <v>26000</v>
      </c>
      <c r="AA4" s="3">
        <v>1000</v>
      </c>
      <c r="AB4" s="3">
        <v>4000</v>
      </c>
    </row>
    <row r="5" spans="1:28" x14ac:dyDescent="0.25">
      <c r="A5">
        <v>1</v>
      </c>
      <c r="D5" s="5">
        <v>32</v>
      </c>
      <c r="E5" s="5">
        <v>24</v>
      </c>
      <c r="F5" s="3">
        <v>4</v>
      </c>
      <c r="G5">
        <v>114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s="3">
        <v>1000</v>
      </c>
      <c r="N5" s="3">
        <v>26000</v>
      </c>
      <c r="O5" s="3">
        <v>1000</v>
      </c>
      <c r="P5" s="3">
        <v>4000</v>
      </c>
      <c r="Q5" s="3" t="s">
        <v>6</v>
      </c>
      <c r="R5" s="3" t="s">
        <v>6</v>
      </c>
      <c r="T5" s="3"/>
      <c r="V5" s="5">
        <v>32</v>
      </c>
      <c r="W5" s="5">
        <v>24</v>
      </c>
      <c r="X5" s="3">
        <v>4</v>
      </c>
      <c r="Y5" s="3">
        <v>1000</v>
      </c>
      <c r="Z5" s="3">
        <v>26000</v>
      </c>
      <c r="AA5" s="3">
        <v>1000</v>
      </c>
      <c r="AB5" s="3">
        <v>4000</v>
      </c>
    </row>
    <row r="6" spans="1:28" x14ac:dyDescent="0.25">
      <c r="A6">
        <v>1</v>
      </c>
      <c r="D6" s="5">
        <v>33</v>
      </c>
      <c r="E6" s="5">
        <v>54</v>
      </c>
      <c r="F6" s="3">
        <v>4</v>
      </c>
      <c r="G6">
        <v>114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s="3">
        <v>1000</v>
      </c>
      <c r="N6" s="3">
        <v>26000</v>
      </c>
      <c r="O6" s="3">
        <v>1000</v>
      </c>
      <c r="P6" s="3">
        <v>6000</v>
      </c>
      <c r="Q6" s="3" t="s">
        <v>6</v>
      </c>
      <c r="R6" s="3" t="s">
        <v>6</v>
      </c>
      <c r="T6" s="3"/>
      <c r="V6" s="5">
        <v>33</v>
      </c>
      <c r="W6" s="5">
        <v>54</v>
      </c>
      <c r="X6" s="3">
        <v>4</v>
      </c>
      <c r="Y6" s="3">
        <v>1000</v>
      </c>
      <c r="Z6" s="3">
        <v>26000</v>
      </c>
      <c r="AA6" s="3">
        <v>1000</v>
      </c>
      <c r="AB6" s="3">
        <v>6000</v>
      </c>
    </row>
    <row r="7" spans="1:28" x14ac:dyDescent="0.25">
      <c r="A7">
        <v>1</v>
      </c>
      <c r="D7" s="5">
        <v>45</v>
      </c>
      <c r="E7" s="5">
        <v>51</v>
      </c>
      <c r="F7" s="3">
        <v>4</v>
      </c>
      <c r="G7">
        <v>114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s="3">
        <v>1000</v>
      </c>
      <c r="N7" s="3">
        <v>26000</v>
      </c>
      <c r="O7" s="3">
        <v>1000</v>
      </c>
      <c r="P7" s="3">
        <v>4000</v>
      </c>
      <c r="Q7" s="3" t="s">
        <v>6</v>
      </c>
      <c r="R7" s="3" t="s">
        <v>6</v>
      </c>
      <c r="T7" s="3"/>
      <c r="V7" s="5">
        <v>45</v>
      </c>
      <c r="W7" s="5">
        <v>51</v>
      </c>
      <c r="X7" s="3">
        <v>4</v>
      </c>
      <c r="Y7" s="3">
        <v>1000</v>
      </c>
      <c r="Z7" s="3">
        <v>26000</v>
      </c>
      <c r="AA7" s="3">
        <v>1000</v>
      </c>
      <c r="AB7" s="3">
        <v>4000</v>
      </c>
    </row>
    <row r="8" spans="1:28" x14ac:dyDescent="0.25">
      <c r="A8">
        <v>1</v>
      </c>
      <c r="D8" s="5">
        <v>22</v>
      </c>
      <c r="E8" s="5">
        <v>63</v>
      </c>
      <c r="F8" s="3">
        <v>4</v>
      </c>
      <c r="G8">
        <v>114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s="3">
        <v>1000</v>
      </c>
      <c r="N8" s="3">
        <v>26000</v>
      </c>
      <c r="O8" s="3">
        <v>1000</v>
      </c>
      <c r="P8" s="3">
        <v>4000</v>
      </c>
      <c r="Q8" s="3" t="s">
        <v>6</v>
      </c>
      <c r="R8" s="3" t="s">
        <v>6</v>
      </c>
      <c r="T8" s="3"/>
      <c r="V8" s="5">
        <v>22</v>
      </c>
      <c r="W8" s="5">
        <v>63</v>
      </c>
      <c r="X8" s="3">
        <v>4</v>
      </c>
      <c r="Y8" s="3">
        <v>1000</v>
      </c>
      <c r="Z8" s="3">
        <v>26000</v>
      </c>
      <c r="AA8" s="3">
        <v>1000</v>
      </c>
      <c r="AB8" s="3">
        <v>4000</v>
      </c>
    </row>
    <row r="9" spans="1:28" x14ac:dyDescent="0.25">
      <c r="A9">
        <v>1</v>
      </c>
      <c r="D9" s="5">
        <v>44</v>
      </c>
      <c r="E9" s="5">
        <v>51</v>
      </c>
      <c r="F9" s="3">
        <v>4</v>
      </c>
      <c r="G9">
        <v>114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s="3">
        <v>1000</v>
      </c>
      <c r="N9" s="3">
        <v>26000</v>
      </c>
      <c r="O9" s="3">
        <v>1000</v>
      </c>
      <c r="P9" s="3">
        <v>4000</v>
      </c>
      <c r="Q9" s="3" t="s">
        <v>6</v>
      </c>
      <c r="R9" s="3" t="s">
        <v>6</v>
      </c>
      <c r="T9" s="3"/>
      <c r="V9" s="5">
        <v>44</v>
      </c>
      <c r="W9" s="5">
        <v>51</v>
      </c>
      <c r="X9" s="3">
        <v>4</v>
      </c>
      <c r="Y9" s="3">
        <v>1000</v>
      </c>
      <c r="Z9" s="3">
        <v>26000</v>
      </c>
      <c r="AA9" s="3">
        <v>1000</v>
      </c>
      <c r="AB9" s="3">
        <v>4000</v>
      </c>
    </row>
    <row r="10" spans="1:28" x14ac:dyDescent="0.25">
      <c r="A10">
        <v>1</v>
      </c>
      <c r="D10" s="5">
        <v>26</v>
      </c>
      <c r="E10" s="5">
        <v>45</v>
      </c>
      <c r="F10" s="3">
        <v>4</v>
      </c>
      <c r="G10">
        <v>114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s="3">
        <v>1000</v>
      </c>
      <c r="N10" s="3">
        <v>26000</v>
      </c>
      <c r="O10" s="3">
        <v>1000</v>
      </c>
      <c r="P10" s="3">
        <v>8000</v>
      </c>
      <c r="Q10" s="3" t="s">
        <v>6</v>
      </c>
      <c r="R10" s="3" t="s">
        <v>6</v>
      </c>
      <c r="T10" s="3"/>
      <c r="V10" s="5">
        <v>26</v>
      </c>
      <c r="W10" s="5">
        <v>45</v>
      </c>
      <c r="X10" s="3">
        <v>4</v>
      </c>
      <c r="Y10" s="3">
        <v>1000</v>
      </c>
      <c r="Z10" s="3">
        <v>26000</v>
      </c>
      <c r="AA10" s="3">
        <v>1000</v>
      </c>
      <c r="AB10" s="3">
        <v>8000</v>
      </c>
    </row>
    <row r="11" spans="1:28" x14ac:dyDescent="0.25">
      <c r="A11">
        <v>1</v>
      </c>
      <c r="D11" s="5">
        <v>34</v>
      </c>
      <c r="E11" s="5">
        <v>11</v>
      </c>
      <c r="F11" s="3">
        <v>4</v>
      </c>
      <c r="G11">
        <v>114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s="3">
        <v>1000</v>
      </c>
      <c r="N11" s="3">
        <v>26000</v>
      </c>
      <c r="O11" s="3">
        <v>1000</v>
      </c>
      <c r="P11" s="3">
        <v>8000</v>
      </c>
      <c r="Q11" s="3" t="s">
        <v>6</v>
      </c>
      <c r="R11" s="3" t="s">
        <v>6</v>
      </c>
      <c r="T11" s="3"/>
      <c r="V11" s="5">
        <v>34</v>
      </c>
      <c r="W11" s="5">
        <v>11</v>
      </c>
      <c r="X11" s="3">
        <v>4</v>
      </c>
      <c r="Y11" s="3">
        <v>1000</v>
      </c>
      <c r="Z11" s="3">
        <v>26000</v>
      </c>
      <c r="AA11" s="3">
        <v>1000</v>
      </c>
      <c r="AB11" s="3">
        <v>8000</v>
      </c>
    </row>
    <row r="12" spans="1:28" x14ac:dyDescent="0.25">
      <c r="A12">
        <v>1</v>
      </c>
      <c r="D12" s="5">
        <v>53</v>
      </c>
      <c r="E12" s="5">
        <v>33</v>
      </c>
      <c r="F12" s="3">
        <v>5</v>
      </c>
      <c r="G12">
        <v>115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s="3">
        <v>1000</v>
      </c>
      <c r="N12" s="3">
        <v>26000</v>
      </c>
      <c r="O12" s="3">
        <v>1000</v>
      </c>
      <c r="P12" s="3">
        <v>8000</v>
      </c>
      <c r="Q12" s="3" t="s">
        <v>6</v>
      </c>
      <c r="R12" s="3" t="s">
        <v>6</v>
      </c>
      <c r="T12" s="3"/>
      <c r="V12" s="5">
        <v>53</v>
      </c>
      <c r="W12" s="5">
        <v>33</v>
      </c>
      <c r="X12" s="3">
        <v>5</v>
      </c>
      <c r="Y12" s="3">
        <v>1000</v>
      </c>
      <c r="Z12" s="3">
        <v>26000</v>
      </c>
      <c r="AA12" s="3">
        <v>1000</v>
      </c>
      <c r="AB12" s="3">
        <v>8000</v>
      </c>
    </row>
    <row r="13" spans="1:28" x14ac:dyDescent="0.25">
      <c r="A13">
        <v>1</v>
      </c>
      <c r="D13" s="5">
        <v>24</v>
      </c>
      <c r="E13" s="5">
        <v>64</v>
      </c>
      <c r="F13" s="3">
        <v>5</v>
      </c>
      <c r="G13">
        <v>115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s="3">
        <v>1000</v>
      </c>
      <c r="N13" s="3">
        <v>26000</v>
      </c>
      <c r="O13" s="3">
        <v>1000</v>
      </c>
      <c r="P13" s="3">
        <v>4000</v>
      </c>
      <c r="Q13" s="3" t="s">
        <v>6</v>
      </c>
      <c r="R13" s="3" t="s">
        <v>6</v>
      </c>
      <c r="T13" s="3"/>
      <c r="V13" s="5">
        <v>24</v>
      </c>
      <c r="W13" s="5">
        <v>64</v>
      </c>
      <c r="X13" s="3">
        <v>5</v>
      </c>
      <c r="Y13" s="3">
        <v>1000</v>
      </c>
      <c r="Z13" s="3">
        <v>26000</v>
      </c>
      <c r="AA13" s="3">
        <v>1000</v>
      </c>
      <c r="AB13" s="3">
        <v>4000</v>
      </c>
    </row>
    <row r="14" spans="1:28" x14ac:dyDescent="0.25">
      <c r="A14">
        <v>1</v>
      </c>
      <c r="D14" s="5">
        <v>64</v>
      </c>
      <c r="E14" s="5">
        <v>43</v>
      </c>
      <c r="F14" s="3">
        <v>6</v>
      </c>
      <c r="G14">
        <v>116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s="3">
        <v>1000</v>
      </c>
      <c r="N14" s="3">
        <v>26000</v>
      </c>
      <c r="O14" s="3">
        <v>1000</v>
      </c>
      <c r="P14" s="3">
        <v>4000</v>
      </c>
      <c r="Q14" s="3" t="s">
        <v>6</v>
      </c>
      <c r="R14" s="3" t="s">
        <v>6</v>
      </c>
      <c r="T14" s="3"/>
      <c r="V14" s="5">
        <v>64</v>
      </c>
      <c r="W14" s="5">
        <v>43</v>
      </c>
      <c r="X14" s="3">
        <v>6</v>
      </c>
      <c r="Y14" s="3">
        <v>1000</v>
      </c>
      <c r="Z14" s="3">
        <v>26000</v>
      </c>
      <c r="AA14" s="3">
        <v>1000</v>
      </c>
      <c r="AB14" s="3">
        <v>4000</v>
      </c>
    </row>
    <row r="15" spans="1:28" x14ac:dyDescent="0.25">
      <c r="R15" s="3"/>
      <c r="U15" s="3"/>
      <c r="V15" s="5"/>
      <c r="W15" s="5"/>
      <c r="X15" s="3"/>
      <c r="Y15" s="3"/>
      <c r="Z15" s="3"/>
      <c r="AA15" s="3"/>
      <c r="AB15" s="3"/>
    </row>
    <row r="16" spans="1:28" x14ac:dyDescent="0.25">
      <c r="A16">
        <v>1</v>
      </c>
      <c r="D16" s="5">
        <v>14</v>
      </c>
      <c r="E16" s="5">
        <v>54</v>
      </c>
      <c r="F16" s="3">
        <v>5</v>
      </c>
      <c r="G16">
        <v>115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s="3">
        <v>1000</v>
      </c>
      <c r="N16" s="3">
        <v>26000</v>
      </c>
      <c r="O16" s="3">
        <v>1000</v>
      </c>
      <c r="P16" s="3">
        <v>8000</v>
      </c>
      <c r="Q16" s="3" t="s">
        <v>6</v>
      </c>
      <c r="R16" s="3" t="s">
        <v>6</v>
      </c>
      <c r="U16" s="3"/>
      <c r="V16" s="5"/>
      <c r="W16" s="5"/>
      <c r="X16" s="3"/>
      <c r="Y16" s="3"/>
      <c r="Z16" s="3"/>
      <c r="AA16" s="3"/>
      <c r="AB16" s="3"/>
    </row>
    <row r="17" spans="1:28" x14ac:dyDescent="0.25">
      <c r="A17">
        <v>1</v>
      </c>
      <c r="D17" s="5">
        <v>35</v>
      </c>
      <c r="E17" s="5">
        <v>21</v>
      </c>
      <c r="F17" s="3">
        <v>4</v>
      </c>
      <c r="G17">
        <v>224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s="3">
        <v>1000</v>
      </c>
      <c r="N17" s="3">
        <v>26000</v>
      </c>
      <c r="O17" s="3">
        <v>1000</v>
      </c>
      <c r="P17" s="3">
        <v>4000</v>
      </c>
      <c r="Q17" s="3" t="s">
        <v>20</v>
      </c>
      <c r="R17" s="3" t="s">
        <v>7</v>
      </c>
      <c r="U17" s="3"/>
      <c r="V17" s="5"/>
      <c r="W17" s="5"/>
      <c r="X17" s="3"/>
      <c r="Y17" s="3"/>
      <c r="Z17" s="3"/>
      <c r="AA17" s="3"/>
      <c r="AB17" s="3"/>
    </row>
    <row r="18" spans="1:28" x14ac:dyDescent="0.25">
      <c r="A18">
        <v>1</v>
      </c>
      <c r="D18" s="5">
        <v>24</v>
      </c>
      <c r="E18" s="5">
        <v>43</v>
      </c>
      <c r="F18" s="3">
        <v>4</v>
      </c>
      <c r="G18">
        <v>114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s="3">
        <v>1000</v>
      </c>
      <c r="N18" s="3">
        <v>26000</v>
      </c>
      <c r="O18" s="3">
        <v>1000</v>
      </c>
      <c r="P18" s="3">
        <v>4000</v>
      </c>
      <c r="Q18" s="3" t="s">
        <v>6</v>
      </c>
      <c r="R18" s="3" t="s">
        <v>6</v>
      </c>
      <c r="U18" s="3"/>
      <c r="V18" s="5"/>
      <c r="W18" s="5"/>
      <c r="X18" s="3"/>
      <c r="Y18" s="3"/>
      <c r="Z18" s="3"/>
      <c r="AA18" s="3"/>
      <c r="AB18" s="3"/>
    </row>
    <row r="19" spans="1:28" x14ac:dyDescent="0.25">
      <c r="A19">
        <v>1</v>
      </c>
      <c r="D19" s="5">
        <v>12</v>
      </c>
      <c r="E19" s="5">
        <v>65</v>
      </c>
      <c r="F19" s="3">
        <v>4</v>
      </c>
      <c r="G19">
        <v>114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s="3">
        <v>1000</v>
      </c>
      <c r="N19" s="3">
        <v>26000</v>
      </c>
      <c r="O19" s="3">
        <v>1000</v>
      </c>
      <c r="P19" s="3">
        <v>6000</v>
      </c>
      <c r="Q19" s="3" t="s">
        <v>6</v>
      </c>
      <c r="R19" s="3" t="s">
        <v>6</v>
      </c>
      <c r="U19" s="3"/>
      <c r="V19" s="5"/>
      <c r="W19" s="5"/>
      <c r="X19" s="3"/>
      <c r="Y19" s="3"/>
      <c r="Z19" s="3"/>
      <c r="AA19" s="3"/>
      <c r="AB19" s="3"/>
    </row>
    <row r="20" spans="1:28" x14ac:dyDescent="0.25">
      <c r="A20">
        <v>1</v>
      </c>
      <c r="D20" s="5">
        <v>45</v>
      </c>
      <c r="E20" s="5">
        <v>55</v>
      </c>
      <c r="F20" s="3">
        <v>3</v>
      </c>
      <c r="G20">
        <v>113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s="3">
        <v>1000</v>
      </c>
      <c r="N20" s="3">
        <v>26000</v>
      </c>
      <c r="O20" s="3">
        <v>1000</v>
      </c>
      <c r="P20" s="3">
        <v>10000</v>
      </c>
      <c r="Q20" s="3" t="s">
        <v>6</v>
      </c>
      <c r="R20" s="3" t="s">
        <v>6</v>
      </c>
      <c r="U20" s="3"/>
      <c r="V20" s="5"/>
      <c r="W20" s="5"/>
      <c r="X20" s="3"/>
      <c r="Y20" s="3"/>
      <c r="Z20" s="3"/>
      <c r="AA20" s="3"/>
      <c r="AB20" s="3"/>
    </row>
    <row r="21" spans="1:28" x14ac:dyDescent="0.25">
      <c r="A21">
        <v>1</v>
      </c>
      <c r="D21" s="5">
        <v>63</v>
      </c>
      <c r="E21" s="5">
        <v>53</v>
      </c>
      <c r="F21" s="3">
        <v>3</v>
      </c>
      <c r="G21">
        <v>213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s="3">
        <v>1000</v>
      </c>
      <c r="N21" s="3">
        <v>26000</v>
      </c>
      <c r="O21" s="3">
        <v>1000</v>
      </c>
      <c r="P21" s="3">
        <v>4000</v>
      </c>
      <c r="Q21" s="3" t="s">
        <v>20</v>
      </c>
      <c r="R21" s="3" t="s">
        <v>6</v>
      </c>
      <c r="U21" s="3"/>
      <c r="V21" s="5"/>
      <c r="W21" s="5"/>
      <c r="X21" s="3"/>
      <c r="Y21" s="3"/>
      <c r="Z21" s="3"/>
      <c r="AA21" s="3"/>
      <c r="AB21" s="3"/>
    </row>
    <row r="22" spans="1:28" x14ac:dyDescent="0.25">
      <c r="A22">
        <v>1</v>
      </c>
      <c r="D22" s="5">
        <v>15</v>
      </c>
      <c r="E22" s="5">
        <v>55</v>
      </c>
      <c r="F22" s="3">
        <v>5</v>
      </c>
      <c r="G22">
        <v>115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s="3">
        <v>1000</v>
      </c>
      <c r="N22" s="3">
        <v>26000</v>
      </c>
      <c r="O22" s="3">
        <v>1000</v>
      </c>
      <c r="P22" s="3">
        <v>4000</v>
      </c>
      <c r="Q22" s="3" t="s">
        <v>6</v>
      </c>
      <c r="R22" s="3" t="s">
        <v>6</v>
      </c>
      <c r="U22" s="3"/>
      <c r="V22" s="5"/>
      <c r="W22" s="5"/>
      <c r="X22" s="3"/>
      <c r="Y22" s="3"/>
      <c r="Z22" s="3"/>
      <c r="AA22" s="3"/>
      <c r="AB22" s="3"/>
    </row>
    <row r="23" spans="1:28" x14ac:dyDescent="0.25">
      <c r="A23">
        <v>1</v>
      </c>
      <c r="D23" s="5">
        <v>62</v>
      </c>
      <c r="E23" s="5">
        <v>35</v>
      </c>
      <c r="F23" s="3">
        <v>6</v>
      </c>
      <c r="G23">
        <v>116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s="3">
        <v>1000</v>
      </c>
      <c r="N23" s="3">
        <v>26000</v>
      </c>
      <c r="O23" s="3">
        <v>1000</v>
      </c>
      <c r="P23" s="3">
        <v>4000</v>
      </c>
      <c r="Q23" s="3" t="s">
        <v>6</v>
      </c>
      <c r="R23" s="3" t="s">
        <v>6</v>
      </c>
      <c r="U23" s="3"/>
      <c r="V23" s="5"/>
      <c r="W23" s="5"/>
      <c r="X23" s="3"/>
      <c r="Y23" s="3"/>
      <c r="Z23" s="3"/>
      <c r="AA23" s="3"/>
      <c r="AB23" s="3"/>
    </row>
    <row r="24" spans="1:28" x14ac:dyDescent="0.25">
      <c r="A24">
        <v>1</v>
      </c>
      <c r="D24" s="5">
        <v>13</v>
      </c>
      <c r="E24" s="5">
        <v>21</v>
      </c>
      <c r="F24" s="3">
        <v>3</v>
      </c>
      <c r="G24">
        <v>223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s="3">
        <v>1000</v>
      </c>
      <c r="N24" s="3">
        <v>26000</v>
      </c>
      <c r="O24" s="3">
        <v>1000</v>
      </c>
      <c r="P24" s="3">
        <v>4000</v>
      </c>
      <c r="Q24" s="3" t="s">
        <v>20</v>
      </c>
      <c r="R24" s="3" t="s">
        <v>7</v>
      </c>
      <c r="U24" s="3"/>
      <c r="V24" s="5"/>
      <c r="W24" s="5"/>
      <c r="X24" s="3"/>
      <c r="Y24" s="3"/>
      <c r="Z24" s="3"/>
      <c r="AA24" s="3"/>
      <c r="AB24" s="3"/>
    </row>
    <row r="25" spans="1:28" x14ac:dyDescent="0.25">
      <c r="A25">
        <v>1</v>
      </c>
      <c r="D25" s="5">
        <v>42</v>
      </c>
      <c r="E25" s="5">
        <v>63</v>
      </c>
      <c r="F25" s="3">
        <v>6</v>
      </c>
      <c r="G25">
        <v>116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s="3">
        <v>1000</v>
      </c>
      <c r="N25" s="3">
        <v>26000</v>
      </c>
      <c r="O25" s="3">
        <v>1000</v>
      </c>
      <c r="P25" s="3">
        <v>12000</v>
      </c>
      <c r="Q25" s="3" t="s">
        <v>6</v>
      </c>
      <c r="R25" s="3" t="s">
        <v>6</v>
      </c>
      <c r="U25" s="3"/>
      <c r="V25" s="5"/>
      <c r="W25" s="5"/>
      <c r="X25" s="3"/>
      <c r="Y25" s="3"/>
      <c r="Z25" s="3"/>
      <c r="AA25" s="3"/>
      <c r="AB25" s="3"/>
    </row>
    <row r="26" spans="1:28" x14ac:dyDescent="0.25">
      <c r="A26">
        <v>1</v>
      </c>
      <c r="D26" s="5">
        <v>54</v>
      </c>
      <c r="E26" s="5">
        <v>41</v>
      </c>
      <c r="F26" s="3">
        <v>4</v>
      </c>
      <c r="G26">
        <v>214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s="3">
        <v>1000</v>
      </c>
      <c r="N26" s="3">
        <v>26000</v>
      </c>
      <c r="O26" s="3">
        <v>1000</v>
      </c>
      <c r="P26" s="3">
        <v>4000</v>
      </c>
      <c r="Q26" s="3" t="s">
        <v>20</v>
      </c>
      <c r="R26" s="3" t="s">
        <v>6</v>
      </c>
      <c r="U26" s="3"/>
      <c r="V26" s="5"/>
      <c r="W26" s="5"/>
      <c r="X26" s="3"/>
      <c r="Y26" s="3"/>
      <c r="Z26" s="3"/>
      <c r="AA26" s="3"/>
      <c r="AB26" s="3"/>
    </row>
    <row r="27" spans="1:28" x14ac:dyDescent="0.25">
      <c r="A27">
        <v>1</v>
      </c>
      <c r="D27" s="5">
        <v>63</v>
      </c>
      <c r="E27" s="5">
        <v>44</v>
      </c>
      <c r="F27" s="3">
        <v>4</v>
      </c>
      <c r="G27">
        <v>214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s="3">
        <v>1000</v>
      </c>
      <c r="N27" s="3">
        <v>26000</v>
      </c>
      <c r="O27" s="3">
        <v>1000</v>
      </c>
      <c r="P27" s="3">
        <v>4000</v>
      </c>
      <c r="Q27" s="3" t="s">
        <v>20</v>
      </c>
      <c r="R27" s="3" t="s">
        <v>6</v>
      </c>
      <c r="U27" s="3"/>
      <c r="V27" s="5"/>
      <c r="W27" s="5"/>
      <c r="X27" s="3"/>
      <c r="Y27" s="3"/>
      <c r="Z27" s="3"/>
      <c r="AA27" s="3"/>
      <c r="AB27" s="3"/>
    </row>
    <row r="28" spans="1:28" x14ac:dyDescent="0.25">
      <c r="A28">
        <v>1</v>
      </c>
      <c r="D28" s="5">
        <v>26</v>
      </c>
      <c r="E28" s="5">
        <v>14</v>
      </c>
      <c r="F28" s="3">
        <v>4</v>
      </c>
      <c r="G28">
        <v>114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s="3">
        <v>1000</v>
      </c>
      <c r="N28" s="3">
        <v>26000</v>
      </c>
      <c r="O28" s="3">
        <v>1000</v>
      </c>
      <c r="P28" s="3">
        <v>6000</v>
      </c>
      <c r="Q28" s="3" t="s">
        <v>6</v>
      </c>
      <c r="R28" s="3" t="s">
        <v>6</v>
      </c>
      <c r="U28" s="3"/>
      <c r="V28" s="5"/>
      <c r="W28" s="5"/>
      <c r="X28" s="3"/>
      <c r="Y28" s="3"/>
      <c r="Z28" s="3"/>
      <c r="AA28" s="3"/>
      <c r="AB28" s="3"/>
    </row>
    <row r="29" spans="1:28" x14ac:dyDescent="0.25">
      <c r="A29">
        <v>1</v>
      </c>
      <c r="D29" s="5">
        <v>45</v>
      </c>
      <c r="E29" s="5">
        <v>35</v>
      </c>
      <c r="F29" s="3">
        <v>3</v>
      </c>
      <c r="G29">
        <v>113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s="3">
        <v>1000</v>
      </c>
      <c r="N29" s="3">
        <v>26000</v>
      </c>
      <c r="O29" s="3">
        <v>1000</v>
      </c>
      <c r="P29" s="3">
        <v>6000</v>
      </c>
      <c r="Q29" s="3" t="s">
        <v>6</v>
      </c>
      <c r="R29" s="3" t="s">
        <v>6</v>
      </c>
      <c r="U29" s="3"/>
      <c r="V29" s="5"/>
      <c r="W29" s="5"/>
      <c r="X29" s="3"/>
      <c r="Y29" s="3"/>
      <c r="Z29" s="3"/>
      <c r="AA29" s="3"/>
      <c r="AB29" s="3"/>
    </row>
    <row r="30" spans="1:28" x14ac:dyDescent="0.25">
      <c r="A30">
        <v>1</v>
      </c>
      <c r="D30" s="5">
        <v>45</v>
      </c>
      <c r="E30" s="5">
        <v>25</v>
      </c>
      <c r="F30" s="3">
        <v>5</v>
      </c>
      <c r="G30">
        <v>115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s="3">
        <v>1000</v>
      </c>
      <c r="N30" s="3">
        <v>26000</v>
      </c>
      <c r="O30" s="3">
        <v>1000</v>
      </c>
      <c r="P30" s="3">
        <v>4000</v>
      </c>
      <c r="Q30" s="3" t="s">
        <v>6</v>
      </c>
      <c r="R30" s="3" t="s">
        <v>6</v>
      </c>
      <c r="U30" s="3"/>
      <c r="V30" s="5"/>
      <c r="W30" s="5"/>
      <c r="X30" s="3"/>
      <c r="Y30" s="3"/>
      <c r="Z30" s="3"/>
      <c r="AA30" s="3"/>
      <c r="AB30" s="3"/>
    </row>
    <row r="31" spans="1:28" x14ac:dyDescent="0.25">
      <c r="A31">
        <v>1</v>
      </c>
      <c r="D31" s="5">
        <v>62</v>
      </c>
      <c r="E31" s="5">
        <v>14</v>
      </c>
      <c r="F31" s="3">
        <v>4</v>
      </c>
      <c r="G31">
        <v>214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s="3">
        <v>1000</v>
      </c>
      <c r="N31" s="3">
        <v>26000</v>
      </c>
      <c r="O31" s="3">
        <v>1000</v>
      </c>
      <c r="P31" s="3">
        <v>6000</v>
      </c>
      <c r="Q31" s="3" t="s">
        <v>20</v>
      </c>
      <c r="R31" s="3" t="s">
        <v>6</v>
      </c>
      <c r="U31" s="3"/>
      <c r="V31" s="5"/>
      <c r="W31" s="5"/>
      <c r="X31" s="3"/>
      <c r="Y31" s="3"/>
      <c r="Z31" s="3"/>
      <c r="AA31" s="3"/>
      <c r="AB31" s="3"/>
    </row>
    <row r="32" spans="1:28" x14ac:dyDescent="0.25">
      <c r="R32" s="3"/>
      <c r="U32" s="3"/>
      <c r="V32" s="5"/>
      <c r="W32" s="5"/>
      <c r="X32" s="3"/>
      <c r="Y32" s="3"/>
      <c r="Z32" s="3"/>
      <c r="AA32" s="3"/>
      <c r="AB32" s="3"/>
    </row>
    <row r="33" spans="1:31" x14ac:dyDescent="0.25">
      <c r="A33">
        <v>1</v>
      </c>
      <c r="D33" s="5">
        <v>55</v>
      </c>
      <c r="E33" s="5">
        <v>41</v>
      </c>
      <c r="F33" s="3">
        <v>4</v>
      </c>
      <c r="G33">
        <v>224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s="3">
        <v>1000</v>
      </c>
      <c r="N33" s="3">
        <v>26000</v>
      </c>
      <c r="O33" s="3">
        <v>1000</v>
      </c>
      <c r="P33" s="3">
        <v>8000</v>
      </c>
      <c r="Q33" s="3" t="s">
        <v>20</v>
      </c>
      <c r="R33" s="3" t="s">
        <v>20</v>
      </c>
      <c r="U33" s="3"/>
      <c r="V33" s="2">
        <v>3</v>
      </c>
      <c r="W33" s="3" t="s">
        <v>20</v>
      </c>
      <c r="X33" s="3" t="s">
        <v>20</v>
      </c>
      <c r="Y33" s="5">
        <v>55</v>
      </c>
      <c r="Z33" s="5">
        <v>41</v>
      </c>
      <c r="AA33" s="3">
        <v>4</v>
      </c>
      <c r="AB33" s="3">
        <v>1000</v>
      </c>
      <c r="AC33" s="3">
        <v>26000</v>
      </c>
      <c r="AD33" s="3">
        <v>1000</v>
      </c>
      <c r="AE33" s="3">
        <v>4000</v>
      </c>
    </row>
    <row r="34" spans="1:31" x14ac:dyDescent="0.25">
      <c r="A34">
        <v>1</v>
      </c>
      <c r="D34" s="5">
        <v>43</v>
      </c>
      <c r="E34" s="5">
        <v>63</v>
      </c>
      <c r="F34" s="3">
        <v>5</v>
      </c>
      <c r="G34">
        <v>115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s="3">
        <v>1000</v>
      </c>
      <c r="N34" s="3">
        <v>26000</v>
      </c>
      <c r="O34" s="3">
        <v>1000</v>
      </c>
      <c r="P34" s="3">
        <v>4000</v>
      </c>
      <c r="Q34" s="3" t="s">
        <v>6</v>
      </c>
      <c r="R34" s="3" t="s">
        <v>6</v>
      </c>
      <c r="U34" s="3"/>
      <c r="V34" s="2">
        <v>3</v>
      </c>
      <c r="W34" s="3" t="s">
        <v>6</v>
      </c>
      <c r="X34" s="3" t="s">
        <v>6</v>
      </c>
      <c r="Y34" s="5">
        <v>43</v>
      </c>
      <c r="Z34" s="5">
        <v>63</v>
      </c>
      <c r="AA34" s="3">
        <v>5</v>
      </c>
      <c r="AB34" s="3">
        <v>1000</v>
      </c>
      <c r="AC34" s="3">
        <v>26000</v>
      </c>
      <c r="AD34" s="3">
        <v>1000</v>
      </c>
      <c r="AE34" s="3">
        <v>4000</v>
      </c>
    </row>
    <row r="35" spans="1:31" x14ac:dyDescent="0.25">
      <c r="A35">
        <v>1</v>
      </c>
      <c r="D35" s="5">
        <v>33</v>
      </c>
      <c r="E35" s="5">
        <v>41</v>
      </c>
      <c r="F35" s="3">
        <v>3</v>
      </c>
      <c r="G35">
        <v>113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s="3">
        <v>1000</v>
      </c>
      <c r="N35" s="3">
        <v>26000</v>
      </c>
      <c r="O35" s="3">
        <v>1000</v>
      </c>
      <c r="P35" s="3">
        <v>4000</v>
      </c>
      <c r="Q35" s="3" t="s">
        <v>6</v>
      </c>
      <c r="R35" s="3" t="s">
        <v>6</v>
      </c>
      <c r="U35" s="3"/>
      <c r="V35" s="2">
        <v>3</v>
      </c>
      <c r="W35" s="3" t="s">
        <v>6</v>
      </c>
      <c r="X35" s="3" t="s">
        <v>6</v>
      </c>
      <c r="Y35" s="5">
        <v>33</v>
      </c>
      <c r="Z35" s="5">
        <v>41</v>
      </c>
      <c r="AA35" s="3">
        <v>3</v>
      </c>
      <c r="AB35" s="3">
        <v>1000</v>
      </c>
      <c r="AC35" s="3">
        <v>26000</v>
      </c>
      <c r="AD35" s="3">
        <v>1000</v>
      </c>
      <c r="AE35" s="3">
        <v>4000</v>
      </c>
    </row>
    <row r="36" spans="1:31" x14ac:dyDescent="0.25">
      <c r="A36">
        <v>1</v>
      </c>
      <c r="D36" s="5">
        <v>55</v>
      </c>
      <c r="E36" s="5">
        <v>15</v>
      </c>
      <c r="F36" s="3">
        <v>5</v>
      </c>
      <c r="G36">
        <v>115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s="3">
        <v>1000</v>
      </c>
      <c r="N36" s="3">
        <v>26000</v>
      </c>
      <c r="O36" s="3">
        <v>1000</v>
      </c>
      <c r="P36" s="3">
        <v>6000</v>
      </c>
      <c r="Q36" s="3" t="s">
        <v>6</v>
      </c>
      <c r="R36" s="3" t="s">
        <v>6</v>
      </c>
      <c r="U36" s="3"/>
      <c r="V36" s="2">
        <v>3</v>
      </c>
      <c r="W36" s="3" t="s">
        <v>6</v>
      </c>
      <c r="X36" s="3" t="s">
        <v>6</v>
      </c>
      <c r="Y36" s="5">
        <v>55</v>
      </c>
      <c r="Z36" s="5">
        <v>15</v>
      </c>
      <c r="AA36" s="3">
        <v>5</v>
      </c>
      <c r="AB36" s="3">
        <v>1000</v>
      </c>
      <c r="AC36" s="3">
        <v>26000</v>
      </c>
      <c r="AD36" s="3">
        <v>1000</v>
      </c>
      <c r="AE36" s="3">
        <v>10000</v>
      </c>
    </row>
    <row r="37" spans="1:31" x14ac:dyDescent="0.25">
      <c r="A37">
        <v>1</v>
      </c>
      <c r="D37" s="5">
        <v>64</v>
      </c>
      <c r="E37" s="5">
        <v>21</v>
      </c>
      <c r="F37" s="3">
        <v>4</v>
      </c>
      <c r="G37">
        <v>214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s="3">
        <v>1000</v>
      </c>
      <c r="N37" s="3">
        <v>26000</v>
      </c>
      <c r="O37" s="3">
        <v>1000</v>
      </c>
      <c r="P37" s="3">
        <v>10000</v>
      </c>
      <c r="Q37" s="3" t="s">
        <v>20</v>
      </c>
      <c r="R37" s="3" t="s">
        <v>6</v>
      </c>
      <c r="U37" s="3"/>
      <c r="V37" s="2">
        <v>3</v>
      </c>
      <c r="W37" s="3" t="s">
        <v>20</v>
      </c>
      <c r="X37" s="3" t="s">
        <v>6</v>
      </c>
      <c r="Y37" s="5">
        <v>64</v>
      </c>
      <c r="Z37" s="5">
        <v>21</v>
      </c>
      <c r="AA37" s="3">
        <v>4</v>
      </c>
      <c r="AB37" s="3">
        <v>1000</v>
      </c>
      <c r="AC37" s="3">
        <v>26000</v>
      </c>
      <c r="AD37" s="3">
        <v>1000</v>
      </c>
      <c r="AE37" s="3">
        <v>8000</v>
      </c>
    </row>
    <row r="38" spans="1:31" x14ac:dyDescent="0.25">
      <c r="A38">
        <v>1</v>
      </c>
      <c r="D38" s="5">
        <v>43</v>
      </c>
      <c r="E38" s="5">
        <v>24</v>
      </c>
      <c r="F38" s="3">
        <v>4</v>
      </c>
      <c r="G38">
        <v>214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s="3">
        <v>1000</v>
      </c>
      <c r="N38" s="3">
        <v>26000</v>
      </c>
      <c r="O38" s="3">
        <v>1000</v>
      </c>
      <c r="P38" s="3">
        <v>4000</v>
      </c>
      <c r="Q38" s="3" t="s">
        <v>20</v>
      </c>
      <c r="R38" s="3" t="s">
        <v>6</v>
      </c>
      <c r="U38" s="3"/>
      <c r="V38" s="2">
        <v>3</v>
      </c>
      <c r="W38" s="3" t="s">
        <v>20</v>
      </c>
      <c r="X38" s="3" t="s">
        <v>6</v>
      </c>
      <c r="Y38" s="5">
        <v>43</v>
      </c>
      <c r="Z38" s="5">
        <v>24</v>
      </c>
      <c r="AA38" s="3">
        <v>4</v>
      </c>
      <c r="AB38" s="3">
        <v>1000</v>
      </c>
      <c r="AC38" s="3">
        <v>26000</v>
      </c>
      <c r="AD38" s="3">
        <v>1000</v>
      </c>
      <c r="AE38" s="3">
        <v>4000</v>
      </c>
    </row>
    <row r="39" spans="1:31" x14ac:dyDescent="0.25">
      <c r="A39">
        <v>1</v>
      </c>
      <c r="D39" s="5">
        <v>34</v>
      </c>
      <c r="E39" s="5">
        <v>21</v>
      </c>
      <c r="F39" s="3">
        <v>4</v>
      </c>
      <c r="G39">
        <v>114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s="3">
        <v>1000</v>
      </c>
      <c r="N39" s="3">
        <v>26000</v>
      </c>
      <c r="O39" s="3">
        <v>1000</v>
      </c>
      <c r="P39" s="3">
        <v>4000</v>
      </c>
      <c r="Q39" s="3" t="s">
        <v>6</v>
      </c>
      <c r="R39" s="3" t="s">
        <v>6</v>
      </c>
      <c r="U39" s="3"/>
      <c r="V39" s="2">
        <v>3</v>
      </c>
      <c r="W39" s="3" t="s">
        <v>6</v>
      </c>
      <c r="X39" s="3" t="s">
        <v>6</v>
      </c>
      <c r="Y39" s="5">
        <v>34</v>
      </c>
      <c r="Z39" s="5">
        <v>21</v>
      </c>
      <c r="AA39" s="3">
        <v>4</v>
      </c>
      <c r="AB39" s="3">
        <v>1000</v>
      </c>
      <c r="AC39" s="3">
        <v>26000</v>
      </c>
      <c r="AD39" s="3">
        <v>1000</v>
      </c>
      <c r="AE39" s="3">
        <v>4000</v>
      </c>
    </row>
    <row r="40" spans="1:31" x14ac:dyDescent="0.25">
      <c r="A40">
        <v>1</v>
      </c>
      <c r="D40" s="5">
        <v>35</v>
      </c>
      <c r="E40" s="5">
        <v>25</v>
      </c>
      <c r="F40" s="3">
        <v>3</v>
      </c>
      <c r="G40">
        <v>223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s="3">
        <v>1000</v>
      </c>
      <c r="N40" s="3">
        <v>26000</v>
      </c>
      <c r="O40" s="3">
        <v>1000</v>
      </c>
      <c r="P40" s="3">
        <v>4000</v>
      </c>
      <c r="Q40" s="3" t="s">
        <v>20</v>
      </c>
      <c r="R40" s="3" t="s">
        <v>20</v>
      </c>
      <c r="U40" s="3"/>
      <c r="V40" s="2">
        <v>3</v>
      </c>
      <c r="W40" s="3" t="s">
        <v>20</v>
      </c>
      <c r="X40" s="3" t="s">
        <v>20</v>
      </c>
      <c r="Y40" s="5">
        <v>35</v>
      </c>
      <c r="Z40" s="5">
        <v>25</v>
      </c>
      <c r="AA40" s="3">
        <v>3</v>
      </c>
      <c r="AB40" s="3">
        <v>1000</v>
      </c>
      <c r="AC40" s="3">
        <v>26000</v>
      </c>
      <c r="AD40" s="3">
        <v>1000</v>
      </c>
      <c r="AE40" s="3">
        <v>6000</v>
      </c>
    </row>
    <row r="41" spans="1:31" x14ac:dyDescent="0.25">
      <c r="A41">
        <v>1</v>
      </c>
      <c r="D41" s="5">
        <v>42</v>
      </c>
      <c r="E41" s="5">
        <v>54</v>
      </c>
      <c r="F41" s="3">
        <v>4</v>
      </c>
      <c r="G41">
        <v>214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s="3">
        <v>1000</v>
      </c>
      <c r="N41" s="3">
        <v>26000</v>
      </c>
      <c r="O41" s="3">
        <v>1000</v>
      </c>
      <c r="P41" s="3">
        <v>4000</v>
      </c>
      <c r="Q41" s="3" t="s">
        <v>20</v>
      </c>
      <c r="R41" s="3" t="s">
        <v>6</v>
      </c>
      <c r="U41" s="3"/>
      <c r="V41" s="2">
        <v>3</v>
      </c>
      <c r="W41" s="3" t="s">
        <v>20</v>
      </c>
      <c r="X41" s="3" t="s">
        <v>6</v>
      </c>
      <c r="Y41" s="5">
        <v>42</v>
      </c>
      <c r="Z41" s="5">
        <v>54</v>
      </c>
      <c r="AA41" s="3">
        <v>4</v>
      </c>
      <c r="AB41" s="3">
        <v>1000</v>
      </c>
      <c r="AC41" s="3">
        <v>26000</v>
      </c>
      <c r="AD41" s="3">
        <v>1000</v>
      </c>
      <c r="AE41" s="3">
        <v>6000</v>
      </c>
    </row>
    <row r="42" spans="1:31" x14ac:dyDescent="0.25">
      <c r="A42">
        <v>1</v>
      </c>
      <c r="D42" s="5">
        <v>25</v>
      </c>
      <c r="E42" s="5">
        <v>15</v>
      </c>
      <c r="F42" s="3">
        <v>3</v>
      </c>
      <c r="G42">
        <v>113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s="3">
        <v>1000</v>
      </c>
      <c r="N42" s="3">
        <v>26000</v>
      </c>
      <c r="O42" s="3">
        <v>1000</v>
      </c>
      <c r="P42" s="3">
        <v>12000</v>
      </c>
      <c r="Q42" s="3" t="s">
        <v>6</v>
      </c>
      <c r="R42" s="3" t="s">
        <v>19</v>
      </c>
      <c r="U42" s="3"/>
      <c r="V42" s="2">
        <v>3</v>
      </c>
      <c r="W42" s="3" t="s">
        <v>6</v>
      </c>
      <c r="X42" s="3" t="s">
        <v>19</v>
      </c>
      <c r="Y42" s="5">
        <v>25</v>
      </c>
      <c r="Z42" s="5">
        <v>15</v>
      </c>
      <c r="AA42" s="3">
        <v>3</v>
      </c>
      <c r="AB42" s="3">
        <v>1000</v>
      </c>
      <c r="AC42" s="3">
        <v>26000</v>
      </c>
      <c r="AD42" s="3">
        <v>1000</v>
      </c>
      <c r="AE42" s="3">
        <v>4000</v>
      </c>
    </row>
    <row r="43" spans="1:31" x14ac:dyDescent="0.25">
      <c r="A43">
        <v>1</v>
      </c>
      <c r="D43" s="5">
        <v>14</v>
      </c>
      <c r="E43" s="5">
        <v>34</v>
      </c>
      <c r="F43" s="3">
        <v>5</v>
      </c>
      <c r="G43">
        <v>115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 s="3">
        <v>1000</v>
      </c>
      <c r="N43" s="3">
        <v>26000</v>
      </c>
      <c r="O43" s="3">
        <v>1000</v>
      </c>
      <c r="P43" s="3">
        <v>4000</v>
      </c>
      <c r="Q43" s="3" t="s">
        <v>6</v>
      </c>
      <c r="R43" s="3" t="s">
        <v>6</v>
      </c>
      <c r="U43" s="3"/>
      <c r="V43" s="2">
        <v>3</v>
      </c>
      <c r="W43" s="3" t="s">
        <v>6</v>
      </c>
      <c r="X43" s="3" t="s">
        <v>6</v>
      </c>
      <c r="Y43" s="5">
        <v>14</v>
      </c>
      <c r="Z43" s="5">
        <v>34</v>
      </c>
      <c r="AA43" s="3">
        <v>5</v>
      </c>
      <c r="AB43" s="3">
        <v>1000</v>
      </c>
      <c r="AC43" s="3">
        <v>26000</v>
      </c>
      <c r="AD43" s="3">
        <v>1000</v>
      </c>
      <c r="AE43" s="3">
        <v>4000</v>
      </c>
    </row>
    <row r="44" spans="1:31" x14ac:dyDescent="0.25">
      <c r="A44">
        <v>1</v>
      </c>
      <c r="D44" s="5">
        <v>66</v>
      </c>
      <c r="E44" s="5">
        <v>54</v>
      </c>
      <c r="F44" s="3">
        <v>4</v>
      </c>
      <c r="G44">
        <v>114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s="3">
        <v>1000</v>
      </c>
      <c r="N44" s="3">
        <v>26000</v>
      </c>
      <c r="O44" s="3">
        <v>1000</v>
      </c>
      <c r="P44" s="3">
        <v>4000</v>
      </c>
      <c r="Q44" s="3" t="s">
        <v>6</v>
      </c>
      <c r="R44" s="3" t="s">
        <v>6</v>
      </c>
      <c r="U44" s="3"/>
      <c r="V44" s="2">
        <v>3</v>
      </c>
      <c r="W44" s="3" t="s">
        <v>6</v>
      </c>
      <c r="X44" s="3" t="s">
        <v>6</v>
      </c>
      <c r="Y44" s="5">
        <v>66</v>
      </c>
      <c r="Z44" s="5">
        <v>54</v>
      </c>
      <c r="AA44" s="3">
        <v>4</v>
      </c>
      <c r="AB44" s="3">
        <v>1000</v>
      </c>
      <c r="AC44" s="3">
        <v>26000</v>
      </c>
      <c r="AD44" s="3">
        <v>1000</v>
      </c>
      <c r="AE44" s="3">
        <v>8000</v>
      </c>
    </row>
    <row r="45" spans="1:31" x14ac:dyDescent="0.25">
      <c r="A45">
        <v>1</v>
      </c>
      <c r="D45" s="5">
        <v>66</v>
      </c>
      <c r="E45" s="5">
        <v>34</v>
      </c>
      <c r="F45" s="3">
        <v>6</v>
      </c>
      <c r="G45">
        <v>116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s="3">
        <v>1000</v>
      </c>
      <c r="N45" s="3">
        <v>26000</v>
      </c>
      <c r="O45" s="3">
        <v>1000</v>
      </c>
      <c r="P45" s="3">
        <v>6000</v>
      </c>
      <c r="Q45" s="3" t="s">
        <v>6</v>
      </c>
      <c r="R45" s="3" t="s">
        <v>6</v>
      </c>
      <c r="U45" s="3"/>
      <c r="V45" s="2">
        <v>3</v>
      </c>
      <c r="W45" s="3" t="s">
        <v>6</v>
      </c>
      <c r="X45" s="3" t="s">
        <v>6</v>
      </c>
      <c r="Y45" s="5">
        <v>66</v>
      </c>
      <c r="Z45" s="5">
        <v>34</v>
      </c>
      <c r="AA45" s="3">
        <v>6</v>
      </c>
      <c r="AB45" s="3">
        <v>1000</v>
      </c>
      <c r="AC45" s="3">
        <v>26000</v>
      </c>
      <c r="AD45" s="3">
        <v>1000</v>
      </c>
      <c r="AE45" s="3">
        <v>6000</v>
      </c>
    </row>
    <row r="46" spans="1:31" x14ac:dyDescent="0.25">
      <c r="A46">
        <v>1</v>
      </c>
      <c r="D46" s="5">
        <v>12</v>
      </c>
      <c r="E46" s="5">
        <v>33</v>
      </c>
      <c r="F46" s="3">
        <v>4</v>
      </c>
      <c r="G46">
        <v>214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s="3">
        <v>1000</v>
      </c>
      <c r="N46" s="3">
        <v>26000</v>
      </c>
      <c r="O46" s="3">
        <v>1000</v>
      </c>
      <c r="P46" s="3">
        <v>6000</v>
      </c>
      <c r="Q46" s="3" t="s">
        <v>20</v>
      </c>
      <c r="R46" s="3" t="s">
        <v>6</v>
      </c>
      <c r="U46" s="3"/>
      <c r="V46" s="2">
        <v>3</v>
      </c>
      <c r="W46" s="3" t="s">
        <v>20</v>
      </c>
      <c r="X46" s="3" t="s">
        <v>6</v>
      </c>
      <c r="Y46" s="5">
        <v>12</v>
      </c>
      <c r="Z46" s="5">
        <v>33</v>
      </c>
      <c r="AA46" s="3">
        <v>4</v>
      </c>
      <c r="AB46" s="3">
        <v>1000</v>
      </c>
      <c r="AC46" s="3">
        <v>26000</v>
      </c>
      <c r="AD46" s="3">
        <v>1000</v>
      </c>
      <c r="AE46" s="3">
        <v>6000</v>
      </c>
    </row>
    <row r="47" spans="1:31" x14ac:dyDescent="0.25">
      <c r="A47">
        <v>1</v>
      </c>
      <c r="D47" s="5">
        <v>21</v>
      </c>
      <c r="E47" s="5">
        <v>36</v>
      </c>
      <c r="F47" s="3">
        <v>3</v>
      </c>
      <c r="G47">
        <v>113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s="3">
        <v>1000</v>
      </c>
      <c r="N47" s="3">
        <v>26000</v>
      </c>
      <c r="O47" s="3">
        <v>1000</v>
      </c>
      <c r="P47" s="3">
        <v>4000</v>
      </c>
      <c r="Q47" s="3" t="s">
        <v>6</v>
      </c>
      <c r="R47" s="3" t="s">
        <v>6</v>
      </c>
      <c r="U47" s="3"/>
      <c r="V47" s="2">
        <v>3</v>
      </c>
      <c r="W47" s="3" t="s">
        <v>6</v>
      </c>
      <c r="X47" s="3" t="s">
        <v>6</v>
      </c>
      <c r="Y47" s="5">
        <v>21</v>
      </c>
      <c r="Z47" s="5">
        <v>36</v>
      </c>
      <c r="AA47" s="3">
        <v>3</v>
      </c>
      <c r="AB47" s="3">
        <v>1000</v>
      </c>
      <c r="AC47" s="3">
        <v>26000</v>
      </c>
      <c r="AD47" s="3">
        <v>1000</v>
      </c>
      <c r="AE47" s="3">
        <v>4000</v>
      </c>
    </row>
    <row r="48" spans="1:31" x14ac:dyDescent="0.25">
      <c r="A48">
        <v>1</v>
      </c>
      <c r="D48" s="5">
        <v>11</v>
      </c>
      <c r="E48" s="5">
        <v>51</v>
      </c>
      <c r="F48" s="3">
        <v>6</v>
      </c>
      <c r="G48">
        <v>116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s="3">
        <v>1000</v>
      </c>
      <c r="N48" s="3">
        <v>26000</v>
      </c>
      <c r="O48" s="3">
        <v>1000</v>
      </c>
      <c r="P48" s="3">
        <v>6000</v>
      </c>
      <c r="Q48" s="3" t="s">
        <v>6</v>
      </c>
      <c r="R48" s="3" t="s">
        <v>6</v>
      </c>
      <c r="U48" s="3"/>
      <c r="V48" s="2">
        <v>3</v>
      </c>
      <c r="W48" s="3" t="s">
        <v>6</v>
      </c>
      <c r="X48" s="3" t="s">
        <v>6</v>
      </c>
      <c r="Y48" s="5">
        <v>11</v>
      </c>
      <c r="Z48" s="5">
        <v>51</v>
      </c>
      <c r="AA48" s="3">
        <v>6</v>
      </c>
      <c r="AB48" s="3">
        <v>1000</v>
      </c>
      <c r="AC48" s="3">
        <v>26000</v>
      </c>
      <c r="AD48" s="3">
        <v>1000</v>
      </c>
      <c r="AE48" s="3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B3F9-7C77-4D0F-B33D-165DEA52694C}">
  <dimension ref="A1:AI72"/>
  <sheetViews>
    <sheetView tabSelected="1" zoomScale="60" zoomScaleNormal="60" workbookViewId="0">
      <selection activeCell="U27" sqref="U27"/>
    </sheetView>
  </sheetViews>
  <sheetFormatPr defaultRowHeight="15" x14ac:dyDescent="0.25"/>
  <cols>
    <col min="13" max="13" width="11.85546875" customWidth="1"/>
    <col min="14" max="14" width="12.5703125" customWidth="1"/>
    <col min="21" max="21" width="12" bestFit="1" customWidth="1"/>
    <col min="22" max="22" width="14.5703125" bestFit="1" customWidth="1"/>
    <col min="23" max="23" width="23.140625" bestFit="1" customWidth="1"/>
    <col min="24" max="24" width="11.5703125" bestFit="1" customWidth="1"/>
    <col min="29" max="29" width="23.140625" bestFit="1" customWidth="1"/>
    <col min="30" max="30" width="11.42578125" bestFit="1" customWidth="1"/>
    <col min="32" max="33" width="9.5703125" bestFit="1" customWidth="1"/>
    <col min="34" max="34" width="4.5703125" bestFit="1" customWidth="1"/>
  </cols>
  <sheetData>
    <row r="1" spans="1:24" x14ac:dyDescent="0.25">
      <c r="D1">
        <v>34</v>
      </c>
      <c r="E1">
        <v>11</v>
      </c>
      <c r="F1">
        <v>4</v>
      </c>
      <c r="G1">
        <v>114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>
        <v>1600</v>
      </c>
      <c r="N1">
        <v>25000</v>
      </c>
      <c r="O1">
        <v>800</v>
      </c>
      <c r="P1">
        <v>8000</v>
      </c>
      <c r="Q1" t="s">
        <v>6</v>
      </c>
      <c r="R1" t="s">
        <v>6</v>
      </c>
      <c r="S1">
        <v>1</v>
      </c>
      <c r="U1" t="s">
        <v>54</v>
      </c>
      <c r="V1" t="s">
        <v>55</v>
      </c>
      <c r="W1" t="s">
        <v>19</v>
      </c>
      <c r="X1" t="s">
        <v>64</v>
      </c>
    </row>
    <row r="2" spans="1:24" x14ac:dyDescent="0.25">
      <c r="A2">
        <v>1</v>
      </c>
      <c r="D2">
        <v>65</v>
      </c>
      <c r="E2">
        <v>15</v>
      </c>
      <c r="F2">
        <v>3</v>
      </c>
      <c r="G2">
        <v>113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1600</v>
      </c>
      <c r="N2">
        <v>25000</v>
      </c>
      <c r="O2">
        <v>800</v>
      </c>
      <c r="P2">
        <v>4000</v>
      </c>
      <c r="Q2" t="s">
        <v>6</v>
      </c>
      <c r="R2" t="s">
        <v>6</v>
      </c>
      <c r="S2">
        <v>1</v>
      </c>
      <c r="U2" t="s">
        <v>53</v>
      </c>
      <c r="V2" t="s">
        <v>56</v>
      </c>
      <c r="W2" t="s">
        <v>19</v>
      </c>
      <c r="X2" t="s">
        <v>65</v>
      </c>
    </row>
    <row r="3" spans="1:24" x14ac:dyDescent="0.25">
      <c r="A3">
        <v>1</v>
      </c>
      <c r="D3">
        <v>22</v>
      </c>
      <c r="E3">
        <v>64</v>
      </c>
      <c r="F3">
        <v>3</v>
      </c>
      <c r="G3">
        <v>113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>
        <v>1600</v>
      </c>
      <c r="N3">
        <v>25000</v>
      </c>
      <c r="O3">
        <v>800</v>
      </c>
      <c r="P3">
        <v>6000</v>
      </c>
      <c r="Q3" t="s">
        <v>6</v>
      </c>
      <c r="R3" t="s">
        <v>6</v>
      </c>
      <c r="S3">
        <v>1</v>
      </c>
      <c r="X3">
        <v>15</v>
      </c>
    </row>
    <row r="4" spans="1:24" x14ac:dyDescent="0.25">
      <c r="A4">
        <v>1</v>
      </c>
      <c r="D4">
        <v>44</v>
      </c>
      <c r="E4">
        <v>51</v>
      </c>
      <c r="F4">
        <v>4</v>
      </c>
      <c r="G4">
        <v>114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>
        <v>1600</v>
      </c>
      <c r="N4">
        <v>25000</v>
      </c>
      <c r="O4">
        <v>800</v>
      </c>
      <c r="P4">
        <v>4000</v>
      </c>
      <c r="Q4" t="s">
        <v>6</v>
      </c>
      <c r="R4" t="s">
        <v>6</v>
      </c>
      <c r="S4">
        <v>1</v>
      </c>
    </row>
    <row r="5" spans="1:24" x14ac:dyDescent="0.25">
      <c r="A5">
        <v>1</v>
      </c>
      <c r="D5">
        <v>24</v>
      </c>
      <c r="E5">
        <v>64</v>
      </c>
      <c r="F5">
        <v>5</v>
      </c>
      <c r="G5">
        <v>115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>
        <v>1600</v>
      </c>
      <c r="N5">
        <v>25000</v>
      </c>
      <c r="O5">
        <v>800</v>
      </c>
      <c r="P5">
        <v>4000</v>
      </c>
      <c r="Q5" t="s">
        <v>6</v>
      </c>
      <c r="R5" t="s">
        <v>6</v>
      </c>
      <c r="S5">
        <v>1</v>
      </c>
    </row>
    <row r="6" spans="1:24" x14ac:dyDescent="0.25">
      <c r="A6">
        <v>1</v>
      </c>
      <c r="D6">
        <v>45</v>
      </c>
      <c r="E6">
        <v>51</v>
      </c>
      <c r="F6">
        <v>4</v>
      </c>
      <c r="G6">
        <v>114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>
        <v>1600</v>
      </c>
      <c r="N6">
        <v>25000</v>
      </c>
      <c r="O6">
        <v>800</v>
      </c>
      <c r="P6">
        <v>5000</v>
      </c>
      <c r="Q6" t="s">
        <v>6</v>
      </c>
      <c r="R6" t="s">
        <v>6</v>
      </c>
      <c r="S6">
        <v>1</v>
      </c>
    </row>
    <row r="7" spans="1:24" x14ac:dyDescent="0.25">
      <c r="A7">
        <v>1</v>
      </c>
      <c r="D7">
        <v>22</v>
      </c>
      <c r="E7">
        <v>63</v>
      </c>
      <c r="F7">
        <v>4</v>
      </c>
      <c r="G7">
        <v>114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>
        <v>1600</v>
      </c>
      <c r="N7">
        <v>25000</v>
      </c>
      <c r="O7">
        <v>800</v>
      </c>
      <c r="P7">
        <v>4000</v>
      </c>
      <c r="Q7" t="s">
        <v>6</v>
      </c>
      <c r="R7" t="s">
        <v>6</v>
      </c>
      <c r="S7">
        <v>1</v>
      </c>
    </row>
    <row r="8" spans="1:24" x14ac:dyDescent="0.25">
      <c r="A8">
        <v>1</v>
      </c>
      <c r="D8">
        <v>64</v>
      </c>
      <c r="E8">
        <v>43</v>
      </c>
      <c r="F8">
        <v>6</v>
      </c>
      <c r="G8">
        <v>116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>
        <v>1600</v>
      </c>
      <c r="N8">
        <v>25000</v>
      </c>
      <c r="O8">
        <v>800</v>
      </c>
      <c r="P8">
        <v>4000</v>
      </c>
      <c r="Q8" t="s">
        <v>6</v>
      </c>
      <c r="R8" t="s">
        <v>6</v>
      </c>
      <c r="S8">
        <v>1</v>
      </c>
    </row>
    <row r="9" spans="1:24" x14ac:dyDescent="0.25">
      <c r="A9">
        <v>1</v>
      </c>
      <c r="D9">
        <v>55</v>
      </c>
      <c r="E9">
        <v>65</v>
      </c>
      <c r="F9">
        <v>3</v>
      </c>
      <c r="G9">
        <v>113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>
        <v>1600</v>
      </c>
      <c r="N9">
        <v>25000</v>
      </c>
      <c r="O9">
        <v>800</v>
      </c>
      <c r="P9">
        <v>10000</v>
      </c>
      <c r="Q9" t="s">
        <v>6</v>
      </c>
      <c r="R9" t="s">
        <v>6</v>
      </c>
      <c r="S9">
        <v>1</v>
      </c>
    </row>
    <row r="10" spans="1:24" x14ac:dyDescent="0.25">
      <c r="A10">
        <v>1</v>
      </c>
      <c r="D10">
        <v>53</v>
      </c>
      <c r="E10">
        <v>33</v>
      </c>
      <c r="F10">
        <v>5</v>
      </c>
      <c r="G10">
        <v>115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>
        <v>1600</v>
      </c>
      <c r="N10">
        <v>25000</v>
      </c>
      <c r="O10">
        <v>800</v>
      </c>
      <c r="P10">
        <v>8000</v>
      </c>
      <c r="Q10" t="s">
        <v>6</v>
      </c>
      <c r="R10" t="s">
        <v>6</v>
      </c>
      <c r="S10">
        <v>1</v>
      </c>
    </row>
    <row r="11" spans="1:24" x14ac:dyDescent="0.25">
      <c r="A11">
        <v>1</v>
      </c>
      <c r="D11">
        <v>11</v>
      </c>
      <c r="E11">
        <v>26</v>
      </c>
      <c r="F11">
        <v>3</v>
      </c>
      <c r="G11">
        <v>113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>
        <v>1600</v>
      </c>
      <c r="N11">
        <v>25000</v>
      </c>
      <c r="O11">
        <v>800</v>
      </c>
      <c r="P11">
        <v>4200</v>
      </c>
      <c r="Q11" t="s">
        <v>6</v>
      </c>
      <c r="R11" t="s">
        <v>6</v>
      </c>
      <c r="S11">
        <v>1</v>
      </c>
    </row>
    <row r="12" spans="1:24" x14ac:dyDescent="0.25">
      <c r="A12">
        <v>1</v>
      </c>
      <c r="D12">
        <v>26</v>
      </c>
      <c r="E12">
        <v>45</v>
      </c>
      <c r="F12">
        <v>4</v>
      </c>
      <c r="G12">
        <v>114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>
        <v>1600</v>
      </c>
      <c r="N12">
        <v>25000</v>
      </c>
      <c r="O12">
        <v>800</v>
      </c>
      <c r="P12">
        <v>8000</v>
      </c>
      <c r="Q12" t="s">
        <v>6</v>
      </c>
      <c r="R12" t="s">
        <v>6</v>
      </c>
      <c r="S12">
        <v>1</v>
      </c>
    </row>
    <row r="13" spans="1:24" x14ac:dyDescent="0.25">
      <c r="A13">
        <v>1</v>
      </c>
      <c r="D13">
        <v>33</v>
      </c>
      <c r="E13">
        <v>54</v>
      </c>
      <c r="F13">
        <v>4</v>
      </c>
      <c r="G13">
        <v>114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>
        <v>1600</v>
      </c>
      <c r="N13">
        <v>25000</v>
      </c>
      <c r="O13">
        <v>800</v>
      </c>
      <c r="P13">
        <v>5000</v>
      </c>
      <c r="Q13" t="s">
        <v>6</v>
      </c>
      <c r="R13" t="s">
        <v>6</v>
      </c>
      <c r="S13">
        <v>1</v>
      </c>
    </row>
    <row r="14" spans="1:24" x14ac:dyDescent="0.25">
      <c r="M14" s="8">
        <f>SUM(M1:M13)</f>
        <v>20800</v>
      </c>
      <c r="N14" s="8">
        <f t="shared" ref="N14:P14" si="0">SUM(N1:N13)</f>
        <v>325000</v>
      </c>
      <c r="O14" s="8">
        <f t="shared" si="0"/>
        <v>10400</v>
      </c>
      <c r="P14" s="8">
        <f t="shared" si="0"/>
        <v>74200</v>
      </c>
      <c r="Q14" s="8">
        <f>SUM(M14:P14)/60000</f>
        <v>7.1733333333333329</v>
      </c>
      <c r="R14" s="8">
        <f>SUM(M14:P14)/800</f>
        <v>538</v>
      </c>
      <c r="U14">
        <f>SUM(M14:P14)</f>
        <v>430400</v>
      </c>
      <c r="V14">
        <f>U14/800</f>
        <v>538</v>
      </c>
    </row>
    <row r="15" spans="1:24" x14ac:dyDescent="0.25">
      <c r="A15">
        <v>1</v>
      </c>
      <c r="D15">
        <v>62</v>
      </c>
      <c r="E15">
        <v>14</v>
      </c>
      <c r="F15">
        <v>4</v>
      </c>
      <c r="G15">
        <v>214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>
        <v>1600</v>
      </c>
      <c r="N15">
        <v>25000</v>
      </c>
      <c r="O15">
        <v>800</v>
      </c>
      <c r="P15">
        <v>6000</v>
      </c>
      <c r="Q15" t="s">
        <v>7</v>
      </c>
      <c r="R15" t="s">
        <v>6</v>
      </c>
      <c r="S15">
        <v>1</v>
      </c>
      <c r="U15" t="s">
        <v>52</v>
      </c>
      <c r="V15" t="s">
        <v>57</v>
      </c>
      <c r="W15" t="s">
        <v>59</v>
      </c>
    </row>
    <row r="16" spans="1:24" x14ac:dyDescent="0.25">
      <c r="A16">
        <v>1</v>
      </c>
      <c r="D16">
        <v>12</v>
      </c>
      <c r="E16">
        <v>65</v>
      </c>
      <c r="F16">
        <v>4</v>
      </c>
      <c r="G16">
        <v>114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>
        <v>1600</v>
      </c>
      <c r="N16">
        <v>25000</v>
      </c>
      <c r="O16">
        <v>800</v>
      </c>
      <c r="P16">
        <v>12000</v>
      </c>
      <c r="Q16" t="s">
        <v>6</v>
      </c>
      <c r="R16" t="s">
        <v>6</v>
      </c>
      <c r="S16">
        <v>2</v>
      </c>
      <c r="U16" t="s">
        <v>53</v>
      </c>
      <c r="V16" t="s">
        <v>58</v>
      </c>
      <c r="W16" t="s">
        <v>60</v>
      </c>
    </row>
    <row r="17" spans="1:35" x14ac:dyDescent="0.25">
      <c r="A17">
        <v>1</v>
      </c>
      <c r="D17">
        <v>45</v>
      </c>
      <c r="E17">
        <v>35</v>
      </c>
      <c r="F17">
        <v>3</v>
      </c>
      <c r="G17">
        <v>113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>
        <v>1600</v>
      </c>
      <c r="N17">
        <v>25000</v>
      </c>
      <c r="O17">
        <v>800</v>
      </c>
      <c r="P17">
        <v>6000</v>
      </c>
      <c r="Q17" t="s">
        <v>6</v>
      </c>
      <c r="R17" t="s">
        <v>6</v>
      </c>
      <c r="S17">
        <v>3</v>
      </c>
      <c r="V17" s="8">
        <v>6</v>
      </c>
      <c r="W17">
        <v>2</v>
      </c>
    </row>
    <row r="18" spans="1:35" x14ac:dyDescent="0.25">
      <c r="A18">
        <v>1</v>
      </c>
      <c r="D18">
        <v>32</v>
      </c>
      <c r="E18">
        <v>24</v>
      </c>
      <c r="F18">
        <v>4</v>
      </c>
      <c r="G18">
        <v>114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>
        <v>1600</v>
      </c>
      <c r="N18">
        <v>25000</v>
      </c>
      <c r="O18">
        <v>800</v>
      </c>
      <c r="P18">
        <v>5400</v>
      </c>
      <c r="Q18" t="s">
        <v>7</v>
      </c>
      <c r="R18" t="s">
        <v>7</v>
      </c>
      <c r="S18">
        <v>4</v>
      </c>
    </row>
    <row r="19" spans="1:35" x14ac:dyDescent="0.25">
      <c r="A19">
        <v>1</v>
      </c>
      <c r="D19">
        <v>63</v>
      </c>
      <c r="E19">
        <v>53</v>
      </c>
      <c r="F19">
        <v>3</v>
      </c>
      <c r="G19">
        <v>213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>
        <v>1600</v>
      </c>
      <c r="N19">
        <v>25000</v>
      </c>
      <c r="O19">
        <v>800</v>
      </c>
      <c r="P19">
        <v>4000</v>
      </c>
      <c r="Q19" t="s">
        <v>7</v>
      </c>
      <c r="R19" t="s">
        <v>6</v>
      </c>
      <c r="S19">
        <v>5</v>
      </c>
    </row>
    <row r="20" spans="1:35" x14ac:dyDescent="0.25">
      <c r="A20">
        <v>1</v>
      </c>
      <c r="D20">
        <v>55</v>
      </c>
      <c r="E20">
        <v>15</v>
      </c>
      <c r="F20">
        <v>5</v>
      </c>
      <c r="G20">
        <v>115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>
        <v>1600</v>
      </c>
      <c r="N20">
        <v>25000</v>
      </c>
      <c r="O20">
        <v>800</v>
      </c>
      <c r="P20">
        <v>6000</v>
      </c>
      <c r="Q20" t="s">
        <v>7</v>
      </c>
      <c r="R20" t="s">
        <v>7</v>
      </c>
      <c r="S20">
        <v>6</v>
      </c>
    </row>
    <row r="21" spans="1:35" x14ac:dyDescent="0.25">
      <c r="A21">
        <v>1</v>
      </c>
      <c r="D21">
        <v>26</v>
      </c>
      <c r="E21">
        <v>14</v>
      </c>
      <c r="F21">
        <v>4</v>
      </c>
      <c r="G21">
        <v>114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>
        <v>1600</v>
      </c>
      <c r="N21">
        <v>25000</v>
      </c>
      <c r="O21">
        <v>800</v>
      </c>
      <c r="P21">
        <v>5000</v>
      </c>
      <c r="Q21" t="s">
        <v>7</v>
      </c>
      <c r="R21" t="s">
        <v>6</v>
      </c>
      <c r="S21">
        <v>7</v>
      </c>
    </row>
    <row r="22" spans="1:35" x14ac:dyDescent="0.25">
      <c r="A22">
        <v>1</v>
      </c>
      <c r="D22">
        <v>45</v>
      </c>
      <c r="E22">
        <v>55</v>
      </c>
      <c r="F22">
        <v>3</v>
      </c>
      <c r="G22">
        <v>113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>
        <v>1600</v>
      </c>
      <c r="N22">
        <v>25000</v>
      </c>
      <c r="O22">
        <v>800</v>
      </c>
      <c r="P22">
        <v>10000</v>
      </c>
      <c r="Q22" t="s">
        <v>7</v>
      </c>
      <c r="R22" t="s">
        <v>6</v>
      </c>
      <c r="S22">
        <v>8</v>
      </c>
    </row>
    <row r="23" spans="1:35" x14ac:dyDescent="0.25">
      <c r="A23">
        <v>1</v>
      </c>
      <c r="D23">
        <v>45</v>
      </c>
      <c r="E23">
        <v>25</v>
      </c>
      <c r="F23">
        <v>5</v>
      </c>
      <c r="G23">
        <v>115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>
        <v>1600</v>
      </c>
      <c r="N23">
        <v>25000</v>
      </c>
      <c r="O23">
        <v>800</v>
      </c>
      <c r="P23">
        <v>4000</v>
      </c>
      <c r="Q23" t="s">
        <v>6</v>
      </c>
      <c r="R23" t="s">
        <v>6</v>
      </c>
      <c r="S23">
        <v>9</v>
      </c>
    </row>
    <row r="24" spans="1:35" x14ac:dyDescent="0.25">
      <c r="A24">
        <v>1</v>
      </c>
      <c r="D24">
        <v>66</v>
      </c>
      <c r="E24">
        <v>34</v>
      </c>
      <c r="F24">
        <v>6</v>
      </c>
      <c r="G24">
        <v>116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>
        <v>1600</v>
      </c>
      <c r="N24">
        <v>25000</v>
      </c>
      <c r="O24">
        <v>800</v>
      </c>
      <c r="P24">
        <v>5000</v>
      </c>
      <c r="Q24" t="s">
        <v>6</v>
      </c>
      <c r="R24" t="s">
        <v>6</v>
      </c>
      <c r="S24">
        <v>10</v>
      </c>
    </row>
    <row r="25" spans="1:35" x14ac:dyDescent="0.25">
      <c r="A25">
        <v>1</v>
      </c>
      <c r="D25">
        <v>13</v>
      </c>
      <c r="E25">
        <v>21</v>
      </c>
      <c r="F25">
        <v>3</v>
      </c>
      <c r="G25">
        <v>223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>
        <v>1600</v>
      </c>
      <c r="N25">
        <v>25000</v>
      </c>
      <c r="O25">
        <v>800</v>
      </c>
      <c r="P25">
        <v>4000</v>
      </c>
      <c r="Q25" t="s">
        <v>7</v>
      </c>
      <c r="R25" t="s">
        <v>6</v>
      </c>
      <c r="S25">
        <v>11</v>
      </c>
    </row>
    <row r="26" spans="1:35" x14ac:dyDescent="0.25">
      <c r="M26" s="8">
        <f>SUM(M15:M25)</f>
        <v>17600</v>
      </c>
      <c r="N26" s="8">
        <f t="shared" ref="N26:P26" si="1">SUM(N15:N25)</f>
        <v>275000</v>
      </c>
      <c r="O26" s="8">
        <f t="shared" si="1"/>
        <v>8800</v>
      </c>
      <c r="P26" s="8">
        <f t="shared" si="1"/>
        <v>67400</v>
      </c>
      <c r="Q26" s="8">
        <f>SUM(M26:P26)/60000</f>
        <v>6.1466666666666665</v>
      </c>
      <c r="R26" s="8">
        <f>SUM(M26:P26)/800</f>
        <v>461</v>
      </c>
      <c r="U26">
        <f>SUM(M26:P26)</f>
        <v>368800</v>
      </c>
      <c r="V26">
        <f>U26/800</f>
        <v>461</v>
      </c>
    </row>
    <row r="27" spans="1:35" x14ac:dyDescent="0.25">
      <c r="A27">
        <v>1</v>
      </c>
      <c r="D27">
        <v>35</v>
      </c>
      <c r="E27">
        <v>25</v>
      </c>
      <c r="F27">
        <v>3</v>
      </c>
      <c r="G27">
        <v>223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>
        <v>1600</v>
      </c>
      <c r="N27">
        <v>25000</v>
      </c>
      <c r="O27">
        <v>800</v>
      </c>
      <c r="P27">
        <v>4000</v>
      </c>
      <c r="Q27" t="s">
        <v>6</v>
      </c>
      <c r="R27" t="s">
        <v>6</v>
      </c>
      <c r="S27">
        <v>1</v>
      </c>
      <c r="U27" t="s">
        <v>52</v>
      </c>
      <c r="V27" t="s">
        <v>63</v>
      </c>
      <c r="AE27" s="13" t="s">
        <v>47</v>
      </c>
      <c r="AF27" s="13"/>
      <c r="AG27" s="13"/>
      <c r="AH27" s="3"/>
    </row>
    <row r="28" spans="1:35" x14ac:dyDescent="0.25">
      <c r="A28">
        <v>1</v>
      </c>
      <c r="D28">
        <v>42</v>
      </c>
      <c r="E28">
        <v>54</v>
      </c>
      <c r="F28">
        <v>4</v>
      </c>
      <c r="G28">
        <v>214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>
        <v>1600</v>
      </c>
      <c r="N28">
        <v>25000</v>
      </c>
      <c r="O28">
        <v>800</v>
      </c>
      <c r="P28">
        <v>4000</v>
      </c>
      <c r="Q28" t="s">
        <v>7</v>
      </c>
      <c r="R28" t="s">
        <v>6</v>
      </c>
      <c r="S28">
        <v>2</v>
      </c>
      <c r="U28" t="s">
        <v>53</v>
      </c>
      <c r="V28" t="s">
        <v>62</v>
      </c>
      <c r="W28" t="s">
        <v>61</v>
      </c>
      <c r="AC28" s="3"/>
      <c r="AD28" s="2" t="s">
        <v>39</v>
      </c>
      <c r="AE28" s="2" t="s">
        <v>40</v>
      </c>
      <c r="AF28" s="2" t="s">
        <v>41</v>
      </c>
      <c r="AG28" s="2" t="s">
        <v>42</v>
      </c>
      <c r="AH28" s="3"/>
    </row>
    <row r="29" spans="1:35" x14ac:dyDescent="0.25">
      <c r="A29">
        <v>1</v>
      </c>
      <c r="D29">
        <v>56</v>
      </c>
      <c r="E29">
        <v>46</v>
      </c>
      <c r="F29">
        <v>3</v>
      </c>
      <c r="G29">
        <v>214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>
        <v>1600</v>
      </c>
      <c r="N29">
        <v>25000</v>
      </c>
      <c r="O29">
        <v>800</v>
      </c>
      <c r="P29">
        <v>10000</v>
      </c>
      <c r="Q29" t="s">
        <v>7</v>
      </c>
      <c r="R29" t="s">
        <v>7</v>
      </c>
      <c r="S29">
        <v>3</v>
      </c>
      <c r="V29" s="8">
        <v>6</v>
      </c>
      <c r="AC29" s="9" t="s">
        <v>43</v>
      </c>
      <c r="AD29" s="3">
        <v>10</v>
      </c>
      <c r="AE29" s="7">
        <v>2</v>
      </c>
      <c r="AF29" s="7">
        <v>1</v>
      </c>
      <c r="AG29" s="7">
        <v>2</v>
      </c>
      <c r="AH29" s="2">
        <f>SUM(AD29:AG29)</f>
        <v>15</v>
      </c>
    </row>
    <row r="30" spans="1:35" x14ac:dyDescent="0.25">
      <c r="A30">
        <v>1</v>
      </c>
      <c r="D30">
        <v>35</v>
      </c>
      <c r="E30">
        <v>21</v>
      </c>
      <c r="F30">
        <v>4</v>
      </c>
      <c r="G30">
        <v>224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>
        <v>1600</v>
      </c>
      <c r="N30">
        <v>25000</v>
      </c>
      <c r="O30">
        <v>800</v>
      </c>
      <c r="P30">
        <v>4000</v>
      </c>
      <c r="Q30" t="s">
        <v>7</v>
      </c>
      <c r="R30" t="s">
        <v>6</v>
      </c>
      <c r="S30">
        <v>4</v>
      </c>
      <c r="AC30" s="8" t="s">
        <v>44</v>
      </c>
      <c r="AD30" s="3"/>
      <c r="AE30" s="7">
        <v>5</v>
      </c>
      <c r="AF30" s="11">
        <v>5</v>
      </c>
      <c r="AG30" s="7">
        <v>5</v>
      </c>
      <c r="AH30" s="2">
        <f t="shared" ref="AH30:AH33" si="2">SUM(AD30:AG30)</f>
        <v>15</v>
      </c>
    </row>
    <row r="31" spans="1:35" x14ac:dyDescent="0.25">
      <c r="A31">
        <v>1</v>
      </c>
      <c r="D31">
        <v>25</v>
      </c>
      <c r="E31">
        <v>15</v>
      </c>
      <c r="F31">
        <v>3</v>
      </c>
      <c r="G31">
        <v>113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>
        <v>1600</v>
      </c>
      <c r="N31">
        <v>25000</v>
      </c>
      <c r="O31">
        <v>800</v>
      </c>
      <c r="P31">
        <v>9000</v>
      </c>
      <c r="Q31" t="s">
        <v>6</v>
      </c>
      <c r="R31" t="s">
        <v>6</v>
      </c>
      <c r="S31">
        <v>5</v>
      </c>
      <c r="AC31" s="10" t="s">
        <v>45</v>
      </c>
      <c r="AD31" s="7">
        <v>3</v>
      </c>
      <c r="AE31" s="7">
        <v>2</v>
      </c>
      <c r="AF31" s="7">
        <v>3</v>
      </c>
      <c r="AG31" s="7">
        <v>2</v>
      </c>
      <c r="AH31" s="11">
        <v>7</v>
      </c>
      <c r="AI31" s="12" t="s">
        <v>51</v>
      </c>
    </row>
    <row r="32" spans="1:35" x14ac:dyDescent="0.25">
      <c r="A32">
        <v>1</v>
      </c>
      <c r="D32">
        <v>43</v>
      </c>
      <c r="E32">
        <v>24</v>
      </c>
      <c r="F32">
        <v>4</v>
      </c>
      <c r="G32">
        <v>214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>
        <v>1600</v>
      </c>
      <c r="N32">
        <v>25000</v>
      </c>
      <c r="O32">
        <v>800</v>
      </c>
      <c r="P32">
        <v>4000</v>
      </c>
      <c r="Q32" t="s">
        <v>7</v>
      </c>
      <c r="R32" t="s">
        <v>6</v>
      </c>
      <c r="S32">
        <v>6</v>
      </c>
      <c r="AC32" s="8" t="s">
        <v>46</v>
      </c>
      <c r="AD32" s="3"/>
      <c r="AE32" s="7">
        <v>1</v>
      </c>
      <c r="AF32" s="7">
        <v>1</v>
      </c>
      <c r="AG32" s="7">
        <v>1</v>
      </c>
      <c r="AH32" s="2">
        <f t="shared" si="2"/>
        <v>3</v>
      </c>
    </row>
    <row r="33" spans="1:34" x14ac:dyDescent="0.25">
      <c r="A33">
        <v>1</v>
      </c>
      <c r="D33">
        <v>12</v>
      </c>
      <c r="E33">
        <v>21</v>
      </c>
      <c r="F33">
        <v>3</v>
      </c>
      <c r="G33">
        <v>114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>
        <v>1600</v>
      </c>
      <c r="N33">
        <v>25000</v>
      </c>
      <c r="O33">
        <v>800</v>
      </c>
      <c r="P33">
        <v>4000</v>
      </c>
      <c r="Q33" t="s">
        <v>7</v>
      </c>
      <c r="R33" t="s">
        <v>6</v>
      </c>
      <c r="S33">
        <v>7</v>
      </c>
      <c r="AC33" t="s">
        <v>70</v>
      </c>
      <c r="AE33" s="7">
        <v>1</v>
      </c>
      <c r="AF33" s="7">
        <v>1</v>
      </c>
      <c r="AG33" s="7">
        <v>1</v>
      </c>
      <c r="AH33" s="3">
        <f t="shared" si="2"/>
        <v>3</v>
      </c>
    </row>
    <row r="34" spans="1:34" x14ac:dyDescent="0.25">
      <c r="A34">
        <v>1</v>
      </c>
      <c r="D34">
        <v>55</v>
      </c>
      <c r="E34">
        <v>41</v>
      </c>
      <c r="F34">
        <v>4</v>
      </c>
      <c r="G34">
        <v>224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>
        <v>1600</v>
      </c>
      <c r="N34">
        <v>25000</v>
      </c>
      <c r="O34">
        <v>800</v>
      </c>
      <c r="P34">
        <v>7400</v>
      </c>
      <c r="Q34" t="s">
        <v>7</v>
      </c>
      <c r="R34" t="s">
        <v>6</v>
      </c>
      <c r="S34">
        <v>8</v>
      </c>
      <c r="Z34" s="5"/>
      <c r="AA34" s="5"/>
      <c r="AB34" s="3"/>
      <c r="AD34" s="2">
        <f>SUM(AD29:AD32)</f>
        <v>13</v>
      </c>
      <c r="AE34" s="2">
        <f>SUM(AE29:AE33)</f>
        <v>11</v>
      </c>
      <c r="AF34" s="2">
        <f>SUM(AF29:AF33)</f>
        <v>11</v>
      </c>
      <c r="AG34" s="2">
        <f>SUM(AG29:AG33)</f>
        <v>11</v>
      </c>
    </row>
    <row r="35" spans="1:34" x14ac:dyDescent="0.25">
      <c r="A35">
        <v>1</v>
      </c>
      <c r="D35">
        <v>14</v>
      </c>
      <c r="E35">
        <v>54</v>
      </c>
      <c r="F35">
        <v>5</v>
      </c>
      <c r="G35">
        <v>115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>
        <v>1600</v>
      </c>
      <c r="N35">
        <v>25000</v>
      </c>
      <c r="O35">
        <v>800</v>
      </c>
      <c r="P35">
        <v>6000</v>
      </c>
      <c r="Q35" t="s">
        <v>7</v>
      </c>
      <c r="R35" t="s">
        <v>7</v>
      </c>
      <c r="S35">
        <v>9</v>
      </c>
      <c r="Y35" s="3"/>
      <c r="Z35" s="5"/>
      <c r="AA35" s="5"/>
      <c r="AB35" s="3"/>
    </row>
    <row r="36" spans="1:34" x14ac:dyDescent="0.25">
      <c r="A36">
        <v>1</v>
      </c>
      <c r="D36">
        <v>42</v>
      </c>
      <c r="E36">
        <v>63</v>
      </c>
      <c r="F36">
        <v>6</v>
      </c>
      <c r="G36">
        <v>116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>
        <v>1600</v>
      </c>
      <c r="N36">
        <v>25000</v>
      </c>
      <c r="O36">
        <v>800</v>
      </c>
      <c r="P36">
        <v>11000</v>
      </c>
      <c r="Q36" t="s">
        <v>6</v>
      </c>
      <c r="R36" t="s">
        <v>6</v>
      </c>
      <c r="S36">
        <v>10</v>
      </c>
    </row>
    <row r="37" spans="1:34" x14ac:dyDescent="0.25">
      <c r="A37">
        <v>1</v>
      </c>
      <c r="D37">
        <v>15</v>
      </c>
      <c r="E37">
        <v>55</v>
      </c>
      <c r="F37">
        <v>5</v>
      </c>
      <c r="G37">
        <v>115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>
        <v>1600</v>
      </c>
      <c r="N37">
        <v>25000</v>
      </c>
      <c r="O37">
        <v>800</v>
      </c>
      <c r="P37">
        <v>4000</v>
      </c>
      <c r="Q37" t="s">
        <v>6</v>
      </c>
      <c r="R37" t="s">
        <v>6</v>
      </c>
      <c r="S37">
        <v>11</v>
      </c>
    </row>
    <row r="38" spans="1:34" x14ac:dyDescent="0.25">
      <c r="M38" s="8">
        <f>SUM(M27:M37)</f>
        <v>17600</v>
      </c>
      <c r="N38" s="8">
        <f t="shared" ref="N38" si="3">SUM(N27:N37)</f>
        <v>275000</v>
      </c>
      <c r="O38" s="8">
        <f t="shared" ref="O38" si="4">SUM(O27:O37)</f>
        <v>8800</v>
      </c>
      <c r="P38" s="8">
        <f t="shared" ref="P38" si="5">SUM(P27:P37)</f>
        <v>67400</v>
      </c>
      <c r="Q38" s="8">
        <f>SUM(M38:P38)/60000</f>
        <v>6.1466666666666665</v>
      </c>
      <c r="R38" s="8">
        <f>SUM(M38:P38)/800</f>
        <v>461</v>
      </c>
      <c r="U38">
        <f>SUM(M38:P38)</f>
        <v>368800</v>
      </c>
      <c r="V38">
        <f>U38/800</f>
        <v>461</v>
      </c>
    </row>
    <row r="39" spans="1:34" x14ac:dyDescent="0.25">
      <c r="A39">
        <v>1</v>
      </c>
      <c r="D39">
        <v>62</v>
      </c>
      <c r="E39">
        <v>35</v>
      </c>
      <c r="F39">
        <v>6</v>
      </c>
      <c r="G39">
        <v>116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>
        <v>1600</v>
      </c>
      <c r="N39">
        <v>25000</v>
      </c>
      <c r="O39">
        <v>800</v>
      </c>
      <c r="P39">
        <v>7000</v>
      </c>
      <c r="Q39" t="s">
        <v>6</v>
      </c>
      <c r="R39" t="s">
        <v>6</v>
      </c>
      <c r="S39">
        <v>1</v>
      </c>
      <c r="U39" t="s">
        <v>52</v>
      </c>
      <c r="V39" t="s">
        <v>57</v>
      </c>
      <c r="W39" t="s">
        <v>59</v>
      </c>
    </row>
    <row r="40" spans="1:34" x14ac:dyDescent="0.25">
      <c r="A40">
        <v>1</v>
      </c>
      <c r="D40">
        <v>54</v>
      </c>
      <c r="E40">
        <v>41</v>
      </c>
      <c r="F40">
        <v>4</v>
      </c>
      <c r="G40">
        <v>214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>
        <v>1600</v>
      </c>
      <c r="N40">
        <v>25000</v>
      </c>
      <c r="O40">
        <v>800</v>
      </c>
      <c r="P40">
        <v>4000</v>
      </c>
      <c r="Q40" t="s">
        <v>7</v>
      </c>
      <c r="R40" t="s">
        <v>7</v>
      </c>
      <c r="S40">
        <v>2</v>
      </c>
      <c r="U40" t="s">
        <v>56</v>
      </c>
      <c r="V40" t="s">
        <v>58</v>
      </c>
    </row>
    <row r="41" spans="1:34" x14ac:dyDescent="0.25">
      <c r="A41">
        <v>1</v>
      </c>
      <c r="D41">
        <v>14</v>
      </c>
      <c r="E41">
        <v>34</v>
      </c>
      <c r="F41">
        <v>5</v>
      </c>
      <c r="G41">
        <v>115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>
        <v>1600</v>
      </c>
      <c r="N41">
        <v>25000</v>
      </c>
      <c r="O41">
        <v>800</v>
      </c>
      <c r="P41">
        <v>6000</v>
      </c>
      <c r="Q41" t="s">
        <v>6</v>
      </c>
      <c r="R41" t="s">
        <v>6</v>
      </c>
      <c r="S41">
        <v>3</v>
      </c>
      <c r="V41" s="8">
        <v>6</v>
      </c>
    </row>
    <row r="42" spans="1:34" x14ac:dyDescent="0.25">
      <c r="A42">
        <v>1</v>
      </c>
      <c r="D42">
        <v>43</v>
      </c>
      <c r="E42">
        <v>63</v>
      </c>
      <c r="F42">
        <v>5</v>
      </c>
      <c r="G42">
        <v>115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>
        <v>1600</v>
      </c>
      <c r="N42">
        <v>25000</v>
      </c>
      <c r="O42">
        <v>800</v>
      </c>
      <c r="P42">
        <v>9000</v>
      </c>
      <c r="Q42" t="s">
        <v>6</v>
      </c>
      <c r="R42" t="s">
        <v>6</v>
      </c>
      <c r="S42">
        <v>4</v>
      </c>
    </row>
    <row r="43" spans="1:34" x14ac:dyDescent="0.25">
      <c r="A43">
        <v>1</v>
      </c>
      <c r="D43">
        <v>36</v>
      </c>
      <c r="E43">
        <v>22</v>
      </c>
      <c r="F43">
        <v>3</v>
      </c>
      <c r="G43">
        <v>214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>
        <v>1600</v>
      </c>
      <c r="N43">
        <v>25000</v>
      </c>
      <c r="O43">
        <v>800</v>
      </c>
      <c r="P43">
        <v>5000</v>
      </c>
      <c r="Q43" t="s">
        <v>7</v>
      </c>
      <c r="R43" t="s">
        <v>6</v>
      </c>
      <c r="S43">
        <v>5</v>
      </c>
    </row>
    <row r="44" spans="1:34" x14ac:dyDescent="0.25">
      <c r="A44">
        <v>1</v>
      </c>
      <c r="D44">
        <v>66</v>
      </c>
      <c r="E44">
        <v>54</v>
      </c>
      <c r="F44">
        <v>4</v>
      </c>
      <c r="G44">
        <v>114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>
        <v>1600</v>
      </c>
      <c r="N44">
        <v>25000</v>
      </c>
      <c r="O44">
        <v>800</v>
      </c>
      <c r="P44">
        <v>4000</v>
      </c>
      <c r="Q44" t="s">
        <v>7</v>
      </c>
      <c r="R44" t="s">
        <v>6</v>
      </c>
      <c r="S44">
        <v>6</v>
      </c>
    </row>
    <row r="45" spans="1:34" x14ac:dyDescent="0.25">
      <c r="A45">
        <v>1</v>
      </c>
      <c r="D45">
        <v>11</v>
      </c>
      <c r="E45">
        <v>51</v>
      </c>
      <c r="F45">
        <v>6</v>
      </c>
      <c r="G45">
        <v>116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>
        <v>1600</v>
      </c>
      <c r="N45">
        <v>25000</v>
      </c>
      <c r="O45">
        <v>800</v>
      </c>
      <c r="P45">
        <v>12000</v>
      </c>
      <c r="Q45" t="s">
        <v>7</v>
      </c>
      <c r="R45" t="s">
        <v>7</v>
      </c>
      <c r="S45">
        <v>7</v>
      </c>
    </row>
    <row r="46" spans="1:34" x14ac:dyDescent="0.25">
      <c r="A46">
        <v>1</v>
      </c>
      <c r="D46">
        <v>33</v>
      </c>
      <c r="E46">
        <v>41</v>
      </c>
      <c r="F46">
        <v>3</v>
      </c>
      <c r="G46">
        <v>113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>
        <v>1600</v>
      </c>
      <c r="N46">
        <v>25000</v>
      </c>
      <c r="O46">
        <v>800</v>
      </c>
      <c r="P46">
        <v>4000</v>
      </c>
      <c r="Q46" t="s">
        <v>7</v>
      </c>
      <c r="R46" t="s">
        <v>6</v>
      </c>
      <c r="S46">
        <v>8</v>
      </c>
      <c r="U46">
        <v>8</v>
      </c>
      <c r="V46" t="s">
        <v>67</v>
      </c>
      <c r="W46" t="s">
        <v>68</v>
      </c>
    </row>
    <row r="47" spans="1:34" x14ac:dyDescent="0.25">
      <c r="A47">
        <v>1</v>
      </c>
      <c r="D47">
        <v>21</v>
      </c>
      <c r="E47">
        <v>36</v>
      </c>
      <c r="F47">
        <v>3</v>
      </c>
      <c r="G47">
        <v>113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>
        <v>1600</v>
      </c>
      <c r="N47">
        <v>25000</v>
      </c>
      <c r="O47">
        <v>800</v>
      </c>
      <c r="P47">
        <v>5800</v>
      </c>
      <c r="Q47" t="s">
        <v>7</v>
      </c>
      <c r="R47" t="s">
        <v>6</v>
      </c>
      <c r="S47">
        <v>9</v>
      </c>
      <c r="U47">
        <v>7</v>
      </c>
      <c r="V47" t="s">
        <v>66</v>
      </c>
      <c r="W47" t="s">
        <v>69</v>
      </c>
    </row>
    <row r="48" spans="1:34" x14ac:dyDescent="0.25">
      <c r="A48">
        <v>1</v>
      </c>
      <c r="D48">
        <v>63</v>
      </c>
      <c r="E48">
        <v>44</v>
      </c>
      <c r="F48">
        <v>4</v>
      </c>
      <c r="G48">
        <v>214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>
        <v>1600</v>
      </c>
      <c r="N48">
        <v>25000</v>
      </c>
      <c r="O48">
        <v>800</v>
      </c>
      <c r="P48">
        <v>6000</v>
      </c>
      <c r="Q48" t="s">
        <v>6</v>
      </c>
      <c r="R48" t="s">
        <v>6</v>
      </c>
      <c r="S48">
        <v>10</v>
      </c>
    </row>
    <row r="49" spans="1:22" x14ac:dyDescent="0.25">
      <c r="A49">
        <v>1</v>
      </c>
      <c r="D49">
        <v>34</v>
      </c>
      <c r="E49">
        <v>21</v>
      </c>
      <c r="F49">
        <v>4</v>
      </c>
      <c r="G49">
        <v>114</v>
      </c>
      <c r="H49" t="s">
        <v>8</v>
      </c>
      <c r="I49" t="s">
        <v>9</v>
      </c>
      <c r="J49" t="s">
        <v>10</v>
      </c>
      <c r="K49" t="s">
        <v>11</v>
      </c>
      <c r="L49" t="s">
        <v>12</v>
      </c>
      <c r="M49">
        <v>1600</v>
      </c>
      <c r="N49">
        <v>25000</v>
      </c>
      <c r="O49">
        <v>800</v>
      </c>
      <c r="P49">
        <v>4600</v>
      </c>
      <c r="Q49" t="s">
        <v>7</v>
      </c>
      <c r="R49" t="s">
        <v>6</v>
      </c>
      <c r="S49">
        <v>11</v>
      </c>
    </row>
    <row r="50" spans="1:22" x14ac:dyDescent="0.25">
      <c r="M50" s="8">
        <f>SUM(M39:M49)</f>
        <v>17600</v>
      </c>
      <c r="N50" s="8">
        <f t="shared" ref="N50" si="6">SUM(N39:N49)</f>
        <v>275000</v>
      </c>
      <c r="O50" s="8">
        <f t="shared" ref="O50" si="7">SUM(O39:O49)</f>
        <v>8800</v>
      </c>
      <c r="P50" s="8">
        <f t="shared" ref="P50" si="8">SUM(P39:P49)</f>
        <v>67400</v>
      </c>
      <c r="Q50" s="8">
        <f>SUM(M50:P50)/60000</f>
        <v>6.1466666666666665</v>
      </c>
      <c r="R50" s="8">
        <f>SUM(M50:P50)/800</f>
        <v>461</v>
      </c>
      <c r="U50">
        <f>SUM(M50:P50)</f>
        <v>368800</v>
      </c>
      <c r="V50">
        <f>U50/800</f>
        <v>461</v>
      </c>
    </row>
    <row r="52" spans="1:22" x14ac:dyDescent="0.25">
      <c r="Q52">
        <f>6-Q26</f>
        <v>-0.1466666666666665</v>
      </c>
      <c r="R52">
        <f>Q52*60000</f>
        <v>-8799.9999999999909</v>
      </c>
    </row>
    <row r="53" spans="1:22" x14ac:dyDescent="0.25">
      <c r="Q53">
        <f>6-Q38</f>
        <v>-0.1466666666666665</v>
      </c>
      <c r="R53">
        <f t="shared" ref="R53:R54" si="9">Q53*60000</f>
        <v>-8799.9999999999909</v>
      </c>
    </row>
    <row r="54" spans="1:22" x14ac:dyDescent="0.25">
      <c r="Q54">
        <f>6-Q50</f>
        <v>-0.1466666666666665</v>
      </c>
      <c r="R54">
        <f t="shared" si="9"/>
        <v>-8799.9999999999909</v>
      </c>
    </row>
    <row r="61" spans="1:22" x14ac:dyDescent="0.25">
      <c r="T61">
        <v>32</v>
      </c>
    </row>
    <row r="72" spans="1:17" x14ac:dyDescent="0.25">
      <c r="A72">
        <v>1</v>
      </c>
      <c r="D72">
        <v>16</v>
      </c>
      <c r="E72">
        <v>24</v>
      </c>
      <c r="F72">
        <v>4</v>
      </c>
      <c r="G72">
        <v>114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M72">
        <v>800</v>
      </c>
      <c r="N72">
        <v>25000</v>
      </c>
      <c r="O72">
        <v>800</v>
      </c>
      <c r="P72">
        <v>4000</v>
      </c>
      <c r="Q72" t="s">
        <v>7</v>
      </c>
    </row>
  </sheetData>
  <sortState ref="D1:T13">
    <sortCondition ref="T1:T13"/>
  </sortState>
  <mergeCells count="1">
    <mergeCell ref="AE27:AG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7099-D936-4432-9E25-DA9B454C439C}">
  <dimension ref="A1:AI45"/>
  <sheetViews>
    <sheetView workbookViewId="0">
      <selection activeCell="L27" sqref="L27"/>
    </sheetView>
  </sheetViews>
  <sheetFormatPr defaultRowHeight="15" x14ac:dyDescent="0.25"/>
  <cols>
    <col min="1" max="1" width="16.5703125" bestFit="1" customWidth="1"/>
  </cols>
  <sheetData>
    <row r="1" spans="1:35" x14ac:dyDescent="0.25">
      <c r="A1" s="3"/>
      <c r="B1" s="2" t="s">
        <v>39</v>
      </c>
      <c r="C1" s="2" t="s">
        <v>40</v>
      </c>
      <c r="D1" s="2" t="s">
        <v>41</v>
      </c>
      <c r="E1" s="2" t="s">
        <v>42</v>
      </c>
      <c r="F1" s="3"/>
      <c r="M1" s="3"/>
      <c r="N1" s="3"/>
      <c r="O1" s="3"/>
      <c r="P1" s="3"/>
      <c r="Q1" s="3"/>
      <c r="R1" s="3"/>
      <c r="U1" s="5"/>
      <c r="V1" s="5"/>
      <c r="W1" s="3"/>
      <c r="AD1" s="3"/>
      <c r="AE1" s="3"/>
      <c r="AF1" s="3"/>
      <c r="AG1" s="3"/>
      <c r="AH1" s="3"/>
      <c r="AI1" s="3"/>
    </row>
    <row r="2" spans="1:35" x14ac:dyDescent="0.25">
      <c r="A2" s="9" t="s">
        <v>43</v>
      </c>
      <c r="B2" s="3">
        <v>10</v>
      </c>
      <c r="C2" s="3">
        <v>4</v>
      </c>
      <c r="D2" s="3">
        <v>3</v>
      </c>
      <c r="E2" s="3">
        <v>3</v>
      </c>
      <c r="F2" s="2">
        <f>SUM(B2:E2)</f>
        <v>20</v>
      </c>
      <c r="M2" s="3"/>
      <c r="N2" s="3"/>
      <c r="O2" s="3"/>
      <c r="P2" s="3"/>
      <c r="Q2" s="3"/>
      <c r="R2" s="3"/>
      <c r="U2" s="5"/>
      <c r="V2" s="5"/>
      <c r="W2" s="3"/>
      <c r="AD2" s="3"/>
      <c r="AE2" s="3"/>
      <c r="AF2" s="3"/>
      <c r="AG2" s="3"/>
      <c r="AH2" s="3"/>
      <c r="AI2" s="3"/>
    </row>
    <row r="3" spans="1:35" x14ac:dyDescent="0.25">
      <c r="A3" s="8" t="s">
        <v>44</v>
      </c>
      <c r="B3" s="3"/>
      <c r="C3" s="3">
        <v>4</v>
      </c>
      <c r="D3" s="3">
        <v>3</v>
      </c>
      <c r="E3" s="3">
        <v>3</v>
      </c>
      <c r="F3" s="2">
        <f t="shared" ref="F3:F5" si="0">SUM(B3:E3)</f>
        <v>10</v>
      </c>
      <c r="M3" s="3"/>
      <c r="N3" s="3"/>
      <c r="O3" s="3"/>
      <c r="P3" s="3"/>
      <c r="Q3" s="3"/>
      <c r="R3" s="3"/>
    </row>
    <row r="4" spans="1:35" x14ac:dyDescent="0.25">
      <c r="A4" s="8" t="s">
        <v>45</v>
      </c>
      <c r="B4" s="3">
        <v>3</v>
      </c>
      <c r="C4" s="3">
        <v>4</v>
      </c>
      <c r="D4" s="3">
        <v>3</v>
      </c>
      <c r="E4" s="3">
        <v>3</v>
      </c>
      <c r="F4" s="2">
        <f t="shared" si="0"/>
        <v>13</v>
      </c>
      <c r="M4" s="3"/>
      <c r="N4" s="3"/>
      <c r="O4" s="3"/>
      <c r="P4" s="3"/>
      <c r="Q4" s="3"/>
      <c r="R4" s="3"/>
    </row>
    <row r="5" spans="1:35" x14ac:dyDescent="0.25">
      <c r="A5" s="8" t="s">
        <v>46</v>
      </c>
      <c r="B5" s="3"/>
      <c r="C5" s="3">
        <v>1</v>
      </c>
      <c r="D5" s="3">
        <v>1</v>
      </c>
      <c r="E5" s="3">
        <v>1</v>
      </c>
      <c r="F5" s="2">
        <f t="shared" si="0"/>
        <v>3</v>
      </c>
      <c r="M5" s="3"/>
      <c r="N5" s="3"/>
      <c r="O5" s="3"/>
      <c r="P5" s="3"/>
      <c r="Q5" s="3"/>
      <c r="R5" s="3"/>
    </row>
    <row r="6" spans="1:35" x14ac:dyDescent="0.25">
      <c r="B6" s="2">
        <f>SUM(B2:B5)</f>
        <v>13</v>
      </c>
      <c r="C6" s="2">
        <f t="shared" ref="C6:E6" si="1">SUM(C2:C5)</f>
        <v>13</v>
      </c>
      <c r="D6" s="2">
        <f t="shared" si="1"/>
        <v>10</v>
      </c>
      <c r="E6" s="2">
        <f t="shared" si="1"/>
        <v>10</v>
      </c>
      <c r="F6" s="3"/>
      <c r="M6" s="3"/>
      <c r="N6" s="3"/>
      <c r="O6" s="3"/>
      <c r="P6" s="3"/>
      <c r="Q6" s="3"/>
      <c r="R6" s="3"/>
    </row>
    <row r="7" spans="1:35" x14ac:dyDescent="0.25">
      <c r="D7" s="5"/>
      <c r="E7" s="5"/>
      <c r="F7" s="3"/>
      <c r="M7" s="3"/>
      <c r="N7" s="3"/>
      <c r="O7" s="3"/>
      <c r="P7" s="3"/>
      <c r="Q7" s="3"/>
      <c r="R7" s="3"/>
    </row>
    <row r="8" spans="1:35" x14ac:dyDescent="0.25">
      <c r="C8" s="13" t="s">
        <v>47</v>
      </c>
      <c r="D8" s="13"/>
      <c r="E8" s="13"/>
      <c r="F8" s="3"/>
      <c r="M8" s="3"/>
      <c r="N8" s="3"/>
      <c r="O8" s="3"/>
      <c r="P8" s="3"/>
      <c r="Q8" s="3"/>
      <c r="R8" s="3"/>
    </row>
    <row r="9" spans="1:35" x14ac:dyDescent="0.25">
      <c r="A9" s="3"/>
      <c r="B9" s="2" t="s">
        <v>39</v>
      </c>
      <c r="C9" s="2" t="s">
        <v>40</v>
      </c>
      <c r="D9" s="2" t="s">
        <v>41</v>
      </c>
      <c r="E9" s="2" t="s">
        <v>42</v>
      </c>
      <c r="F9" s="3"/>
      <c r="M9" s="3"/>
      <c r="N9" s="3"/>
      <c r="O9" s="3"/>
      <c r="P9" s="3"/>
      <c r="Q9" s="3"/>
      <c r="R9" s="3"/>
    </row>
    <row r="10" spans="1:35" x14ac:dyDescent="0.25">
      <c r="A10" s="9" t="s">
        <v>43</v>
      </c>
      <c r="B10" s="3">
        <v>10</v>
      </c>
      <c r="C10" s="3">
        <v>3</v>
      </c>
      <c r="D10" s="3">
        <v>2</v>
      </c>
      <c r="E10" s="3">
        <v>2</v>
      </c>
      <c r="F10" s="2">
        <f>SUM(B10:E10)</f>
        <v>17</v>
      </c>
      <c r="M10" s="3"/>
      <c r="N10" s="3"/>
      <c r="O10" s="3"/>
      <c r="P10" s="3"/>
      <c r="Q10" s="3"/>
      <c r="R10" s="3"/>
    </row>
    <row r="11" spans="1:35" x14ac:dyDescent="0.25">
      <c r="A11" s="8" t="s">
        <v>44</v>
      </c>
      <c r="B11" s="3"/>
      <c r="C11" s="3">
        <v>5</v>
      </c>
      <c r="D11" s="3">
        <v>4</v>
      </c>
      <c r="E11" s="3">
        <v>4</v>
      </c>
      <c r="F11" s="2">
        <f t="shared" ref="F11:F13" si="2">SUM(B11:E11)</f>
        <v>13</v>
      </c>
      <c r="M11" s="3"/>
      <c r="N11" s="3"/>
      <c r="O11" s="3"/>
      <c r="P11" s="3"/>
      <c r="Q11" s="3"/>
      <c r="R11" s="3"/>
    </row>
    <row r="12" spans="1:35" x14ac:dyDescent="0.25">
      <c r="A12" s="8" t="s">
        <v>45</v>
      </c>
      <c r="B12" s="3">
        <v>3</v>
      </c>
      <c r="C12" s="3">
        <v>4</v>
      </c>
      <c r="D12" s="3">
        <v>3</v>
      </c>
      <c r="E12" s="3">
        <v>3</v>
      </c>
      <c r="F12" s="2">
        <f t="shared" si="2"/>
        <v>13</v>
      </c>
      <c r="M12" s="3"/>
      <c r="N12" s="3"/>
      <c r="O12" s="3"/>
      <c r="P12" s="3"/>
      <c r="Q12" s="3"/>
      <c r="R12" s="3"/>
    </row>
    <row r="13" spans="1:35" x14ac:dyDescent="0.25">
      <c r="A13" s="8" t="s">
        <v>46</v>
      </c>
      <c r="B13" s="3"/>
      <c r="C13" s="3">
        <v>1</v>
      </c>
      <c r="D13" s="3">
        <v>1</v>
      </c>
      <c r="E13" s="3">
        <v>1</v>
      </c>
      <c r="F13" s="2">
        <f t="shared" si="2"/>
        <v>3</v>
      </c>
      <c r="M13" s="3"/>
      <c r="N13" s="3"/>
      <c r="O13" s="3"/>
      <c r="P13" s="3"/>
      <c r="Q13" s="3"/>
      <c r="R13" s="3"/>
    </row>
    <row r="14" spans="1:35" x14ac:dyDescent="0.25">
      <c r="B14" s="2">
        <f>SUM(B10:B13)</f>
        <v>13</v>
      </c>
      <c r="C14" s="2">
        <f t="shared" ref="C14" si="3">SUM(C10:C13)</f>
        <v>13</v>
      </c>
      <c r="D14" s="2">
        <f t="shared" ref="D14" si="4">SUM(D10:D13)</f>
        <v>10</v>
      </c>
      <c r="E14" s="2">
        <f t="shared" ref="E14" si="5">SUM(E10:E13)</f>
        <v>10</v>
      </c>
      <c r="F14" s="3"/>
      <c r="M14" s="3"/>
      <c r="N14" s="3"/>
      <c r="O14" s="3"/>
      <c r="P14" s="3"/>
      <c r="Q14" s="3"/>
      <c r="R14" s="3"/>
    </row>
    <row r="15" spans="1:35" x14ac:dyDescent="0.25">
      <c r="D15" s="5"/>
      <c r="E15" s="5"/>
      <c r="F15" s="3"/>
      <c r="M15" s="3"/>
      <c r="N15" s="3"/>
      <c r="O15" s="3"/>
      <c r="P15" s="3"/>
      <c r="Q15" s="3"/>
      <c r="R15" s="3"/>
    </row>
    <row r="16" spans="1:35" x14ac:dyDescent="0.25">
      <c r="C16" s="13" t="s">
        <v>47</v>
      </c>
      <c r="D16" s="13"/>
      <c r="E16" s="13"/>
      <c r="F16" s="3"/>
      <c r="M16" s="3"/>
      <c r="N16" s="3"/>
      <c r="O16" s="3"/>
      <c r="P16" s="3"/>
      <c r="Q16" s="3"/>
      <c r="R16" s="3"/>
    </row>
    <row r="17" spans="1:18" x14ac:dyDescent="0.25">
      <c r="A17" s="3"/>
      <c r="B17" s="2" t="s">
        <v>39</v>
      </c>
      <c r="C17" s="2" t="s">
        <v>40</v>
      </c>
      <c r="D17" s="2" t="s">
        <v>41</v>
      </c>
      <c r="E17" s="2" t="s">
        <v>42</v>
      </c>
      <c r="F17" s="3"/>
      <c r="M17" s="3"/>
      <c r="N17" s="3"/>
      <c r="O17" s="3"/>
      <c r="P17" s="3"/>
      <c r="Q17" s="3"/>
      <c r="R17" s="3"/>
    </row>
    <row r="18" spans="1:18" x14ac:dyDescent="0.25">
      <c r="A18" s="9" t="s">
        <v>43</v>
      </c>
      <c r="B18" s="3">
        <v>10</v>
      </c>
      <c r="C18" s="3">
        <v>3</v>
      </c>
      <c r="D18" s="3">
        <v>2</v>
      </c>
      <c r="E18" s="3">
        <v>2</v>
      </c>
      <c r="F18" s="2">
        <f>SUM(B18:E18)</f>
        <v>17</v>
      </c>
      <c r="M18" s="3"/>
      <c r="N18" s="3"/>
      <c r="O18" s="3"/>
      <c r="P18" s="3"/>
      <c r="Q18" s="3"/>
      <c r="R18" s="3"/>
    </row>
    <row r="19" spans="1:18" x14ac:dyDescent="0.25">
      <c r="A19" s="8" t="s">
        <v>44</v>
      </c>
      <c r="B19" s="3"/>
      <c r="C19" s="3">
        <v>4</v>
      </c>
      <c r="D19" s="3">
        <v>4</v>
      </c>
      <c r="E19" s="3">
        <v>5</v>
      </c>
      <c r="F19" s="2">
        <f t="shared" ref="F19:F21" si="6">SUM(B19:E19)</f>
        <v>13</v>
      </c>
      <c r="M19" s="3"/>
      <c r="N19" s="3"/>
      <c r="O19" s="3"/>
      <c r="P19" s="3"/>
      <c r="Q19" s="3"/>
      <c r="R19" s="3"/>
    </row>
    <row r="20" spans="1:18" x14ac:dyDescent="0.25">
      <c r="A20" s="8" t="s">
        <v>45</v>
      </c>
      <c r="B20" s="3">
        <v>3</v>
      </c>
      <c r="C20" s="3">
        <v>3</v>
      </c>
      <c r="D20" s="3">
        <v>4</v>
      </c>
      <c r="E20" s="3">
        <v>3</v>
      </c>
      <c r="F20" s="2">
        <f t="shared" si="6"/>
        <v>13</v>
      </c>
      <c r="M20" s="3"/>
      <c r="N20" s="3"/>
      <c r="O20" s="3"/>
      <c r="P20" s="3"/>
      <c r="Q20" s="3"/>
      <c r="R20" s="3"/>
    </row>
    <row r="21" spans="1:18" x14ac:dyDescent="0.25">
      <c r="A21" s="8" t="s">
        <v>46</v>
      </c>
      <c r="B21" s="3"/>
      <c r="C21" s="3">
        <v>1</v>
      </c>
      <c r="D21" s="3">
        <v>1</v>
      </c>
      <c r="E21" s="3">
        <v>1</v>
      </c>
      <c r="F21" s="2">
        <f t="shared" si="6"/>
        <v>3</v>
      </c>
      <c r="M21" s="3"/>
      <c r="N21" s="3"/>
      <c r="O21" s="3"/>
      <c r="P21" s="3"/>
      <c r="Q21" s="3"/>
      <c r="R21" s="3"/>
    </row>
    <row r="22" spans="1:18" x14ac:dyDescent="0.25">
      <c r="B22" s="2">
        <f>SUM(B18:B21)</f>
        <v>13</v>
      </c>
      <c r="C22" s="2">
        <f t="shared" ref="C22" si="7">SUM(C18:C21)</f>
        <v>11</v>
      </c>
      <c r="D22" s="2">
        <f t="shared" ref="D22" si="8">SUM(D18:D21)</f>
        <v>11</v>
      </c>
      <c r="E22" s="2">
        <f t="shared" ref="E22" si="9">SUM(E18:E21)</f>
        <v>11</v>
      </c>
      <c r="F22" s="3"/>
      <c r="M22" s="3"/>
      <c r="N22" s="3"/>
      <c r="O22" s="3"/>
      <c r="P22" s="3"/>
      <c r="Q22" s="3"/>
      <c r="R22" s="3"/>
    </row>
    <row r="23" spans="1:18" x14ac:dyDescent="0.25">
      <c r="D23" s="5"/>
      <c r="E23" s="5"/>
      <c r="F23" s="3"/>
      <c r="M23" s="3"/>
      <c r="N23" s="3"/>
      <c r="O23" s="3"/>
      <c r="P23" s="3"/>
      <c r="Q23" s="3"/>
      <c r="R23" s="3"/>
    </row>
    <row r="24" spans="1:18" x14ac:dyDescent="0.25">
      <c r="C24" s="13" t="s">
        <v>47</v>
      </c>
      <c r="D24" s="13"/>
      <c r="E24" s="13"/>
      <c r="F24" s="3"/>
      <c r="M24" s="3"/>
      <c r="N24" s="3"/>
      <c r="O24" s="3"/>
      <c r="P24" s="3"/>
      <c r="Q24" s="3"/>
      <c r="R24" s="3"/>
    </row>
    <row r="25" spans="1:18" x14ac:dyDescent="0.25">
      <c r="A25" s="3"/>
      <c r="B25" s="2" t="s">
        <v>39</v>
      </c>
      <c r="C25" s="2" t="s">
        <v>40</v>
      </c>
      <c r="D25" s="2" t="s">
        <v>41</v>
      </c>
      <c r="E25" s="2" t="s">
        <v>42</v>
      </c>
      <c r="F25" s="3"/>
      <c r="M25" s="3"/>
      <c r="N25" s="3"/>
      <c r="O25" s="3"/>
      <c r="P25" s="3"/>
      <c r="Q25" s="3"/>
      <c r="R25" s="3"/>
    </row>
    <row r="26" spans="1:18" x14ac:dyDescent="0.25">
      <c r="A26" s="9" t="s">
        <v>43</v>
      </c>
      <c r="B26" s="3">
        <v>10</v>
      </c>
      <c r="C26" s="3">
        <v>2</v>
      </c>
      <c r="D26" s="3">
        <v>1</v>
      </c>
      <c r="E26" s="3">
        <v>2</v>
      </c>
      <c r="F26" s="2">
        <f>SUM(B26:E26)</f>
        <v>15</v>
      </c>
      <c r="M26" s="3"/>
      <c r="N26" s="3"/>
      <c r="O26" s="3"/>
      <c r="P26" s="3"/>
      <c r="Q26" s="3"/>
      <c r="R26" s="3"/>
    </row>
    <row r="27" spans="1:18" x14ac:dyDescent="0.25">
      <c r="A27" s="8" t="s">
        <v>44</v>
      </c>
      <c r="B27" s="3"/>
      <c r="C27" s="3">
        <v>5</v>
      </c>
      <c r="D27" s="3">
        <v>5</v>
      </c>
      <c r="E27" s="3">
        <v>5</v>
      </c>
      <c r="F27" s="2">
        <f t="shared" ref="F27:F29" si="10">SUM(B27:E27)</f>
        <v>15</v>
      </c>
      <c r="H27" t="s">
        <v>48</v>
      </c>
      <c r="M27" s="3"/>
      <c r="N27" s="3"/>
      <c r="O27" s="3"/>
      <c r="P27" s="3"/>
      <c r="Q27" s="3"/>
      <c r="R27" s="3"/>
    </row>
    <row r="28" spans="1:18" x14ac:dyDescent="0.25">
      <c r="A28" s="8" t="s">
        <v>45</v>
      </c>
      <c r="B28" s="3">
        <v>3</v>
      </c>
      <c r="C28" s="3">
        <v>3</v>
      </c>
      <c r="D28" s="3">
        <v>4</v>
      </c>
      <c r="E28" s="3">
        <v>3</v>
      </c>
      <c r="F28" s="2">
        <f t="shared" si="10"/>
        <v>13</v>
      </c>
      <c r="H28" t="s">
        <v>49</v>
      </c>
      <c r="M28" s="3"/>
      <c r="N28" s="3"/>
      <c r="O28" s="3"/>
      <c r="P28" s="3"/>
      <c r="Q28" s="3"/>
      <c r="R28" s="3"/>
    </row>
    <row r="29" spans="1:18" x14ac:dyDescent="0.25">
      <c r="A29" s="8" t="s">
        <v>46</v>
      </c>
      <c r="B29" s="3"/>
      <c r="C29" s="3">
        <v>1</v>
      </c>
      <c r="D29" s="3">
        <v>1</v>
      </c>
      <c r="E29" s="3">
        <v>1</v>
      </c>
      <c r="F29" s="2">
        <f t="shared" si="10"/>
        <v>3</v>
      </c>
      <c r="H29" s="3"/>
      <c r="M29" s="3"/>
      <c r="N29" s="3"/>
      <c r="O29" s="3"/>
      <c r="P29" s="3"/>
      <c r="Q29" s="3"/>
      <c r="R29" s="3"/>
    </row>
    <row r="30" spans="1:18" x14ac:dyDescent="0.25">
      <c r="B30" s="2">
        <f>SUM(B26:B29)</f>
        <v>13</v>
      </c>
      <c r="C30" s="2">
        <f t="shared" ref="C30" si="11">SUM(C26:C29)</f>
        <v>11</v>
      </c>
      <c r="D30" s="2">
        <f t="shared" ref="D30" si="12">SUM(D26:D29)</f>
        <v>11</v>
      </c>
      <c r="E30" s="2">
        <f t="shared" ref="E30" si="13">SUM(E26:E29)</f>
        <v>11</v>
      </c>
      <c r="F30" s="3"/>
      <c r="M30" s="3"/>
      <c r="N30" s="3"/>
      <c r="O30" s="3"/>
      <c r="P30" s="3"/>
      <c r="Q30" s="3"/>
      <c r="R30" s="3"/>
    </row>
    <row r="31" spans="1:18" x14ac:dyDescent="0.25">
      <c r="D31" s="5"/>
      <c r="E31" s="5"/>
      <c r="F31" s="3"/>
      <c r="M31" s="3"/>
      <c r="N31" s="3"/>
      <c r="O31" s="3"/>
      <c r="P31" s="3"/>
      <c r="Q31" s="3"/>
      <c r="R31" s="3"/>
    </row>
    <row r="32" spans="1:18" x14ac:dyDescent="0.25">
      <c r="C32" s="3">
        <v>8</v>
      </c>
      <c r="D32" s="5">
        <v>7</v>
      </c>
      <c r="E32" s="5">
        <v>8</v>
      </c>
      <c r="F32" s="3"/>
      <c r="M32" s="3"/>
      <c r="N32" s="3"/>
      <c r="O32" s="3"/>
      <c r="P32" s="3"/>
      <c r="Q32" s="3"/>
      <c r="R32" s="3"/>
    </row>
    <row r="33" spans="4:18" x14ac:dyDescent="0.25">
      <c r="D33" s="5"/>
      <c r="E33" s="5"/>
      <c r="F33" s="3"/>
      <c r="M33" s="3"/>
      <c r="N33" s="3"/>
      <c r="O33" s="3"/>
      <c r="P33" s="3"/>
      <c r="Q33" s="3"/>
      <c r="R33" s="3"/>
    </row>
    <row r="34" spans="4:18" x14ac:dyDescent="0.25">
      <c r="D34" s="5"/>
      <c r="E34" s="5"/>
      <c r="F34" s="3"/>
      <c r="M34" s="3"/>
      <c r="N34" s="3"/>
      <c r="O34" s="3"/>
      <c r="P34" s="3"/>
      <c r="Q34" s="3"/>
      <c r="R34" s="3"/>
    </row>
    <row r="35" spans="4:18" x14ac:dyDescent="0.25">
      <c r="D35" s="5"/>
      <c r="E35" s="5"/>
      <c r="F35" s="3"/>
      <c r="M35" s="3"/>
      <c r="N35" s="3"/>
      <c r="O35" s="3"/>
      <c r="P35" s="3"/>
      <c r="Q35" s="3"/>
      <c r="R35" s="3"/>
    </row>
    <row r="36" spans="4:18" x14ac:dyDescent="0.25">
      <c r="D36" s="5"/>
      <c r="E36" s="5"/>
      <c r="F36" s="3"/>
      <c r="M36" s="3"/>
      <c r="N36" s="3"/>
      <c r="O36" s="3"/>
      <c r="P36" s="3"/>
      <c r="Q36" s="3"/>
      <c r="R36" s="3"/>
    </row>
    <row r="37" spans="4:18" x14ac:dyDescent="0.25">
      <c r="D37" s="5" t="s">
        <v>50</v>
      </c>
      <c r="E37" s="5"/>
      <c r="F37" s="3"/>
      <c r="M37" s="3"/>
      <c r="N37" s="3"/>
      <c r="O37" s="3"/>
      <c r="P37" s="3"/>
      <c r="Q37" s="3"/>
      <c r="R37" s="3"/>
    </row>
    <row r="38" spans="4:18" x14ac:dyDescent="0.25">
      <c r="D38" s="5"/>
      <c r="E38" s="5"/>
      <c r="F38" s="3"/>
      <c r="M38" s="3"/>
      <c r="N38" s="3"/>
      <c r="O38" s="3"/>
      <c r="P38" s="3"/>
      <c r="Q38" s="3"/>
      <c r="R38" s="3"/>
    </row>
    <row r="39" spans="4:18" x14ac:dyDescent="0.25">
      <c r="D39" s="5"/>
      <c r="E39" s="5"/>
      <c r="F39" s="3"/>
      <c r="M39" s="3"/>
      <c r="N39" s="3"/>
      <c r="O39" s="3"/>
      <c r="P39" s="3"/>
      <c r="Q39" s="3"/>
      <c r="R39" s="3"/>
    </row>
    <row r="40" spans="4:18" x14ac:dyDescent="0.25">
      <c r="D40" s="5"/>
      <c r="E40" s="5"/>
      <c r="F40" s="3"/>
      <c r="M40" s="3"/>
      <c r="N40" s="3"/>
      <c r="O40" s="3"/>
      <c r="P40" s="3"/>
      <c r="Q40" s="3"/>
      <c r="R40" s="3"/>
    </row>
    <row r="41" spans="4:18" x14ac:dyDescent="0.25">
      <c r="D41" s="5"/>
      <c r="E41" s="5"/>
      <c r="F41" s="3"/>
      <c r="M41" s="3"/>
      <c r="N41" s="3"/>
      <c r="O41" s="3"/>
      <c r="P41" s="3"/>
      <c r="Q41" s="3"/>
      <c r="R41" s="3"/>
    </row>
    <row r="42" spans="4:18" x14ac:dyDescent="0.25">
      <c r="D42" s="5"/>
      <c r="E42" s="5"/>
      <c r="F42" s="3"/>
      <c r="M42" s="3"/>
      <c r="N42" s="3"/>
      <c r="O42" s="3"/>
      <c r="P42" s="3"/>
      <c r="Q42" s="3"/>
      <c r="R42" s="3"/>
    </row>
    <row r="43" spans="4:18" x14ac:dyDescent="0.25">
      <c r="D43" s="5"/>
      <c r="E43" s="5"/>
      <c r="F43" s="3"/>
      <c r="M43" s="3"/>
      <c r="N43" s="3"/>
      <c r="O43" s="3"/>
      <c r="P43" s="3"/>
      <c r="Q43" s="3"/>
      <c r="R43" s="3"/>
    </row>
    <row r="44" spans="4:18" x14ac:dyDescent="0.25">
      <c r="D44" s="5"/>
      <c r="E44" s="5"/>
      <c r="F44" s="3"/>
      <c r="M44" s="3"/>
      <c r="N44" s="3"/>
      <c r="O44" s="3"/>
      <c r="P44" s="3"/>
      <c r="Q44" s="3"/>
      <c r="R44" s="3"/>
    </row>
    <row r="45" spans="4:18" x14ac:dyDescent="0.25">
      <c r="D45" s="5"/>
      <c r="E45" s="5"/>
      <c r="F45" s="3"/>
      <c r="M45" s="3"/>
      <c r="N45" s="3"/>
      <c r="O45" s="3"/>
      <c r="P45" s="3"/>
      <c r="Q45" s="3"/>
      <c r="R45" s="3"/>
    </row>
  </sheetData>
  <sortState ref="A1:R47">
    <sortCondition ref="F1:F47"/>
  </sortState>
  <mergeCells count="3">
    <mergeCell ref="C8:E8"/>
    <mergeCell ref="C16:E16"/>
    <mergeCell ref="C24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6041-D55A-478B-B60E-28D3D150F6BD}">
  <dimension ref="D1:O44"/>
  <sheetViews>
    <sheetView workbookViewId="0">
      <selection activeCell="L11" sqref="L11"/>
    </sheetView>
  </sheetViews>
  <sheetFormatPr defaultRowHeight="15" x14ac:dyDescent="0.25"/>
  <sheetData>
    <row r="1" spans="4:15" x14ac:dyDescent="0.25">
      <c r="D1">
        <v>11</v>
      </c>
      <c r="E1">
        <v>26</v>
      </c>
      <c r="F1">
        <v>3</v>
      </c>
      <c r="H1">
        <v>56</v>
      </c>
      <c r="I1">
        <v>46</v>
      </c>
      <c r="J1">
        <v>3</v>
      </c>
      <c r="M1">
        <v>24</v>
      </c>
      <c r="N1">
        <v>43</v>
      </c>
      <c r="O1">
        <v>4</v>
      </c>
    </row>
    <row r="2" spans="4:15" x14ac:dyDescent="0.25">
      <c r="D2">
        <v>22</v>
      </c>
      <c r="E2">
        <v>64</v>
      </c>
      <c r="F2">
        <v>3</v>
      </c>
      <c r="H2">
        <v>36</v>
      </c>
      <c r="I2">
        <v>22</v>
      </c>
      <c r="J2">
        <v>3</v>
      </c>
      <c r="M2">
        <v>64</v>
      </c>
      <c r="N2">
        <v>21</v>
      </c>
      <c r="O2">
        <v>4</v>
      </c>
    </row>
    <row r="3" spans="4:15" x14ac:dyDescent="0.25">
      <c r="D3">
        <v>55</v>
      </c>
      <c r="E3">
        <v>65</v>
      </c>
      <c r="F3">
        <v>3</v>
      </c>
      <c r="H3">
        <v>12</v>
      </c>
      <c r="I3">
        <v>21</v>
      </c>
      <c r="J3">
        <v>3</v>
      </c>
      <c r="M3">
        <v>12</v>
      </c>
      <c r="N3">
        <v>33</v>
      </c>
      <c r="O3">
        <v>4</v>
      </c>
    </row>
    <row r="4" spans="4:15" x14ac:dyDescent="0.25">
      <c r="D4">
        <v>65</v>
      </c>
      <c r="E4">
        <v>15</v>
      </c>
      <c r="F4">
        <v>3</v>
      </c>
    </row>
    <row r="5" spans="4:15" x14ac:dyDescent="0.25">
      <c r="D5">
        <v>45</v>
      </c>
      <c r="E5">
        <v>35</v>
      </c>
      <c r="F5">
        <v>3</v>
      </c>
    </row>
    <row r="6" spans="4:15" x14ac:dyDescent="0.25">
      <c r="D6">
        <v>63</v>
      </c>
      <c r="E6">
        <v>53</v>
      </c>
      <c r="F6">
        <v>3</v>
      </c>
    </row>
    <row r="7" spans="4:15" x14ac:dyDescent="0.25">
      <c r="D7">
        <v>45</v>
      </c>
      <c r="E7">
        <v>55</v>
      </c>
      <c r="F7">
        <v>3</v>
      </c>
    </row>
    <row r="8" spans="4:15" x14ac:dyDescent="0.25">
      <c r="D8">
        <v>13</v>
      </c>
      <c r="E8">
        <v>21</v>
      </c>
      <c r="F8">
        <v>3</v>
      </c>
    </row>
    <row r="9" spans="4:15" x14ac:dyDescent="0.25">
      <c r="D9">
        <v>35</v>
      </c>
      <c r="E9">
        <v>25</v>
      </c>
      <c r="F9">
        <v>3</v>
      </c>
    </row>
    <row r="10" spans="4:15" x14ac:dyDescent="0.25">
      <c r="D10">
        <v>25</v>
      </c>
      <c r="E10">
        <v>15</v>
      </c>
      <c r="F10">
        <v>3</v>
      </c>
    </row>
    <row r="11" spans="4:15" x14ac:dyDescent="0.25">
      <c r="D11">
        <v>33</v>
      </c>
      <c r="E11">
        <v>41</v>
      </c>
      <c r="F11">
        <v>3</v>
      </c>
    </row>
    <row r="12" spans="4:15" x14ac:dyDescent="0.25">
      <c r="D12">
        <v>21</v>
      </c>
      <c r="E12">
        <v>36</v>
      </c>
      <c r="F12">
        <v>3</v>
      </c>
    </row>
    <row r="13" spans="4:15" x14ac:dyDescent="0.25">
      <c r="D13">
        <v>22</v>
      </c>
      <c r="E13">
        <v>63</v>
      </c>
      <c r="F13">
        <v>4</v>
      </c>
    </row>
    <row r="14" spans="4:15" x14ac:dyDescent="0.25">
      <c r="D14">
        <v>26</v>
      </c>
      <c r="E14">
        <v>45</v>
      </c>
      <c r="F14">
        <v>4</v>
      </c>
    </row>
    <row r="15" spans="4:15" x14ac:dyDescent="0.25">
      <c r="D15">
        <v>33</v>
      </c>
      <c r="E15">
        <v>54</v>
      </c>
      <c r="F15">
        <v>4</v>
      </c>
    </row>
    <row r="16" spans="4:15" x14ac:dyDescent="0.25">
      <c r="D16">
        <v>34</v>
      </c>
      <c r="E16">
        <v>11</v>
      </c>
      <c r="F16">
        <v>4</v>
      </c>
    </row>
    <row r="17" spans="4:6" x14ac:dyDescent="0.25">
      <c r="D17">
        <v>44</v>
      </c>
      <c r="E17">
        <v>51</v>
      </c>
      <c r="F17">
        <v>4</v>
      </c>
    </row>
    <row r="18" spans="4:6" x14ac:dyDescent="0.25">
      <c r="D18">
        <v>45</v>
      </c>
      <c r="E18">
        <v>51</v>
      </c>
      <c r="F18">
        <v>4</v>
      </c>
    </row>
    <row r="19" spans="4:6" x14ac:dyDescent="0.25">
      <c r="D19">
        <v>62</v>
      </c>
      <c r="E19">
        <v>14</v>
      </c>
      <c r="F19">
        <v>4</v>
      </c>
    </row>
    <row r="20" spans="4:6" x14ac:dyDescent="0.25">
      <c r="D20">
        <v>12</v>
      </c>
      <c r="E20">
        <v>65</v>
      </c>
      <c r="F20">
        <v>4</v>
      </c>
    </row>
    <row r="21" spans="4:6" x14ac:dyDescent="0.25">
      <c r="D21">
        <v>32</v>
      </c>
      <c r="E21">
        <v>24</v>
      </c>
      <c r="F21">
        <v>4</v>
      </c>
    </row>
    <row r="22" spans="4:6" x14ac:dyDescent="0.25">
      <c r="D22">
        <v>26</v>
      </c>
      <c r="E22">
        <v>14</v>
      </c>
      <c r="F22">
        <v>4</v>
      </c>
    </row>
    <row r="23" spans="4:6" x14ac:dyDescent="0.25">
      <c r="D23">
        <v>42</v>
      </c>
      <c r="E23">
        <v>54</v>
      </c>
      <c r="F23">
        <v>4</v>
      </c>
    </row>
    <row r="24" spans="4:6" x14ac:dyDescent="0.25">
      <c r="D24">
        <v>35</v>
      </c>
      <c r="E24">
        <v>21</v>
      </c>
      <c r="F24">
        <v>4</v>
      </c>
    </row>
    <row r="25" spans="4:6" x14ac:dyDescent="0.25">
      <c r="D25">
        <v>43</v>
      </c>
      <c r="E25">
        <v>24</v>
      </c>
      <c r="F25">
        <v>4</v>
      </c>
    </row>
    <row r="26" spans="4:6" x14ac:dyDescent="0.25">
      <c r="D26">
        <v>55</v>
      </c>
      <c r="E26">
        <v>41</v>
      </c>
      <c r="F26">
        <v>4</v>
      </c>
    </row>
    <row r="27" spans="4:6" x14ac:dyDescent="0.25">
      <c r="D27">
        <v>54</v>
      </c>
      <c r="E27">
        <v>41</v>
      </c>
      <c r="F27">
        <v>4</v>
      </c>
    </row>
    <row r="28" spans="4:6" x14ac:dyDescent="0.25">
      <c r="D28">
        <v>12</v>
      </c>
      <c r="E28">
        <v>33</v>
      </c>
      <c r="F28">
        <v>4</v>
      </c>
    </row>
    <row r="29" spans="4:6" x14ac:dyDescent="0.25">
      <c r="D29">
        <v>66</v>
      </c>
      <c r="E29">
        <v>54</v>
      </c>
      <c r="F29">
        <v>4</v>
      </c>
    </row>
    <row r="30" spans="4:6" x14ac:dyDescent="0.25">
      <c r="D30">
        <v>63</v>
      </c>
      <c r="E30">
        <v>44</v>
      </c>
      <c r="F30">
        <v>4</v>
      </c>
    </row>
    <row r="31" spans="4:6" x14ac:dyDescent="0.25">
      <c r="D31">
        <v>34</v>
      </c>
      <c r="E31">
        <v>21</v>
      </c>
      <c r="F31">
        <v>4</v>
      </c>
    </row>
    <row r="32" spans="4:6" x14ac:dyDescent="0.25">
      <c r="D32">
        <v>24</v>
      </c>
      <c r="E32">
        <v>64</v>
      </c>
      <c r="F32">
        <v>5</v>
      </c>
    </row>
    <row r="33" spans="4:6" x14ac:dyDescent="0.25">
      <c r="D33">
        <v>53</v>
      </c>
      <c r="E33">
        <v>33</v>
      </c>
      <c r="F33">
        <v>5</v>
      </c>
    </row>
    <row r="34" spans="4:6" x14ac:dyDescent="0.25">
      <c r="D34">
        <v>55</v>
      </c>
      <c r="E34">
        <v>15</v>
      </c>
      <c r="F34">
        <v>5</v>
      </c>
    </row>
    <row r="35" spans="4:6" x14ac:dyDescent="0.25">
      <c r="D35">
        <v>45</v>
      </c>
      <c r="E35">
        <v>25</v>
      </c>
      <c r="F35">
        <v>5</v>
      </c>
    </row>
    <row r="36" spans="4:6" x14ac:dyDescent="0.25">
      <c r="D36">
        <v>14</v>
      </c>
      <c r="E36">
        <v>54</v>
      </c>
      <c r="F36">
        <v>5</v>
      </c>
    </row>
    <row r="37" spans="4:6" x14ac:dyDescent="0.25">
      <c r="D37">
        <v>15</v>
      </c>
      <c r="E37">
        <v>55</v>
      </c>
      <c r="F37">
        <v>5</v>
      </c>
    </row>
    <row r="38" spans="4:6" x14ac:dyDescent="0.25">
      <c r="D38">
        <v>14</v>
      </c>
      <c r="E38">
        <v>34</v>
      </c>
      <c r="F38">
        <v>5</v>
      </c>
    </row>
    <row r="39" spans="4:6" x14ac:dyDescent="0.25">
      <c r="D39">
        <v>43</v>
      </c>
      <c r="E39">
        <v>63</v>
      </c>
      <c r="F39">
        <v>5</v>
      </c>
    </row>
    <row r="40" spans="4:6" x14ac:dyDescent="0.25">
      <c r="D40">
        <v>64</v>
      </c>
      <c r="E40">
        <v>43</v>
      </c>
      <c r="F40">
        <v>6</v>
      </c>
    </row>
    <row r="41" spans="4:6" x14ac:dyDescent="0.25">
      <c r="D41">
        <v>66</v>
      </c>
      <c r="E41">
        <v>34</v>
      </c>
      <c r="F41">
        <v>6</v>
      </c>
    </row>
    <row r="42" spans="4:6" x14ac:dyDescent="0.25">
      <c r="D42">
        <v>42</v>
      </c>
      <c r="E42">
        <v>63</v>
      </c>
      <c r="F42">
        <v>6</v>
      </c>
    </row>
    <row r="43" spans="4:6" x14ac:dyDescent="0.25">
      <c r="D43">
        <v>62</v>
      </c>
      <c r="E43">
        <v>35</v>
      </c>
      <c r="F43">
        <v>6</v>
      </c>
    </row>
    <row r="44" spans="4:6" x14ac:dyDescent="0.25">
      <c r="D44">
        <v>11</v>
      </c>
      <c r="E44">
        <v>51</v>
      </c>
      <c r="F44">
        <v>6</v>
      </c>
    </row>
  </sheetData>
  <sortState ref="D1:F49">
    <sortCondition ref="F1:F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Neil P</dc:creator>
  <cp:lastModifiedBy>Carosella, Katherine</cp:lastModifiedBy>
  <dcterms:created xsi:type="dcterms:W3CDTF">2019-03-04T20:32:26Z</dcterms:created>
  <dcterms:modified xsi:type="dcterms:W3CDTF">2019-04-03T20:28:29Z</dcterms:modified>
</cp:coreProperties>
</file>