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10"/>
  <workbookPr/>
  <mc:AlternateContent xmlns:mc="http://schemas.openxmlformats.org/markup-compatibility/2006">
    <mc:Choice Requires="x15">
      <x15ac:absPath xmlns:x15ac="http://schemas.microsoft.com/office/spreadsheetml/2010/11/ac" url="https://universitetetitromso.sharepoint.com/sites/O365-2024iC3FieldSchool/Shared Documents/General/3. Data collected in the field/"/>
    </mc:Choice>
  </mc:AlternateContent>
  <xr:revisionPtr revIDLastSave="680" documentId="13_ncr:1_{459A11E1-5711-4A55-ACEA-9AFEE482A4D7}" xr6:coauthVersionLast="47" xr6:coauthVersionMax="47" xr10:uidLastSave="{9618F5D2-3D02-4EC8-B46B-58254B59BF3A}"/>
  <bookViews>
    <workbookView xWindow="-110" yWindow="-110" windowWidth="19420" windowHeight="11500" firstSheet="1" activeTab="1" xr2:uid="{00000000-000D-0000-FFFF-FFFF00000000}"/>
  </bookViews>
  <sheets>
    <sheet name="READ ME" sheetId="10" r:id="rId1"/>
    <sheet name="samplelog" sheetId="1" r:id="rId2"/>
    <sheet name="sampleType" sheetId="7" r:id="rId3"/>
    <sheet name="gearType" sheetId="8" r:id="rId4"/>
  </sheets>
  <definedNames>
    <definedName name="_xlnm._FilterDatabase" localSheetId="1" hidden="1">samplelog!$C$1:$U$2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4" i="1" l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283" i="1"/>
  <c r="D282" i="1"/>
  <c r="E283" i="1"/>
  <c r="E282" i="1"/>
  <c r="E281" i="1"/>
  <c r="D281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46" i="1"/>
  <c r="E245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46" i="1"/>
  <c r="D245" i="1"/>
  <c r="E244" i="1"/>
  <c r="D244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09" i="1"/>
  <c r="E208" i="1"/>
  <c r="D209" i="1"/>
  <c r="D208" i="1"/>
  <c r="E207" i="1"/>
  <c r="D207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173" i="1"/>
  <c r="E173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E139" i="1"/>
  <c r="D139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E106" i="1"/>
  <c r="D106" i="1"/>
  <c r="E105" i="1"/>
  <c r="D105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E68" i="1"/>
  <c r="D68" i="1"/>
  <c r="E65" i="1"/>
  <c r="D65" i="1"/>
  <c r="E64" i="1"/>
  <c r="D64" i="1"/>
  <c r="E63" i="1"/>
  <c r="D63" i="1"/>
  <c r="E52" i="1"/>
  <c r="D52" i="1"/>
  <c r="E48" i="1"/>
  <c r="D48" i="1"/>
  <c r="E44" i="1"/>
  <c r="D44" i="1"/>
  <c r="E39" i="1"/>
  <c r="D39" i="1"/>
  <c r="E34" i="1"/>
  <c r="D34" i="1"/>
  <c r="D32" i="7"/>
  <c r="E32" i="7"/>
  <c r="D33" i="7"/>
  <c r="E33" i="7"/>
  <c r="D34" i="7"/>
  <c r="E34" i="7"/>
  <c r="D35" i="7"/>
  <c r="E35" i="7"/>
  <c r="D36" i="7"/>
  <c r="E36" i="7"/>
  <c r="D37" i="7"/>
  <c r="E37" i="7"/>
  <c r="D38" i="7"/>
  <c r="E38" i="7"/>
  <c r="D39" i="7"/>
  <c r="E39" i="7"/>
  <c r="D40" i="7"/>
  <c r="E40" i="7"/>
  <c r="D41" i="7"/>
  <c r="E41" i="7"/>
  <c r="D42" i="7"/>
  <c r="E42" i="7"/>
  <c r="D43" i="7"/>
  <c r="E43" i="7"/>
  <c r="D44" i="7"/>
  <c r="E44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54" i="7"/>
  <c r="E54" i="7"/>
  <c r="D55" i="7"/>
  <c r="E55" i="7"/>
  <c r="D56" i="7"/>
  <c r="E56" i="7"/>
  <c r="D57" i="7"/>
  <c r="E57" i="7"/>
  <c r="D58" i="7"/>
  <c r="E58" i="7"/>
  <c r="D32" i="1"/>
  <c r="E32" i="1"/>
  <c r="D33" i="1"/>
  <c r="E33" i="1"/>
  <c r="D35" i="1"/>
  <c r="E35" i="1"/>
  <c r="D36" i="1"/>
  <c r="E36" i="1"/>
  <c r="D37" i="1"/>
  <c r="E37" i="1"/>
  <c r="D38" i="1"/>
  <c r="E38" i="1"/>
  <c r="D40" i="1"/>
  <c r="E40" i="1"/>
  <c r="D41" i="1"/>
  <c r="E41" i="1"/>
  <c r="D42" i="1"/>
  <c r="E42" i="1"/>
  <c r="D43" i="1"/>
  <c r="E43" i="1"/>
  <c r="D45" i="1"/>
  <c r="E45" i="1"/>
  <c r="D46" i="1"/>
  <c r="E46" i="1"/>
  <c r="D47" i="1"/>
  <c r="E47" i="1"/>
  <c r="D49" i="1"/>
  <c r="E49" i="1"/>
  <c r="D50" i="1"/>
  <c r="E50" i="1"/>
  <c r="D51" i="1"/>
  <c r="E51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6" i="1"/>
  <c r="E66" i="1"/>
  <c r="E31" i="7"/>
  <c r="E31" i="1"/>
  <c r="D31" i="7"/>
  <c r="D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tc={A241124A-CC81-420D-9D3D-2265F5464AD2}</author>
    <author>tc={58EB7909-43B5-4691-B9DD-2BB4C4F7E3EF}</author>
    <author>tc={45E2C63E-17D8-45F1-8369-8EB36EE31384}</author>
    <author>tc={3049C46E-C6A6-4012-8AD0-8DF2B8272D00}</author>
    <author>tc={0027CA9C-0815-4C60-9C8C-46E253451850}</author>
    <author>tc={131A45C5-88E0-4346-A8B9-79D2A28C6F0D}</author>
  </authors>
  <commentList>
    <comment ref="B2" authorId="0" shapeId="0" xr:uid="{A241124A-CC81-420D-9D3D-2265F5464AD2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just an example:
The unique ID is a combination of expedition, locationID, gearType and fieldNumber. 
BP stands for Beret Paulsdatter</t>
      </text>
    </comment>
    <comment ref="B31" authorId="1" shapeId="0" xr:uid="{58EB7909-43B5-4691-B9DD-2BB4C4F7E3EF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just an example:
The unique ID is a combination of expedition, locationID, gearType and fieldNumber. 
BP stands for Beret Paulsdatter</t>
      </text>
    </comment>
    <comment ref="B68" authorId="2" shapeId="0" xr:uid="{45E2C63E-17D8-45F1-8369-8EB36EE3138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just an example:
The unique ID is a combination of expedition, locationID, gearType and fieldNumber. 
BP stands for Beret Paulsdatter</t>
      </text>
    </comment>
    <comment ref="B105" authorId="3" shapeId="0" xr:uid="{3049C46E-C6A6-4012-8AD0-8DF2B8272D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just an example:
The unique ID is a combination of expedition, locationID, gearType and fieldNumber. 
BP stands for Beret Paulsdatter</t>
      </text>
    </comment>
    <comment ref="B139" authorId="4" shapeId="0" xr:uid="{0027CA9C-0815-4C60-9C8C-46E253451850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just an example:
The unique ID is a combination of expedition, locationID, gearType and fieldNumber. 
BP stands for Beret Paulsdatter</t>
      </text>
    </comment>
    <comment ref="B173" authorId="5" shapeId="0" xr:uid="{131A45C5-88E0-4346-A8B9-79D2A28C6F0D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just an example:
The unique ID is a combination of expedition, locationID, gearType and fieldNumber. 
BP stands for Beret Paulsdatter</t>
      </text>
    </comment>
  </commentList>
</comments>
</file>

<file path=xl/sharedStrings.xml><?xml version="1.0" encoding="utf-8"?>
<sst xmlns="http://schemas.openxmlformats.org/spreadsheetml/2006/main" count="3547" uniqueCount="446">
  <si>
    <t>expedition</t>
  </si>
  <si>
    <t>Unique ID</t>
  </si>
  <si>
    <t>eventDate [yyyy-mm-ddThh:mm:ssZ]</t>
  </si>
  <si>
    <t>decimalLatitude</t>
  </si>
  <si>
    <t>decimalLongitude</t>
  </si>
  <si>
    <t>bottomDepthInMeters</t>
  </si>
  <si>
    <t>locationID</t>
  </si>
  <si>
    <t>gearType</t>
  </si>
  <si>
    <t>niskinNumber</t>
  </si>
  <si>
    <t>maximumDepthInMeters</t>
  </si>
  <si>
    <t>minimumDepthInMeters</t>
  </si>
  <si>
    <t>eventRemark</t>
  </si>
  <si>
    <t>sampleType</t>
  </si>
  <si>
    <t>fieldNumber</t>
  </si>
  <si>
    <t>sampleRemark</t>
  </si>
  <si>
    <t>filtrationVolume</t>
  </si>
  <si>
    <t>filtrationVolumeUnit</t>
  </si>
  <si>
    <t>recordedBy</t>
  </si>
  <si>
    <t>principalInvestigatorName</t>
  </si>
  <si>
    <t>principalInvestigatorEmail</t>
  </si>
  <si>
    <t>principalInvestigatorIstitution</t>
  </si>
  <si>
    <t>IC3-24-3-BP</t>
  </si>
  <si>
    <t>IC3-24-3-BP-72-NISKIN-NUT-1</t>
  </si>
  <si>
    <t>2024-09-09T18:00:00Z</t>
  </si>
  <si>
    <t>72 (LYNG04)</t>
  </si>
  <si>
    <t>Niskin bottle</t>
  </si>
  <si>
    <t>bottom-10m</t>
  </si>
  <si>
    <t>Nutrients</t>
  </si>
  <si>
    <t>NUT-1</t>
  </si>
  <si>
    <t>mL</t>
  </si>
  <si>
    <t>Sebastien Moreau</t>
  </si>
  <si>
    <t>sebastien.moreau@npolar.no</t>
  </si>
  <si>
    <t>Norwegian Polar Institute</t>
  </si>
  <si>
    <t>IC3-24-3-BP-72-NISKIN-NUT-2</t>
  </si>
  <si>
    <t>NUT-2</t>
  </si>
  <si>
    <t>IC3-24-3-BP-72-NISKIN-NUT-3</t>
  </si>
  <si>
    <t>NUT-3</t>
  </si>
  <si>
    <t>IC3-24-3-BP-72-NISKIN-NUT-5</t>
  </si>
  <si>
    <t>NUT-5</t>
  </si>
  <si>
    <t>IC3-24-3-BP-72-NISKIN-OXY-1</t>
  </si>
  <si>
    <t>δ18 Oxygen</t>
  </si>
  <si>
    <t>OXY-1</t>
  </si>
  <si>
    <t>IC3-24-3-BP-72-NISKIN-OXY-2</t>
  </si>
  <si>
    <t>OXY-2</t>
  </si>
  <si>
    <t>IC3-24-3-BP-72-NISKIN-OXY-3</t>
  </si>
  <si>
    <t>OXY-3</t>
  </si>
  <si>
    <t>IC3-24-3-BP-72-NISKIN-OXY-5</t>
  </si>
  <si>
    <t>OXY-5</t>
  </si>
  <si>
    <t>IC3-24-3-BP-72-NISKIN-DOC-1</t>
  </si>
  <si>
    <t>Dissolved Organic Carbon</t>
  </si>
  <si>
    <t>DOC-1</t>
  </si>
  <si>
    <t>IC3-24-3-BP-72-NISKIN-DOC-2</t>
  </si>
  <si>
    <t>DOC-2</t>
  </si>
  <si>
    <t>IC3-24-3-BP-72-NISKIN-DOC-3</t>
  </si>
  <si>
    <t>DOC-3</t>
  </si>
  <si>
    <t>IC3-24-3-BP-72-NISKIN-DOC-5</t>
  </si>
  <si>
    <t>DOC-5</t>
  </si>
  <si>
    <t>IC3-24-3-BP-72-NISKIN-PHT-1</t>
  </si>
  <si>
    <t>Phytoplankton taxonomy</t>
  </si>
  <si>
    <t>PHT-1</t>
  </si>
  <si>
    <t>Philipp Assmy</t>
  </si>
  <si>
    <t>philipp.assmy@npolar.no</t>
  </si>
  <si>
    <t>IC3-24-3-BP-72-NISKIN-PHT-2</t>
  </si>
  <si>
    <t>PHT-2</t>
  </si>
  <si>
    <t>IC3-24-3-BP-72-NISKIN-PHT-4</t>
  </si>
  <si>
    <t>PHT-4</t>
  </si>
  <si>
    <t>IC3-24-3-BP-72-NISKIN-POC-1</t>
  </si>
  <si>
    <t>POC/PON</t>
  </si>
  <si>
    <t>POC-1</t>
  </si>
  <si>
    <t>IC3-24-3-BP-72-NISKIN-POC-2</t>
  </si>
  <si>
    <t>POC-2</t>
  </si>
  <si>
    <t>IC3-24-3-BP-72-NISKIN-POC-4</t>
  </si>
  <si>
    <t>POC-4</t>
  </si>
  <si>
    <t>IC3-24-3-BP-72-NISKIN-CHL-1</t>
  </si>
  <si>
    <t>Pigments</t>
  </si>
  <si>
    <t>CHL-1</t>
  </si>
  <si>
    <t>IC3-24-3-BP-72-NISKIN-CHL-2</t>
  </si>
  <si>
    <t>CHL-2</t>
  </si>
  <si>
    <t>IC3-24-3-BP-72-NISKIN-CHL-3</t>
  </si>
  <si>
    <t>CHL-3</t>
  </si>
  <si>
    <t>IC3-24-3-BP-72-NISKIN-CHL-4</t>
  </si>
  <si>
    <t>CHL-4</t>
  </si>
  <si>
    <t>IC3-24-3-BP-72-NISKIN-CHL-5</t>
  </si>
  <si>
    <t>CHL-5</t>
  </si>
  <si>
    <t>IC3-24-3-BP-72-NISKIN-CHL-6</t>
  </si>
  <si>
    <t>CHL-6</t>
  </si>
  <si>
    <t>IC3-24-3-BP-72-NISKIN-CHL-7</t>
  </si>
  <si>
    <t>CHL-7</t>
  </si>
  <si>
    <t>IC3-24-3-BP-72-NISKIN-CHL-8</t>
  </si>
  <si>
    <t>CHL-8</t>
  </si>
  <si>
    <t>IC3-24-3-BP-72-NISKIN-CHL-9</t>
  </si>
  <si>
    <t>CHL-9</t>
  </si>
  <si>
    <t>IC3-24-3-BP-72-NISKIN-HAN-1</t>
  </si>
  <si>
    <t>Handnet 20 μm</t>
  </si>
  <si>
    <t>Handnet 20 µm</t>
  </si>
  <si>
    <t>HAN-1</t>
  </si>
  <si>
    <t>2024-09-11T10:00:00Z</t>
  </si>
  <si>
    <t>74 (LYNG01)</t>
  </si>
  <si>
    <t>NUT-6</t>
  </si>
  <si>
    <t>NUT-7</t>
  </si>
  <si>
    <t>NUT-8</t>
  </si>
  <si>
    <t>NUT-9</t>
  </si>
  <si>
    <t>NUT-10</t>
  </si>
  <si>
    <t>OXY-6</t>
  </si>
  <si>
    <t>OXY-7</t>
  </si>
  <si>
    <t>OXY-8</t>
  </si>
  <si>
    <t>OXY-9</t>
  </si>
  <si>
    <t>OXY-10</t>
  </si>
  <si>
    <t>DOC-6</t>
  </si>
  <si>
    <t>DOC-7</t>
  </si>
  <si>
    <t>DOC-8</t>
  </si>
  <si>
    <t>DOC-9</t>
  </si>
  <si>
    <t>DOC-10</t>
  </si>
  <si>
    <t>PHT-5</t>
  </si>
  <si>
    <t>PHT-6</t>
  </si>
  <si>
    <t>PHT-7</t>
  </si>
  <si>
    <t>PHT-8</t>
  </si>
  <si>
    <t>POC-5</t>
  </si>
  <si>
    <t>POC-6</t>
  </si>
  <si>
    <t>POC-7</t>
  </si>
  <si>
    <t>POC-8</t>
  </si>
  <si>
    <t>CHL-10</t>
  </si>
  <si>
    <t>CHL-11</t>
  </si>
  <si>
    <t>CHL-12</t>
  </si>
  <si>
    <t>CHL-13</t>
  </si>
  <si>
    <t>CHL-14</t>
  </si>
  <si>
    <t>CHL-15</t>
  </si>
  <si>
    <t>CHL-16</t>
  </si>
  <si>
    <t>CHL-17</t>
  </si>
  <si>
    <t>CHL-18</t>
  </si>
  <si>
    <t>CHL-19</t>
  </si>
  <si>
    <t>CHL-20</t>
  </si>
  <si>
    <t>CHL-21</t>
  </si>
  <si>
    <t>HAN-2</t>
  </si>
  <si>
    <t>2024-09-11T14:00:00Z</t>
  </si>
  <si>
    <t>83 (LYNG14)</t>
  </si>
  <si>
    <t>NUT-11</t>
  </si>
  <si>
    <t>NUT-12</t>
  </si>
  <si>
    <t>NUT-13</t>
  </si>
  <si>
    <t>NUT-14</t>
  </si>
  <si>
    <t>NUT-15</t>
  </si>
  <si>
    <t>OXY-11</t>
  </si>
  <si>
    <t>OXY-12</t>
  </si>
  <si>
    <t>OXY-13</t>
  </si>
  <si>
    <t>OXY-14</t>
  </si>
  <si>
    <t>OXY-15</t>
  </si>
  <si>
    <t>DOC-11</t>
  </si>
  <si>
    <t>DOC-12</t>
  </si>
  <si>
    <t>DOC-13</t>
  </si>
  <si>
    <t>DOC-14</t>
  </si>
  <si>
    <t>DOC-15</t>
  </si>
  <si>
    <t>PHT-9</t>
  </si>
  <si>
    <t>PHT-10</t>
  </si>
  <si>
    <t>PHT-11</t>
  </si>
  <si>
    <t>PHT-12</t>
  </si>
  <si>
    <t>POC-9</t>
  </si>
  <si>
    <t>POC-10</t>
  </si>
  <si>
    <t>POC-11</t>
  </si>
  <si>
    <t>POC-12</t>
  </si>
  <si>
    <t>CHL-22</t>
  </si>
  <si>
    <t>CHL-23</t>
  </si>
  <si>
    <t>CHL-24</t>
  </si>
  <si>
    <t>CHL-25</t>
  </si>
  <si>
    <t>CHL-26</t>
  </si>
  <si>
    <t>CHL-27</t>
  </si>
  <si>
    <t>CHL-28</t>
  </si>
  <si>
    <t>CHL-29</t>
  </si>
  <si>
    <t>CHL-30</t>
  </si>
  <si>
    <t>CHL-31</t>
  </si>
  <si>
    <t>CHL-32</t>
  </si>
  <si>
    <t>CHL-33</t>
  </si>
  <si>
    <t>HAN-3</t>
  </si>
  <si>
    <t>2024-09-12T10:00:00Z</t>
  </si>
  <si>
    <t>95 (LYNG-iC3-W)</t>
  </si>
  <si>
    <t>NUT-16</t>
  </si>
  <si>
    <t>NUT-17</t>
  </si>
  <si>
    <t>NUT-18</t>
  </si>
  <si>
    <t>NUT-19</t>
  </si>
  <si>
    <t>OXY-16</t>
  </si>
  <si>
    <t>OXY-17</t>
  </si>
  <si>
    <t>OXY-18</t>
  </si>
  <si>
    <t>OXY-19</t>
  </si>
  <si>
    <t>DOC-16</t>
  </si>
  <si>
    <t>DOC-17</t>
  </si>
  <si>
    <t>DOC-18</t>
  </si>
  <si>
    <t>DOC-19</t>
  </si>
  <si>
    <t>PHT-13</t>
  </si>
  <si>
    <t>PHT-14</t>
  </si>
  <si>
    <t>PHT-15</t>
  </si>
  <si>
    <t>PHT-16</t>
  </si>
  <si>
    <t>POC-13</t>
  </si>
  <si>
    <t>POC-14</t>
  </si>
  <si>
    <t>POC-15</t>
  </si>
  <si>
    <t>POC-16</t>
  </si>
  <si>
    <t>CHL-34</t>
  </si>
  <si>
    <t>CHL-35</t>
  </si>
  <si>
    <t>CHL-36</t>
  </si>
  <si>
    <t>CHL-37</t>
  </si>
  <si>
    <t>CHL-38</t>
  </si>
  <si>
    <t>CHL-39</t>
  </si>
  <si>
    <t>CHL-40</t>
  </si>
  <si>
    <t>CHL-41</t>
  </si>
  <si>
    <t>CHL-42</t>
  </si>
  <si>
    <t>CHL-43</t>
  </si>
  <si>
    <t>CHL-44</t>
  </si>
  <si>
    <t>CHL-45</t>
  </si>
  <si>
    <t>HAN-4</t>
  </si>
  <si>
    <t>2024-09-12T12:00:00Z</t>
  </si>
  <si>
    <t>106 (LYNG-iC3-M)</t>
  </si>
  <si>
    <t>NUT-20</t>
  </si>
  <si>
    <t>NUT-21</t>
  </si>
  <si>
    <t>NUT-22</t>
  </si>
  <si>
    <t>NUT-23</t>
  </si>
  <si>
    <t>OXY-20</t>
  </si>
  <si>
    <t>OXY-21</t>
  </si>
  <si>
    <t>OXY-22</t>
  </si>
  <si>
    <t>OXY-23</t>
  </si>
  <si>
    <t>DOC-20</t>
  </si>
  <si>
    <t>DOC-21</t>
  </si>
  <si>
    <t>DOC-22</t>
  </si>
  <si>
    <t>DOC-23</t>
  </si>
  <si>
    <t>PHT-17</t>
  </si>
  <si>
    <t>PHT-18</t>
  </si>
  <si>
    <t>PHT-19</t>
  </si>
  <si>
    <t>PHT-20</t>
  </si>
  <si>
    <t>POC-17</t>
  </si>
  <si>
    <t>POC-18</t>
  </si>
  <si>
    <t>POC-19</t>
  </si>
  <si>
    <t>POC-20</t>
  </si>
  <si>
    <t>CHL-46</t>
  </si>
  <si>
    <t>CHL-47</t>
  </si>
  <si>
    <t>CHL-48</t>
  </si>
  <si>
    <t>CHL-49</t>
  </si>
  <si>
    <t>CHL-50</t>
  </si>
  <si>
    <t>CHL-51</t>
  </si>
  <si>
    <t>CHL-52</t>
  </si>
  <si>
    <t>CHL-53</t>
  </si>
  <si>
    <t>CHL-54</t>
  </si>
  <si>
    <t>CHL-55</t>
  </si>
  <si>
    <t>CHL-56</t>
  </si>
  <si>
    <t>CHL-57</t>
  </si>
  <si>
    <t>HAN-5</t>
  </si>
  <si>
    <t>2024-09-12T11:40:00Z</t>
  </si>
  <si>
    <t>113 (LYNG-iC3-E)</t>
  </si>
  <si>
    <t>NUT-24</t>
  </si>
  <si>
    <t>NUT-25</t>
  </si>
  <si>
    <t>NUT-26</t>
  </si>
  <si>
    <t>NUT-27</t>
  </si>
  <si>
    <t>OXY-24</t>
  </si>
  <si>
    <t>OXY-25</t>
  </si>
  <si>
    <t>OXY-26</t>
  </si>
  <si>
    <t>OXY-27</t>
  </si>
  <si>
    <t>DOC-24</t>
  </si>
  <si>
    <t>DOC-25</t>
  </si>
  <si>
    <t>DOC-26</t>
  </si>
  <si>
    <t>DOC-27</t>
  </si>
  <si>
    <t>PHT-21</t>
  </si>
  <si>
    <t>PHT-22</t>
  </si>
  <si>
    <t>PHT-23</t>
  </si>
  <si>
    <t>PHT-24</t>
  </si>
  <si>
    <t>POC-21</t>
  </si>
  <si>
    <t>POC-22</t>
  </si>
  <si>
    <t>POC-23</t>
  </si>
  <si>
    <t>POC-24</t>
  </si>
  <si>
    <t>CHL-58</t>
  </si>
  <si>
    <t>CHL-59</t>
  </si>
  <si>
    <t>CHL-60</t>
  </si>
  <si>
    <t>CHL-61</t>
  </si>
  <si>
    <t>CHL-62</t>
  </si>
  <si>
    <t>CHL-63</t>
  </si>
  <si>
    <t>CHL-64</t>
  </si>
  <si>
    <t>CHL-65</t>
  </si>
  <si>
    <t>CHL-66</t>
  </si>
  <si>
    <t>CHL-67</t>
  </si>
  <si>
    <t>CHL-68</t>
  </si>
  <si>
    <t>CHL-69</t>
  </si>
  <si>
    <t>HAN-6</t>
  </si>
  <si>
    <t>2024-09-13T07:40:00Z</t>
  </si>
  <si>
    <t>118 (LYNG-iC3)</t>
  </si>
  <si>
    <t>NUT-28</t>
  </si>
  <si>
    <t>NUT-29</t>
  </si>
  <si>
    <t>NUT-30</t>
  </si>
  <si>
    <t>NUT-31</t>
  </si>
  <si>
    <t>NUT-32</t>
  </si>
  <si>
    <t>OXY-28</t>
  </si>
  <si>
    <t>OXY-29</t>
  </si>
  <si>
    <t>OXY-30</t>
  </si>
  <si>
    <t>OXY-31</t>
  </si>
  <si>
    <t>OXY-32</t>
  </si>
  <si>
    <t>DOC-28</t>
  </si>
  <si>
    <t>DOC-29</t>
  </si>
  <si>
    <t>DOC-30</t>
  </si>
  <si>
    <t>DOC-31</t>
  </si>
  <si>
    <t>DOC-32</t>
  </si>
  <si>
    <t>PHT-25</t>
  </si>
  <si>
    <t>PHT-26</t>
  </si>
  <si>
    <t>PHT-27</t>
  </si>
  <si>
    <t>PHT-28</t>
  </si>
  <si>
    <t>POC-25</t>
  </si>
  <si>
    <t>POC-26</t>
  </si>
  <si>
    <t>POC-27</t>
  </si>
  <si>
    <t>POC-28</t>
  </si>
  <si>
    <t>CHL-70</t>
  </si>
  <si>
    <t>CHL-71</t>
  </si>
  <si>
    <t>CHL-72</t>
  </si>
  <si>
    <t>CHL-73</t>
  </si>
  <si>
    <t>CHL-74</t>
  </si>
  <si>
    <t>CHL-75</t>
  </si>
  <si>
    <t>CHL-76</t>
  </si>
  <si>
    <t>CHL-77</t>
  </si>
  <si>
    <t>CHL-78</t>
  </si>
  <si>
    <t>CHL-79</t>
  </si>
  <si>
    <t>CHL-80</t>
  </si>
  <si>
    <t>CHL-81</t>
  </si>
  <si>
    <t>HAN-7</t>
  </si>
  <si>
    <t>2024-09-13T10:45:00Z</t>
  </si>
  <si>
    <t>127 (LYNG-iC3)</t>
  </si>
  <si>
    <t>NUT-33</t>
  </si>
  <si>
    <t>NUT-34</t>
  </si>
  <si>
    <t>NUT-35</t>
  </si>
  <si>
    <t>NUT-36</t>
  </si>
  <si>
    <t>NUT-37</t>
  </si>
  <si>
    <t>OXY-33</t>
  </si>
  <si>
    <t>OXY-34</t>
  </si>
  <si>
    <t>OXY-35</t>
  </si>
  <si>
    <t>OXY-36</t>
  </si>
  <si>
    <t>OXY-37</t>
  </si>
  <si>
    <t>DOC-33</t>
  </si>
  <si>
    <t>DOC-34</t>
  </si>
  <si>
    <t>DOC-35</t>
  </si>
  <si>
    <t>DOC-36</t>
  </si>
  <si>
    <t>DOC-37</t>
  </si>
  <si>
    <t>PHT-29</t>
  </si>
  <si>
    <t>PHT-30</t>
  </si>
  <si>
    <t>PHT-31</t>
  </si>
  <si>
    <t>PHT-32</t>
  </si>
  <si>
    <t>POC-29</t>
  </si>
  <si>
    <t>POC-30</t>
  </si>
  <si>
    <t>POC-31</t>
  </si>
  <si>
    <t>POC-32</t>
  </si>
  <si>
    <t>CHL-82</t>
  </si>
  <si>
    <t>CHL-83</t>
  </si>
  <si>
    <t>CHL-84</t>
  </si>
  <si>
    <t>CHL-85</t>
  </si>
  <si>
    <t>CHL-86</t>
  </si>
  <si>
    <t>CHL-87</t>
  </si>
  <si>
    <t>CHL-88</t>
  </si>
  <si>
    <t>CHL-89</t>
  </si>
  <si>
    <t>CHL-90</t>
  </si>
  <si>
    <t>CHL-91</t>
  </si>
  <si>
    <t>CHL-92</t>
  </si>
  <si>
    <t>CHL-93</t>
  </si>
  <si>
    <t>HAN-8</t>
  </si>
  <si>
    <t>2024-09-13T12:20:00Z</t>
  </si>
  <si>
    <t>133 (LYNG-iC3)</t>
  </si>
  <si>
    <t>NUT-38</t>
  </si>
  <si>
    <t>Top lid on niskin was open upon retrieval</t>
  </si>
  <si>
    <t>NUT-39</t>
  </si>
  <si>
    <t>NUT-40</t>
  </si>
  <si>
    <t>NUT-41</t>
  </si>
  <si>
    <t>NUT-42</t>
  </si>
  <si>
    <t>OXY-38</t>
  </si>
  <si>
    <t>OXY-39</t>
  </si>
  <si>
    <t>OXY-40</t>
  </si>
  <si>
    <t>OXY-41</t>
  </si>
  <si>
    <t>OXY-42</t>
  </si>
  <si>
    <t>DOC-38</t>
  </si>
  <si>
    <t>DOC-39</t>
  </si>
  <si>
    <t>DOC-40</t>
  </si>
  <si>
    <t>DOC-41</t>
  </si>
  <si>
    <t>DOC-42</t>
  </si>
  <si>
    <t>PHT-33</t>
  </si>
  <si>
    <t>PHT-34</t>
  </si>
  <si>
    <t>PHT-35</t>
  </si>
  <si>
    <t>PHT-36</t>
  </si>
  <si>
    <t>POC-33</t>
  </si>
  <si>
    <t>POC-34</t>
  </si>
  <si>
    <t>POC-35</t>
  </si>
  <si>
    <t>POC-36</t>
  </si>
  <si>
    <t>CHL-94</t>
  </si>
  <si>
    <t>CHL-95</t>
  </si>
  <si>
    <t>CHL-96</t>
  </si>
  <si>
    <t>CHL-97</t>
  </si>
  <si>
    <t>GFF vol =250mL +/-5mL</t>
  </si>
  <si>
    <t>CHL-98</t>
  </si>
  <si>
    <t>CHL-99</t>
  </si>
  <si>
    <t>CHL-100</t>
  </si>
  <si>
    <t>CHL-101</t>
  </si>
  <si>
    <t>CHL-102</t>
  </si>
  <si>
    <t>CHL-103</t>
  </si>
  <si>
    <t>CHL-104</t>
  </si>
  <si>
    <t>CHL-105</t>
  </si>
  <si>
    <t>HAN-9</t>
  </si>
  <si>
    <t>abbreviation</t>
  </si>
  <si>
    <t>AMM</t>
  </si>
  <si>
    <t>Ammonium</t>
  </si>
  <si>
    <t>CDO</t>
  </si>
  <si>
    <t>CDOM</t>
  </si>
  <si>
    <t>CHL</t>
  </si>
  <si>
    <t>CTD</t>
  </si>
  <si>
    <t>DIC</t>
  </si>
  <si>
    <t>DIC/AT</t>
  </si>
  <si>
    <t>HAN</t>
  </si>
  <si>
    <t>MET</t>
  </si>
  <si>
    <t>Methane</t>
  </si>
  <si>
    <t>MIT</t>
  </si>
  <si>
    <t>Microplankton taxonomy</t>
  </si>
  <si>
    <t>NUT</t>
  </si>
  <si>
    <t>OXI</t>
  </si>
  <si>
    <t>PHT</t>
  </si>
  <si>
    <t>POC</t>
  </si>
  <si>
    <t>ZOT</t>
  </si>
  <si>
    <t>Mesozooplankton taxonomy</t>
  </si>
  <si>
    <t>MZT</t>
  </si>
  <si>
    <t>Macrozooplankton taxonomy</t>
  </si>
  <si>
    <t>ZOM</t>
  </si>
  <si>
    <t>Mesozooplankton metabarcoding</t>
  </si>
  <si>
    <t>MZM</t>
  </si>
  <si>
    <t>Macrozooplankton metabarcoding</t>
  </si>
  <si>
    <t>ZSI</t>
  </si>
  <si>
    <t>Zooplankton stable isotope</t>
  </si>
  <si>
    <t>ZGE</t>
  </si>
  <si>
    <t>Zooplankton genetic</t>
  </si>
  <si>
    <t>FGE</t>
  </si>
  <si>
    <t>Fish genetics</t>
  </si>
  <si>
    <t>FSI</t>
  </si>
  <si>
    <t>Fish stable isotope</t>
  </si>
  <si>
    <t>FCM</t>
  </si>
  <si>
    <t>Flow cytometry</t>
  </si>
  <si>
    <t>MER</t>
  </si>
  <si>
    <t>Mercury</t>
  </si>
  <si>
    <t>TRA</t>
  </si>
  <si>
    <t>Trace Metals</t>
  </si>
  <si>
    <t>DOC</t>
  </si>
  <si>
    <t>Bongonet 180 µm</t>
  </si>
  <si>
    <t>Bongonet 64 µm</t>
  </si>
  <si>
    <t>Bottom trawl</t>
  </si>
  <si>
    <t>MIK 1500 μm</t>
  </si>
  <si>
    <t>Multinet 180 µm</t>
  </si>
  <si>
    <t>Multinet 200 µm</t>
  </si>
  <si>
    <t>Multinet 64 µm</t>
  </si>
  <si>
    <t>CTD ship</t>
  </si>
  <si>
    <t>WP2 64 µm</t>
  </si>
  <si>
    <t>Gravity corer</t>
  </si>
  <si>
    <t>Dropdown camera</t>
  </si>
  <si>
    <t>MSS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</si>
</sst>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1"/>
    </font>
    <font>
      <sz val="11"/>
      <name val="Calibri"/>
      <family val="2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name val="Arial"/>
      <family val="2"/>
      <charset val="238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7" fillId="0" borderId="0" applyNumberFormat="0" applyFill="0" applyBorder="0" applyAlignment="0" applyProtection="0"/>
    <xf numFmtId="0" fontId="12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64" fontId="6" fillId="0" borderId="0" xfId="0" applyNumberFormat="1" applyFont="1"/>
    <xf numFmtId="0" fontId="9" fillId="0" borderId="0" xfId="0" applyFont="1"/>
    <xf numFmtId="2" fontId="1" fillId="0" borderId="0" xfId="0" applyNumberFormat="1" applyFont="1" applyAlignment="1">
      <alignment horizontal="right"/>
    </xf>
    <xf numFmtId="164" fontId="1" fillId="0" borderId="0" xfId="0" applyNumberFormat="1" applyFont="1"/>
    <xf numFmtId="2" fontId="1" fillId="0" borderId="0" xfId="0" applyNumberFormat="1" applyFont="1"/>
    <xf numFmtId="0" fontId="10" fillId="0" borderId="0" xfId="0" applyFont="1"/>
    <xf numFmtId="0" fontId="11" fillId="0" borderId="0" xfId="0" applyFont="1"/>
    <xf numFmtId="0" fontId="7" fillId="0" borderId="0" xfId="2" applyFill="1" applyBorder="1" applyAlignment="1"/>
    <xf numFmtId="0" fontId="13" fillId="0" borderId="0" xfId="0" applyFont="1"/>
    <xf numFmtId="0" fontId="1" fillId="0" borderId="0" xfId="3" applyFont="1"/>
    <xf numFmtId="2" fontId="1" fillId="0" borderId="0" xfId="3" applyNumberFormat="1" applyFont="1"/>
    <xf numFmtId="14" fontId="0" fillId="0" borderId="0" xfId="0" applyNumberFormat="1"/>
  </cellXfs>
  <cellStyles count="4">
    <cellStyle name="Hyperlink" xfId="2" builtinId="8"/>
    <cellStyle name="Normal" xfId="0" builtinId="0"/>
    <cellStyle name="Normal 3" xfId="3" xr:uid="{C77206E2-214C-4485-B964-5B2F7A8492FC}"/>
    <cellStyle name="TableStyleLight1" xfId="1" xr:uid="{4BFC5B1A-0358-424E-9732-00DC47902275}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vertical="bottom" textRotation="0" wrapTex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vertical="bottom" textRotation="0" wrapTex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114300</xdr:rowOff>
    </xdr:from>
    <xdr:to>
      <xdr:col>10</xdr:col>
      <xdr:colOff>466725</xdr:colOff>
      <xdr:row>32</xdr:row>
      <xdr:rowOff>66675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A4152E2-E56D-46CD-80CE-39B345583649}"/>
            </a:ext>
          </a:extLst>
        </xdr:cNvPr>
        <xdr:cNvSpPr txBox="1"/>
      </xdr:nvSpPr>
      <xdr:spPr>
        <a:xfrm>
          <a:off x="171450" y="114300"/>
          <a:ext cx="6200775" cy="6048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HEADER</a:t>
          </a:r>
          <a:endParaRPr lang="nb-NO">
            <a:effectLst/>
          </a:endParaRPr>
        </a:p>
        <a:p>
          <a:r>
            <a:rPr lang="nb-NO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Line 1: names used in cruise logger KPH</a:t>
          </a:r>
          <a:endParaRPr lang="nb-NO">
            <a:effectLst/>
          </a:endParaRPr>
        </a:p>
        <a:p>
          <a:r>
            <a:rPr lang="nb-NO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line 2: names used in MarineDatabase</a:t>
          </a:r>
          <a:endParaRPr lang="nb-NO">
            <a:effectLst/>
          </a:endParaRPr>
        </a:p>
        <a:p>
          <a:endParaRPr lang="nb-NO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nb-NO"/>
            <a:t>COLUMN A: Cruise ID</a:t>
          </a:r>
          <a:r>
            <a:rPr lang="nb-NO" baseline="0"/>
            <a:t>/expedition name are the same for all rows</a:t>
          </a:r>
        </a:p>
        <a:p>
          <a:endParaRPr lang="nb-NO" sz="1100"/>
        </a:p>
        <a:p>
          <a:r>
            <a:rPr lang="nb-NO" sz="1100" baseline="0"/>
            <a:t>COLUMNS B-S: Info copied from the cruise logger of KPH: Might need to be adjusted according to new cruise logger. Keep the same sequence as in the cruise logger to facilitate copy -paste operation. The columns in light grey is not supported by Marindatabase for the time being.</a:t>
          </a:r>
        </a:p>
        <a:p>
          <a:endParaRPr lang="nb-NO" sz="1100" baseline="0"/>
        </a:p>
        <a:p>
          <a:r>
            <a:rPr lang="nb-NO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COLUMNS T-AJ: Info filled out manually.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nb-NO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Z, fieldSplit: </a:t>
          </a:r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unique ID for this expedition.</a:t>
          </a:r>
          <a:r>
            <a:rPr lang="nb-NO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</a:t>
          </a:r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xist of a three letter abbreviation for the sample type and running number, e.g. PHT-1 (PHytoplankton Taxonomy sample nr. 1). </a:t>
          </a:r>
          <a:endParaRPr lang="nb-NO">
            <a:effectLst/>
          </a:endParaRPr>
        </a:p>
        <a:p>
          <a:pPr rtl="0" fontAlgn="base"/>
          <a:r>
            <a:rPr lang="nb-N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AB, </a:t>
          </a:r>
          <a:r>
            <a:rPr lang="nb-NO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nb-N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initialSampleVolume:</a:t>
          </a:r>
          <a:r>
            <a:rPr lang="nb-NO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</a:t>
          </a:r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alculated based on regression for MultiNet samples. </a:t>
          </a:r>
        </a:p>
        <a:p>
          <a:pPr rtl="0" fontAlgn="base"/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initialSampleVolume = -1.2681+(0.3298*(maximumDepthInMeter – minimumDepthInMeter)</a:t>
          </a:r>
        </a:p>
        <a:p>
          <a:r>
            <a:rPr lang="nb-N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AD, flowMeterVolume: recorded from Multinet logfile (contact ship ingeniers to get access to these</a:t>
          </a:r>
          <a:r>
            <a:rPr lang="nb-NO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files</a:t>
          </a:r>
          <a:endParaRPr lang="nb-NO">
            <a:effectLst/>
          </a:endParaRPr>
        </a:p>
        <a:p>
          <a:r>
            <a:rPr lang="nb-NO" sz="1100" baseline="0"/>
            <a:t>AF-AJ: info should be the same for all rows</a:t>
          </a:r>
        </a:p>
        <a:p>
          <a:endParaRPr lang="nb-NO" sz="1100" baseline="0"/>
        </a:p>
        <a:p>
          <a:r>
            <a:rPr lang="nb-NO" sz="1100" baseline="0"/>
            <a:t>USE DROP-DOWN MENUES FOR:</a:t>
          </a:r>
        </a:p>
        <a:p>
          <a:r>
            <a:rPr lang="nb-NO" sz="1100" baseline="0"/>
            <a:t>SAMPLE TYPE</a:t>
          </a:r>
        </a:p>
        <a:p>
          <a:r>
            <a:rPr lang="nb-NO" sz="1100" baseline="0"/>
            <a:t>Standard sample types that are registred in Marindatabase are: </a:t>
          </a:r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Ammonium;</a:t>
          </a:r>
          <a:r>
            <a:rPr lang="nb-NO"/>
            <a:t> </a:t>
          </a:r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CDOM;</a:t>
          </a:r>
          <a:r>
            <a:rPr lang="nb-NO"/>
            <a:t> </a:t>
          </a:r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Pigments;</a:t>
          </a:r>
          <a:r>
            <a:rPr lang="nb-NO"/>
            <a:t> </a:t>
          </a:r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CTD;</a:t>
          </a:r>
          <a:r>
            <a:rPr lang="nb-NO"/>
            <a:t> </a:t>
          </a:r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DIC/AT;</a:t>
          </a:r>
          <a:r>
            <a:rPr lang="nb-NO"/>
            <a:t> </a:t>
          </a:r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Handnet 20 µm;</a:t>
          </a:r>
          <a:r>
            <a:rPr lang="nb-NO"/>
            <a:t> </a:t>
          </a:r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Methane;</a:t>
          </a:r>
          <a:r>
            <a:rPr lang="nb-NO"/>
            <a:t> </a:t>
          </a:r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Microplankton taxonomy;</a:t>
          </a:r>
          <a:r>
            <a:rPr lang="nb-NO"/>
            <a:t> </a:t>
          </a:r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Nutrients;</a:t>
          </a:r>
          <a:r>
            <a:rPr lang="nb-NO"/>
            <a:t> </a:t>
          </a:r>
          <a:r>
            <a:rPr lang="el-G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δ18 </a:t>
          </a:r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Oxygen;</a:t>
          </a:r>
          <a:r>
            <a:rPr lang="nb-NO"/>
            <a:t> </a:t>
          </a:r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Phytoplankton taxonomy;</a:t>
          </a:r>
          <a:r>
            <a:rPr lang="nb-NO"/>
            <a:t> </a:t>
          </a:r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POC/PON;</a:t>
          </a:r>
          <a:r>
            <a:rPr lang="nb-NO"/>
            <a:t> </a:t>
          </a:r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Mesozooplankton taxonomy</a:t>
          </a:r>
          <a:r>
            <a:rPr lang="nb-NO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&amp;</a:t>
          </a:r>
          <a:r>
            <a:rPr lang="nb-NO"/>
            <a:t> </a:t>
          </a:r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Macrozooplankton taxonomy</a:t>
          </a:r>
        </a:p>
        <a:p>
          <a:endParaRPr lang="nb-NO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GEAR-TYPE:</a:t>
          </a:r>
        </a:p>
        <a:p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Standard sample</a:t>
          </a:r>
          <a:r>
            <a:rPr lang="nb-NO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types that are registered in the Marindatabase: Bongonet 180 µm; Bongonet 64 µm Bottom trawl; Handnet 20 </a:t>
          </a:r>
          <a:r>
            <a:rPr lang="el-GR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μ</a:t>
          </a:r>
          <a:r>
            <a:rPr lang="nb-NO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m; MIK 1500 </a:t>
          </a:r>
          <a:r>
            <a:rPr lang="el-GR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μ</a:t>
          </a:r>
          <a:r>
            <a:rPr lang="nb-NO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m; Multinet 180 µm; Multinet 200 µm; Multinet 64 µm; Niskin bottle; CTD ship </a:t>
          </a:r>
          <a:endParaRPr lang="nb-NO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nb-NO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you need to add new sampletype</a:t>
          </a:r>
          <a:r>
            <a:rPr lang="nb-NO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gear type, add to the validation sheet and notify Marine database manager</a:t>
          </a:r>
        </a:p>
        <a:p>
          <a:endParaRPr lang="nb-NO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nb-NO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SAMPLE ID</a:t>
          </a:r>
          <a:r>
            <a:rPr lang="nb-NO">
              <a:solidFill>
                <a:srgbClr val="FF0000"/>
              </a:solidFill>
            </a:rPr>
            <a:t> </a:t>
          </a:r>
        </a:p>
        <a:p>
          <a:r>
            <a:rPr lang="nb-NO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Samples without sample ID will not be uploaded to the Marindatabse</a:t>
          </a:r>
          <a:endParaRPr lang="nb-NO" sz="1100">
            <a:solidFill>
              <a:srgbClr val="FF0000"/>
            </a:solidFill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hilipp Assmy" id="{5637377F-01F8-4FB0-81B0-3473F6FE0DF0}" userId="S::Philipp.Assmy@npolar.no::5afcd7d7-0b72-4749-abdd-cdd42a725029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1FA224-E57F-4390-ABFC-B6C0ECD4D734}" name="Table1" displayName="Table1" ref="A1:B1096" totalsRowShown="0" headerRowDxfId="3" dataDxfId="2">
  <tableColumns count="2">
    <tableColumn id="1" xr3:uid="{16563560-4C2E-46AE-A0F8-290273DB1372}" name="expedition" dataDxfId="1"/>
    <tableColumn id="2" xr3:uid="{A7ACA6E0-E166-414F-9E2E-21C9E815D972}" name="Unique ID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4-08-28T07:11:03.86" personId="{5637377F-01F8-4FB0-81B0-3473F6FE0DF0}" id="{A241124A-CC81-420D-9D3D-2265F5464AD2}">
    <text>This is just an example:
The unique ID is a combination of expedition, locationID, gearType and fieldNumber. 
BP stands for Beret Paulsdatter</text>
  </threadedComment>
  <threadedComment ref="B31" dT="2024-08-28T07:11:03.86" personId="{5637377F-01F8-4FB0-81B0-3473F6FE0DF0}" id="{58EB7909-43B5-4691-B9DD-2BB4C4F7E3EF}">
    <text>This is just an example:
The unique ID is a combination of expedition, locationID, gearType and fieldNumber. 
BP stands for Beret Paulsdatter</text>
  </threadedComment>
  <threadedComment ref="B68" dT="2024-08-28T07:11:03.86" personId="{5637377F-01F8-4FB0-81B0-3473F6FE0DF0}" id="{45E2C63E-17D8-45F1-8369-8EB36EE31384}">
    <text>This is just an example:
The unique ID is a combination of expedition, locationID, gearType and fieldNumber. 
BP stands for Beret Paulsdatter</text>
  </threadedComment>
  <threadedComment ref="B105" dT="2024-08-28T07:11:03.86" personId="{5637377F-01F8-4FB0-81B0-3473F6FE0DF0}" id="{3049C46E-C6A6-4012-8AD0-8DF2B8272D00}">
    <text>This is just an example:
The unique ID is a combination of expedition, locationID, gearType and fieldNumber. 
BP stands for Beret Paulsdatter</text>
  </threadedComment>
  <threadedComment ref="B139" dT="2024-08-28T07:11:03.86" personId="{5637377F-01F8-4FB0-81B0-3473F6FE0DF0}" id="{0027CA9C-0815-4C60-9C8C-46E253451850}">
    <text>This is just an example:
The unique ID is a combination of expedition, locationID, gearType and fieldNumber. 
BP stands for Beret Paulsdatter</text>
  </threadedComment>
  <threadedComment ref="B173" dT="2024-08-28T07:11:03.86" personId="{5637377F-01F8-4FB0-81B0-3473F6FE0DF0}" id="{131A45C5-88E0-4346-A8B9-79D2A28C6F0D}">
    <text>This is just an example:
The unique ID is a combination of expedition, locationID, gearType and fieldNumber. 
BP stands for Beret Paulsdatter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philipp.assmy@npolar.no" TargetMode="External"/><Relationship Id="rId299" Type="http://schemas.openxmlformats.org/officeDocument/2006/relationships/hyperlink" Target="mailto:philipp.assmy@npolar.no" TargetMode="External"/><Relationship Id="rId21" Type="http://schemas.openxmlformats.org/officeDocument/2006/relationships/hyperlink" Target="mailto:philipp.assmy@npolar.no" TargetMode="External"/><Relationship Id="rId63" Type="http://schemas.openxmlformats.org/officeDocument/2006/relationships/hyperlink" Target="mailto:philipp.assmy@npolar.no" TargetMode="External"/><Relationship Id="rId159" Type="http://schemas.openxmlformats.org/officeDocument/2006/relationships/hyperlink" Target="mailto:philipp.assmy@npolar.no" TargetMode="External"/><Relationship Id="rId170" Type="http://schemas.openxmlformats.org/officeDocument/2006/relationships/hyperlink" Target="mailto:sebastien.moreau@npolar.no" TargetMode="External"/><Relationship Id="rId226" Type="http://schemas.openxmlformats.org/officeDocument/2006/relationships/hyperlink" Target="mailto:philipp.assmy@npolar.no" TargetMode="External"/><Relationship Id="rId268" Type="http://schemas.openxmlformats.org/officeDocument/2006/relationships/hyperlink" Target="mailto:philipp.assmy@npolar.no" TargetMode="External"/><Relationship Id="rId32" Type="http://schemas.openxmlformats.org/officeDocument/2006/relationships/hyperlink" Target="mailto:sebastien.moreau@npolar.no" TargetMode="External"/><Relationship Id="rId74" Type="http://schemas.openxmlformats.org/officeDocument/2006/relationships/hyperlink" Target="mailto:sebastien.moreau@npolar.no" TargetMode="External"/><Relationship Id="rId128" Type="http://schemas.openxmlformats.org/officeDocument/2006/relationships/hyperlink" Target="mailto:philipp.assmy@npolar.no" TargetMode="External"/><Relationship Id="rId5" Type="http://schemas.openxmlformats.org/officeDocument/2006/relationships/hyperlink" Target="mailto:sebastien.moreau@npolar.no" TargetMode="External"/><Relationship Id="rId181" Type="http://schemas.openxmlformats.org/officeDocument/2006/relationships/hyperlink" Target="mailto:philipp.assmy@npolar.no" TargetMode="External"/><Relationship Id="rId237" Type="http://schemas.openxmlformats.org/officeDocument/2006/relationships/hyperlink" Target="mailto:sebastien.moreau@npolar.no" TargetMode="External"/><Relationship Id="rId279" Type="http://schemas.openxmlformats.org/officeDocument/2006/relationships/hyperlink" Target="mailto:sebastien.moreau@npolar.no" TargetMode="External"/><Relationship Id="rId43" Type="http://schemas.openxmlformats.org/officeDocument/2006/relationships/hyperlink" Target="mailto:philipp.assmy@npolar.no" TargetMode="External"/><Relationship Id="rId139" Type="http://schemas.openxmlformats.org/officeDocument/2006/relationships/hyperlink" Target="mailto:sebastien.moreau@npolar.no" TargetMode="External"/><Relationship Id="rId290" Type="http://schemas.openxmlformats.org/officeDocument/2006/relationships/hyperlink" Target="mailto:philipp.assmy@npolar.no" TargetMode="External"/><Relationship Id="rId304" Type="http://schemas.openxmlformats.org/officeDocument/2006/relationships/hyperlink" Target="mailto:philipp.assmy@npolar.no" TargetMode="External"/><Relationship Id="rId85" Type="http://schemas.openxmlformats.org/officeDocument/2006/relationships/hyperlink" Target="mailto:philipp.assmy@npolar.no" TargetMode="External"/><Relationship Id="rId150" Type="http://schemas.openxmlformats.org/officeDocument/2006/relationships/hyperlink" Target="mailto:philipp.assmy@npolar.no" TargetMode="External"/><Relationship Id="rId192" Type="http://schemas.openxmlformats.org/officeDocument/2006/relationships/hyperlink" Target="mailto:philipp.assmy@npolar.no" TargetMode="External"/><Relationship Id="rId206" Type="http://schemas.openxmlformats.org/officeDocument/2006/relationships/hyperlink" Target="mailto:sebastien.moreau@npolar.no" TargetMode="External"/><Relationship Id="rId248" Type="http://schemas.openxmlformats.org/officeDocument/2006/relationships/hyperlink" Target="mailto:sebastien.moreau@npolar.no" TargetMode="External"/><Relationship Id="rId12" Type="http://schemas.openxmlformats.org/officeDocument/2006/relationships/hyperlink" Target="mailto:sebastien.moreau@npolar.no" TargetMode="External"/><Relationship Id="rId108" Type="http://schemas.openxmlformats.org/officeDocument/2006/relationships/hyperlink" Target="mailto:sebastien.moreau@npolar.no" TargetMode="External"/><Relationship Id="rId54" Type="http://schemas.openxmlformats.org/officeDocument/2006/relationships/hyperlink" Target="mailto:philipp.assmy@npolar.no" TargetMode="External"/><Relationship Id="rId96" Type="http://schemas.openxmlformats.org/officeDocument/2006/relationships/hyperlink" Target="mailto:philipp.assmy@npolar.no" TargetMode="External"/><Relationship Id="rId161" Type="http://schemas.openxmlformats.org/officeDocument/2006/relationships/hyperlink" Target="mailto:philipp.assmy@npolar.no" TargetMode="External"/><Relationship Id="rId217" Type="http://schemas.openxmlformats.org/officeDocument/2006/relationships/hyperlink" Target="mailto:philipp.assmy@npolar.no" TargetMode="External"/><Relationship Id="rId259" Type="http://schemas.openxmlformats.org/officeDocument/2006/relationships/hyperlink" Target="mailto:philipp.assmy@npolar.no" TargetMode="External"/><Relationship Id="rId23" Type="http://schemas.openxmlformats.org/officeDocument/2006/relationships/hyperlink" Target="mailto:philipp.assmy@npolar.no" TargetMode="External"/><Relationship Id="rId119" Type="http://schemas.openxmlformats.org/officeDocument/2006/relationships/hyperlink" Target="mailto:philipp.assmy@npolar.no" TargetMode="External"/><Relationship Id="rId270" Type="http://schemas.openxmlformats.org/officeDocument/2006/relationships/hyperlink" Target="mailto:sebastien.moreau@npolar.no" TargetMode="External"/><Relationship Id="rId44" Type="http://schemas.openxmlformats.org/officeDocument/2006/relationships/hyperlink" Target="mailto:philipp.assmy@npolar.no" TargetMode="External"/><Relationship Id="rId65" Type="http://schemas.openxmlformats.org/officeDocument/2006/relationships/hyperlink" Target="mailto:sebastien.moreau@npolar.no" TargetMode="External"/><Relationship Id="rId86" Type="http://schemas.openxmlformats.org/officeDocument/2006/relationships/hyperlink" Target="mailto:philipp.assmy@npolar.no" TargetMode="External"/><Relationship Id="rId130" Type="http://schemas.openxmlformats.org/officeDocument/2006/relationships/hyperlink" Target="mailto:philipp.assmy@npolar.no" TargetMode="External"/><Relationship Id="rId151" Type="http://schemas.openxmlformats.org/officeDocument/2006/relationships/hyperlink" Target="mailto:philipp.assmy@npolar.no" TargetMode="External"/><Relationship Id="rId172" Type="http://schemas.openxmlformats.org/officeDocument/2006/relationships/hyperlink" Target="mailto:sebastien.moreau@npolar.no" TargetMode="External"/><Relationship Id="rId193" Type="http://schemas.openxmlformats.org/officeDocument/2006/relationships/hyperlink" Target="mailto:philipp.assmy@npolar.no" TargetMode="External"/><Relationship Id="rId207" Type="http://schemas.openxmlformats.org/officeDocument/2006/relationships/hyperlink" Target="mailto:sebastien.moreau@npolar.no" TargetMode="External"/><Relationship Id="rId228" Type="http://schemas.openxmlformats.org/officeDocument/2006/relationships/hyperlink" Target="mailto:philipp.assmy@npolar.no" TargetMode="External"/><Relationship Id="rId249" Type="http://schemas.openxmlformats.org/officeDocument/2006/relationships/hyperlink" Target="mailto:philipp.assmy@npolar.no" TargetMode="External"/><Relationship Id="rId13" Type="http://schemas.openxmlformats.org/officeDocument/2006/relationships/hyperlink" Target="mailto:philipp.assmy@npolar.no" TargetMode="External"/><Relationship Id="rId109" Type="http://schemas.openxmlformats.org/officeDocument/2006/relationships/hyperlink" Target="mailto:philipp.assmy@npolar.no" TargetMode="External"/><Relationship Id="rId260" Type="http://schemas.openxmlformats.org/officeDocument/2006/relationships/hyperlink" Target="mailto:philipp.assmy@npolar.no" TargetMode="External"/><Relationship Id="rId281" Type="http://schemas.openxmlformats.org/officeDocument/2006/relationships/hyperlink" Target="mailto:sebastien.moreau@npolar.no" TargetMode="External"/><Relationship Id="rId34" Type="http://schemas.openxmlformats.org/officeDocument/2006/relationships/hyperlink" Target="mailto:sebastien.moreau@npolar.no" TargetMode="External"/><Relationship Id="rId55" Type="http://schemas.openxmlformats.org/officeDocument/2006/relationships/hyperlink" Target="mailto:sebastien.moreau@npolar.no" TargetMode="External"/><Relationship Id="rId76" Type="http://schemas.openxmlformats.org/officeDocument/2006/relationships/hyperlink" Target="mailto:philipp.assmy@npolar.no" TargetMode="External"/><Relationship Id="rId97" Type="http://schemas.openxmlformats.org/officeDocument/2006/relationships/hyperlink" Target="mailto:philipp.assmy@npolar.no" TargetMode="External"/><Relationship Id="rId120" Type="http://schemas.openxmlformats.org/officeDocument/2006/relationships/hyperlink" Target="mailto:philipp.assmy@npolar.no" TargetMode="External"/><Relationship Id="rId141" Type="http://schemas.openxmlformats.org/officeDocument/2006/relationships/hyperlink" Target="mailto:sebastien.moreau@npolar.no" TargetMode="External"/><Relationship Id="rId7" Type="http://schemas.openxmlformats.org/officeDocument/2006/relationships/hyperlink" Target="mailto:sebastien.moreau@npolar.no" TargetMode="External"/><Relationship Id="rId162" Type="http://schemas.openxmlformats.org/officeDocument/2006/relationships/hyperlink" Target="mailto:philipp.assmy@npolar.no" TargetMode="External"/><Relationship Id="rId183" Type="http://schemas.openxmlformats.org/officeDocument/2006/relationships/hyperlink" Target="mailto:philipp.assmy@npolar.no" TargetMode="External"/><Relationship Id="rId218" Type="http://schemas.openxmlformats.org/officeDocument/2006/relationships/hyperlink" Target="mailto:philipp.assmy@npolar.no" TargetMode="External"/><Relationship Id="rId239" Type="http://schemas.openxmlformats.org/officeDocument/2006/relationships/hyperlink" Target="mailto:sebastien.moreau@npolar.no" TargetMode="External"/><Relationship Id="rId250" Type="http://schemas.openxmlformats.org/officeDocument/2006/relationships/hyperlink" Target="mailto:philipp.assmy@npolar.no" TargetMode="External"/><Relationship Id="rId271" Type="http://schemas.openxmlformats.org/officeDocument/2006/relationships/hyperlink" Target="mailto:sebastien.moreau@npolar.no" TargetMode="External"/><Relationship Id="rId292" Type="http://schemas.openxmlformats.org/officeDocument/2006/relationships/hyperlink" Target="mailto:philipp.assmy@npolar.no" TargetMode="External"/><Relationship Id="rId306" Type="http://schemas.openxmlformats.org/officeDocument/2006/relationships/printerSettings" Target="../printerSettings/printerSettings1.bin"/><Relationship Id="rId24" Type="http://schemas.openxmlformats.org/officeDocument/2006/relationships/hyperlink" Target="mailto:philipp.assmy@npolar.no" TargetMode="External"/><Relationship Id="rId45" Type="http://schemas.openxmlformats.org/officeDocument/2006/relationships/hyperlink" Target="mailto:philipp.assmy@npolar.no" TargetMode="External"/><Relationship Id="rId66" Type="http://schemas.openxmlformats.org/officeDocument/2006/relationships/hyperlink" Target="mailto:sebastien.moreau@npolar.no" TargetMode="External"/><Relationship Id="rId87" Type="http://schemas.openxmlformats.org/officeDocument/2006/relationships/hyperlink" Target="mailto:philipp.assmy@npolar.no" TargetMode="External"/><Relationship Id="rId110" Type="http://schemas.openxmlformats.org/officeDocument/2006/relationships/hyperlink" Target="mailto:philipp.assmy@npolar.no" TargetMode="External"/><Relationship Id="rId131" Type="http://schemas.openxmlformats.org/officeDocument/2006/relationships/hyperlink" Target="mailto:philipp.assmy@npolar.no" TargetMode="External"/><Relationship Id="rId152" Type="http://schemas.openxmlformats.org/officeDocument/2006/relationships/hyperlink" Target="mailto:philipp.assmy@npolar.no" TargetMode="External"/><Relationship Id="rId173" Type="http://schemas.openxmlformats.org/officeDocument/2006/relationships/hyperlink" Target="mailto:sebastien.moreau@npolar.no" TargetMode="External"/><Relationship Id="rId194" Type="http://schemas.openxmlformats.org/officeDocument/2006/relationships/hyperlink" Target="mailto:philipp.assmy@npolar.no" TargetMode="External"/><Relationship Id="rId208" Type="http://schemas.openxmlformats.org/officeDocument/2006/relationships/hyperlink" Target="mailto:sebastien.moreau@npolar.no" TargetMode="External"/><Relationship Id="rId229" Type="http://schemas.openxmlformats.org/officeDocument/2006/relationships/hyperlink" Target="mailto:philipp.assmy@npolar.no" TargetMode="External"/><Relationship Id="rId240" Type="http://schemas.openxmlformats.org/officeDocument/2006/relationships/hyperlink" Target="mailto:sebastien.moreau@npolar.no" TargetMode="External"/><Relationship Id="rId261" Type="http://schemas.openxmlformats.org/officeDocument/2006/relationships/hyperlink" Target="mailto:philipp.assmy@npolar.no" TargetMode="External"/><Relationship Id="rId14" Type="http://schemas.openxmlformats.org/officeDocument/2006/relationships/hyperlink" Target="mailto:philipp.assmy@npolar.no" TargetMode="External"/><Relationship Id="rId35" Type="http://schemas.openxmlformats.org/officeDocument/2006/relationships/hyperlink" Target="mailto:sebastien.moreau@npolar.no" TargetMode="External"/><Relationship Id="rId56" Type="http://schemas.openxmlformats.org/officeDocument/2006/relationships/hyperlink" Target="mailto:sebastien.moreau@npolar.no" TargetMode="External"/><Relationship Id="rId77" Type="http://schemas.openxmlformats.org/officeDocument/2006/relationships/hyperlink" Target="mailto:philipp.assmy@npolar.no" TargetMode="External"/><Relationship Id="rId100" Type="http://schemas.openxmlformats.org/officeDocument/2006/relationships/hyperlink" Target="mailto:sebastien.moreau@npolar.no" TargetMode="External"/><Relationship Id="rId282" Type="http://schemas.openxmlformats.org/officeDocument/2006/relationships/hyperlink" Target="mailto:sebastien.moreau@npolar.no" TargetMode="External"/><Relationship Id="rId8" Type="http://schemas.openxmlformats.org/officeDocument/2006/relationships/hyperlink" Target="mailto:sebastien.moreau@npolar.no" TargetMode="External"/><Relationship Id="rId98" Type="http://schemas.openxmlformats.org/officeDocument/2006/relationships/hyperlink" Target="mailto:philipp.assmy@npolar.no" TargetMode="External"/><Relationship Id="rId121" Type="http://schemas.openxmlformats.org/officeDocument/2006/relationships/hyperlink" Target="mailto:philipp.assmy@npolar.no" TargetMode="External"/><Relationship Id="rId142" Type="http://schemas.openxmlformats.org/officeDocument/2006/relationships/hyperlink" Target="mailto:philipp.assmy@npolar.no" TargetMode="External"/><Relationship Id="rId163" Type="http://schemas.openxmlformats.org/officeDocument/2006/relationships/hyperlink" Target="mailto:philipp.assmy@npolar.no" TargetMode="External"/><Relationship Id="rId184" Type="http://schemas.openxmlformats.org/officeDocument/2006/relationships/hyperlink" Target="mailto:philipp.assmy@npolar.no" TargetMode="External"/><Relationship Id="rId219" Type="http://schemas.openxmlformats.org/officeDocument/2006/relationships/hyperlink" Target="mailto:philipp.assmy@npolar.no" TargetMode="External"/><Relationship Id="rId230" Type="http://schemas.openxmlformats.org/officeDocument/2006/relationships/hyperlink" Target="mailto:philipp.assmy@npolar.no" TargetMode="External"/><Relationship Id="rId251" Type="http://schemas.openxmlformats.org/officeDocument/2006/relationships/hyperlink" Target="mailto:philipp.assmy@npolar.no" TargetMode="External"/><Relationship Id="rId25" Type="http://schemas.openxmlformats.org/officeDocument/2006/relationships/hyperlink" Target="mailto:philipp.assmy@npolar.no" TargetMode="External"/><Relationship Id="rId46" Type="http://schemas.openxmlformats.org/officeDocument/2006/relationships/hyperlink" Target="mailto:philipp.assmy@npolar.no" TargetMode="External"/><Relationship Id="rId67" Type="http://schemas.openxmlformats.org/officeDocument/2006/relationships/hyperlink" Target="mailto:sebastien.moreau@npolar.no" TargetMode="External"/><Relationship Id="rId272" Type="http://schemas.openxmlformats.org/officeDocument/2006/relationships/hyperlink" Target="mailto:sebastien.moreau@npolar.no" TargetMode="External"/><Relationship Id="rId293" Type="http://schemas.openxmlformats.org/officeDocument/2006/relationships/hyperlink" Target="mailto:philipp.assmy@npolar.no" TargetMode="External"/><Relationship Id="rId307" Type="http://schemas.openxmlformats.org/officeDocument/2006/relationships/vmlDrawing" Target="../drawings/vmlDrawing1.vml"/><Relationship Id="rId88" Type="http://schemas.openxmlformats.org/officeDocument/2006/relationships/hyperlink" Target="mailto:philipp.assmy@npolar.no" TargetMode="External"/><Relationship Id="rId111" Type="http://schemas.openxmlformats.org/officeDocument/2006/relationships/hyperlink" Target="mailto:philipp.assmy@npolar.no" TargetMode="External"/><Relationship Id="rId132" Type="http://schemas.openxmlformats.org/officeDocument/2006/relationships/hyperlink" Target="mailto:sebastien.moreau@npolar.no" TargetMode="External"/><Relationship Id="rId153" Type="http://schemas.openxmlformats.org/officeDocument/2006/relationships/hyperlink" Target="mailto:philipp.assmy@npolar.no" TargetMode="External"/><Relationship Id="rId174" Type="http://schemas.openxmlformats.org/officeDocument/2006/relationships/hyperlink" Target="mailto:sebastien.moreau@npolar.no" TargetMode="External"/><Relationship Id="rId195" Type="http://schemas.openxmlformats.org/officeDocument/2006/relationships/hyperlink" Target="mailto:philipp.assmy@npolar.no" TargetMode="External"/><Relationship Id="rId209" Type="http://schemas.openxmlformats.org/officeDocument/2006/relationships/hyperlink" Target="mailto:sebastien.moreau@npolar.no" TargetMode="External"/><Relationship Id="rId220" Type="http://schemas.openxmlformats.org/officeDocument/2006/relationships/hyperlink" Target="mailto:philipp.assmy@npolar.no" TargetMode="External"/><Relationship Id="rId241" Type="http://schemas.openxmlformats.org/officeDocument/2006/relationships/hyperlink" Target="mailto:sebastien.moreau@npolar.no" TargetMode="External"/><Relationship Id="rId15" Type="http://schemas.openxmlformats.org/officeDocument/2006/relationships/hyperlink" Target="mailto:philipp.assmy@npolar.no" TargetMode="External"/><Relationship Id="rId36" Type="http://schemas.openxmlformats.org/officeDocument/2006/relationships/hyperlink" Target="mailto:sebastien.moreau@npolar.no" TargetMode="External"/><Relationship Id="rId57" Type="http://schemas.openxmlformats.org/officeDocument/2006/relationships/hyperlink" Target="mailto:sebastien.moreau@npolar.no" TargetMode="External"/><Relationship Id="rId262" Type="http://schemas.openxmlformats.org/officeDocument/2006/relationships/hyperlink" Target="mailto:philipp.assmy@npolar.no" TargetMode="External"/><Relationship Id="rId283" Type="http://schemas.openxmlformats.org/officeDocument/2006/relationships/hyperlink" Target="mailto:sebastien.moreau@npolar.no" TargetMode="External"/><Relationship Id="rId78" Type="http://schemas.openxmlformats.org/officeDocument/2006/relationships/hyperlink" Target="mailto:philipp.assmy@npolar.no" TargetMode="External"/><Relationship Id="rId99" Type="http://schemas.openxmlformats.org/officeDocument/2006/relationships/hyperlink" Target="mailto:sebastien.moreau@npolar.no" TargetMode="External"/><Relationship Id="rId101" Type="http://schemas.openxmlformats.org/officeDocument/2006/relationships/hyperlink" Target="mailto:sebastien.moreau@npolar.no" TargetMode="External"/><Relationship Id="rId122" Type="http://schemas.openxmlformats.org/officeDocument/2006/relationships/hyperlink" Target="mailto:philipp.assmy@npolar.no" TargetMode="External"/><Relationship Id="rId143" Type="http://schemas.openxmlformats.org/officeDocument/2006/relationships/hyperlink" Target="mailto:philipp.assmy@npolar.no" TargetMode="External"/><Relationship Id="rId164" Type="http://schemas.openxmlformats.org/officeDocument/2006/relationships/hyperlink" Target="mailto:philipp.assmy@npolar.no" TargetMode="External"/><Relationship Id="rId185" Type="http://schemas.openxmlformats.org/officeDocument/2006/relationships/hyperlink" Target="mailto:philipp.assmy@npolar.no" TargetMode="External"/><Relationship Id="rId9" Type="http://schemas.openxmlformats.org/officeDocument/2006/relationships/hyperlink" Target="mailto:sebastien.moreau@npolar.no" TargetMode="External"/><Relationship Id="rId210" Type="http://schemas.openxmlformats.org/officeDocument/2006/relationships/hyperlink" Target="mailto:sebastien.moreau@npolar.no" TargetMode="External"/><Relationship Id="rId26" Type="http://schemas.openxmlformats.org/officeDocument/2006/relationships/hyperlink" Target="mailto:philipp.assmy@npolar.no" TargetMode="External"/><Relationship Id="rId231" Type="http://schemas.openxmlformats.org/officeDocument/2006/relationships/hyperlink" Target="mailto:philipp.assmy@npolar.no" TargetMode="External"/><Relationship Id="rId252" Type="http://schemas.openxmlformats.org/officeDocument/2006/relationships/hyperlink" Target="mailto:philipp.assmy@npolar.no" TargetMode="External"/><Relationship Id="rId273" Type="http://schemas.openxmlformats.org/officeDocument/2006/relationships/hyperlink" Target="mailto:sebastien.moreau@npolar.no" TargetMode="External"/><Relationship Id="rId294" Type="http://schemas.openxmlformats.org/officeDocument/2006/relationships/hyperlink" Target="mailto:philipp.assmy@npolar.no" TargetMode="External"/><Relationship Id="rId308" Type="http://schemas.openxmlformats.org/officeDocument/2006/relationships/table" Target="../tables/table1.xml"/><Relationship Id="rId47" Type="http://schemas.openxmlformats.org/officeDocument/2006/relationships/hyperlink" Target="mailto:philipp.assmy@npolar.no" TargetMode="External"/><Relationship Id="rId68" Type="http://schemas.openxmlformats.org/officeDocument/2006/relationships/hyperlink" Target="mailto:sebastien.moreau@npolar.no" TargetMode="External"/><Relationship Id="rId89" Type="http://schemas.openxmlformats.org/officeDocument/2006/relationships/hyperlink" Target="mailto:philipp.assmy@npolar.no" TargetMode="External"/><Relationship Id="rId112" Type="http://schemas.openxmlformats.org/officeDocument/2006/relationships/hyperlink" Target="mailto:philipp.assmy@npolar.no" TargetMode="External"/><Relationship Id="rId133" Type="http://schemas.openxmlformats.org/officeDocument/2006/relationships/hyperlink" Target="mailto:sebastien.moreau@npolar.no" TargetMode="External"/><Relationship Id="rId154" Type="http://schemas.openxmlformats.org/officeDocument/2006/relationships/hyperlink" Target="mailto:philipp.assmy@npolar.no" TargetMode="External"/><Relationship Id="rId175" Type="http://schemas.openxmlformats.org/officeDocument/2006/relationships/hyperlink" Target="mailto:philipp.assmy@npolar.no" TargetMode="External"/><Relationship Id="rId196" Type="http://schemas.openxmlformats.org/officeDocument/2006/relationships/hyperlink" Target="mailto:philipp.assmy@npolar.no" TargetMode="External"/><Relationship Id="rId200" Type="http://schemas.openxmlformats.org/officeDocument/2006/relationships/hyperlink" Target="mailto:sebastien.moreau@npolar.no" TargetMode="External"/><Relationship Id="rId16" Type="http://schemas.openxmlformats.org/officeDocument/2006/relationships/hyperlink" Target="mailto:philipp.assmy@npolar.no" TargetMode="External"/><Relationship Id="rId221" Type="http://schemas.openxmlformats.org/officeDocument/2006/relationships/hyperlink" Target="mailto:philipp.assmy@npolar.no" TargetMode="External"/><Relationship Id="rId242" Type="http://schemas.openxmlformats.org/officeDocument/2006/relationships/hyperlink" Target="mailto:sebastien.moreau@npolar.no" TargetMode="External"/><Relationship Id="rId263" Type="http://schemas.openxmlformats.org/officeDocument/2006/relationships/hyperlink" Target="mailto:philipp.assmy@npolar.no" TargetMode="External"/><Relationship Id="rId284" Type="http://schemas.openxmlformats.org/officeDocument/2006/relationships/hyperlink" Target="mailto:sebastien.moreau@npolar.no" TargetMode="External"/><Relationship Id="rId37" Type="http://schemas.openxmlformats.org/officeDocument/2006/relationships/hyperlink" Target="mailto:sebastien.moreau@npolar.no" TargetMode="External"/><Relationship Id="rId58" Type="http://schemas.openxmlformats.org/officeDocument/2006/relationships/hyperlink" Target="mailto:philipp.assmy@npolar.no" TargetMode="External"/><Relationship Id="rId79" Type="http://schemas.openxmlformats.org/officeDocument/2006/relationships/hyperlink" Target="mailto:philipp.assmy@npolar.no" TargetMode="External"/><Relationship Id="rId102" Type="http://schemas.openxmlformats.org/officeDocument/2006/relationships/hyperlink" Target="mailto:sebastien.moreau@npolar.no" TargetMode="External"/><Relationship Id="rId123" Type="http://schemas.openxmlformats.org/officeDocument/2006/relationships/hyperlink" Target="mailto:sebastien.moreau@npolar.no" TargetMode="External"/><Relationship Id="rId144" Type="http://schemas.openxmlformats.org/officeDocument/2006/relationships/hyperlink" Target="mailto:philipp.assmy@npolar.no" TargetMode="External"/><Relationship Id="rId90" Type="http://schemas.openxmlformats.org/officeDocument/2006/relationships/hyperlink" Target="mailto:sebastien.moreau@npolar.no" TargetMode="External"/><Relationship Id="rId165" Type="http://schemas.openxmlformats.org/officeDocument/2006/relationships/hyperlink" Target="mailto:sebastien.moreau@npolar.no" TargetMode="External"/><Relationship Id="rId186" Type="http://schemas.openxmlformats.org/officeDocument/2006/relationships/hyperlink" Target="mailto:philipp.assmy@npolar.no" TargetMode="External"/><Relationship Id="rId211" Type="http://schemas.openxmlformats.org/officeDocument/2006/relationships/hyperlink" Target="mailto:sebastien.moreau@npolar.no" TargetMode="External"/><Relationship Id="rId232" Type="http://schemas.openxmlformats.org/officeDocument/2006/relationships/hyperlink" Target="mailto:philipp.assmy@npolar.no" TargetMode="External"/><Relationship Id="rId253" Type="http://schemas.openxmlformats.org/officeDocument/2006/relationships/hyperlink" Target="mailto:philipp.assmy@npolar.no" TargetMode="External"/><Relationship Id="rId274" Type="http://schemas.openxmlformats.org/officeDocument/2006/relationships/hyperlink" Target="mailto:sebastien.moreau@npolar.no" TargetMode="External"/><Relationship Id="rId295" Type="http://schemas.openxmlformats.org/officeDocument/2006/relationships/hyperlink" Target="mailto:philipp.assmy@npolar.no" TargetMode="External"/><Relationship Id="rId309" Type="http://schemas.openxmlformats.org/officeDocument/2006/relationships/comments" Target="../comments1.xml"/><Relationship Id="rId27" Type="http://schemas.openxmlformats.org/officeDocument/2006/relationships/hyperlink" Target="mailto:philipp.assmy@npolar.no" TargetMode="External"/><Relationship Id="rId48" Type="http://schemas.openxmlformats.org/officeDocument/2006/relationships/hyperlink" Target="mailto:philipp.assmy@npolar.no" TargetMode="External"/><Relationship Id="rId69" Type="http://schemas.openxmlformats.org/officeDocument/2006/relationships/hyperlink" Target="mailto:sebastien.moreau@npolar.no" TargetMode="External"/><Relationship Id="rId113" Type="http://schemas.openxmlformats.org/officeDocument/2006/relationships/hyperlink" Target="mailto:philipp.assmy@npolar.no" TargetMode="External"/><Relationship Id="rId134" Type="http://schemas.openxmlformats.org/officeDocument/2006/relationships/hyperlink" Target="mailto:sebastien.moreau@npolar.no" TargetMode="External"/><Relationship Id="rId80" Type="http://schemas.openxmlformats.org/officeDocument/2006/relationships/hyperlink" Target="mailto:philipp.assmy@npolar.no" TargetMode="External"/><Relationship Id="rId155" Type="http://schemas.openxmlformats.org/officeDocument/2006/relationships/hyperlink" Target="mailto:philipp.assmy@npolar.no" TargetMode="External"/><Relationship Id="rId176" Type="http://schemas.openxmlformats.org/officeDocument/2006/relationships/hyperlink" Target="mailto:philipp.assmy@npolar.no" TargetMode="External"/><Relationship Id="rId197" Type="http://schemas.openxmlformats.org/officeDocument/2006/relationships/hyperlink" Target="mailto:philipp.assmy@npolar.no" TargetMode="External"/><Relationship Id="rId201" Type="http://schemas.openxmlformats.org/officeDocument/2006/relationships/hyperlink" Target="mailto:sebastien.moreau@npolar.no" TargetMode="External"/><Relationship Id="rId222" Type="http://schemas.openxmlformats.org/officeDocument/2006/relationships/hyperlink" Target="mailto:philipp.assmy@npolar.no" TargetMode="External"/><Relationship Id="rId243" Type="http://schemas.openxmlformats.org/officeDocument/2006/relationships/hyperlink" Target="mailto:sebastien.moreau@npolar.no" TargetMode="External"/><Relationship Id="rId264" Type="http://schemas.openxmlformats.org/officeDocument/2006/relationships/hyperlink" Target="mailto:philipp.assmy@npolar.no" TargetMode="External"/><Relationship Id="rId285" Type="http://schemas.openxmlformats.org/officeDocument/2006/relationships/hyperlink" Target="mailto:philipp.assmy@npolar.no" TargetMode="External"/><Relationship Id="rId17" Type="http://schemas.openxmlformats.org/officeDocument/2006/relationships/hyperlink" Target="mailto:philipp.assmy@npolar.no" TargetMode="External"/><Relationship Id="rId38" Type="http://schemas.openxmlformats.org/officeDocument/2006/relationships/hyperlink" Target="mailto:sebastien.moreau@npolar.no" TargetMode="External"/><Relationship Id="rId59" Type="http://schemas.openxmlformats.org/officeDocument/2006/relationships/hyperlink" Target="mailto:philipp.assmy@npolar.no" TargetMode="External"/><Relationship Id="rId103" Type="http://schemas.openxmlformats.org/officeDocument/2006/relationships/hyperlink" Target="mailto:sebastien.moreau@npolar.no" TargetMode="External"/><Relationship Id="rId124" Type="http://schemas.openxmlformats.org/officeDocument/2006/relationships/hyperlink" Target="mailto:sebastien.moreau@npolar.no" TargetMode="External"/><Relationship Id="rId310" Type="http://schemas.microsoft.com/office/2017/10/relationships/threadedComment" Target="../threadedComments/threadedComment1.xml"/><Relationship Id="rId70" Type="http://schemas.openxmlformats.org/officeDocument/2006/relationships/hyperlink" Target="mailto:sebastien.moreau@npolar.no" TargetMode="External"/><Relationship Id="rId91" Type="http://schemas.openxmlformats.org/officeDocument/2006/relationships/hyperlink" Target="mailto:sebastien.moreau@npolar.no" TargetMode="External"/><Relationship Id="rId145" Type="http://schemas.openxmlformats.org/officeDocument/2006/relationships/hyperlink" Target="mailto:philipp.assmy@npolar.no" TargetMode="External"/><Relationship Id="rId166" Type="http://schemas.openxmlformats.org/officeDocument/2006/relationships/hyperlink" Target="mailto:sebastien.moreau@npolar.no" TargetMode="External"/><Relationship Id="rId187" Type="http://schemas.openxmlformats.org/officeDocument/2006/relationships/hyperlink" Target="mailto:philipp.assmy@npolar.no" TargetMode="External"/><Relationship Id="rId1" Type="http://schemas.openxmlformats.org/officeDocument/2006/relationships/hyperlink" Target="mailto:sebastien.moreau@npolar.no" TargetMode="External"/><Relationship Id="rId212" Type="http://schemas.openxmlformats.org/officeDocument/2006/relationships/hyperlink" Target="mailto:sebastien.moreau@npolar.no" TargetMode="External"/><Relationship Id="rId233" Type="http://schemas.openxmlformats.org/officeDocument/2006/relationships/hyperlink" Target="mailto:philipp.assmy@npolar.no" TargetMode="External"/><Relationship Id="rId254" Type="http://schemas.openxmlformats.org/officeDocument/2006/relationships/hyperlink" Target="mailto:philipp.assmy@npolar.no" TargetMode="External"/><Relationship Id="rId28" Type="http://schemas.openxmlformats.org/officeDocument/2006/relationships/hyperlink" Target="mailto:philipp.assmy@npolar.no" TargetMode="External"/><Relationship Id="rId49" Type="http://schemas.openxmlformats.org/officeDocument/2006/relationships/hyperlink" Target="mailto:philipp.assmy@npolar.no" TargetMode="External"/><Relationship Id="rId114" Type="http://schemas.openxmlformats.org/officeDocument/2006/relationships/hyperlink" Target="mailto:philipp.assmy@npolar.no" TargetMode="External"/><Relationship Id="rId275" Type="http://schemas.openxmlformats.org/officeDocument/2006/relationships/hyperlink" Target="mailto:sebastien.moreau@npolar.no" TargetMode="External"/><Relationship Id="rId296" Type="http://schemas.openxmlformats.org/officeDocument/2006/relationships/hyperlink" Target="mailto:philipp.assmy@npolar.no" TargetMode="External"/><Relationship Id="rId300" Type="http://schemas.openxmlformats.org/officeDocument/2006/relationships/hyperlink" Target="mailto:philipp.assmy@npolar.no" TargetMode="External"/><Relationship Id="rId60" Type="http://schemas.openxmlformats.org/officeDocument/2006/relationships/hyperlink" Target="mailto:sebastien.moreau@npolar.no" TargetMode="External"/><Relationship Id="rId81" Type="http://schemas.openxmlformats.org/officeDocument/2006/relationships/hyperlink" Target="mailto:philipp.assmy@npolar.no" TargetMode="External"/><Relationship Id="rId135" Type="http://schemas.openxmlformats.org/officeDocument/2006/relationships/hyperlink" Target="mailto:sebastien.moreau@npolar.no" TargetMode="External"/><Relationship Id="rId156" Type="http://schemas.openxmlformats.org/officeDocument/2006/relationships/hyperlink" Target="mailto:sebastien.moreau@npolar.no" TargetMode="External"/><Relationship Id="rId177" Type="http://schemas.openxmlformats.org/officeDocument/2006/relationships/hyperlink" Target="mailto:philipp.assmy@npolar.no" TargetMode="External"/><Relationship Id="rId198" Type="http://schemas.openxmlformats.org/officeDocument/2006/relationships/hyperlink" Target="mailto:sebastien.moreau@npolar.no" TargetMode="External"/><Relationship Id="rId202" Type="http://schemas.openxmlformats.org/officeDocument/2006/relationships/hyperlink" Target="mailto:sebastien.moreau@npolar.no" TargetMode="External"/><Relationship Id="rId223" Type="http://schemas.openxmlformats.org/officeDocument/2006/relationships/hyperlink" Target="mailto:philipp.assmy@npolar.no" TargetMode="External"/><Relationship Id="rId244" Type="http://schemas.openxmlformats.org/officeDocument/2006/relationships/hyperlink" Target="mailto:sebastien.moreau@npolar.no" TargetMode="External"/><Relationship Id="rId18" Type="http://schemas.openxmlformats.org/officeDocument/2006/relationships/hyperlink" Target="mailto:philipp.assmy@npolar.no" TargetMode="External"/><Relationship Id="rId39" Type="http://schemas.openxmlformats.org/officeDocument/2006/relationships/hyperlink" Target="mailto:sebastien.moreau@npolar.no" TargetMode="External"/><Relationship Id="rId265" Type="http://schemas.openxmlformats.org/officeDocument/2006/relationships/hyperlink" Target="mailto:philipp.assmy@npolar.no" TargetMode="External"/><Relationship Id="rId286" Type="http://schemas.openxmlformats.org/officeDocument/2006/relationships/hyperlink" Target="mailto:philipp.assmy@npolar.no" TargetMode="External"/><Relationship Id="rId50" Type="http://schemas.openxmlformats.org/officeDocument/2006/relationships/hyperlink" Target="mailto:philipp.assmy@npolar.no" TargetMode="External"/><Relationship Id="rId104" Type="http://schemas.openxmlformats.org/officeDocument/2006/relationships/hyperlink" Target="mailto:sebastien.moreau@npolar.no" TargetMode="External"/><Relationship Id="rId125" Type="http://schemas.openxmlformats.org/officeDocument/2006/relationships/hyperlink" Target="mailto:philipp.assmy@npolar.no" TargetMode="External"/><Relationship Id="rId146" Type="http://schemas.openxmlformats.org/officeDocument/2006/relationships/hyperlink" Target="mailto:philipp.assmy@npolar.no" TargetMode="External"/><Relationship Id="rId167" Type="http://schemas.openxmlformats.org/officeDocument/2006/relationships/hyperlink" Target="mailto:sebastien.moreau@npolar.no" TargetMode="External"/><Relationship Id="rId188" Type="http://schemas.openxmlformats.org/officeDocument/2006/relationships/hyperlink" Target="mailto:philipp.assmy@npolar.no" TargetMode="External"/><Relationship Id="rId71" Type="http://schemas.openxmlformats.org/officeDocument/2006/relationships/hyperlink" Target="mailto:sebastien.moreau@npolar.no" TargetMode="External"/><Relationship Id="rId92" Type="http://schemas.openxmlformats.org/officeDocument/2006/relationships/hyperlink" Target="mailto:sebastien.moreau@npolar.no" TargetMode="External"/><Relationship Id="rId213" Type="http://schemas.openxmlformats.org/officeDocument/2006/relationships/hyperlink" Target="mailto:philipp.assmy@npolar.no" TargetMode="External"/><Relationship Id="rId234" Type="http://schemas.openxmlformats.org/officeDocument/2006/relationships/hyperlink" Target="mailto:sebastien.moreau@npolar.no" TargetMode="External"/><Relationship Id="rId2" Type="http://schemas.openxmlformats.org/officeDocument/2006/relationships/hyperlink" Target="mailto:sebastien.moreau@npolar.no" TargetMode="External"/><Relationship Id="rId29" Type="http://schemas.openxmlformats.org/officeDocument/2006/relationships/hyperlink" Target="mailto:sebastien.moreau@npolar.no" TargetMode="External"/><Relationship Id="rId255" Type="http://schemas.openxmlformats.org/officeDocument/2006/relationships/hyperlink" Target="mailto:philipp.assmy@npolar.no" TargetMode="External"/><Relationship Id="rId276" Type="http://schemas.openxmlformats.org/officeDocument/2006/relationships/hyperlink" Target="mailto:sebastien.moreau@npolar.no" TargetMode="External"/><Relationship Id="rId297" Type="http://schemas.openxmlformats.org/officeDocument/2006/relationships/hyperlink" Target="mailto:philipp.assmy@npolar.no" TargetMode="External"/><Relationship Id="rId40" Type="http://schemas.openxmlformats.org/officeDocument/2006/relationships/hyperlink" Target="mailto:philipp.assmy@npolar.no" TargetMode="External"/><Relationship Id="rId115" Type="http://schemas.openxmlformats.org/officeDocument/2006/relationships/hyperlink" Target="mailto:philipp.assmy@npolar.no" TargetMode="External"/><Relationship Id="rId136" Type="http://schemas.openxmlformats.org/officeDocument/2006/relationships/hyperlink" Target="mailto:sebastien.moreau@npolar.no" TargetMode="External"/><Relationship Id="rId157" Type="http://schemas.openxmlformats.org/officeDocument/2006/relationships/hyperlink" Target="mailto:sebastien.moreau@npolar.no" TargetMode="External"/><Relationship Id="rId178" Type="http://schemas.openxmlformats.org/officeDocument/2006/relationships/hyperlink" Target="mailto:philipp.assmy@npolar.no" TargetMode="External"/><Relationship Id="rId301" Type="http://schemas.openxmlformats.org/officeDocument/2006/relationships/hyperlink" Target="mailto:philipp.assmy@npolar.no" TargetMode="External"/><Relationship Id="rId61" Type="http://schemas.openxmlformats.org/officeDocument/2006/relationships/hyperlink" Target="mailto:philipp.assmy@npolar.no" TargetMode="External"/><Relationship Id="rId82" Type="http://schemas.openxmlformats.org/officeDocument/2006/relationships/hyperlink" Target="mailto:philipp.assmy@npolar.no" TargetMode="External"/><Relationship Id="rId199" Type="http://schemas.openxmlformats.org/officeDocument/2006/relationships/hyperlink" Target="mailto:sebastien.moreau@npolar.no" TargetMode="External"/><Relationship Id="rId203" Type="http://schemas.openxmlformats.org/officeDocument/2006/relationships/hyperlink" Target="mailto:sebastien.moreau@npolar.no" TargetMode="External"/><Relationship Id="rId19" Type="http://schemas.openxmlformats.org/officeDocument/2006/relationships/hyperlink" Target="mailto:philipp.assmy@npolar.no" TargetMode="External"/><Relationship Id="rId224" Type="http://schemas.openxmlformats.org/officeDocument/2006/relationships/hyperlink" Target="mailto:philipp.assmy@npolar.no" TargetMode="External"/><Relationship Id="rId245" Type="http://schemas.openxmlformats.org/officeDocument/2006/relationships/hyperlink" Target="mailto:sebastien.moreau@npolar.no" TargetMode="External"/><Relationship Id="rId266" Type="http://schemas.openxmlformats.org/officeDocument/2006/relationships/hyperlink" Target="mailto:philipp.assmy@npolar.no" TargetMode="External"/><Relationship Id="rId287" Type="http://schemas.openxmlformats.org/officeDocument/2006/relationships/hyperlink" Target="mailto:philipp.assmy@npolar.no" TargetMode="External"/><Relationship Id="rId30" Type="http://schemas.openxmlformats.org/officeDocument/2006/relationships/hyperlink" Target="mailto:sebastien.moreau@npolar.no" TargetMode="External"/><Relationship Id="rId105" Type="http://schemas.openxmlformats.org/officeDocument/2006/relationships/hyperlink" Target="mailto:sebastien.moreau@npolar.no" TargetMode="External"/><Relationship Id="rId126" Type="http://schemas.openxmlformats.org/officeDocument/2006/relationships/hyperlink" Target="mailto:philipp.assmy@npolar.no" TargetMode="External"/><Relationship Id="rId147" Type="http://schemas.openxmlformats.org/officeDocument/2006/relationships/hyperlink" Target="mailto:philipp.assmy@npolar.no" TargetMode="External"/><Relationship Id="rId168" Type="http://schemas.openxmlformats.org/officeDocument/2006/relationships/hyperlink" Target="mailto:sebastien.moreau@npolar.no" TargetMode="External"/><Relationship Id="rId51" Type="http://schemas.openxmlformats.org/officeDocument/2006/relationships/hyperlink" Target="mailto:philipp.assmy@npolar.no" TargetMode="External"/><Relationship Id="rId72" Type="http://schemas.openxmlformats.org/officeDocument/2006/relationships/hyperlink" Target="mailto:sebastien.moreau@npolar.no" TargetMode="External"/><Relationship Id="rId93" Type="http://schemas.openxmlformats.org/officeDocument/2006/relationships/hyperlink" Target="mailto:philipp.assmy@npolar.no" TargetMode="External"/><Relationship Id="rId189" Type="http://schemas.openxmlformats.org/officeDocument/2006/relationships/hyperlink" Target="mailto:sebastien.moreau@npolar.no" TargetMode="External"/><Relationship Id="rId3" Type="http://schemas.openxmlformats.org/officeDocument/2006/relationships/hyperlink" Target="mailto:sebastien.moreau@npolar.no" TargetMode="External"/><Relationship Id="rId214" Type="http://schemas.openxmlformats.org/officeDocument/2006/relationships/hyperlink" Target="mailto:philipp.assmy@npolar.no" TargetMode="External"/><Relationship Id="rId235" Type="http://schemas.openxmlformats.org/officeDocument/2006/relationships/hyperlink" Target="mailto:sebastien.moreau@npolar.no" TargetMode="External"/><Relationship Id="rId256" Type="http://schemas.openxmlformats.org/officeDocument/2006/relationships/hyperlink" Target="mailto:philipp.assmy@npolar.no" TargetMode="External"/><Relationship Id="rId277" Type="http://schemas.openxmlformats.org/officeDocument/2006/relationships/hyperlink" Target="mailto:sebastien.moreau@npolar.no" TargetMode="External"/><Relationship Id="rId298" Type="http://schemas.openxmlformats.org/officeDocument/2006/relationships/hyperlink" Target="mailto:philipp.assmy@npolar.no" TargetMode="External"/><Relationship Id="rId116" Type="http://schemas.openxmlformats.org/officeDocument/2006/relationships/hyperlink" Target="mailto:philipp.assmy@npolar.no" TargetMode="External"/><Relationship Id="rId137" Type="http://schemas.openxmlformats.org/officeDocument/2006/relationships/hyperlink" Target="mailto:sebastien.moreau@npolar.no" TargetMode="External"/><Relationship Id="rId158" Type="http://schemas.openxmlformats.org/officeDocument/2006/relationships/hyperlink" Target="mailto:philipp.assmy@npolar.no" TargetMode="External"/><Relationship Id="rId302" Type="http://schemas.openxmlformats.org/officeDocument/2006/relationships/hyperlink" Target="mailto:philipp.assmy@npolar.no" TargetMode="External"/><Relationship Id="rId20" Type="http://schemas.openxmlformats.org/officeDocument/2006/relationships/hyperlink" Target="mailto:philipp.assmy@npolar.no" TargetMode="External"/><Relationship Id="rId41" Type="http://schemas.openxmlformats.org/officeDocument/2006/relationships/hyperlink" Target="mailto:philipp.assmy@npolar.no" TargetMode="External"/><Relationship Id="rId62" Type="http://schemas.openxmlformats.org/officeDocument/2006/relationships/hyperlink" Target="mailto:philipp.assmy@npolar.no" TargetMode="External"/><Relationship Id="rId83" Type="http://schemas.openxmlformats.org/officeDocument/2006/relationships/hyperlink" Target="mailto:philipp.assmy@npolar.no" TargetMode="External"/><Relationship Id="rId179" Type="http://schemas.openxmlformats.org/officeDocument/2006/relationships/hyperlink" Target="mailto:philipp.assmy@npolar.no" TargetMode="External"/><Relationship Id="rId190" Type="http://schemas.openxmlformats.org/officeDocument/2006/relationships/hyperlink" Target="mailto:sebastien.moreau@npolar.no" TargetMode="External"/><Relationship Id="rId204" Type="http://schemas.openxmlformats.org/officeDocument/2006/relationships/hyperlink" Target="mailto:sebastien.moreau@npolar.no" TargetMode="External"/><Relationship Id="rId225" Type="http://schemas.openxmlformats.org/officeDocument/2006/relationships/hyperlink" Target="mailto:philipp.assmy@npolar.no" TargetMode="External"/><Relationship Id="rId246" Type="http://schemas.openxmlformats.org/officeDocument/2006/relationships/hyperlink" Target="mailto:sebastien.moreau@npolar.no" TargetMode="External"/><Relationship Id="rId267" Type="http://schemas.openxmlformats.org/officeDocument/2006/relationships/hyperlink" Target="mailto:philipp.assmy@npolar.no" TargetMode="External"/><Relationship Id="rId288" Type="http://schemas.openxmlformats.org/officeDocument/2006/relationships/hyperlink" Target="mailto:philipp.assmy@npolar.no" TargetMode="External"/><Relationship Id="rId106" Type="http://schemas.openxmlformats.org/officeDocument/2006/relationships/hyperlink" Target="mailto:sebastien.moreau@npolar.no" TargetMode="External"/><Relationship Id="rId127" Type="http://schemas.openxmlformats.org/officeDocument/2006/relationships/hyperlink" Target="mailto:philipp.assmy@npolar.no" TargetMode="External"/><Relationship Id="rId10" Type="http://schemas.openxmlformats.org/officeDocument/2006/relationships/hyperlink" Target="mailto:sebastien.moreau@npolar.no" TargetMode="External"/><Relationship Id="rId31" Type="http://schemas.openxmlformats.org/officeDocument/2006/relationships/hyperlink" Target="mailto:sebastien.moreau@npolar.no" TargetMode="External"/><Relationship Id="rId52" Type="http://schemas.openxmlformats.org/officeDocument/2006/relationships/hyperlink" Target="mailto:philipp.assmy@npolar.no" TargetMode="External"/><Relationship Id="rId73" Type="http://schemas.openxmlformats.org/officeDocument/2006/relationships/hyperlink" Target="mailto:sebastien.moreau@npolar.no" TargetMode="External"/><Relationship Id="rId94" Type="http://schemas.openxmlformats.org/officeDocument/2006/relationships/hyperlink" Target="mailto:philipp.assmy@npolar.no" TargetMode="External"/><Relationship Id="rId148" Type="http://schemas.openxmlformats.org/officeDocument/2006/relationships/hyperlink" Target="mailto:philipp.assmy@npolar.no" TargetMode="External"/><Relationship Id="rId169" Type="http://schemas.openxmlformats.org/officeDocument/2006/relationships/hyperlink" Target="mailto:sebastien.moreau@npolar.no" TargetMode="External"/><Relationship Id="rId4" Type="http://schemas.openxmlformats.org/officeDocument/2006/relationships/hyperlink" Target="mailto:sebastien.moreau@npolar.no" TargetMode="External"/><Relationship Id="rId180" Type="http://schemas.openxmlformats.org/officeDocument/2006/relationships/hyperlink" Target="mailto:philipp.assmy@npolar.no" TargetMode="External"/><Relationship Id="rId215" Type="http://schemas.openxmlformats.org/officeDocument/2006/relationships/hyperlink" Target="mailto:philipp.assmy@npolar.no" TargetMode="External"/><Relationship Id="rId236" Type="http://schemas.openxmlformats.org/officeDocument/2006/relationships/hyperlink" Target="mailto:sebastien.moreau@npolar.no" TargetMode="External"/><Relationship Id="rId257" Type="http://schemas.openxmlformats.org/officeDocument/2006/relationships/hyperlink" Target="mailto:philipp.assmy@npolar.no" TargetMode="External"/><Relationship Id="rId278" Type="http://schemas.openxmlformats.org/officeDocument/2006/relationships/hyperlink" Target="mailto:sebastien.moreau@npolar.no" TargetMode="External"/><Relationship Id="rId303" Type="http://schemas.openxmlformats.org/officeDocument/2006/relationships/hyperlink" Target="mailto:philipp.assmy@npolar.no" TargetMode="External"/><Relationship Id="rId42" Type="http://schemas.openxmlformats.org/officeDocument/2006/relationships/hyperlink" Target="mailto:philipp.assmy@npolar.no" TargetMode="External"/><Relationship Id="rId84" Type="http://schemas.openxmlformats.org/officeDocument/2006/relationships/hyperlink" Target="mailto:philipp.assmy@npolar.no" TargetMode="External"/><Relationship Id="rId138" Type="http://schemas.openxmlformats.org/officeDocument/2006/relationships/hyperlink" Target="mailto:sebastien.moreau@npolar.no" TargetMode="External"/><Relationship Id="rId191" Type="http://schemas.openxmlformats.org/officeDocument/2006/relationships/hyperlink" Target="mailto:philipp.assmy@npolar.no" TargetMode="External"/><Relationship Id="rId205" Type="http://schemas.openxmlformats.org/officeDocument/2006/relationships/hyperlink" Target="mailto:sebastien.moreau@npolar.no" TargetMode="External"/><Relationship Id="rId247" Type="http://schemas.openxmlformats.org/officeDocument/2006/relationships/hyperlink" Target="mailto:sebastien.moreau@npolar.no" TargetMode="External"/><Relationship Id="rId107" Type="http://schemas.openxmlformats.org/officeDocument/2006/relationships/hyperlink" Target="mailto:sebastien.moreau@npolar.no" TargetMode="External"/><Relationship Id="rId289" Type="http://schemas.openxmlformats.org/officeDocument/2006/relationships/hyperlink" Target="mailto:philipp.assmy@npolar.no" TargetMode="External"/><Relationship Id="rId11" Type="http://schemas.openxmlformats.org/officeDocument/2006/relationships/hyperlink" Target="mailto:sebastien.moreau@npolar.no" TargetMode="External"/><Relationship Id="rId53" Type="http://schemas.openxmlformats.org/officeDocument/2006/relationships/hyperlink" Target="mailto:philipp.assmy@npolar.no" TargetMode="External"/><Relationship Id="rId149" Type="http://schemas.openxmlformats.org/officeDocument/2006/relationships/hyperlink" Target="mailto:philipp.assmy@npolar.no" TargetMode="External"/><Relationship Id="rId95" Type="http://schemas.openxmlformats.org/officeDocument/2006/relationships/hyperlink" Target="mailto:sebastien.moreau@npolar.no" TargetMode="External"/><Relationship Id="rId160" Type="http://schemas.openxmlformats.org/officeDocument/2006/relationships/hyperlink" Target="mailto:philipp.assmy@npolar.no" TargetMode="External"/><Relationship Id="rId216" Type="http://schemas.openxmlformats.org/officeDocument/2006/relationships/hyperlink" Target="mailto:philipp.assmy@npolar.no" TargetMode="External"/><Relationship Id="rId258" Type="http://schemas.openxmlformats.org/officeDocument/2006/relationships/hyperlink" Target="mailto:philipp.assmy@npolar.no" TargetMode="External"/><Relationship Id="rId22" Type="http://schemas.openxmlformats.org/officeDocument/2006/relationships/hyperlink" Target="mailto:philipp.assmy@npolar.no" TargetMode="External"/><Relationship Id="rId64" Type="http://schemas.openxmlformats.org/officeDocument/2006/relationships/hyperlink" Target="mailto:sebastien.moreau@npolar.no" TargetMode="External"/><Relationship Id="rId118" Type="http://schemas.openxmlformats.org/officeDocument/2006/relationships/hyperlink" Target="mailto:philipp.assmy@npolar.no" TargetMode="External"/><Relationship Id="rId171" Type="http://schemas.openxmlformats.org/officeDocument/2006/relationships/hyperlink" Target="mailto:sebastien.moreau@npolar.no" TargetMode="External"/><Relationship Id="rId227" Type="http://schemas.openxmlformats.org/officeDocument/2006/relationships/hyperlink" Target="mailto:philipp.assmy@npolar.no" TargetMode="External"/><Relationship Id="rId269" Type="http://schemas.openxmlformats.org/officeDocument/2006/relationships/hyperlink" Target="mailto:philipp.assmy@npolar.no" TargetMode="External"/><Relationship Id="rId33" Type="http://schemas.openxmlformats.org/officeDocument/2006/relationships/hyperlink" Target="mailto:sebastien.moreau@npolar.no" TargetMode="External"/><Relationship Id="rId129" Type="http://schemas.openxmlformats.org/officeDocument/2006/relationships/hyperlink" Target="mailto:philipp.assmy@npolar.no" TargetMode="External"/><Relationship Id="rId280" Type="http://schemas.openxmlformats.org/officeDocument/2006/relationships/hyperlink" Target="mailto:sebastien.moreau@npolar.no" TargetMode="External"/><Relationship Id="rId75" Type="http://schemas.openxmlformats.org/officeDocument/2006/relationships/hyperlink" Target="mailto:philipp.assmy@npolar.no" TargetMode="External"/><Relationship Id="rId140" Type="http://schemas.openxmlformats.org/officeDocument/2006/relationships/hyperlink" Target="mailto:sebastien.moreau@npolar.no" TargetMode="External"/><Relationship Id="rId182" Type="http://schemas.openxmlformats.org/officeDocument/2006/relationships/hyperlink" Target="mailto:philipp.assmy@npolar.no" TargetMode="External"/><Relationship Id="rId6" Type="http://schemas.openxmlformats.org/officeDocument/2006/relationships/hyperlink" Target="mailto:sebastien.moreau@npolar.no" TargetMode="External"/><Relationship Id="rId238" Type="http://schemas.openxmlformats.org/officeDocument/2006/relationships/hyperlink" Target="mailto:sebastien.moreau@npolar.no" TargetMode="External"/><Relationship Id="rId291" Type="http://schemas.openxmlformats.org/officeDocument/2006/relationships/hyperlink" Target="mailto:philipp.assmy@npolar.no" TargetMode="External"/><Relationship Id="rId305" Type="http://schemas.openxmlformats.org/officeDocument/2006/relationships/hyperlink" Target="mailto:philipp.assmy@npolar.no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5D327-0960-42ED-92B7-500794712674}">
  <dimension ref="A1"/>
  <sheetViews>
    <sheetView workbookViewId="0">
      <selection activeCell="J34" sqref="J34"/>
    </sheetView>
  </sheetViews>
  <sheetFormatPr defaultColWidth="8.85546875" defaultRowHeight="14.4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A1:U928"/>
  <sheetViews>
    <sheetView tabSelected="1" zoomScale="75" zoomScaleNormal="80" workbookViewId="0">
      <pane xSplit="1" ySplit="1" topLeftCell="B282" activePane="bottomRight" state="frozen"/>
      <selection pane="bottomRight" activeCell="A2" sqref="A2"/>
      <selection pane="bottomLeft" activeCell="B26" sqref="B26"/>
      <selection pane="topRight" activeCell="B26" sqref="B26"/>
    </sheetView>
  </sheetViews>
  <sheetFormatPr defaultColWidth="9.140625" defaultRowHeight="14.45"/>
  <cols>
    <col min="1" max="1" width="11.140625" style="1" bestFit="1" customWidth="1"/>
    <col min="2" max="2" width="35" style="1" customWidth="1"/>
    <col min="3" max="3" width="34.7109375" bestFit="1" customWidth="1"/>
    <col min="4" max="4" width="15.42578125" style="9" bestFit="1" customWidth="1"/>
    <col min="5" max="5" width="17" style="9" bestFit="1" customWidth="1"/>
    <col min="6" max="6" width="21.5703125" style="1" bestFit="1" customWidth="1"/>
    <col min="7" max="7" width="11.28515625" style="1" bestFit="1" customWidth="1"/>
    <col min="8" max="8" width="11.140625" style="1" customWidth="1"/>
    <col min="9" max="9" width="13.7109375" style="1" bestFit="1" customWidth="1"/>
    <col min="10" max="10" width="23.85546875" style="1" bestFit="1" customWidth="1"/>
    <col min="11" max="11" width="23.5703125" style="12" bestFit="1" customWidth="1"/>
    <col min="12" max="13" width="12.85546875" style="1" bestFit="1" customWidth="1"/>
    <col min="14" max="14" width="12.42578125" style="7" bestFit="1" customWidth="1"/>
    <col min="15" max="15" width="14.28515625" style="1" bestFit="1" customWidth="1"/>
    <col min="16" max="16" width="16" style="10" bestFit="1" customWidth="1"/>
    <col min="17" max="17" width="20" style="1" bestFit="1" customWidth="1"/>
    <col min="18" max="18" width="46.5703125" style="1" bestFit="1" customWidth="1"/>
    <col min="19" max="19" width="25" style="1" bestFit="1" customWidth="1"/>
    <col min="20" max="20" width="27.5703125" style="1" bestFit="1" customWidth="1"/>
    <col min="21" max="21" width="28" style="1" bestFit="1" customWidth="1"/>
    <col min="22" max="22" width="21" style="1" bestFit="1" customWidth="1"/>
    <col min="23" max="16384" width="9.140625" style="1"/>
  </cols>
  <sheetData>
    <row r="1" spans="1:21" s="5" customFormat="1" ht="39.75" customHeight="1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11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</row>
    <row r="2" spans="1:21">
      <c r="A2" s="1" t="s">
        <v>21</v>
      </c>
      <c r="B2" s="14" t="s">
        <v>22</v>
      </c>
      <c r="C2" t="s">
        <v>23</v>
      </c>
      <c r="D2" s="15">
        <v>70.007999999999996</v>
      </c>
      <c r="E2" s="15">
        <v>20.408300000000001</v>
      </c>
      <c r="F2" s="1">
        <v>353</v>
      </c>
      <c r="G2" s="1" t="s">
        <v>24</v>
      </c>
      <c r="H2" s="1" t="s">
        <v>25</v>
      </c>
      <c r="I2" s="1">
        <v>1</v>
      </c>
      <c r="J2" s="1" t="s">
        <v>26</v>
      </c>
      <c r="M2" s="1" t="s">
        <v>27</v>
      </c>
      <c r="N2" s="7" t="s">
        <v>28</v>
      </c>
      <c r="P2" s="8">
        <v>15</v>
      </c>
      <c r="Q2" s="1" t="s">
        <v>29</v>
      </c>
      <c r="R2" s="1" t="s">
        <v>30</v>
      </c>
      <c r="S2" s="1" t="s">
        <v>30</v>
      </c>
      <c r="T2" s="13" t="s">
        <v>31</v>
      </c>
      <c r="U2" s="1" t="s">
        <v>32</v>
      </c>
    </row>
    <row r="3" spans="1:21">
      <c r="A3" s="1" t="s">
        <v>21</v>
      </c>
      <c r="B3" s="14" t="s">
        <v>33</v>
      </c>
      <c r="C3" t="s">
        <v>23</v>
      </c>
      <c r="D3" s="15">
        <v>70.007999999999996</v>
      </c>
      <c r="E3" s="15">
        <v>20.408300000000001</v>
      </c>
      <c r="F3" s="1">
        <v>353</v>
      </c>
      <c r="G3" s="1" t="s">
        <v>24</v>
      </c>
      <c r="H3" s="1" t="s">
        <v>25</v>
      </c>
      <c r="I3" s="1">
        <v>2</v>
      </c>
      <c r="J3" s="1">
        <v>50</v>
      </c>
      <c r="M3" s="1" t="s">
        <v>27</v>
      </c>
      <c r="N3" s="7" t="s">
        <v>34</v>
      </c>
      <c r="P3" s="8">
        <v>15</v>
      </c>
      <c r="Q3" s="1" t="s">
        <v>29</v>
      </c>
      <c r="R3" s="1" t="s">
        <v>30</v>
      </c>
      <c r="S3" s="1" t="s">
        <v>30</v>
      </c>
      <c r="T3" s="13" t="s">
        <v>31</v>
      </c>
      <c r="U3" s="1" t="s">
        <v>32</v>
      </c>
    </row>
    <row r="4" spans="1:21">
      <c r="A4" s="1" t="s">
        <v>21</v>
      </c>
      <c r="B4" s="14" t="s">
        <v>35</v>
      </c>
      <c r="C4" t="s">
        <v>23</v>
      </c>
      <c r="D4" s="15">
        <v>70.007999999999996</v>
      </c>
      <c r="E4" s="15">
        <v>20.408300000000001</v>
      </c>
      <c r="F4" s="1">
        <v>353</v>
      </c>
      <c r="G4" s="1" t="s">
        <v>24</v>
      </c>
      <c r="H4" s="1" t="s">
        <v>25</v>
      </c>
      <c r="I4" s="1">
        <v>3</v>
      </c>
      <c r="J4" s="1">
        <v>20</v>
      </c>
      <c r="M4" s="1" t="s">
        <v>27</v>
      </c>
      <c r="N4" s="7" t="s">
        <v>36</v>
      </c>
      <c r="P4" s="8">
        <v>15</v>
      </c>
      <c r="Q4" s="1" t="s">
        <v>29</v>
      </c>
      <c r="R4" s="1" t="s">
        <v>30</v>
      </c>
      <c r="S4" s="1" t="s">
        <v>30</v>
      </c>
      <c r="T4" s="13" t="s">
        <v>31</v>
      </c>
      <c r="U4" s="1" t="s">
        <v>32</v>
      </c>
    </row>
    <row r="5" spans="1:21">
      <c r="A5" s="1" t="s">
        <v>21</v>
      </c>
      <c r="B5" s="14" t="s">
        <v>37</v>
      </c>
      <c r="C5" t="s">
        <v>23</v>
      </c>
      <c r="D5" s="15">
        <v>70.007999999999996</v>
      </c>
      <c r="E5" s="15">
        <v>20.408300000000001</v>
      </c>
      <c r="F5" s="1">
        <v>353</v>
      </c>
      <c r="G5" s="1" t="s">
        <v>24</v>
      </c>
      <c r="H5" s="1" t="s">
        <v>25</v>
      </c>
      <c r="I5" s="1">
        <v>5</v>
      </c>
      <c r="J5" s="1">
        <v>2</v>
      </c>
      <c r="M5" s="1" t="s">
        <v>27</v>
      </c>
      <c r="N5" s="7" t="s">
        <v>38</v>
      </c>
      <c r="P5" s="8">
        <v>15</v>
      </c>
      <c r="Q5" s="1" t="s">
        <v>29</v>
      </c>
      <c r="R5" s="1" t="s">
        <v>30</v>
      </c>
      <c r="S5" s="1" t="s">
        <v>30</v>
      </c>
      <c r="T5" s="13" t="s">
        <v>31</v>
      </c>
      <c r="U5" s="1" t="s">
        <v>32</v>
      </c>
    </row>
    <row r="6" spans="1:21">
      <c r="A6" s="1" t="s">
        <v>21</v>
      </c>
      <c r="B6" s="14" t="s">
        <v>39</v>
      </c>
      <c r="C6" t="s">
        <v>23</v>
      </c>
      <c r="D6" s="15">
        <v>70.007999999999996</v>
      </c>
      <c r="E6" s="15">
        <v>20.408300000000001</v>
      </c>
      <c r="F6" s="1">
        <v>353</v>
      </c>
      <c r="G6" s="1" t="s">
        <v>24</v>
      </c>
      <c r="H6" s="1" t="s">
        <v>25</v>
      </c>
      <c r="I6" s="1">
        <v>1</v>
      </c>
      <c r="J6" s="1" t="s">
        <v>26</v>
      </c>
      <c r="M6" s="1" t="s">
        <v>40</v>
      </c>
      <c r="N6" s="7" t="s">
        <v>41</v>
      </c>
      <c r="P6" s="8">
        <v>20</v>
      </c>
      <c r="Q6" s="1" t="s">
        <v>29</v>
      </c>
      <c r="R6" s="1" t="s">
        <v>30</v>
      </c>
      <c r="S6" s="1" t="s">
        <v>30</v>
      </c>
      <c r="T6" s="13" t="s">
        <v>31</v>
      </c>
      <c r="U6" s="1" t="s">
        <v>32</v>
      </c>
    </row>
    <row r="7" spans="1:21">
      <c r="A7" s="1" t="s">
        <v>21</v>
      </c>
      <c r="B7" s="14" t="s">
        <v>42</v>
      </c>
      <c r="C7" t="s">
        <v>23</v>
      </c>
      <c r="D7" s="15">
        <v>70.007999999999996</v>
      </c>
      <c r="E7" s="15">
        <v>20.408300000000001</v>
      </c>
      <c r="F7" s="1">
        <v>353</v>
      </c>
      <c r="G7" s="1" t="s">
        <v>24</v>
      </c>
      <c r="H7" s="1" t="s">
        <v>25</v>
      </c>
      <c r="I7" s="1">
        <v>2</v>
      </c>
      <c r="J7" s="1">
        <v>50</v>
      </c>
      <c r="M7" s="1" t="s">
        <v>40</v>
      </c>
      <c r="N7" s="7" t="s">
        <v>43</v>
      </c>
      <c r="P7" s="8">
        <v>20</v>
      </c>
      <c r="Q7" s="1" t="s">
        <v>29</v>
      </c>
      <c r="R7" s="1" t="s">
        <v>30</v>
      </c>
      <c r="S7" s="1" t="s">
        <v>30</v>
      </c>
      <c r="T7" s="13" t="s">
        <v>31</v>
      </c>
      <c r="U7" s="1" t="s">
        <v>32</v>
      </c>
    </row>
    <row r="8" spans="1:21">
      <c r="A8" s="1" t="s">
        <v>21</v>
      </c>
      <c r="B8" s="14" t="s">
        <v>44</v>
      </c>
      <c r="C8" t="s">
        <v>23</v>
      </c>
      <c r="D8" s="15">
        <v>70.007999999999996</v>
      </c>
      <c r="E8" s="15">
        <v>20.408300000000001</v>
      </c>
      <c r="F8" s="1">
        <v>353</v>
      </c>
      <c r="G8" s="1" t="s">
        <v>24</v>
      </c>
      <c r="H8" s="1" t="s">
        <v>25</v>
      </c>
      <c r="I8" s="1">
        <v>3</v>
      </c>
      <c r="J8" s="1">
        <v>20</v>
      </c>
      <c r="M8" s="1" t="s">
        <v>40</v>
      </c>
      <c r="N8" s="7" t="s">
        <v>45</v>
      </c>
      <c r="P8" s="8">
        <v>20</v>
      </c>
      <c r="Q8" s="1" t="s">
        <v>29</v>
      </c>
      <c r="R8" s="1" t="s">
        <v>30</v>
      </c>
      <c r="S8" s="1" t="s">
        <v>30</v>
      </c>
      <c r="T8" s="13" t="s">
        <v>31</v>
      </c>
      <c r="U8" s="1" t="s">
        <v>32</v>
      </c>
    </row>
    <row r="9" spans="1:21">
      <c r="A9" s="1" t="s">
        <v>21</v>
      </c>
      <c r="B9" s="14" t="s">
        <v>46</v>
      </c>
      <c r="C9" t="s">
        <v>23</v>
      </c>
      <c r="D9" s="15">
        <v>70.007999999999996</v>
      </c>
      <c r="E9" s="15">
        <v>20.408300000000001</v>
      </c>
      <c r="F9" s="1">
        <v>353</v>
      </c>
      <c r="G9" s="1" t="s">
        <v>24</v>
      </c>
      <c r="H9" s="1" t="s">
        <v>25</v>
      </c>
      <c r="I9" s="1">
        <v>5</v>
      </c>
      <c r="J9" s="1">
        <v>2</v>
      </c>
      <c r="M9" s="1" t="s">
        <v>40</v>
      </c>
      <c r="N9" s="7" t="s">
        <v>47</v>
      </c>
      <c r="P9" s="8">
        <v>20</v>
      </c>
      <c r="Q9" s="1" t="s">
        <v>29</v>
      </c>
      <c r="R9" s="1" t="s">
        <v>30</v>
      </c>
      <c r="S9" s="1" t="s">
        <v>30</v>
      </c>
      <c r="T9" s="13" t="s">
        <v>31</v>
      </c>
      <c r="U9" s="1" t="s">
        <v>32</v>
      </c>
    </row>
    <row r="10" spans="1:21">
      <c r="A10" s="1" t="s">
        <v>21</v>
      </c>
      <c r="B10" s="14" t="s">
        <v>48</v>
      </c>
      <c r="C10" t="s">
        <v>23</v>
      </c>
      <c r="D10" s="15">
        <v>70.007999999999996</v>
      </c>
      <c r="E10" s="15">
        <v>20.408300000000001</v>
      </c>
      <c r="F10" s="1">
        <v>353</v>
      </c>
      <c r="G10" s="1" t="s">
        <v>24</v>
      </c>
      <c r="H10" s="1" t="s">
        <v>25</v>
      </c>
      <c r="I10" s="1">
        <v>1</v>
      </c>
      <c r="J10" s="1" t="s">
        <v>26</v>
      </c>
      <c r="M10" s="1" t="s">
        <v>49</v>
      </c>
      <c r="N10" s="7" t="s">
        <v>50</v>
      </c>
      <c r="P10" s="8">
        <v>20</v>
      </c>
      <c r="Q10" s="1" t="s">
        <v>29</v>
      </c>
      <c r="R10" s="1" t="s">
        <v>30</v>
      </c>
      <c r="S10" s="1" t="s">
        <v>30</v>
      </c>
      <c r="T10" s="13" t="s">
        <v>31</v>
      </c>
      <c r="U10" s="1" t="s">
        <v>32</v>
      </c>
    </row>
    <row r="11" spans="1:21">
      <c r="A11" s="1" t="s">
        <v>21</v>
      </c>
      <c r="B11" s="14" t="s">
        <v>51</v>
      </c>
      <c r="C11" t="s">
        <v>23</v>
      </c>
      <c r="D11" s="15">
        <v>70.007999999999996</v>
      </c>
      <c r="E11" s="15">
        <v>20.408300000000001</v>
      </c>
      <c r="F11" s="1">
        <v>353</v>
      </c>
      <c r="G11" s="1" t="s">
        <v>24</v>
      </c>
      <c r="H11" s="1" t="s">
        <v>25</v>
      </c>
      <c r="I11" s="1">
        <v>2</v>
      </c>
      <c r="J11" s="1">
        <v>50</v>
      </c>
      <c r="M11" s="1" t="s">
        <v>49</v>
      </c>
      <c r="N11" s="7" t="s">
        <v>52</v>
      </c>
      <c r="P11" s="8">
        <v>20</v>
      </c>
      <c r="Q11" s="1" t="s">
        <v>29</v>
      </c>
      <c r="R11" s="1" t="s">
        <v>30</v>
      </c>
      <c r="S11" s="1" t="s">
        <v>30</v>
      </c>
      <c r="T11" s="13" t="s">
        <v>31</v>
      </c>
      <c r="U11" s="1" t="s">
        <v>32</v>
      </c>
    </row>
    <row r="12" spans="1:21">
      <c r="A12" s="1" t="s">
        <v>21</v>
      </c>
      <c r="B12" s="14" t="s">
        <v>53</v>
      </c>
      <c r="C12" t="s">
        <v>23</v>
      </c>
      <c r="D12" s="15">
        <v>70.007999999999996</v>
      </c>
      <c r="E12" s="15">
        <v>20.408300000000001</v>
      </c>
      <c r="F12" s="1">
        <v>353</v>
      </c>
      <c r="G12" s="1" t="s">
        <v>24</v>
      </c>
      <c r="H12" s="1" t="s">
        <v>25</v>
      </c>
      <c r="I12" s="1">
        <v>3</v>
      </c>
      <c r="J12" s="1">
        <v>20</v>
      </c>
      <c r="M12" s="1" t="s">
        <v>49</v>
      </c>
      <c r="N12" s="7" t="s">
        <v>54</v>
      </c>
      <c r="P12" s="8">
        <v>20</v>
      </c>
      <c r="Q12" s="1" t="s">
        <v>29</v>
      </c>
      <c r="R12" s="1" t="s">
        <v>30</v>
      </c>
      <c r="S12" s="1" t="s">
        <v>30</v>
      </c>
      <c r="T12" s="13" t="s">
        <v>31</v>
      </c>
      <c r="U12" s="1" t="s">
        <v>32</v>
      </c>
    </row>
    <row r="13" spans="1:21">
      <c r="A13" s="1" t="s">
        <v>21</v>
      </c>
      <c r="B13" s="14" t="s">
        <v>55</v>
      </c>
      <c r="C13" t="s">
        <v>23</v>
      </c>
      <c r="D13" s="15">
        <v>70.007999999999996</v>
      </c>
      <c r="E13" s="15">
        <v>20.408300000000001</v>
      </c>
      <c r="F13" s="1">
        <v>353</v>
      </c>
      <c r="G13" s="1" t="s">
        <v>24</v>
      </c>
      <c r="H13" s="1" t="s">
        <v>25</v>
      </c>
      <c r="I13" s="1">
        <v>5</v>
      </c>
      <c r="J13" s="1">
        <v>2</v>
      </c>
      <c r="M13" s="1" t="s">
        <v>49</v>
      </c>
      <c r="N13" s="7" t="s">
        <v>56</v>
      </c>
      <c r="P13" s="8">
        <v>20</v>
      </c>
      <c r="Q13" s="1" t="s">
        <v>29</v>
      </c>
      <c r="R13" s="1" t="s">
        <v>30</v>
      </c>
      <c r="S13" s="1" t="s">
        <v>30</v>
      </c>
      <c r="T13" s="13" t="s">
        <v>31</v>
      </c>
      <c r="U13" s="1" t="s">
        <v>32</v>
      </c>
    </row>
    <row r="14" spans="1:21">
      <c r="A14" s="1" t="s">
        <v>21</v>
      </c>
      <c r="B14" s="14" t="s">
        <v>57</v>
      </c>
      <c r="C14" t="s">
        <v>23</v>
      </c>
      <c r="D14" s="15">
        <v>70.007999999999996</v>
      </c>
      <c r="E14" s="15">
        <v>20.408300000000001</v>
      </c>
      <c r="F14" s="1">
        <v>353</v>
      </c>
      <c r="G14" s="1" t="s">
        <v>24</v>
      </c>
      <c r="H14" s="1" t="s">
        <v>25</v>
      </c>
      <c r="I14" s="1">
        <v>2</v>
      </c>
      <c r="J14" s="1">
        <v>50</v>
      </c>
      <c r="M14" s="1" t="s">
        <v>58</v>
      </c>
      <c r="N14" s="7" t="s">
        <v>59</v>
      </c>
      <c r="P14" s="8">
        <v>200</v>
      </c>
      <c r="Q14" s="1" t="s">
        <v>29</v>
      </c>
      <c r="R14" s="1" t="s">
        <v>30</v>
      </c>
      <c r="S14" s="1" t="s">
        <v>60</v>
      </c>
      <c r="T14" s="13" t="s">
        <v>61</v>
      </c>
      <c r="U14" s="1" t="s">
        <v>32</v>
      </c>
    </row>
    <row r="15" spans="1:21">
      <c r="A15" s="1" t="s">
        <v>21</v>
      </c>
      <c r="B15" s="14" t="s">
        <v>62</v>
      </c>
      <c r="C15" t="s">
        <v>23</v>
      </c>
      <c r="D15" s="15">
        <v>70.007999999999996</v>
      </c>
      <c r="E15" s="15">
        <v>20.408300000000001</v>
      </c>
      <c r="F15" s="1">
        <v>353</v>
      </c>
      <c r="G15" s="1" t="s">
        <v>24</v>
      </c>
      <c r="H15" s="1" t="s">
        <v>25</v>
      </c>
      <c r="I15" s="1">
        <v>3</v>
      </c>
      <c r="J15" s="1">
        <v>20</v>
      </c>
      <c r="M15" s="1" t="s">
        <v>58</v>
      </c>
      <c r="N15" s="7" t="s">
        <v>63</v>
      </c>
      <c r="P15" s="8">
        <v>200</v>
      </c>
      <c r="Q15" s="1" t="s">
        <v>29</v>
      </c>
      <c r="R15" s="1" t="s">
        <v>30</v>
      </c>
      <c r="S15" s="1" t="s">
        <v>60</v>
      </c>
      <c r="T15" s="13" t="s">
        <v>61</v>
      </c>
      <c r="U15" s="1" t="s">
        <v>32</v>
      </c>
    </row>
    <row r="16" spans="1:21">
      <c r="A16" s="1" t="s">
        <v>21</v>
      </c>
      <c r="B16" s="14" t="s">
        <v>64</v>
      </c>
      <c r="C16" t="s">
        <v>23</v>
      </c>
      <c r="D16" s="15">
        <v>70.007999999999996</v>
      </c>
      <c r="E16" s="15">
        <v>20.408300000000001</v>
      </c>
      <c r="F16" s="1">
        <v>353</v>
      </c>
      <c r="G16" s="1" t="s">
        <v>24</v>
      </c>
      <c r="H16" s="1" t="s">
        <v>25</v>
      </c>
      <c r="I16" s="1">
        <v>5</v>
      </c>
      <c r="J16" s="1">
        <v>2</v>
      </c>
      <c r="M16" s="1" t="s">
        <v>58</v>
      </c>
      <c r="N16" s="7" t="s">
        <v>65</v>
      </c>
      <c r="P16" s="8">
        <v>200</v>
      </c>
      <c r="Q16" s="1" t="s">
        <v>29</v>
      </c>
      <c r="R16" s="1" t="s">
        <v>30</v>
      </c>
      <c r="S16" s="1" t="s">
        <v>60</v>
      </c>
      <c r="T16" s="13" t="s">
        <v>61</v>
      </c>
      <c r="U16" s="1" t="s">
        <v>32</v>
      </c>
    </row>
    <row r="17" spans="1:21">
      <c r="A17" s="1" t="s">
        <v>21</v>
      </c>
      <c r="B17" s="14" t="s">
        <v>66</v>
      </c>
      <c r="C17" t="s">
        <v>23</v>
      </c>
      <c r="D17" s="15">
        <v>70.007999999999996</v>
      </c>
      <c r="E17" s="15">
        <v>20.408300000000001</v>
      </c>
      <c r="F17" s="1">
        <v>353</v>
      </c>
      <c r="G17" s="1" t="s">
        <v>24</v>
      </c>
      <c r="H17" s="1" t="s">
        <v>25</v>
      </c>
      <c r="I17" s="1">
        <v>2</v>
      </c>
      <c r="J17" s="1">
        <v>50</v>
      </c>
      <c r="M17" s="1" t="s">
        <v>67</v>
      </c>
      <c r="N17" s="7" t="s">
        <v>68</v>
      </c>
      <c r="P17" s="8">
        <v>250</v>
      </c>
      <c r="Q17" s="1" t="s">
        <v>29</v>
      </c>
      <c r="R17" s="1" t="s">
        <v>30</v>
      </c>
      <c r="S17" s="1" t="s">
        <v>60</v>
      </c>
      <c r="T17" s="13" t="s">
        <v>61</v>
      </c>
      <c r="U17" s="1" t="s">
        <v>32</v>
      </c>
    </row>
    <row r="18" spans="1:21">
      <c r="A18" s="1" t="s">
        <v>21</v>
      </c>
      <c r="B18" s="14" t="s">
        <v>69</v>
      </c>
      <c r="C18" t="s">
        <v>23</v>
      </c>
      <c r="D18" s="15">
        <v>70.007999999999996</v>
      </c>
      <c r="E18" s="15">
        <v>20.408300000000001</v>
      </c>
      <c r="F18" s="1">
        <v>353</v>
      </c>
      <c r="G18" s="1" t="s">
        <v>24</v>
      </c>
      <c r="H18" s="1" t="s">
        <v>25</v>
      </c>
      <c r="I18" s="1">
        <v>3</v>
      </c>
      <c r="J18" s="1">
        <v>20</v>
      </c>
      <c r="M18" s="1" t="s">
        <v>67</v>
      </c>
      <c r="N18" s="7" t="s">
        <v>70</v>
      </c>
      <c r="P18" s="8">
        <v>250</v>
      </c>
      <c r="Q18" s="1" t="s">
        <v>29</v>
      </c>
      <c r="R18" s="1" t="s">
        <v>30</v>
      </c>
      <c r="S18" s="1" t="s">
        <v>60</v>
      </c>
      <c r="T18" s="13" t="s">
        <v>61</v>
      </c>
      <c r="U18" s="1" t="s">
        <v>32</v>
      </c>
    </row>
    <row r="19" spans="1:21">
      <c r="A19" s="1" t="s">
        <v>21</v>
      </c>
      <c r="B19" s="14" t="s">
        <v>71</v>
      </c>
      <c r="C19" t="s">
        <v>23</v>
      </c>
      <c r="D19" s="15">
        <v>70.007999999999996</v>
      </c>
      <c r="E19" s="15">
        <v>20.408300000000001</v>
      </c>
      <c r="F19" s="1">
        <v>353</v>
      </c>
      <c r="G19" s="1" t="s">
        <v>24</v>
      </c>
      <c r="H19" s="1" t="s">
        <v>25</v>
      </c>
      <c r="I19" s="1">
        <v>5</v>
      </c>
      <c r="J19" s="1">
        <v>2</v>
      </c>
      <c r="M19" s="1" t="s">
        <v>67</v>
      </c>
      <c r="N19" s="7" t="s">
        <v>72</v>
      </c>
      <c r="P19" s="8">
        <v>250</v>
      </c>
      <c r="Q19" s="1" t="s">
        <v>29</v>
      </c>
      <c r="R19" s="1" t="s">
        <v>30</v>
      </c>
      <c r="S19" s="1" t="s">
        <v>60</v>
      </c>
      <c r="T19" s="13" t="s">
        <v>61</v>
      </c>
      <c r="U19" s="1" t="s">
        <v>32</v>
      </c>
    </row>
    <row r="20" spans="1:21">
      <c r="A20" s="1" t="s">
        <v>21</v>
      </c>
      <c r="B20" s="14" t="s">
        <v>73</v>
      </c>
      <c r="C20" t="s">
        <v>23</v>
      </c>
      <c r="D20" s="15">
        <v>70.007999999999996</v>
      </c>
      <c r="E20" s="15">
        <v>20.408300000000001</v>
      </c>
      <c r="F20" s="1">
        <v>353</v>
      </c>
      <c r="G20" s="1" t="s">
        <v>24</v>
      </c>
      <c r="H20" s="1" t="s">
        <v>25</v>
      </c>
      <c r="I20" s="1">
        <v>2</v>
      </c>
      <c r="J20" s="1">
        <v>50</v>
      </c>
      <c r="M20" s="1" t="s">
        <v>74</v>
      </c>
      <c r="N20" s="7" t="s">
        <v>75</v>
      </c>
      <c r="P20" s="8">
        <v>250</v>
      </c>
      <c r="Q20" s="1" t="s">
        <v>29</v>
      </c>
      <c r="R20" s="1" t="s">
        <v>30</v>
      </c>
      <c r="S20" s="1" t="s">
        <v>60</v>
      </c>
      <c r="T20" s="13" t="s">
        <v>61</v>
      </c>
      <c r="U20" s="1" t="s">
        <v>32</v>
      </c>
    </row>
    <row r="21" spans="1:21">
      <c r="A21" s="1" t="s">
        <v>21</v>
      </c>
      <c r="B21" s="14" t="s">
        <v>76</v>
      </c>
      <c r="C21" t="s">
        <v>23</v>
      </c>
      <c r="D21" s="15">
        <v>70.007999999999996</v>
      </c>
      <c r="E21" s="15">
        <v>20.408300000000001</v>
      </c>
      <c r="F21" s="1">
        <v>353</v>
      </c>
      <c r="G21" s="1" t="s">
        <v>24</v>
      </c>
      <c r="H21" s="1" t="s">
        <v>25</v>
      </c>
      <c r="I21" s="1">
        <v>2</v>
      </c>
      <c r="J21" s="1">
        <v>50</v>
      </c>
      <c r="M21" s="1" t="s">
        <v>74</v>
      </c>
      <c r="N21" s="7" t="s">
        <v>77</v>
      </c>
      <c r="P21" s="8">
        <v>250</v>
      </c>
      <c r="Q21" s="1" t="s">
        <v>29</v>
      </c>
      <c r="R21" s="1" t="s">
        <v>30</v>
      </c>
      <c r="S21" s="1" t="s">
        <v>60</v>
      </c>
      <c r="T21" s="13" t="s">
        <v>61</v>
      </c>
      <c r="U21" s="1" t="s">
        <v>32</v>
      </c>
    </row>
    <row r="22" spans="1:21">
      <c r="A22" s="1" t="s">
        <v>21</v>
      </c>
      <c r="B22" s="14" t="s">
        <v>78</v>
      </c>
      <c r="C22" t="s">
        <v>23</v>
      </c>
      <c r="D22" s="15">
        <v>70.007999999999996</v>
      </c>
      <c r="E22" s="15">
        <v>20.408300000000001</v>
      </c>
      <c r="F22" s="1">
        <v>353</v>
      </c>
      <c r="G22" s="1" t="s">
        <v>24</v>
      </c>
      <c r="H22" s="1" t="s">
        <v>25</v>
      </c>
      <c r="I22" s="1">
        <v>2</v>
      </c>
      <c r="J22" s="1">
        <v>50</v>
      </c>
      <c r="M22" s="1" t="s">
        <v>74</v>
      </c>
      <c r="N22" s="7" t="s">
        <v>79</v>
      </c>
      <c r="P22" s="8">
        <v>250</v>
      </c>
      <c r="Q22" s="1" t="s">
        <v>29</v>
      </c>
      <c r="R22" s="1" t="s">
        <v>30</v>
      </c>
      <c r="S22" s="1" t="s">
        <v>60</v>
      </c>
      <c r="T22" s="13" t="s">
        <v>61</v>
      </c>
      <c r="U22" s="1" t="s">
        <v>32</v>
      </c>
    </row>
    <row r="23" spans="1:21">
      <c r="A23" s="1" t="s">
        <v>21</v>
      </c>
      <c r="B23" s="14" t="s">
        <v>80</v>
      </c>
      <c r="C23" t="s">
        <v>23</v>
      </c>
      <c r="D23" s="15">
        <v>70.007999999999996</v>
      </c>
      <c r="E23" s="15">
        <v>20.408300000000001</v>
      </c>
      <c r="F23" s="1">
        <v>353</v>
      </c>
      <c r="G23" s="1" t="s">
        <v>24</v>
      </c>
      <c r="H23" s="1" t="s">
        <v>25</v>
      </c>
      <c r="I23" s="1">
        <v>3</v>
      </c>
      <c r="J23" s="1">
        <v>20</v>
      </c>
      <c r="M23" s="1" t="s">
        <v>74</v>
      </c>
      <c r="N23" s="7" t="s">
        <v>81</v>
      </c>
      <c r="P23" s="8">
        <v>250</v>
      </c>
      <c r="Q23" s="1" t="s">
        <v>29</v>
      </c>
      <c r="R23" s="1" t="s">
        <v>30</v>
      </c>
      <c r="S23" s="1" t="s">
        <v>60</v>
      </c>
      <c r="T23" s="13" t="s">
        <v>61</v>
      </c>
      <c r="U23" s="1" t="s">
        <v>32</v>
      </c>
    </row>
    <row r="24" spans="1:21">
      <c r="A24" s="1" t="s">
        <v>21</v>
      </c>
      <c r="B24" s="14" t="s">
        <v>82</v>
      </c>
      <c r="C24" t="s">
        <v>23</v>
      </c>
      <c r="D24" s="15">
        <v>70.007999999999996</v>
      </c>
      <c r="E24" s="15">
        <v>20.408300000000001</v>
      </c>
      <c r="F24" s="1">
        <v>353</v>
      </c>
      <c r="G24" s="1" t="s">
        <v>24</v>
      </c>
      <c r="H24" s="1" t="s">
        <v>25</v>
      </c>
      <c r="I24" s="1">
        <v>3</v>
      </c>
      <c r="J24" s="1">
        <v>20</v>
      </c>
      <c r="M24" s="1" t="s">
        <v>74</v>
      </c>
      <c r="N24" s="7" t="s">
        <v>83</v>
      </c>
      <c r="P24" s="8">
        <v>250</v>
      </c>
      <c r="Q24" s="1" t="s">
        <v>29</v>
      </c>
      <c r="R24" s="1" t="s">
        <v>30</v>
      </c>
      <c r="S24" s="1" t="s">
        <v>60</v>
      </c>
      <c r="T24" s="13" t="s">
        <v>61</v>
      </c>
      <c r="U24" s="1" t="s">
        <v>32</v>
      </c>
    </row>
    <row r="25" spans="1:21">
      <c r="A25" s="1" t="s">
        <v>21</v>
      </c>
      <c r="B25" s="14" t="s">
        <v>84</v>
      </c>
      <c r="C25" t="s">
        <v>23</v>
      </c>
      <c r="D25" s="15">
        <v>70.007999999999996</v>
      </c>
      <c r="E25" s="15">
        <v>20.408300000000001</v>
      </c>
      <c r="F25" s="1">
        <v>353</v>
      </c>
      <c r="G25" s="1" t="s">
        <v>24</v>
      </c>
      <c r="H25" s="1" t="s">
        <v>25</v>
      </c>
      <c r="I25" s="1">
        <v>3</v>
      </c>
      <c r="J25" s="1">
        <v>20</v>
      </c>
      <c r="M25" s="1" t="s">
        <v>74</v>
      </c>
      <c r="N25" s="7" t="s">
        <v>85</v>
      </c>
      <c r="P25" s="8">
        <v>250</v>
      </c>
      <c r="Q25" s="1" t="s">
        <v>29</v>
      </c>
      <c r="R25" s="1" t="s">
        <v>30</v>
      </c>
      <c r="S25" s="1" t="s">
        <v>60</v>
      </c>
      <c r="T25" s="13" t="s">
        <v>61</v>
      </c>
      <c r="U25" s="1" t="s">
        <v>32</v>
      </c>
    </row>
    <row r="26" spans="1:21">
      <c r="A26" s="1" t="s">
        <v>21</v>
      </c>
      <c r="B26" s="14" t="s">
        <v>86</v>
      </c>
      <c r="C26" t="s">
        <v>23</v>
      </c>
      <c r="D26" s="15">
        <v>70.007999999999996</v>
      </c>
      <c r="E26" s="15">
        <v>20.408300000000001</v>
      </c>
      <c r="F26" s="1">
        <v>353</v>
      </c>
      <c r="G26" s="1" t="s">
        <v>24</v>
      </c>
      <c r="H26" s="1" t="s">
        <v>25</v>
      </c>
      <c r="I26" s="1">
        <v>5</v>
      </c>
      <c r="J26" s="1">
        <v>2</v>
      </c>
      <c r="M26" s="1" t="s">
        <v>74</v>
      </c>
      <c r="N26" s="7" t="s">
        <v>87</v>
      </c>
      <c r="P26" s="8">
        <v>250</v>
      </c>
      <c r="Q26" s="1" t="s">
        <v>29</v>
      </c>
      <c r="R26" s="1" t="s">
        <v>30</v>
      </c>
      <c r="S26" s="1" t="s">
        <v>60</v>
      </c>
      <c r="T26" s="13" t="s">
        <v>61</v>
      </c>
      <c r="U26" s="1" t="s">
        <v>32</v>
      </c>
    </row>
    <row r="27" spans="1:21">
      <c r="A27" s="1" t="s">
        <v>21</v>
      </c>
      <c r="B27" s="14" t="s">
        <v>88</v>
      </c>
      <c r="C27" t="s">
        <v>23</v>
      </c>
      <c r="D27" s="15">
        <v>70.007999999999996</v>
      </c>
      <c r="E27" s="15">
        <v>20.408300000000001</v>
      </c>
      <c r="F27" s="1">
        <v>353</v>
      </c>
      <c r="G27" s="1" t="s">
        <v>24</v>
      </c>
      <c r="H27" s="1" t="s">
        <v>25</v>
      </c>
      <c r="I27" s="1">
        <v>5</v>
      </c>
      <c r="J27" s="1">
        <v>2</v>
      </c>
      <c r="M27" s="1" t="s">
        <v>74</v>
      </c>
      <c r="N27" s="7" t="s">
        <v>89</v>
      </c>
      <c r="P27" s="8">
        <v>250</v>
      </c>
      <c r="Q27" s="1" t="s">
        <v>29</v>
      </c>
      <c r="R27" s="1" t="s">
        <v>30</v>
      </c>
      <c r="S27" s="1" t="s">
        <v>60</v>
      </c>
      <c r="T27" s="13" t="s">
        <v>61</v>
      </c>
      <c r="U27" s="1" t="s">
        <v>32</v>
      </c>
    </row>
    <row r="28" spans="1:21">
      <c r="A28" s="1" t="s">
        <v>21</v>
      </c>
      <c r="B28" s="14" t="s">
        <v>90</v>
      </c>
      <c r="C28" t="s">
        <v>23</v>
      </c>
      <c r="D28" s="15">
        <v>70.007999999999996</v>
      </c>
      <c r="E28" s="15">
        <v>20.408300000000001</v>
      </c>
      <c r="F28" s="1">
        <v>353</v>
      </c>
      <c r="G28" s="1" t="s">
        <v>24</v>
      </c>
      <c r="H28" s="1" t="s">
        <v>25</v>
      </c>
      <c r="I28" s="1">
        <v>5</v>
      </c>
      <c r="J28" s="1">
        <v>2</v>
      </c>
      <c r="M28" s="1" t="s">
        <v>74</v>
      </c>
      <c r="N28" s="7" t="s">
        <v>91</v>
      </c>
      <c r="P28" s="8">
        <v>250</v>
      </c>
      <c r="Q28" s="1" t="s">
        <v>29</v>
      </c>
      <c r="R28" s="1" t="s">
        <v>30</v>
      </c>
      <c r="S28" s="1" t="s">
        <v>60</v>
      </c>
      <c r="T28" s="13" t="s">
        <v>61</v>
      </c>
      <c r="U28" s="1" t="s">
        <v>32</v>
      </c>
    </row>
    <row r="29" spans="1:21">
      <c r="A29" s="1" t="s">
        <v>21</v>
      </c>
      <c r="B29" s="14" t="s">
        <v>92</v>
      </c>
      <c r="C29" t="s">
        <v>23</v>
      </c>
      <c r="D29" s="15">
        <v>70.007999999999996</v>
      </c>
      <c r="E29" s="15">
        <v>20.408300000000001</v>
      </c>
      <c r="F29" s="1">
        <v>353</v>
      </c>
      <c r="G29" s="1" t="s">
        <v>24</v>
      </c>
      <c r="H29" s="1" t="s">
        <v>93</v>
      </c>
      <c r="J29" s="1">
        <v>25</v>
      </c>
      <c r="K29" s="12">
        <v>0</v>
      </c>
      <c r="M29" s="1" t="s">
        <v>94</v>
      </c>
      <c r="N29" s="7" t="s">
        <v>95</v>
      </c>
      <c r="P29" s="8"/>
      <c r="R29" s="1" t="s">
        <v>60</v>
      </c>
      <c r="S29" s="1" t="s">
        <v>60</v>
      </c>
      <c r="T29" s="13" t="s">
        <v>61</v>
      </c>
      <c r="U29" s="1" t="s">
        <v>32</v>
      </c>
    </row>
    <row r="31" spans="1:21">
      <c r="A31" s="1" t="s">
        <v>21</v>
      </c>
      <c r="B31" s="14"/>
      <c r="C31" t="s">
        <v>96</v>
      </c>
      <c r="D31" s="16">
        <f>69+21.413/60</f>
        <v>69.356883333333329</v>
      </c>
      <c r="E31" s="16">
        <f>20+3.355/60</f>
        <v>20.055916666666668</v>
      </c>
      <c r="F31" s="1">
        <v>64</v>
      </c>
      <c r="G31" s="1" t="s">
        <v>97</v>
      </c>
      <c r="H31" s="1" t="s">
        <v>25</v>
      </c>
      <c r="I31" s="1">
        <v>1</v>
      </c>
      <c r="J31" s="1" t="s">
        <v>26</v>
      </c>
      <c r="M31" s="1" t="s">
        <v>27</v>
      </c>
      <c r="N31" s="7" t="s">
        <v>98</v>
      </c>
      <c r="P31" s="8">
        <v>15</v>
      </c>
      <c r="Q31" s="1" t="s">
        <v>29</v>
      </c>
      <c r="R31" s="1" t="s">
        <v>30</v>
      </c>
      <c r="S31" s="1" t="s">
        <v>30</v>
      </c>
      <c r="T31" s="13" t="s">
        <v>31</v>
      </c>
      <c r="U31" s="1" t="s">
        <v>32</v>
      </c>
    </row>
    <row r="32" spans="1:21">
      <c r="A32" s="1" t="s">
        <v>21</v>
      </c>
      <c r="B32" s="14"/>
      <c r="C32" t="s">
        <v>96</v>
      </c>
      <c r="D32" s="16">
        <f t="shared" ref="D32:D66" si="0">69+21.413/60</f>
        <v>69.356883333333329</v>
      </c>
      <c r="E32" s="16">
        <f t="shared" ref="E32:E66" si="1">20+3.355/60</f>
        <v>20.055916666666668</v>
      </c>
      <c r="F32" s="1">
        <v>64</v>
      </c>
      <c r="G32" s="1" t="s">
        <v>97</v>
      </c>
      <c r="H32" s="1" t="s">
        <v>25</v>
      </c>
      <c r="I32" s="1">
        <v>2</v>
      </c>
      <c r="J32" s="1">
        <v>40</v>
      </c>
      <c r="M32" s="1" t="s">
        <v>27</v>
      </c>
      <c r="N32" s="7" t="s">
        <v>99</v>
      </c>
      <c r="P32" s="8">
        <v>15</v>
      </c>
      <c r="Q32" s="1" t="s">
        <v>29</v>
      </c>
      <c r="R32" s="1" t="s">
        <v>30</v>
      </c>
      <c r="S32" s="1" t="s">
        <v>30</v>
      </c>
      <c r="T32" s="13" t="s">
        <v>31</v>
      </c>
      <c r="U32" s="1" t="s">
        <v>32</v>
      </c>
    </row>
    <row r="33" spans="1:21">
      <c r="A33" s="1" t="s">
        <v>21</v>
      </c>
      <c r="B33" s="14"/>
      <c r="C33" t="s">
        <v>96</v>
      </c>
      <c r="D33" s="16">
        <f t="shared" si="0"/>
        <v>69.356883333333329</v>
      </c>
      <c r="E33" s="16">
        <f t="shared" si="1"/>
        <v>20.055916666666668</v>
      </c>
      <c r="F33" s="1">
        <v>64</v>
      </c>
      <c r="G33" s="1" t="s">
        <v>97</v>
      </c>
      <c r="H33" s="1" t="s">
        <v>25</v>
      </c>
      <c r="I33" s="1">
        <v>3</v>
      </c>
      <c r="J33" s="1">
        <v>20</v>
      </c>
      <c r="M33" s="1" t="s">
        <v>27</v>
      </c>
      <c r="N33" s="7" t="s">
        <v>100</v>
      </c>
      <c r="P33" s="8">
        <v>15</v>
      </c>
      <c r="Q33" s="1" t="s">
        <v>29</v>
      </c>
      <c r="R33" s="1" t="s">
        <v>30</v>
      </c>
      <c r="S33" s="1" t="s">
        <v>30</v>
      </c>
      <c r="T33" s="13" t="s">
        <v>31</v>
      </c>
      <c r="U33" s="1" t="s">
        <v>32</v>
      </c>
    </row>
    <row r="34" spans="1:21">
      <c r="A34" s="1" t="s">
        <v>21</v>
      </c>
      <c r="B34" s="14"/>
      <c r="C34" t="s">
        <v>96</v>
      </c>
      <c r="D34" s="16">
        <f t="shared" si="0"/>
        <v>69.356883333333329</v>
      </c>
      <c r="E34" s="16">
        <f t="shared" si="1"/>
        <v>20.055916666666668</v>
      </c>
      <c r="F34" s="1">
        <v>64</v>
      </c>
      <c r="G34" s="1" t="s">
        <v>97</v>
      </c>
      <c r="H34" s="1" t="s">
        <v>25</v>
      </c>
      <c r="I34" s="1">
        <v>4</v>
      </c>
      <c r="J34" s="1">
        <v>10</v>
      </c>
      <c r="M34" s="1" t="s">
        <v>27</v>
      </c>
      <c r="N34" s="7" t="s">
        <v>101</v>
      </c>
      <c r="P34" s="8">
        <v>15</v>
      </c>
      <c r="Q34" s="1" t="s">
        <v>29</v>
      </c>
      <c r="R34" s="1" t="s">
        <v>30</v>
      </c>
      <c r="S34" s="1" t="s">
        <v>30</v>
      </c>
      <c r="T34" s="13" t="s">
        <v>31</v>
      </c>
      <c r="U34" s="1" t="s">
        <v>32</v>
      </c>
    </row>
    <row r="35" spans="1:21">
      <c r="A35" s="1" t="s">
        <v>21</v>
      </c>
      <c r="B35" s="14"/>
      <c r="C35" t="s">
        <v>96</v>
      </c>
      <c r="D35" s="16">
        <f t="shared" si="0"/>
        <v>69.356883333333329</v>
      </c>
      <c r="E35" s="16">
        <f t="shared" si="1"/>
        <v>20.055916666666668</v>
      </c>
      <c r="F35" s="1">
        <v>64</v>
      </c>
      <c r="G35" s="1" t="s">
        <v>97</v>
      </c>
      <c r="H35" s="1" t="s">
        <v>25</v>
      </c>
      <c r="I35" s="1">
        <v>5</v>
      </c>
      <c r="J35" s="1">
        <v>2</v>
      </c>
      <c r="M35" s="1" t="s">
        <v>27</v>
      </c>
      <c r="N35" s="7" t="s">
        <v>102</v>
      </c>
      <c r="P35" s="8">
        <v>15</v>
      </c>
      <c r="Q35" s="1" t="s">
        <v>29</v>
      </c>
      <c r="R35" s="1" t="s">
        <v>30</v>
      </c>
      <c r="S35" s="1" t="s">
        <v>30</v>
      </c>
      <c r="T35" s="13" t="s">
        <v>31</v>
      </c>
      <c r="U35" s="1" t="s">
        <v>32</v>
      </c>
    </row>
    <row r="36" spans="1:21">
      <c r="A36" s="1" t="s">
        <v>21</v>
      </c>
      <c r="B36" s="14"/>
      <c r="C36" t="s">
        <v>96</v>
      </c>
      <c r="D36" s="16">
        <f t="shared" si="0"/>
        <v>69.356883333333329</v>
      </c>
      <c r="E36" s="16">
        <f t="shared" si="1"/>
        <v>20.055916666666668</v>
      </c>
      <c r="F36" s="1">
        <v>64</v>
      </c>
      <c r="G36" s="1" t="s">
        <v>97</v>
      </c>
      <c r="H36" s="1" t="s">
        <v>25</v>
      </c>
      <c r="I36" s="1">
        <v>1</v>
      </c>
      <c r="J36" s="1" t="s">
        <v>26</v>
      </c>
      <c r="M36" s="1" t="s">
        <v>40</v>
      </c>
      <c r="N36" s="7" t="s">
        <v>103</v>
      </c>
      <c r="P36" s="8">
        <v>20</v>
      </c>
      <c r="Q36" s="1" t="s">
        <v>29</v>
      </c>
      <c r="R36" s="1" t="s">
        <v>30</v>
      </c>
      <c r="S36" s="1" t="s">
        <v>30</v>
      </c>
      <c r="T36" s="13" t="s">
        <v>31</v>
      </c>
      <c r="U36" s="1" t="s">
        <v>32</v>
      </c>
    </row>
    <row r="37" spans="1:21">
      <c r="A37" s="1" t="s">
        <v>21</v>
      </c>
      <c r="B37" s="14"/>
      <c r="C37" t="s">
        <v>96</v>
      </c>
      <c r="D37" s="16">
        <f t="shared" si="0"/>
        <v>69.356883333333329</v>
      </c>
      <c r="E37" s="16">
        <f t="shared" si="1"/>
        <v>20.055916666666668</v>
      </c>
      <c r="F37" s="1">
        <v>64</v>
      </c>
      <c r="G37" s="1" t="s">
        <v>97</v>
      </c>
      <c r="H37" s="1" t="s">
        <v>25</v>
      </c>
      <c r="I37" s="1">
        <v>2</v>
      </c>
      <c r="J37" s="1">
        <v>40</v>
      </c>
      <c r="M37" s="1" t="s">
        <v>40</v>
      </c>
      <c r="N37" s="7" t="s">
        <v>104</v>
      </c>
      <c r="P37" s="8">
        <v>20</v>
      </c>
      <c r="Q37" s="1" t="s">
        <v>29</v>
      </c>
      <c r="R37" s="1" t="s">
        <v>30</v>
      </c>
      <c r="S37" s="1" t="s">
        <v>30</v>
      </c>
      <c r="T37" s="13" t="s">
        <v>31</v>
      </c>
      <c r="U37" s="1" t="s">
        <v>32</v>
      </c>
    </row>
    <row r="38" spans="1:21">
      <c r="A38" s="1" t="s">
        <v>21</v>
      </c>
      <c r="B38" s="14"/>
      <c r="C38" t="s">
        <v>96</v>
      </c>
      <c r="D38" s="16">
        <f t="shared" si="0"/>
        <v>69.356883333333329</v>
      </c>
      <c r="E38" s="16">
        <f t="shared" si="1"/>
        <v>20.055916666666668</v>
      </c>
      <c r="F38" s="1">
        <v>64</v>
      </c>
      <c r="G38" s="1" t="s">
        <v>97</v>
      </c>
      <c r="H38" s="1" t="s">
        <v>25</v>
      </c>
      <c r="I38" s="1">
        <v>3</v>
      </c>
      <c r="J38" s="1">
        <v>20</v>
      </c>
      <c r="M38" s="1" t="s">
        <v>40</v>
      </c>
      <c r="N38" s="7" t="s">
        <v>105</v>
      </c>
      <c r="P38" s="8">
        <v>20</v>
      </c>
      <c r="Q38" s="1" t="s">
        <v>29</v>
      </c>
      <c r="R38" s="1" t="s">
        <v>30</v>
      </c>
      <c r="S38" s="1" t="s">
        <v>30</v>
      </c>
      <c r="T38" s="13" t="s">
        <v>31</v>
      </c>
      <c r="U38" s="1" t="s">
        <v>32</v>
      </c>
    </row>
    <row r="39" spans="1:21">
      <c r="A39" s="1" t="s">
        <v>21</v>
      </c>
      <c r="B39" s="14"/>
      <c r="C39" t="s">
        <v>96</v>
      </c>
      <c r="D39" s="16">
        <f t="shared" si="0"/>
        <v>69.356883333333329</v>
      </c>
      <c r="E39" s="16">
        <f t="shared" si="1"/>
        <v>20.055916666666668</v>
      </c>
      <c r="F39" s="1">
        <v>64</v>
      </c>
      <c r="G39" s="1" t="s">
        <v>97</v>
      </c>
      <c r="H39" s="1" t="s">
        <v>25</v>
      </c>
      <c r="I39" s="1">
        <v>4</v>
      </c>
      <c r="J39" s="1">
        <v>10</v>
      </c>
      <c r="M39" s="1" t="s">
        <v>40</v>
      </c>
      <c r="N39" s="7" t="s">
        <v>106</v>
      </c>
      <c r="P39" s="8">
        <v>20</v>
      </c>
      <c r="Q39" s="1" t="s">
        <v>29</v>
      </c>
      <c r="R39" s="1" t="s">
        <v>30</v>
      </c>
      <c r="S39" s="1" t="s">
        <v>30</v>
      </c>
      <c r="T39" s="13" t="s">
        <v>31</v>
      </c>
      <c r="U39" s="1" t="s">
        <v>32</v>
      </c>
    </row>
    <row r="40" spans="1:21">
      <c r="A40" s="1" t="s">
        <v>21</v>
      </c>
      <c r="B40" s="14"/>
      <c r="C40" t="s">
        <v>96</v>
      </c>
      <c r="D40" s="16">
        <f t="shared" si="0"/>
        <v>69.356883333333329</v>
      </c>
      <c r="E40" s="16">
        <f t="shared" si="1"/>
        <v>20.055916666666668</v>
      </c>
      <c r="F40" s="1">
        <v>64</v>
      </c>
      <c r="G40" s="1" t="s">
        <v>97</v>
      </c>
      <c r="H40" s="1" t="s">
        <v>25</v>
      </c>
      <c r="I40" s="1">
        <v>5</v>
      </c>
      <c r="J40" s="1">
        <v>2</v>
      </c>
      <c r="M40" s="1" t="s">
        <v>40</v>
      </c>
      <c r="N40" s="7" t="s">
        <v>107</v>
      </c>
      <c r="P40" s="8">
        <v>20</v>
      </c>
      <c r="Q40" s="1" t="s">
        <v>29</v>
      </c>
      <c r="R40" s="1" t="s">
        <v>30</v>
      </c>
      <c r="S40" s="1" t="s">
        <v>30</v>
      </c>
      <c r="T40" s="13" t="s">
        <v>31</v>
      </c>
      <c r="U40" s="1" t="s">
        <v>32</v>
      </c>
    </row>
    <row r="41" spans="1:21">
      <c r="A41" s="1" t="s">
        <v>21</v>
      </c>
      <c r="B41" s="14"/>
      <c r="C41" t="s">
        <v>96</v>
      </c>
      <c r="D41" s="16">
        <f t="shared" si="0"/>
        <v>69.356883333333329</v>
      </c>
      <c r="E41" s="16">
        <f t="shared" si="1"/>
        <v>20.055916666666668</v>
      </c>
      <c r="F41" s="1">
        <v>64</v>
      </c>
      <c r="G41" s="1" t="s">
        <v>97</v>
      </c>
      <c r="H41" s="1" t="s">
        <v>25</v>
      </c>
      <c r="I41" s="1">
        <v>1</v>
      </c>
      <c r="J41" s="1" t="s">
        <v>26</v>
      </c>
      <c r="M41" s="1" t="s">
        <v>49</v>
      </c>
      <c r="N41" s="7" t="s">
        <v>108</v>
      </c>
      <c r="P41" s="8">
        <v>20</v>
      </c>
      <c r="Q41" s="1" t="s">
        <v>29</v>
      </c>
      <c r="R41" s="1" t="s">
        <v>30</v>
      </c>
      <c r="S41" s="1" t="s">
        <v>30</v>
      </c>
      <c r="T41" s="13" t="s">
        <v>31</v>
      </c>
      <c r="U41" s="1" t="s">
        <v>32</v>
      </c>
    </row>
    <row r="42" spans="1:21">
      <c r="A42" s="1" t="s">
        <v>21</v>
      </c>
      <c r="B42" s="14"/>
      <c r="C42" t="s">
        <v>96</v>
      </c>
      <c r="D42" s="16">
        <f t="shared" si="0"/>
        <v>69.356883333333329</v>
      </c>
      <c r="E42" s="16">
        <f t="shared" si="1"/>
        <v>20.055916666666668</v>
      </c>
      <c r="F42" s="1">
        <v>64</v>
      </c>
      <c r="G42" s="1" t="s">
        <v>97</v>
      </c>
      <c r="H42" s="1" t="s">
        <v>25</v>
      </c>
      <c r="I42" s="1">
        <v>2</v>
      </c>
      <c r="J42" s="1">
        <v>40</v>
      </c>
      <c r="M42" s="1" t="s">
        <v>49</v>
      </c>
      <c r="N42" s="7" t="s">
        <v>109</v>
      </c>
      <c r="P42" s="8">
        <v>20</v>
      </c>
      <c r="Q42" s="1" t="s">
        <v>29</v>
      </c>
      <c r="R42" s="1" t="s">
        <v>30</v>
      </c>
      <c r="S42" s="1" t="s">
        <v>30</v>
      </c>
      <c r="T42" s="13" t="s">
        <v>31</v>
      </c>
      <c r="U42" s="1" t="s">
        <v>32</v>
      </c>
    </row>
    <row r="43" spans="1:21">
      <c r="A43" s="1" t="s">
        <v>21</v>
      </c>
      <c r="B43" s="14"/>
      <c r="C43" t="s">
        <v>96</v>
      </c>
      <c r="D43" s="16">
        <f t="shared" si="0"/>
        <v>69.356883333333329</v>
      </c>
      <c r="E43" s="16">
        <f t="shared" si="1"/>
        <v>20.055916666666668</v>
      </c>
      <c r="F43" s="1">
        <v>64</v>
      </c>
      <c r="G43" s="1" t="s">
        <v>97</v>
      </c>
      <c r="H43" s="1" t="s">
        <v>25</v>
      </c>
      <c r="I43" s="1">
        <v>3</v>
      </c>
      <c r="J43" s="1">
        <v>20</v>
      </c>
      <c r="M43" s="1" t="s">
        <v>49</v>
      </c>
      <c r="N43" s="7" t="s">
        <v>110</v>
      </c>
      <c r="P43" s="8">
        <v>20</v>
      </c>
      <c r="Q43" s="1" t="s">
        <v>29</v>
      </c>
      <c r="R43" s="1" t="s">
        <v>30</v>
      </c>
      <c r="S43" s="1" t="s">
        <v>30</v>
      </c>
      <c r="T43" s="13" t="s">
        <v>31</v>
      </c>
      <c r="U43" s="1" t="s">
        <v>32</v>
      </c>
    </row>
    <row r="44" spans="1:21">
      <c r="A44" s="1" t="s">
        <v>21</v>
      </c>
      <c r="B44" s="14"/>
      <c r="C44" t="s">
        <v>96</v>
      </c>
      <c r="D44" s="16">
        <f t="shared" si="0"/>
        <v>69.356883333333329</v>
      </c>
      <c r="E44" s="16">
        <f t="shared" si="1"/>
        <v>20.055916666666668</v>
      </c>
      <c r="F44" s="1">
        <v>64</v>
      </c>
      <c r="G44" s="1" t="s">
        <v>97</v>
      </c>
      <c r="H44" s="1" t="s">
        <v>25</v>
      </c>
      <c r="I44" s="1">
        <v>4</v>
      </c>
      <c r="J44" s="1">
        <v>10</v>
      </c>
      <c r="M44" s="1" t="s">
        <v>49</v>
      </c>
      <c r="N44" s="7" t="s">
        <v>111</v>
      </c>
      <c r="P44" s="8">
        <v>20</v>
      </c>
      <c r="Q44" s="1" t="s">
        <v>29</v>
      </c>
      <c r="R44" s="1" t="s">
        <v>30</v>
      </c>
      <c r="S44" s="1" t="s">
        <v>30</v>
      </c>
      <c r="T44" s="13" t="s">
        <v>31</v>
      </c>
      <c r="U44" s="1" t="s">
        <v>32</v>
      </c>
    </row>
    <row r="45" spans="1:21">
      <c r="A45" s="1" t="s">
        <v>21</v>
      </c>
      <c r="B45" s="14"/>
      <c r="C45" t="s">
        <v>96</v>
      </c>
      <c r="D45" s="16">
        <f t="shared" si="0"/>
        <v>69.356883333333329</v>
      </c>
      <c r="E45" s="16">
        <f t="shared" si="1"/>
        <v>20.055916666666668</v>
      </c>
      <c r="F45" s="1">
        <v>64</v>
      </c>
      <c r="G45" s="1" t="s">
        <v>97</v>
      </c>
      <c r="H45" s="1" t="s">
        <v>25</v>
      </c>
      <c r="I45" s="1">
        <v>5</v>
      </c>
      <c r="J45" s="1">
        <v>2</v>
      </c>
      <c r="M45" s="1" t="s">
        <v>49</v>
      </c>
      <c r="N45" s="7" t="s">
        <v>112</v>
      </c>
      <c r="P45" s="8">
        <v>20</v>
      </c>
      <c r="Q45" s="1" t="s">
        <v>29</v>
      </c>
      <c r="R45" s="1" t="s">
        <v>30</v>
      </c>
      <c r="S45" s="1" t="s">
        <v>30</v>
      </c>
      <c r="T45" s="13" t="s">
        <v>31</v>
      </c>
      <c r="U45" s="1" t="s">
        <v>32</v>
      </c>
    </row>
    <row r="46" spans="1:21">
      <c r="A46" s="1" t="s">
        <v>21</v>
      </c>
      <c r="B46" s="14"/>
      <c r="C46" t="s">
        <v>96</v>
      </c>
      <c r="D46" s="16">
        <f t="shared" si="0"/>
        <v>69.356883333333329</v>
      </c>
      <c r="E46" s="16">
        <f t="shared" si="1"/>
        <v>20.055916666666668</v>
      </c>
      <c r="F46" s="1">
        <v>64</v>
      </c>
      <c r="G46" s="1" t="s">
        <v>97</v>
      </c>
      <c r="H46" s="1" t="s">
        <v>25</v>
      </c>
      <c r="I46" s="1">
        <v>2</v>
      </c>
      <c r="J46" s="1">
        <v>40</v>
      </c>
      <c r="M46" s="1" t="s">
        <v>58</v>
      </c>
      <c r="N46" s="7" t="s">
        <v>113</v>
      </c>
      <c r="P46" s="8">
        <v>200</v>
      </c>
      <c r="Q46" s="1" t="s">
        <v>29</v>
      </c>
      <c r="R46" s="1" t="s">
        <v>60</v>
      </c>
      <c r="S46" s="1" t="s">
        <v>60</v>
      </c>
      <c r="T46" s="13" t="s">
        <v>61</v>
      </c>
      <c r="U46" s="1" t="s">
        <v>32</v>
      </c>
    </row>
    <row r="47" spans="1:21">
      <c r="A47" s="1" t="s">
        <v>21</v>
      </c>
      <c r="B47" s="14"/>
      <c r="C47" t="s">
        <v>96</v>
      </c>
      <c r="D47" s="16">
        <f t="shared" si="0"/>
        <v>69.356883333333329</v>
      </c>
      <c r="E47" s="16">
        <f t="shared" si="1"/>
        <v>20.055916666666668</v>
      </c>
      <c r="F47" s="1">
        <v>64</v>
      </c>
      <c r="G47" s="1" t="s">
        <v>97</v>
      </c>
      <c r="H47" s="1" t="s">
        <v>25</v>
      </c>
      <c r="I47" s="1">
        <v>3</v>
      </c>
      <c r="J47" s="1">
        <v>20</v>
      </c>
      <c r="M47" s="1" t="s">
        <v>58</v>
      </c>
      <c r="N47" s="7" t="s">
        <v>114</v>
      </c>
      <c r="P47" s="8">
        <v>200</v>
      </c>
      <c r="Q47" s="1" t="s">
        <v>29</v>
      </c>
      <c r="R47" s="1" t="s">
        <v>60</v>
      </c>
      <c r="S47" s="1" t="s">
        <v>60</v>
      </c>
      <c r="T47" s="13" t="s">
        <v>61</v>
      </c>
      <c r="U47" s="1" t="s">
        <v>32</v>
      </c>
    </row>
    <row r="48" spans="1:21">
      <c r="A48" s="1" t="s">
        <v>21</v>
      </c>
      <c r="B48" s="14"/>
      <c r="C48" t="s">
        <v>96</v>
      </c>
      <c r="D48" s="16">
        <f t="shared" si="0"/>
        <v>69.356883333333329</v>
      </c>
      <c r="E48" s="16">
        <f t="shared" si="1"/>
        <v>20.055916666666668</v>
      </c>
      <c r="F48" s="1">
        <v>64</v>
      </c>
      <c r="G48" s="1" t="s">
        <v>97</v>
      </c>
      <c r="H48" s="1" t="s">
        <v>25</v>
      </c>
      <c r="I48" s="1">
        <v>4</v>
      </c>
      <c r="J48" s="1">
        <v>10</v>
      </c>
      <c r="M48" s="1" t="s">
        <v>58</v>
      </c>
      <c r="N48" s="7" t="s">
        <v>115</v>
      </c>
      <c r="P48" s="8">
        <v>200</v>
      </c>
      <c r="Q48" s="1" t="s">
        <v>29</v>
      </c>
      <c r="R48" s="1" t="s">
        <v>60</v>
      </c>
      <c r="S48" s="1" t="s">
        <v>60</v>
      </c>
      <c r="T48" s="13" t="s">
        <v>61</v>
      </c>
      <c r="U48" s="1" t="s">
        <v>32</v>
      </c>
    </row>
    <row r="49" spans="1:21">
      <c r="A49" s="1" t="s">
        <v>21</v>
      </c>
      <c r="B49" s="14"/>
      <c r="C49" t="s">
        <v>96</v>
      </c>
      <c r="D49" s="16">
        <f t="shared" si="0"/>
        <v>69.356883333333329</v>
      </c>
      <c r="E49" s="16">
        <f t="shared" si="1"/>
        <v>20.055916666666668</v>
      </c>
      <c r="F49" s="1">
        <v>64</v>
      </c>
      <c r="G49" s="1" t="s">
        <v>97</v>
      </c>
      <c r="H49" s="1" t="s">
        <v>25</v>
      </c>
      <c r="I49" s="1">
        <v>5</v>
      </c>
      <c r="J49" s="1">
        <v>2</v>
      </c>
      <c r="M49" s="1" t="s">
        <v>58</v>
      </c>
      <c r="N49" s="7" t="s">
        <v>116</v>
      </c>
      <c r="P49" s="8">
        <v>200</v>
      </c>
      <c r="Q49" s="1" t="s">
        <v>29</v>
      </c>
      <c r="R49" s="1" t="s">
        <v>60</v>
      </c>
      <c r="S49" s="1" t="s">
        <v>60</v>
      </c>
      <c r="T49" s="13" t="s">
        <v>61</v>
      </c>
      <c r="U49" s="1" t="s">
        <v>32</v>
      </c>
    </row>
    <row r="50" spans="1:21">
      <c r="A50" s="1" t="s">
        <v>21</v>
      </c>
      <c r="B50" s="14"/>
      <c r="C50" t="s">
        <v>96</v>
      </c>
      <c r="D50" s="16">
        <f t="shared" si="0"/>
        <v>69.356883333333329</v>
      </c>
      <c r="E50" s="16">
        <f t="shared" si="1"/>
        <v>20.055916666666668</v>
      </c>
      <c r="F50" s="1">
        <v>64</v>
      </c>
      <c r="G50" s="1" t="s">
        <v>97</v>
      </c>
      <c r="H50" s="1" t="s">
        <v>25</v>
      </c>
      <c r="I50" s="1">
        <v>2</v>
      </c>
      <c r="J50" s="1">
        <v>40</v>
      </c>
      <c r="M50" s="1" t="s">
        <v>67</v>
      </c>
      <c r="N50" s="7" t="s">
        <v>117</v>
      </c>
      <c r="P50" s="8">
        <v>250</v>
      </c>
      <c r="Q50" s="1" t="s">
        <v>29</v>
      </c>
      <c r="R50" s="1" t="s">
        <v>60</v>
      </c>
      <c r="S50" s="1" t="s">
        <v>60</v>
      </c>
      <c r="T50" s="13" t="s">
        <v>61</v>
      </c>
      <c r="U50" s="1" t="s">
        <v>32</v>
      </c>
    </row>
    <row r="51" spans="1:21">
      <c r="A51" s="1" t="s">
        <v>21</v>
      </c>
      <c r="B51" s="14"/>
      <c r="C51" t="s">
        <v>96</v>
      </c>
      <c r="D51" s="16">
        <f t="shared" si="0"/>
        <v>69.356883333333329</v>
      </c>
      <c r="E51" s="16">
        <f t="shared" si="1"/>
        <v>20.055916666666668</v>
      </c>
      <c r="F51" s="1">
        <v>64</v>
      </c>
      <c r="G51" s="1" t="s">
        <v>97</v>
      </c>
      <c r="H51" s="1" t="s">
        <v>25</v>
      </c>
      <c r="I51" s="1">
        <v>3</v>
      </c>
      <c r="J51" s="1">
        <v>20</v>
      </c>
      <c r="M51" s="1" t="s">
        <v>67</v>
      </c>
      <c r="N51" s="7" t="s">
        <v>118</v>
      </c>
      <c r="P51" s="8">
        <v>250</v>
      </c>
      <c r="Q51" s="1" t="s">
        <v>29</v>
      </c>
      <c r="R51" s="1" t="s">
        <v>60</v>
      </c>
      <c r="S51" s="1" t="s">
        <v>60</v>
      </c>
      <c r="T51" s="13" t="s">
        <v>61</v>
      </c>
      <c r="U51" s="1" t="s">
        <v>32</v>
      </c>
    </row>
    <row r="52" spans="1:21">
      <c r="A52" s="1" t="s">
        <v>21</v>
      </c>
      <c r="B52" s="14"/>
      <c r="C52" t="s">
        <v>96</v>
      </c>
      <c r="D52" s="16">
        <f t="shared" si="0"/>
        <v>69.356883333333329</v>
      </c>
      <c r="E52" s="16">
        <f t="shared" si="1"/>
        <v>20.055916666666668</v>
      </c>
      <c r="F52" s="1">
        <v>64</v>
      </c>
      <c r="G52" s="1" t="s">
        <v>97</v>
      </c>
      <c r="H52" s="1" t="s">
        <v>25</v>
      </c>
      <c r="I52" s="1">
        <v>4</v>
      </c>
      <c r="J52" s="1">
        <v>10</v>
      </c>
      <c r="M52" s="1" t="s">
        <v>67</v>
      </c>
      <c r="N52" s="7" t="s">
        <v>119</v>
      </c>
      <c r="P52" s="8">
        <v>250</v>
      </c>
      <c r="Q52" s="1" t="s">
        <v>29</v>
      </c>
      <c r="R52" s="1" t="s">
        <v>60</v>
      </c>
      <c r="S52" s="1" t="s">
        <v>60</v>
      </c>
      <c r="T52" s="13" t="s">
        <v>61</v>
      </c>
      <c r="U52" s="1" t="s">
        <v>32</v>
      </c>
    </row>
    <row r="53" spans="1:21">
      <c r="A53" s="1" t="s">
        <v>21</v>
      </c>
      <c r="B53" s="14"/>
      <c r="C53" t="s">
        <v>96</v>
      </c>
      <c r="D53" s="16">
        <f t="shared" si="0"/>
        <v>69.356883333333329</v>
      </c>
      <c r="E53" s="16">
        <f t="shared" si="1"/>
        <v>20.055916666666668</v>
      </c>
      <c r="F53" s="1">
        <v>64</v>
      </c>
      <c r="G53" s="1" t="s">
        <v>97</v>
      </c>
      <c r="H53" s="1" t="s">
        <v>25</v>
      </c>
      <c r="I53" s="1">
        <v>5</v>
      </c>
      <c r="J53" s="1">
        <v>2</v>
      </c>
      <c r="M53" s="1" t="s">
        <v>67</v>
      </c>
      <c r="N53" s="7" t="s">
        <v>120</v>
      </c>
      <c r="P53" s="8">
        <v>250</v>
      </c>
      <c r="Q53" s="1" t="s">
        <v>29</v>
      </c>
      <c r="R53" s="1" t="s">
        <v>60</v>
      </c>
      <c r="S53" s="1" t="s">
        <v>60</v>
      </c>
      <c r="T53" s="13" t="s">
        <v>61</v>
      </c>
      <c r="U53" s="1" t="s">
        <v>32</v>
      </c>
    </row>
    <row r="54" spans="1:21">
      <c r="A54" s="1" t="s">
        <v>21</v>
      </c>
      <c r="B54" s="14"/>
      <c r="C54" t="s">
        <v>96</v>
      </c>
      <c r="D54" s="16">
        <f t="shared" si="0"/>
        <v>69.356883333333329</v>
      </c>
      <c r="E54" s="16">
        <f t="shared" si="1"/>
        <v>20.055916666666668</v>
      </c>
      <c r="F54" s="1">
        <v>64</v>
      </c>
      <c r="G54" s="1" t="s">
        <v>97</v>
      </c>
      <c r="H54" s="1" t="s">
        <v>25</v>
      </c>
      <c r="I54" s="1">
        <v>2</v>
      </c>
      <c r="J54" s="1">
        <v>40</v>
      </c>
      <c r="M54" s="1" t="s">
        <v>74</v>
      </c>
      <c r="N54" s="7" t="s">
        <v>121</v>
      </c>
      <c r="P54" s="8">
        <v>250</v>
      </c>
      <c r="Q54" s="1" t="s">
        <v>29</v>
      </c>
      <c r="R54" s="1" t="s">
        <v>60</v>
      </c>
      <c r="S54" s="1" t="s">
        <v>60</v>
      </c>
      <c r="T54" s="13" t="s">
        <v>61</v>
      </c>
      <c r="U54" s="1" t="s">
        <v>32</v>
      </c>
    </row>
    <row r="55" spans="1:21">
      <c r="A55" s="1" t="s">
        <v>21</v>
      </c>
      <c r="B55" s="14"/>
      <c r="C55" t="s">
        <v>96</v>
      </c>
      <c r="D55" s="16">
        <f t="shared" si="0"/>
        <v>69.356883333333329</v>
      </c>
      <c r="E55" s="16">
        <f t="shared" si="1"/>
        <v>20.055916666666668</v>
      </c>
      <c r="F55" s="1">
        <v>64</v>
      </c>
      <c r="G55" s="1" t="s">
        <v>97</v>
      </c>
      <c r="H55" s="1" t="s">
        <v>25</v>
      </c>
      <c r="I55" s="1">
        <v>2</v>
      </c>
      <c r="J55" s="1">
        <v>40</v>
      </c>
      <c r="M55" s="1" t="s">
        <v>74</v>
      </c>
      <c r="N55" s="7" t="s">
        <v>122</v>
      </c>
      <c r="P55" s="8">
        <v>250</v>
      </c>
      <c r="Q55" s="1" t="s">
        <v>29</v>
      </c>
      <c r="R55" s="1" t="s">
        <v>60</v>
      </c>
      <c r="S55" s="1" t="s">
        <v>60</v>
      </c>
      <c r="T55" s="13" t="s">
        <v>61</v>
      </c>
      <c r="U55" s="1" t="s">
        <v>32</v>
      </c>
    </row>
    <row r="56" spans="1:21">
      <c r="A56" s="1" t="s">
        <v>21</v>
      </c>
      <c r="B56" s="14"/>
      <c r="C56" t="s">
        <v>96</v>
      </c>
      <c r="D56" s="16">
        <f t="shared" si="0"/>
        <v>69.356883333333329</v>
      </c>
      <c r="E56" s="16">
        <f t="shared" si="1"/>
        <v>20.055916666666668</v>
      </c>
      <c r="F56" s="1">
        <v>64</v>
      </c>
      <c r="G56" s="1" t="s">
        <v>97</v>
      </c>
      <c r="H56" s="1" t="s">
        <v>25</v>
      </c>
      <c r="I56" s="1">
        <v>2</v>
      </c>
      <c r="J56" s="1">
        <v>40</v>
      </c>
      <c r="M56" s="1" t="s">
        <v>74</v>
      </c>
      <c r="N56" s="7" t="s">
        <v>123</v>
      </c>
      <c r="P56" s="8">
        <v>250</v>
      </c>
      <c r="Q56" s="1" t="s">
        <v>29</v>
      </c>
      <c r="R56" s="1" t="s">
        <v>60</v>
      </c>
      <c r="S56" s="1" t="s">
        <v>60</v>
      </c>
      <c r="T56" s="13" t="s">
        <v>61</v>
      </c>
      <c r="U56" s="1" t="s">
        <v>32</v>
      </c>
    </row>
    <row r="57" spans="1:21">
      <c r="A57" s="1" t="s">
        <v>21</v>
      </c>
      <c r="B57" s="14"/>
      <c r="C57" t="s">
        <v>96</v>
      </c>
      <c r="D57" s="16">
        <f t="shared" si="0"/>
        <v>69.356883333333329</v>
      </c>
      <c r="E57" s="16">
        <f t="shared" si="1"/>
        <v>20.055916666666668</v>
      </c>
      <c r="F57" s="1">
        <v>64</v>
      </c>
      <c r="G57" s="1" t="s">
        <v>97</v>
      </c>
      <c r="H57" s="1" t="s">
        <v>25</v>
      </c>
      <c r="I57" s="1">
        <v>3</v>
      </c>
      <c r="J57" s="1">
        <v>20</v>
      </c>
      <c r="M57" s="1" t="s">
        <v>74</v>
      </c>
      <c r="N57" s="7" t="s">
        <v>124</v>
      </c>
      <c r="P57" s="8">
        <v>250</v>
      </c>
      <c r="Q57" s="1" t="s">
        <v>29</v>
      </c>
      <c r="R57" s="1" t="s">
        <v>60</v>
      </c>
      <c r="S57" s="1" t="s">
        <v>60</v>
      </c>
      <c r="T57" s="13" t="s">
        <v>61</v>
      </c>
      <c r="U57" s="1" t="s">
        <v>32</v>
      </c>
    </row>
    <row r="58" spans="1:21">
      <c r="A58" s="1" t="s">
        <v>21</v>
      </c>
      <c r="B58" s="14"/>
      <c r="C58" t="s">
        <v>96</v>
      </c>
      <c r="D58" s="16">
        <f t="shared" si="0"/>
        <v>69.356883333333329</v>
      </c>
      <c r="E58" s="16">
        <f t="shared" si="1"/>
        <v>20.055916666666668</v>
      </c>
      <c r="F58" s="1">
        <v>64</v>
      </c>
      <c r="G58" s="1" t="s">
        <v>97</v>
      </c>
      <c r="H58" s="1" t="s">
        <v>25</v>
      </c>
      <c r="I58" s="1">
        <v>3</v>
      </c>
      <c r="J58" s="1">
        <v>20</v>
      </c>
      <c r="M58" s="1" t="s">
        <v>74</v>
      </c>
      <c r="N58" s="7" t="s">
        <v>125</v>
      </c>
      <c r="P58" s="8">
        <v>250</v>
      </c>
      <c r="Q58" s="1" t="s">
        <v>29</v>
      </c>
      <c r="R58" s="1" t="s">
        <v>60</v>
      </c>
      <c r="S58" s="1" t="s">
        <v>60</v>
      </c>
      <c r="T58" s="13" t="s">
        <v>61</v>
      </c>
      <c r="U58" s="1" t="s">
        <v>32</v>
      </c>
    </row>
    <row r="59" spans="1:21">
      <c r="A59" s="1" t="s">
        <v>21</v>
      </c>
      <c r="B59" s="14"/>
      <c r="C59" t="s">
        <v>96</v>
      </c>
      <c r="D59" s="16">
        <f t="shared" si="0"/>
        <v>69.356883333333329</v>
      </c>
      <c r="E59" s="16">
        <f t="shared" si="1"/>
        <v>20.055916666666668</v>
      </c>
      <c r="F59" s="1">
        <v>64</v>
      </c>
      <c r="G59" s="1" t="s">
        <v>97</v>
      </c>
      <c r="H59" s="1" t="s">
        <v>25</v>
      </c>
      <c r="I59" s="1">
        <v>3</v>
      </c>
      <c r="J59" s="1">
        <v>20</v>
      </c>
      <c r="M59" s="1" t="s">
        <v>74</v>
      </c>
      <c r="N59" s="7" t="s">
        <v>126</v>
      </c>
      <c r="P59" s="8">
        <v>250</v>
      </c>
      <c r="Q59" s="1" t="s">
        <v>29</v>
      </c>
      <c r="R59" s="1" t="s">
        <v>60</v>
      </c>
      <c r="S59" s="1" t="s">
        <v>60</v>
      </c>
      <c r="T59" s="13" t="s">
        <v>61</v>
      </c>
      <c r="U59" s="1" t="s">
        <v>32</v>
      </c>
    </row>
    <row r="60" spans="1:21">
      <c r="A60" s="1" t="s">
        <v>21</v>
      </c>
      <c r="B60" s="14"/>
      <c r="C60" t="s">
        <v>96</v>
      </c>
      <c r="D60" s="16">
        <f t="shared" si="0"/>
        <v>69.356883333333329</v>
      </c>
      <c r="E60" s="16">
        <f t="shared" si="1"/>
        <v>20.055916666666668</v>
      </c>
      <c r="F60" s="1">
        <v>64</v>
      </c>
      <c r="G60" s="1" t="s">
        <v>97</v>
      </c>
      <c r="H60" s="1" t="s">
        <v>25</v>
      </c>
      <c r="I60" s="1">
        <v>4</v>
      </c>
      <c r="J60" s="1">
        <v>10</v>
      </c>
      <c r="M60" s="1" t="s">
        <v>74</v>
      </c>
      <c r="N60" s="7" t="s">
        <v>127</v>
      </c>
      <c r="P60" s="8">
        <v>250</v>
      </c>
      <c r="Q60" s="1" t="s">
        <v>29</v>
      </c>
      <c r="R60" s="1" t="s">
        <v>60</v>
      </c>
      <c r="S60" s="1" t="s">
        <v>60</v>
      </c>
      <c r="T60" s="13" t="s">
        <v>61</v>
      </c>
      <c r="U60" s="1" t="s">
        <v>32</v>
      </c>
    </row>
    <row r="61" spans="1:21">
      <c r="A61" s="1" t="s">
        <v>21</v>
      </c>
      <c r="B61" s="14"/>
      <c r="C61" t="s">
        <v>96</v>
      </c>
      <c r="D61" s="16">
        <f t="shared" si="0"/>
        <v>69.356883333333329</v>
      </c>
      <c r="E61" s="16">
        <f t="shared" si="1"/>
        <v>20.055916666666668</v>
      </c>
      <c r="F61" s="1">
        <v>64</v>
      </c>
      <c r="G61" s="1" t="s">
        <v>97</v>
      </c>
      <c r="H61" s="1" t="s">
        <v>25</v>
      </c>
      <c r="I61" s="1">
        <v>4</v>
      </c>
      <c r="J61" s="1">
        <v>10</v>
      </c>
      <c r="M61" s="1" t="s">
        <v>74</v>
      </c>
      <c r="N61" s="7" t="s">
        <v>128</v>
      </c>
      <c r="P61" s="8">
        <v>250</v>
      </c>
      <c r="Q61" s="1" t="s">
        <v>29</v>
      </c>
      <c r="R61" s="1" t="s">
        <v>60</v>
      </c>
      <c r="S61" s="1" t="s">
        <v>60</v>
      </c>
      <c r="T61" s="13" t="s">
        <v>61</v>
      </c>
      <c r="U61" s="1" t="s">
        <v>32</v>
      </c>
    </row>
    <row r="62" spans="1:21">
      <c r="A62" s="1" t="s">
        <v>21</v>
      </c>
      <c r="B62" s="14"/>
      <c r="C62" t="s">
        <v>96</v>
      </c>
      <c r="D62" s="16">
        <f t="shared" si="0"/>
        <v>69.356883333333329</v>
      </c>
      <c r="E62" s="16">
        <f t="shared" si="1"/>
        <v>20.055916666666668</v>
      </c>
      <c r="F62" s="1">
        <v>64</v>
      </c>
      <c r="G62" s="1" t="s">
        <v>97</v>
      </c>
      <c r="H62" s="1" t="s">
        <v>25</v>
      </c>
      <c r="I62" s="1">
        <v>4</v>
      </c>
      <c r="J62" s="1">
        <v>10</v>
      </c>
      <c r="M62" s="1" t="s">
        <v>74</v>
      </c>
      <c r="N62" s="7" t="s">
        <v>129</v>
      </c>
      <c r="P62" s="8">
        <v>250</v>
      </c>
      <c r="Q62" s="1" t="s">
        <v>29</v>
      </c>
      <c r="R62" s="1" t="s">
        <v>60</v>
      </c>
      <c r="S62" s="1" t="s">
        <v>60</v>
      </c>
      <c r="T62" s="13" t="s">
        <v>61</v>
      </c>
      <c r="U62" s="1" t="s">
        <v>32</v>
      </c>
    </row>
    <row r="63" spans="1:21">
      <c r="A63" s="1" t="s">
        <v>21</v>
      </c>
      <c r="B63" s="14"/>
      <c r="C63" t="s">
        <v>96</v>
      </c>
      <c r="D63" s="16">
        <f t="shared" si="0"/>
        <v>69.356883333333329</v>
      </c>
      <c r="E63" s="16">
        <f t="shared" si="1"/>
        <v>20.055916666666668</v>
      </c>
      <c r="F63" s="1">
        <v>64</v>
      </c>
      <c r="G63" s="1" t="s">
        <v>97</v>
      </c>
      <c r="H63" s="1" t="s">
        <v>25</v>
      </c>
      <c r="I63" s="1">
        <v>5</v>
      </c>
      <c r="J63" s="1">
        <v>2</v>
      </c>
      <c r="M63" s="1" t="s">
        <v>74</v>
      </c>
      <c r="N63" s="7" t="s">
        <v>130</v>
      </c>
      <c r="P63" s="8">
        <v>250</v>
      </c>
      <c r="Q63" s="1" t="s">
        <v>29</v>
      </c>
      <c r="R63" s="1" t="s">
        <v>60</v>
      </c>
      <c r="S63" s="1" t="s">
        <v>60</v>
      </c>
      <c r="T63" s="13" t="s">
        <v>61</v>
      </c>
      <c r="U63" s="1" t="s">
        <v>32</v>
      </c>
    </row>
    <row r="64" spans="1:21">
      <c r="A64" s="1" t="s">
        <v>21</v>
      </c>
      <c r="B64" s="14"/>
      <c r="C64" t="s">
        <v>96</v>
      </c>
      <c r="D64" s="16">
        <f t="shared" si="0"/>
        <v>69.356883333333329</v>
      </c>
      <c r="E64" s="16">
        <f t="shared" si="1"/>
        <v>20.055916666666668</v>
      </c>
      <c r="F64" s="1">
        <v>64</v>
      </c>
      <c r="G64" s="1" t="s">
        <v>97</v>
      </c>
      <c r="H64" s="1" t="s">
        <v>25</v>
      </c>
      <c r="I64" s="1">
        <v>5</v>
      </c>
      <c r="J64" s="1">
        <v>2</v>
      </c>
      <c r="M64" s="1" t="s">
        <v>74</v>
      </c>
      <c r="N64" s="7" t="s">
        <v>131</v>
      </c>
      <c r="P64" s="8">
        <v>250</v>
      </c>
      <c r="Q64" s="1" t="s">
        <v>29</v>
      </c>
      <c r="R64" s="1" t="s">
        <v>60</v>
      </c>
      <c r="S64" s="1" t="s">
        <v>60</v>
      </c>
      <c r="T64" s="13" t="s">
        <v>61</v>
      </c>
      <c r="U64" s="1" t="s">
        <v>32</v>
      </c>
    </row>
    <row r="65" spans="1:21">
      <c r="A65" s="1" t="s">
        <v>21</v>
      </c>
      <c r="B65" s="14"/>
      <c r="C65" t="s">
        <v>96</v>
      </c>
      <c r="D65" s="16">
        <f t="shared" si="0"/>
        <v>69.356883333333329</v>
      </c>
      <c r="E65" s="16">
        <f t="shared" si="1"/>
        <v>20.055916666666668</v>
      </c>
      <c r="F65" s="1">
        <v>64</v>
      </c>
      <c r="G65" s="1" t="s">
        <v>97</v>
      </c>
      <c r="H65" s="1" t="s">
        <v>25</v>
      </c>
      <c r="I65" s="1">
        <v>5</v>
      </c>
      <c r="J65" s="1">
        <v>2</v>
      </c>
      <c r="M65" s="1" t="s">
        <v>74</v>
      </c>
      <c r="N65" s="7" t="s">
        <v>132</v>
      </c>
      <c r="P65" s="8">
        <v>250</v>
      </c>
      <c r="Q65" s="1" t="s">
        <v>29</v>
      </c>
      <c r="R65" s="1" t="s">
        <v>60</v>
      </c>
      <c r="S65" s="1" t="s">
        <v>60</v>
      </c>
      <c r="T65" s="13" t="s">
        <v>61</v>
      </c>
      <c r="U65" s="1" t="s">
        <v>32</v>
      </c>
    </row>
    <row r="66" spans="1:21">
      <c r="A66" s="1" t="s">
        <v>21</v>
      </c>
      <c r="B66" s="14"/>
      <c r="C66" t="s">
        <v>96</v>
      </c>
      <c r="D66" s="16">
        <f t="shared" si="0"/>
        <v>69.356883333333329</v>
      </c>
      <c r="E66" s="16">
        <f t="shared" si="1"/>
        <v>20.055916666666668</v>
      </c>
      <c r="F66" s="1">
        <v>64</v>
      </c>
      <c r="G66" s="1" t="s">
        <v>97</v>
      </c>
      <c r="H66" s="1" t="s">
        <v>93</v>
      </c>
      <c r="J66" s="1">
        <v>25</v>
      </c>
      <c r="K66" s="12">
        <v>0</v>
      </c>
      <c r="M66" s="1" t="s">
        <v>94</v>
      </c>
      <c r="N66" s="7" t="s">
        <v>133</v>
      </c>
    </row>
    <row r="68" spans="1:21">
      <c r="A68" s="1" t="s">
        <v>21</v>
      </c>
      <c r="B68" s="14"/>
      <c r="C68" t="s">
        <v>134</v>
      </c>
      <c r="D68" s="16">
        <f>69+29.1821/60</f>
        <v>69.486368333333331</v>
      </c>
      <c r="E68" s="16">
        <f>20+18.329/60</f>
        <v>20.305483333333335</v>
      </c>
      <c r="F68" s="1">
        <v>126.5</v>
      </c>
      <c r="G68" s="1" t="s">
        <v>135</v>
      </c>
      <c r="H68" s="1" t="s">
        <v>25</v>
      </c>
      <c r="I68" s="1">
        <v>1</v>
      </c>
      <c r="J68" s="1" t="s">
        <v>26</v>
      </c>
      <c r="M68" s="1" t="s">
        <v>27</v>
      </c>
      <c r="N68" s="7" t="s">
        <v>136</v>
      </c>
      <c r="P68" s="8">
        <v>15</v>
      </c>
      <c r="Q68" s="1" t="s">
        <v>29</v>
      </c>
      <c r="R68" s="1" t="s">
        <v>30</v>
      </c>
      <c r="S68" s="1" t="s">
        <v>30</v>
      </c>
      <c r="T68" s="13" t="s">
        <v>31</v>
      </c>
      <c r="U68" s="1" t="s">
        <v>32</v>
      </c>
    </row>
    <row r="69" spans="1:21">
      <c r="A69" s="1" t="s">
        <v>21</v>
      </c>
      <c r="B69" s="14"/>
      <c r="C69" t="s">
        <v>134</v>
      </c>
      <c r="D69" s="16">
        <f t="shared" ref="D69:D103" si="2">69+29.1821/60</f>
        <v>69.486368333333331</v>
      </c>
      <c r="E69" s="16">
        <f t="shared" ref="E69:E103" si="3">20+18.329/60</f>
        <v>20.305483333333335</v>
      </c>
      <c r="F69" s="1">
        <v>126.5</v>
      </c>
      <c r="G69" s="1" t="s">
        <v>135</v>
      </c>
      <c r="H69" s="1" t="s">
        <v>25</v>
      </c>
      <c r="I69" s="1">
        <v>2</v>
      </c>
      <c r="J69" s="1">
        <v>50</v>
      </c>
      <c r="M69" s="1" t="s">
        <v>27</v>
      </c>
      <c r="N69" s="7" t="s">
        <v>137</v>
      </c>
      <c r="P69" s="8">
        <v>15</v>
      </c>
      <c r="Q69" s="1" t="s">
        <v>29</v>
      </c>
      <c r="R69" s="1" t="s">
        <v>30</v>
      </c>
      <c r="S69" s="1" t="s">
        <v>30</v>
      </c>
      <c r="T69" s="13" t="s">
        <v>31</v>
      </c>
      <c r="U69" s="1" t="s">
        <v>32</v>
      </c>
    </row>
    <row r="70" spans="1:21">
      <c r="A70" s="1" t="s">
        <v>21</v>
      </c>
      <c r="B70" s="14"/>
      <c r="C70" t="s">
        <v>134</v>
      </c>
      <c r="D70" s="16">
        <f t="shared" si="2"/>
        <v>69.486368333333331</v>
      </c>
      <c r="E70" s="16">
        <f t="shared" si="3"/>
        <v>20.305483333333335</v>
      </c>
      <c r="F70" s="1">
        <v>126.5</v>
      </c>
      <c r="G70" s="1" t="s">
        <v>135</v>
      </c>
      <c r="H70" s="1" t="s">
        <v>25</v>
      </c>
      <c r="I70" s="1">
        <v>3</v>
      </c>
      <c r="J70" s="1">
        <v>20</v>
      </c>
      <c r="M70" s="1" t="s">
        <v>27</v>
      </c>
      <c r="N70" s="7" t="s">
        <v>138</v>
      </c>
      <c r="P70" s="8">
        <v>15</v>
      </c>
      <c r="Q70" s="1" t="s">
        <v>29</v>
      </c>
      <c r="R70" s="1" t="s">
        <v>30</v>
      </c>
      <c r="S70" s="1" t="s">
        <v>30</v>
      </c>
      <c r="T70" s="13" t="s">
        <v>31</v>
      </c>
      <c r="U70" s="1" t="s">
        <v>32</v>
      </c>
    </row>
    <row r="71" spans="1:21">
      <c r="A71" s="1" t="s">
        <v>21</v>
      </c>
      <c r="B71" s="14"/>
      <c r="C71" t="s">
        <v>134</v>
      </c>
      <c r="D71" s="16">
        <f t="shared" si="2"/>
        <v>69.486368333333331</v>
      </c>
      <c r="E71" s="16">
        <f t="shared" si="3"/>
        <v>20.305483333333335</v>
      </c>
      <c r="F71" s="1">
        <v>126.5</v>
      </c>
      <c r="G71" s="1" t="s">
        <v>135</v>
      </c>
      <c r="H71" s="1" t="s">
        <v>25</v>
      </c>
      <c r="I71" s="1">
        <v>4</v>
      </c>
      <c r="J71" s="1">
        <v>10</v>
      </c>
      <c r="M71" s="1" t="s">
        <v>27</v>
      </c>
      <c r="N71" s="7" t="s">
        <v>139</v>
      </c>
      <c r="P71" s="8">
        <v>15</v>
      </c>
      <c r="Q71" s="1" t="s">
        <v>29</v>
      </c>
      <c r="R71" s="1" t="s">
        <v>30</v>
      </c>
      <c r="S71" s="1" t="s">
        <v>30</v>
      </c>
      <c r="T71" s="13" t="s">
        <v>31</v>
      </c>
      <c r="U71" s="1" t="s">
        <v>32</v>
      </c>
    </row>
    <row r="72" spans="1:21">
      <c r="A72" s="1" t="s">
        <v>21</v>
      </c>
      <c r="B72" s="14"/>
      <c r="C72" t="s">
        <v>134</v>
      </c>
      <c r="D72" s="16">
        <f t="shared" si="2"/>
        <v>69.486368333333331</v>
      </c>
      <c r="E72" s="16">
        <f t="shared" si="3"/>
        <v>20.305483333333335</v>
      </c>
      <c r="F72" s="1">
        <v>126.5</v>
      </c>
      <c r="G72" s="1" t="s">
        <v>135</v>
      </c>
      <c r="H72" s="1" t="s">
        <v>25</v>
      </c>
      <c r="I72" s="1">
        <v>5</v>
      </c>
      <c r="J72" s="1">
        <v>2</v>
      </c>
      <c r="M72" s="1" t="s">
        <v>27</v>
      </c>
      <c r="N72" s="7" t="s">
        <v>140</v>
      </c>
      <c r="P72" s="8">
        <v>15</v>
      </c>
      <c r="Q72" s="1" t="s">
        <v>29</v>
      </c>
      <c r="R72" s="1" t="s">
        <v>30</v>
      </c>
      <c r="S72" s="1" t="s">
        <v>30</v>
      </c>
      <c r="T72" s="13" t="s">
        <v>31</v>
      </c>
      <c r="U72" s="1" t="s">
        <v>32</v>
      </c>
    </row>
    <row r="73" spans="1:21">
      <c r="A73" s="1" t="s">
        <v>21</v>
      </c>
      <c r="B73" s="14"/>
      <c r="C73" t="s">
        <v>134</v>
      </c>
      <c r="D73" s="16">
        <f t="shared" si="2"/>
        <v>69.486368333333331</v>
      </c>
      <c r="E73" s="16">
        <f t="shared" si="3"/>
        <v>20.305483333333335</v>
      </c>
      <c r="F73" s="1">
        <v>126.5</v>
      </c>
      <c r="G73" s="1" t="s">
        <v>135</v>
      </c>
      <c r="H73" s="1" t="s">
        <v>25</v>
      </c>
      <c r="I73" s="1">
        <v>1</v>
      </c>
      <c r="J73" s="1" t="s">
        <v>26</v>
      </c>
      <c r="M73" s="1" t="s">
        <v>40</v>
      </c>
      <c r="N73" s="7" t="s">
        <v>141</v>
      </c>
      <c r="P73" s="8">
        <v>20</v>
      </c>
      <c r="Q73" s="1" t="s">
        <v>29</v>
      </c>
      <c r="R73" s="1" t="s">
        <v>30</v>
      </c>
      <c r="S73" s="1" t="s">
        <v>30</v>
      </c>
      <c r="T73" s="13" t="s">
        <v>31</v>
      </c>
      <c r="U73" s="1" t="s">
        <v>32</v>
      </c>
    </row>
    <row r="74" spans="1:21">
      <c r="A74" s="1" t="s">
        <v>21</v>
      </c>
      <c r="B74" s="14"/>
      <c r="C74" t="s">
        <v>134</v>
      </c>
      <c r="D74" s="16">
        <f t="shared" si="2"/>
        <v>69.486368333333331</v>
      </c>
      <c r="E74" s="16">
        <f t="shared" si="3"/>
        <v>20.305483333333335</v>
      </c>
      <c r="F74" s="1">
        <v>126.5</v>
      </c>
      <c r="G74" s="1" t="s">
        <v>135</v>
      </c>
      <c r="H74" s="1" t="s">
        <v>25</v>
      </c>
      <c r="I74" s="1">
        <v>2</v>
      </c>
      <c r="J74" s="1">
        <v>50</v>
      </c>
      <c r="M74" s="1" t="s">
        <v>40</v>
      </c>
      <c r="N74" s="7" t="s">
        <v>142</v>
      </c>
      <c r="P74" s="8">
        <v>20</v>
      </c>
      <c r="Q74" s="1" t="s">
        <v>29</v>
      </c>
      <c r="R74" s="1" t="s">
        <v>30</v>
      </c>
      <c r="S74" s="1" t="s">
        <v>30</v>
      </c>
      <c r="T74" s="13" t="s">
        <v>31</v>
      </c>
      <c r="U74" s="1" t="s">
        <v>32</v>
      </c>
    </row>
    <row r="75" spans="1:21">
      <c r="A75" s="1" t="s">
        <v>21</v>
      </c>
      <c r="B75" s="14"/>
      <c r="C75" t="s">
        <v>134</v>
      </c>
      <c r="D75" s="16">
        <f t="shared" si="2"/>
        <v>69.486368333333331</v>
      </c>
      <c r="E75" s="16">
        <f t="shared" si="3"/>
        <v>20.305483333333335</v>
      </c>
      <c r="F75" s="1">
        <v>126.5</v>
      </c>
      <c r="G75" s="1" t="s">
        <v>135</v>
      </c>
      <c r="H75" s="1" t="s">
        <v>25</v>
      </c>
      <c r="I75" s="1">
        <v>3</v>
      </c>
      <c r="J75" s="1">
        <v>20</v>
      </c>
      <c r="M75" s="1" t="s">
        <v>40</v>
      </c>
      <c r="N75" s="7" t="s">
        <v>143</v>
      </c>
      <c r="P75" s="8">
        <v>20</v>
      </c>
      <c r="Q75" s="1" t="s">
        <v>29</v>
      </c>
      <c r="R75" s="1" t="s">
        <v>30</v>
      </c>
      <c r="S75" s="1" t="s">
        <v>30</v>
      </c>
      <c r="T75" s="13" t="s">
        <v>31</v>
      </c>
      <c r="U75" s="1" t="s">
        <v>32</v>
      </c>
    </row>
    <row r="76" spans="1:21">
      <c r="A76" s="1" t="s">
        <v>21</v>
      </c>
      <c r="B76" s="14"/>
      <c r="C76" t="s">
        <v>134</v>
      </c>
      <c r="D76" s="16">
        <f t="shared" si="2"/>
        <v>69.486368333333331</v>
      </c>
      <c r="E76" s="16">
        <f t="shared" si="3"/>
        <v>20.305483333333335</v>
      </c>
      <c r="F76" s="1">
        <v>126.5</v>
      </c>
      <c r="G76" s="1" t="s">
        <v>135</v>
      </c>
      <c r="H76" s="1" t="s">
        <v>25</v>
      </c>
      <c r="I76" s="1">
        <v>4</v>
      </c>
      <c r="J76" s="1">
        <v>10</v>
      </c>
      <c r="M76" s="1" t="s">
        <v>40</v>
      </c>
      <c r="N76" s="7" t="s">
        <v>144</v>
      </c>
      <c r="P76" s="8">
        <v>20</v>
      </c>
      <c r="Q76" s="1" t="s">
        <v>29</v>
      </c>
      <c r="R76" s="1" t="s">
        <v>30</v>
      </c>
      <c r="S76" s="1" t="s">
        <v>30</v>
      </c>
      <c r="T76" s="13" t="s">
        <v>31</v>
      </c>
      <c r="U76" s="1" t="s">
        <v>32</v>
      </c>
    </row>
    <row r="77" spans="1:21">
      <c r="A77" s="1" t="s">
        <v>21</v>
      </c>
      <c r="B77" s="14"/>
      <c r="C77" t="s">
        <v>134</v>
      </c>
      <c r="D77" s="16">
        <f t="shared" si="2"/>
        <v>69.486368333333331</v>
      </c>
      <c r="E77" s="16">
        <f t="shared" si="3"/>
        <v>20.305483333333335</v>
      </c>
      <c r="F77" s="1">
        <v>126.5</v>
      </c>
      <c r="G77" s="1" t="s">
        <v>135</v>
      </c>
      <c r="H77" s="1" t="s">
        <v>25</v>
      </c>
      <c r="I77" s="1">
        <v>5</v>
      </c>
      <c r="J77" s="1">
        <v>2</v>
      </c>
      <c r="M77" s="1" t="s">
        <v>40</v>
      </c>
      <c r="N77" s="7" t="s">
        <v>145</v>
      </c>
      <c r="P77" s="8">
        <v>20</v>
      </c>
      <c r="Q77" s="1" t="s">
        <v>29</v>
      </c>
      <c r="R77" s="1" t="s">
        <v>30</v>
      </c>
      <c r="S77" s="1" t="s">
        <v>30</v>
      </c>
      <c r="T77" s="13" t="s">
        <v>31</v>
      </c>
      <c r="U77" s="1" t="s">
        <v>32</v>
      </c>
    </row>
    <row r="78" spans="1:21">
      <c r="A78" s="1" t="s">
        <v>21</v>
      </c>
      <c r="B78" s="14"/>
      <c r="C78" t="s">
        <v>134</v>
      </c>
      <c r="D78" s="16">
        <f t="shared" si="2"/>
        <v>69.486368333333331</v>
      </c>
      <c r="E78" s="16">
        <f t="shared" si="3"/>
        <v>20.305483333333335</v>
      </c>
      <c r="F78" s="1">
        <v>126.5</v>
      </c>
      <c r="G78" s="1" t="s">
        <v>135</v>
      </c>
      <c r="H78" s="1" t="s">
        <v>25</v>
      </c>
      <c r="I78" s="1">
        <v>1</v>
      </c>
      <c r="J78" s="1" t="s">
        <v>26</v>
      </c>
      <c r="M78" s="1" t="s">
        <v>49</v>
      </c>
      <c r="N78" s="7" t="s">
        <v>146</v>
      </c>
      <c r="P78" s="8">
        <v>20</v>
      </c>
      <c r="Q78" s="1" t="s">
        <v>29</v>
      </c>
      <c r="R78" s="1" t="s">
        <v>30</v>
      </c>
      <c r="S78" s="1" t="s">
        <v>30</v>
      </c>
      <c r="T78" s="13" t="s">
        <v>31</v>
      </c>
      <c r="U78" s="1" t="s">
        <v>32</v>
      </c>
    </row>
    <row r="79" spans="1:21">
      <c r="A79" s="1" t="s">
        <v>21</v>
      </c>
      <c r="B79" s="14"/>
      <c r="C79" t="s">
        <v>134</v>
      </c>
      <c r="D79" s="16">
        <f t="shared" si="2"/>
        <v>69.486368333333331</v>
      </c>
      <c r="E79" s="16">
        <f t="shared" si="3"/>
        <v>20.305483333333335</v>
      </c>
      <c r="F79" s="1">
        <v>126.5</v>
      </c>
      <c r="G79" s="1" t="s">
        <v>135</v>
      </c>
      <c r="H79" s="1" t="s">
        <v>25</v>
      </c>
      <c r="I79" s="1">
        <v>2</v>
      </c>
      <c r="J79" s="1">
        <v>50</v>
      </c>
      <c r="M79" s="1" t="s">
        <v>49</v>
      </c>
      <c r="N79" s="7" t="s">
        <v>147</v>
      </c>
      <c r="P79" s="8">
        <v>20</v>
      </c>
      <c r="Q79" s="1" t="s">
        <v>29</v>
      </c>
      <c r="R79" s="1" t="s">
        <v>30</v>
      </c>
      <c r="S79" s="1" t="s">
        <v>30</v>
      </c>
      <c r="T79" s="13" t="s">
        <v>31</v>
      </c>
      <c r="U79" s="1" t="s">
        <v>32</v>
      </c>
    </row>
    <row r="80" spans="1:21">
      <c r="A80" s="1" t="s">
        <v>21</v>
      </c>
      <c r="B80" s="14"/>
      <c r="C80" t="s">
        <v>134</v>
      </c>
      <c r="D80" s="16">
        <f t="shared" si="2"/>
        <v>69.486368333333331</v>
      </c>
      <c r="E80" s="16">
        <f t="shared" si="3"/>
        <v>20.305483333333335</v>
      </c>
      <c r="F80" s="1">
        <v>126.5</v>
      </c>
      <c r="G80" s="1" t="s">
        <v>135</v>
      </c>
      <c r="H80" s="1" t="s">
        <v>25</v>
      </c>
      <c r="I80" s="1">
        <v>3</v>
      </c>
      <c r="J80" s="1">
        <v>20</v>
      </c>
      <c r="M80" s="1" t="s">
        <v>49</v>
      </c>
      <c r="N80" s="7" t="s">
        <v>148</v>
      </c>
      <c r="P80" s="8">
        <v>20</v>
      </c>
      <c r="Q80" s="1" t="s">
        <v>29</v>
      </c>
      <c r="R80" s="1" t="s">
        <v>30</v>
      </c>
      <c r="S80" s="1" t="s">
        <v>30</v>
      </c>
      <c r="T80" s="13" t="s">
        <v>31</v>
      </c>
      <c r="U80" s="1" t="s">
        <v>32</v>
      </c>
    </row>
    <row r="81" spans="1:21">
      <c r="A81" s="1" t="s">
        <v>21</v>
      </c>
      <c r="B81" s="14"/>
      <c r="C81" t="s">
        <v>134</v>
      </c>
      <c r="D81" s="16">
        <f t="shared" si="2"/>
        <v>69.486368333333331</v>
      </c>
      <c r="E81" s="16">
        <f t="shared" si="3"/>
        <v>20.305483333333335</v>
      </c>
      <c r="F81" s="1">
        <v>126.5</v>
      </c>
      <c r="G81" s="1" t="s">
        <v>135</v>
      </c>
      <c r="H81" s="1" t="s">
        <v>25</v>
      </c>
      <c r="I81" s="1">
        <v>4</v>
      </c>
      <c r="J81" s="1">
        <v>10</v>
      </c>
      <c r="M81" s="1" t="s">
        <v>49</v>
      </c>
      <c r="N81" s="7" t="s">
        <v>149</v>
      </c>
      <c r="P81" s="8">
        <v>20</v>
      </c>
      <c r="Q81" s="1" t="s">
        <v>29</v>
      </c>
      <c r="R81" s="1" t="s">
        <v>30</v>
      </c>
      <c r="S81" s="1" t="s">
        <v>30</v>
      </c>
      <c r="T81" s="13" t="s">
        <v>31</v>
      </c>
      <c r="U81" s="1" t="s">
        <v>32</v>
      </c>
    </row>
    <row r="82" spans="1:21">
      <c r="A82" s="1" t="s">
        <v>21</v>
      </c>
      <c r="B82" s="14"/>
      <c r="C82" t="s">
        <v>134</v>
      </c>
      <c r="D82" s="16">
        <f t="shared" si="2"/>
        <v>69.486368333333331</v>
      </c>
      <c r="E82" s="16">
        <f t="shared" si="3"/>
        <v>20.305483333333335</v>
      </c>
      <c r="F82" s="1">
        <v>126.5</v>
      </c>
      <c r="G82" s="1" t="s">
        <v>135</v>
      </c>
      <c r="H82" s="1" t="s">
        <v>25</v>
      </c>
      <c r="I82" s="1">
        <v>5</v>
      </c>
      <c r="J82" s="1">
        <v>2</v>
      </c>
      <c r="M82" s="1" t="s">
        <v>49</v>
      </c>
      <c r="N82" s="7" t="s">
        <v>150</v>
      </c>
      <c r="P82" s="8">
        <v>20</v>
      </c>
      <c r="Q82" s="1" t="s">
        <v>29</v>
      </c>
      <c r="R82" s="1" t="s">
        <v>30</v>
      </c>
      <c r="S82" s="1" t="s">
        <v>30</v>
      </c>
      <c r="T82" s="13" t="s">
        <v>31</v>
      </c>
      <c r="U82" s="1" t="s">
        <v>32</v>
      </c>
    </row>
    <row r="83" spans="1:21">
      <c r="A83" s="1" t="s">
        <v>21</v>
      </c>
      <c r="B83" s="14"/>
      <c r="C83" t="s">
        <v>134</v>
      </c>
      <c r="D83" s="16">
        <f t="shared" si="2"/>
        <v>69.486368333333331</v>
      </c>
      <c r="E83" s="16">
        <f t="shared" si="3"/>
        <v>20.305483333333335</v>
      </c>
      <c r="F83" s="1">
        <v>126.5</v>
      </c>
      <c r="G83" s="1" t="s">
        <v>135</v>
      </c>
      <c r="H83" s="1" t="s">
        <v>25</v>
      </c>
      <c r="I83" s="1">
        <v>2</v>
      </c>
      <c r="J83" s="1">
        <v>50</v>
      </c>
      <c r="M83" s="1" t="s">
        <v>58</v>
      </c>
      <c r="N83" s="7" t="s">
        <v>151</v>
      </c>
      <c r="P83" s="8">
        <v>200</v>
      </c>
      <c r="Q83" s="1" t="s">
        <v>29</v>
      </c>
      <c r="R83" s="1" t="s">
        <v>60</v>
      </c>
      <c r="S83" s="1" t="s">
        <v>60</v>
      </c>
      <c r="T83" s="13" t="s">
        <v>61</v>
      </c>
      <c r="U83" s="1" t="s">
        <v>32</v>
      </c>
    </row>
    <row r="84" spans="1:21">
      <c r="A84" s="1" t="s">
        <v>21</v>
      </c>
      <c r="B84" s="14"/>
      <c r="C84" t="s">
        <v>134</v>
      </c>
      <c r="D84" s="16">
        <f t="shared" si="2"/>
        <v>69.486368333333331</v>
      </c>
      <c r="E84" s="16">
        <f t="shared" si="3"/>
        <v>20.305483333333335</v>
      </c>
      <c r="F84" s="1">
        <v>126.5</v>
      </c>
      <c r="G84" s="1" t="s">
        <v>135</v>
      </c>
      <c r="H84" s="1" t="s">
        <v>25</v>
      </c>
      <c r="I84" s="1">
        <v>3</v>
      </c>
      <c r="J84" s="1">
        <v>20</v>
      </c>
      <c r="M84" s="1" t="s">
        <v>58</v>
      </c>
      <c r="N84" s="7" t="s">
        <v>152</v>
      </c>
      <c r="P84" s="8">
        <v>200</v>
      </c>
      <c r="Q84" s="1" t="s">
        <v>29</v>
      </c>
      <c r="R84" s="1" t="s">
        <v>60</v>
      </c>
      <c r="S84" s="1" t="s">
        <v>60</v>
      </c>
      <c r="T84" s="13" t="s">
        <v>61</v>
      </c>
      <c r="U84" s="1" t="s">
        <v>32</v>
      </c>
    </row>
    <row r="85" spans="1:21">
      <c r="A85" s="1" t="s">
        <v>21</v>
      </c>
      <c r="B85" s="14"/>
      <c r="C85" t="s">
        <v>134</v>
      </c>
      <c r="D85" s="16">
        <f t="shared" si="2"/>
        <v>69.486368333333331</v>
      </c>
      <c r="E85" s="16">
        <f t="shared" si="3"/>
        <v>20.305483333333335</v>
      </c>
      <c r="F85" s="1">
        <v>126.5</v>
      </c>
      <c r="G85" s="1" t="s">
        <v>135</v>
      </c>
      <c r="H85" s="1" t="s">
        <v>25</v>
      </c>
      <c r="I85" s="1">
        <v>4</v>
      </c>
      <c r="J85" s="1">
        <v>10</v>
      </c>
      <c r="M85" s="1" t="s">
        <v>58</v>
      </c>
      <c r="N85" s="7" t="s">
        <v>153</v>
      </c>
      <c r="P85" s="8">
        <v>200</v>
      </c>
      <c r="Q85" s="1" t="s">
        <v>29</v>
      </c>
      <c r="R85" s="1" t="s">
        <v>60</v>
      </c>
      <c r="S85" s="1" t="s">
        <v>60</v>
      </c>
      <c r="T85" s="13" t="s">
        <v>61</v>
      </c>
      <c r="U85" s="1" t="s">
        <v>32</v>
      </c>
    </row>
    <row r="86" spans="1:21">
      <c r="A86" s="1" t="s">
        <v>21</v>
      </c>
      <c r="B86" s="14"/>
      <c r="C86" t="s">
        <v>134</v>
      </c>
      <c r="D86" s="16">
        <f t="shared" si="2"/>
        <v>69.486368333333331</v>
      </c>
      <c r="E86" s="16">
        <f t="shared" si="3"/>
        <v>20.305483333333335</v>
      </c>
      <c r="F86" s="1">
        <v>126.5</v>
      </c>
      <c r="G86" s="1" t="s">
        <v>135</v>
      </c>
      <c r="H86" s="1" t="s">
        <v>25</v>
      </c>
      <c r="I86" s="1">
        <v>5</v>
      </c>
      <c r="J86" s="1">
        <v>2</v>
      </c>
      <c r="M86" s="1" t="s">
        <v>58</v>
      </c>
      <c r="N86" s="7" t="s">
        <v>154</v>
      </c>
      <c r="P86" s="8">
        <v>200</v>
      </c>
      <c r="Q86" s="1" t="s">
        <v>29</v>
      </c>
      <c r="R86" s="1" t="s">
        <v>60</v>
      </c>
      <c r="S86" s="1" t="s">
        <v>60</v>
      </c>
      <c r="T86" s="13" t="s">
        <v>61</v>
      </c>
      <c r="U86" s="1" t="s">
        <v>32</v>
      </c>
    </row>
    <row r="87" spans="1:21">
      <c r="A87" s="1" t="s">
        <v>21</v>
      </c>
      <c r="B87" s="14"/>
      <c r="C87" t="s">
        <v>134</v>
      </c>
      <c r="D87" s="16">
        <f t="shared" si="2"/>
        <v>69.486368333333331</v>
      </c>
      <c r="E87" s="16">
        <f t="shared" si="3"/>
        <v>20.305483333333335</v>
      </c>
      <c r="F87" s="1">
        <v>126.5</v>
      </c>
      <c r="G87" s="1" t="s">
        <v>135</v>
      </c>
      <c r="H87" s="1" t="s">
        <v>25</v>
      </c>
      <c r="I87" s="1">
        <v>2</v>
      </c>
      <c r="J87" s="1">
        <v>50</v>
      </c>
      <c r="M87" s="1" t="s">
        <v>67</v>
      </c>
      <c r="N87" s="7" t="s">
        <v>155</v>
      </c>
      <c r="P87" s="8">
        <v>250</v>
      </c>
      <c r="Q87" s="1" t="s">
        <v>29</v>
      </c>
      <c r="R87" s="1" t="s">
        <v>60</v>
      </c>
      <c r="S87" s="1" t="s">
        <v>60</v>
      </c>
      <c r="T87" s="13" t="s">
        <v>61</v>
      </c>
      <c r="U87" s="1" t="s">
        <v>32</v>
      </c>
    </row>
    <row r="88" spans="1:21">
      <c r="A88" s="1" t="s">
        <v>21</v>
      </c>
      <c r="B88" s="14"/>
      <c r="C88" t="s">
        <v>134</v>
      </c>
      <c r="D88" s="16">
        <f t="shared" si="2"/>
        <v>69.486368333333331</v>
      </c>
      <c r="E88" s="16">
        <f t="shared" si="3"/>
        <v>20.305483333333335</v>
      </c>
      <c r="F88" s="1">
        <v>126.5</v>
      </c>
      <c r="G88" s="1" t="s">
        <v>135</v>
      </c>
      <c r="H88" s="1" t="s">
        <v>25</v>
      </c>
      <c r="I88" s="1">
        <v>3</v>
      </c>
      <c r="J88" s="1">
        <v>20</v>
      </c>
      <c r="M88" s="1" t="s">
        <v>67</v>
      </c>
      <c r="N88" s="7" t="s">
        <v>156</v>
      </c>
      <c r="P88" s="8">
        <v>250</v>
      </c>
      <c r="Q88" s="1" t="s">
        <v>29</v>
      </c>
      <c r="R88" s="1" t="s">
        <v>60</v>
      </c>
      <c r="S88" s="1" t="s">
        <v>60</v>
      </c>
      <c r="T88" s="13" t="s">
        <v>61</v>
      </c>
      <c r="U88" s="1" t="s">
        <v>32</v>
      </c>
    </row>
    <row r="89" spans="1:21">
      <c r="A89" s="1" t="s">
        <v>21</v>
      </c>
      <c r="B89" s="14"/>
      <c r="C89" t="s">
        <v>134</v>
      </c>
      <c r="D89" s="16">
        <f t="shared" si="2"/>
        <v>69.486368333333331</v>
      </c>
      <c r="E89" s="16">
        <f t="shared" si="3"/>
        <v>20.305483333333335</v>
      </c>
      <c r="F89" s="1">
        <v>126.5</v>
      </c>
      <c r="G89" s="1" t="s">
        <v>135</v>
      </c>
      <c r="H89" s="1" t="s">
        <v>25</v>
      </c>
      <c r="I89" s="1">
        <v>4</v>
      </c>
      <c r="J89" s="1">
        <v>10</v>
      </c>
      <c r="M89" s="1" t="s">
        <v>67</v>
      </c>
      <c r="N89" s="7" t="s">
        <v>157</v>
      </c>
      <c r="P89" s="8">
        <v>250</v>
      </c>
      <c r="Q89" s="1" t="s">
        <v>29</v>
      </c>
      <c r="R89" s="1" t="s">
        <v>60</v>
      </c>
      <c r="S89" s="1" t="s">
        <v>60</v>
      </c>
      <c r="T89" s="13" t="s">
        <v>61</v>
      </c>
      <c r="U89" s="1" t="s">
        <v>32</v>
      </c>
    </row>
    <row r="90" spans="1:21">
      <c r="A90" s="1" t="s">
        <v>21</v>
      </c>
      <c r="B90" s="14"/>
      <c r="C90" t="s">
        <v>134</v>
      </c>
      <c r="D90" s="16">
        <f t="shared" si="2"/>
        <v>69.486368333333331</v>
      </c>
      <c r="E90" s="16">
        <f t="shared" si="3"/>
        <v>20.305483333333335</v>
      </c>
      <c r="F90" s="1">
        <v>126.5</v>
      </c>
      <c r="G90" s="1" t="s">
        <v>135</v>
      </c>
      <c r="H90" s="1" t="s">
        <v>25</v>
      </c>
      <c r="I90" s="1">
        <v>5</v>
      </c>
      <c r="J90" s="1">
        <v>2</v>
      </c>
      <c r="M90" s="1" t="s">
        <v>67</v>
      </c>
      <c r="N90" s="7" t="s">
        <v>158</v>
      </c>
      <c r="P90" s="8">
        <v>250</v>
      </c>
      <c r="Q90" s="1" t="s">
        <v>29</v>
      </c>
      <c r="R90" s="1" t="s">
        <v>60</v>
      </c>
      <c r="S90" s="1" t="s">
        <v>60</v>
      </c>
      <c r="T90" s="13" t="s">
        <v>61</v>
      </c>
      <c r="U90" s="1" t="s">
        <v>32</v>
      </c>
    </row>
    <row r="91" spans="1:21">
      <c r="A91" s="1" t="s">
        <v>21</v>
      </c>
      <c r="B91" s="14"/>
      <c r="C91" t="s">
        <v>134</v>
      </c>
      <c r="D91" s="16">
        <f t="shared" si="2"/>
        <v>69.486368333333331</v>
      </c>
      <c r="E91" s="16">
        <f t="shared" si="3"/>
        <v>20.305483333333335</v>
      </c>
      <c r="F91" s="1">
        <v>126.5</v>
      </c>
      <c r="G91" s="1" t="s">
        <v>135</v>
      </c>
      <c r="H91" s="1" t="s">
        <v>25</v>
      </c>
      <c r="I91" s="1">
        <v>2</v>
      </c>
      <c r="J91" s="1">
        <v>50</v>
      </c>
      <c r="M91" s="1" t="s">
        <v>74</v>
      </c>
      <c r="N91" s="7" t="s">
        <v>159</v>
      </c>
      <c r="P91" s="8">
        <v>250</v>
      </c>
      <c r="Q91" s="1" t="s">
        <v>29</v>
      </c>
      <c r="R91" s="1" t="s">
        <v>60</v>
      </c>
      <c r="S91" s="1" t="s">
        <v>60</v>
      </c>
      <c r="T91" s="13" t="s">
        <v>61</v>
      </c>
      <c r="U91" s="1" t="s">
        <v>32</v>
      </c>
    </row>
    <row r="92" spans="1:21">
      <c r="A92" s="1" t="s">
        <v>21</v>
      </c>
      <c r="B92" s="14"/>
      <c r="C92" t="s">
        <v>134</v>
      </c>
      <c r="D92" s="16">
        <f t="shared" si="2"/>
        <v>69.486368333333331</v>
      </c>
      <c r="E92" s="16">
        <f t="shared" si="3"/>
        <v>20.305483333333335</v>
      </c>
      <c r="F92" s="1">
        <v>126.5</v>
      </c>
      <c r="G92" s="1" t="s">
        <v>135</v>
      </c>
      <c r="H92" s="1" t="s">
        <v>25</v>
      </c>
      <c r="I92" s="1">
        <v>2</v>
      </c>
      <c r="J92" s="1">
        <v>50</v>
      </c>
      <c r="M92" s="1" t="s">
        <v>74</v>
      </c>
      <c r="N92" s="7" t="s">
        <v>160</v>
      </c>
      <c r="P92" s="8">
        <v>250</v>
      </c>
      <c r="Q92" s="1" t="s">
        <v>29</v>
      </c>
      <c r="R92" s="1" t="s">
        <v>60</v>
      </c>
      <c r="S92" s="1" t="s">
        <v>60</v>
      </c>
      <c r="T92" s="13" t="s">
        <v>61</v>
      </c>
      <c r="U92" s="1" t="s">
        <v>32</v>
      </c>
    </row>
    <row r="93" spans="1:21">
      <c r="A93" s="1" t="s">
        <v>21</v>
      </c>
      <c r="B93" s="14"/>
      <c r="C93" t="s">
        <v>134</v>
      </c>
      <c r="D93" s="16">
        <f t="shared" si="2"/>
        <v>69.486368333333331</v>
      </c>
      <c r="E93" s="16">
        <f t="shared" si="3"/>
        <v>20.305483333333335</v>
      </c>
      <c r="F93" s="1">
        <v>126.5</v>
      </c>
      <c r="G93" s="1" t="s">
        <v>135</v>
      </c>
      <c r="H93" s="1" t="s">
        <v>25</v>
      </c>
      <c r="I93" s="1">
        <v>2</v>
      </c>
      <c r="J93" s="1">
        <v>50</v>
      </c>
      <c r="M93" s="1" t="s">
        <v>74</v>
      </c>
      <c r="N93" s="7" t="s">
        <v>161</v>
      </c>
      <c r="P93" s="8">
        <v>250</v>
      </c>
      <c r="Q93" s="1" t="s">
        <v>29</v>
      </c>
      <c r="R93" s="1" t="s">
        <v>60</v>
      </c>
      <c r="S93" s="1" t="s">
        <v>60</v>
      </c>
      <c r="T93" s="13" t="s">
        <v>61</v>
      </c>
      <c r="U93" s="1" t="s">
        <v>32</v>
      </c>
    </row>
    <row r="94" spans="1:21">
      <c r="A94" s="1" t="s">
        <v>21</v>
      </c>
      <c r="B94" s="14"/>
      <c r="C94" t="s">
        <v>134</v>
      </c>
      <c r="D94" s="16">
        <f t="shared" si="2"/>
        <v>69.486368333333331</v>
      </c>
      <c r="E94" s="16">
        <f t="shared" si="3"/>
        <v>20.305483333333335</v>
      </c>
      <c r="F94" s="1">
        <v>126.5</v>
      </c>
      <c r="G94" s="1" t="s">
        <v>135</v>
      </c>
      <c r="H94" s="1" t="s">
        <v>25</v>
      </c>
      <c r="I94" s="1">
        <v>3</v>
      </c>
      <c r="J94" s="1">
        <v>20</v>
      </c>
      <c r="M94" s="1" t="s">
        <v>74</v>
      </c>
      <c r="N94" s="7" t="s">
        <v>162</v>
      </c>
      <c r="P94" s="8">
        <v>250</v>
      </c>
      <c r="Q94" s="1" t="s">
        <v>29</v>
      </c>
      <c r="R94" s="1" t="s">
        <v>60</v>
      </c>
      <c r="S94" s="1" t="s">
        <v>60</v>
      </c>
      <c r="T94" s="13" t="s">
        <v>61</v>
      </c>
      <c r="U94" s="1" t="s">
        <v>32</v>
      </c>
    </row>
    <row r="95" spans="1:21">
      <c r="A95" s="1" t="s">
        <v>21</v>
      </c>
      <c r="B95" s="14"/>
      <c r="C95" t="s">
        <v>134</v>
      </c>
      <c r="D95" s="16">
        <f t="shared" si="2"/>
        <v>69.486368333333331</v>
      </c>
      <c r="E95" s="16">
        <f t="shared" si="3"/>
        <v>20.305483333333335</v>
      </c>
      <c r="F95" s="1">
        <v>126.5</v>
      </c>
      <c r="G95" s="1" t="s">
        <v>135</v>
      </c>
      <c r="H95" s="1" t="s">
        <v>25</v>
      </c>
      <c r="I95" s="1">
        <v>3</v>
      </c>
      <c r="J95" s="1">
        <v>20</v>
      </c>
      <c r="M95" s="1" t="s">
        <v>74</v>
      </c>
      <c r="N95" s="7" t="s">
        <v>163</v>
      </c>
      <c r="P95" s="8">
        <v>250</v>
      </c>
      <c r="Q95" s="1" t="s">
        <v>29</v>
      </c>
      <c r="R95" s="1" t="s">
        <v>60</v>
      </c>
      <c r="S95" s="1" t="s">
        <v>60</v>
      </c>
      <c r="T95" s="13" t="s">
        <v>61</v>
      </c>
      <c r="U95" s="1" t="s">
        <v>32</v>
      </c>
    </row>
    <row r="96" spans="1:21">
      <c r="A96" s="1" t="s">
        <v>21</v>
      </c>
      <c r="B96" s="14"/>
      <c r="C96" t="s">
        <v>134</v>
      </c>
      <c r="D96" s="16">
        <f t="shared" si="2"/>
        <v>69.486368333333331</v>
      </c>
      <c r="E96" s="16">
        <f t="shared" si="3"/>
        <v>20.305483333333335</v>
      </c>
      <c r="F96" s="1">
        <v>126.5</v>
      </c>
      <c r="G96" s="1" t="s">
        <v>135</v>
      </c>
      <c r="H96" s="1" t="s">
        <v>25</v>
      </c>
      <c r="I96" s="1">
        <v>3</v>
      </c>
      <c r="J96" s="1">
        <v>20</v>
      </c>
      <c r="M96" s="1" t="s">
        <v>74</v>
      </c>
      <c r="N96" s="7" t="s">
        <v>164</v>
      </c>
      <c r="P96" s="8">
        <v>250</v>
      </c>
      <c r="Q96" s="1" t="s">
        <v>29</v>
      </c>
      <c r="R96" s="1" t="s">
        <v>60</v>
      </c>
      <c r="S96" s="1" t="s">
        <v>60</v>
      </c>
      <c r="T96" s="13" t="s">
        <v>61</v>
      </c>
      <c r="U96" s="1" t="s">
        <v>32</v>
      </c>
    </row>
    <row r="97" spans="1:21">
      <c r="A97" s="1" t="s">
        <v>21</v>
      </c>
      <c r="B97" s="14"/>
      <c r="C97" t="s">
        <v>134</v>
      </c>
      <c r="D97" s="16">
        <f t="shared" si="2"/>
        <v>69.486368333333331</v>
      </c>
      <c r="E97" s="16">
        <f t="shared" si="3"/>
        <v>20.305483333333335</v>
      </c>
      <c r="F97" s="1">
        <v>126.5</v>
      </c>
      <c r="G97" s="1" t="s">
        <v>135</v>
      </c>
      <c r="H97" s="1" t="s">
        <v>25</v>
      </c>
      <c r="I97" s="1">
        <v>4</v>
      </c>
      <c r="J97" s="1">
        <v>10</v>
      </c>
      <c r="M97" s="1" t="s">
        <v>74</v>
      </c>
      <c r="N97" s="7" t="s">
        <v>165</v>
      </c>
      <c r="P97" s="8">
        <v>250</v>
      </c>
      <c r="Q97" s="1" t="s">
        <v>29</v>
      </c>
      <c r="R97" s="1" t="s">
        <v>60</v>
      </c>
      <c r="S97" s="1" t="s">
        <v>60</v>
      </c>
      <c r="T97" s="13" t="s">
        <v>61</v>
      </c>
      <c r="U97" s="1" t="s">
        <v>32</v>
      </c>
    </row>
    <row r="98" spans="1:21">
      <c r="A98" s="1" t="s">
        <v>21</v>
      </c>
      <c r="B98" s="14"/>
      <c r="C98" t="s">
        <v>134</v>
      </c>
      <c r="D98" s="16">
        <f t="shared" si="2"/>
        <v>69.486368333333331</v>
      </c>
      <c r="E98" s="16">
        <f t="shared" si="3"/>
        <v>20.305483333333335</v>
      </c>
      <c r="F98" s="1">
        <v>126.5</v>
      </c>
      <c r="G98" s="1" t="s">
        <v>135</v>
      </c>
      <c r="H98" s="1" t="s">
        <v>25</v>
      </c>
      <c r="I98" s="1">
        <v>4</v>
      </c>
      <c r="J98" s="1">
        <v>10</v>
      </c>
      <c r="M98" s="1" t="s">
        <v>74</v>
      </c>
      <c r="N98" s="7" t="s">
        <v>166</v>
      </c>
      <c r="P98" s="8">
        <v>250</v>
      </c>
      <c r="Q98" s="1" t="s">
        <v>29</v>
      </c>
      <c r="R98" s="1" t="s">
        <v>60</v>
      </c>
      <c r="S98" s="1" t="s">
        <v>60</v>
      </c>
      <c r="T98" s="13" t="s">
        <v>61</v>
      </c>
      <c r="U98" s="1" t="s">
        <v>32</v>
      </c>
    </row>
    <row r="99" spans="1:21">
      <c r="A99" s="1" t="s">
        <v>21</v>
      </c>
      <c r="B99" s="14"/>
      <c r="C99" t="s">
        <v>134</v>
      </c>
      <c r="D99" s="16">
        <f t="shared" si="2"/>
        <v>69.486368333333331</v>
      </c>
      <c r="E99" s="16">
        <f t="shared" si="3"/>
        <v>20.305483333333335</v>
      </c>
      <c r="F99" s="1">
        <v>126.5</v>
      </c>
      <c r="G99" s="1" t="s">
        <v>135</v>
      </c>
      <c r="H99" s="1" t="s">
        <v>25</v>
      </c>
      <c r="I99" s="1">
        <v>4</v>
      </c>
      <c r="J99" s="1">
        <v>10</v>
      </c>
      <c r="M99" s="1" t="s">
        <v>74</v>
      </c>
      <c r="N99" s="7" t="s">
        <v>167</v>
      </c>
      <c r="P99" s="8">
        <v>250</v>
      </c>
      <c r="Q99" s="1" t="s">
        <v>29</v>
      </c>
      <c r="R99" s="1" t="s">
        <v>60</v>
      </c>
      <c r="S99" s="1" t="s">
        <v>60</v>
      </c>
      <c r="T99" s="13" t="s">
        <v>61</v>
      </c>
      <c r="U99" s="1" t="s">
        <v>32</v>
      </c>
    </row>
    <row r="100" spans="1:21">
      <c r="A100" s="1" t="s">
        <v>21</v>
      </c>
      <c r="B100" s="14"/>
      <c r="C100" t="s">
        <v>134</v>
      </c>
      <c r="D100" s="16">
        <f t="shared" si="2"/>
        <v>69.486368333333331</v>
      </c>
      <c r="E100" s="16">
        <f t="shared" si="3"/>
        <v>20.305483333333335</v>
      </c>
      <c r="F100" s="1">
        <v>126.5</v>
      </c>
      <c r="G100" s="1" t="s">
        <v>135</v>
      </c>
      <c r="H100" s="1" t="s">
        <v>25</v>
      </c>
      <c r="I100" s="1">
        <v>5</v>
      </c>
      <c r="J100" s="1">
        <v>2</v>
      </c>
      <c r="M100" s="1" t="s">
        <v>74</v>
      </c>
      <c r="N100" s="7" t="s">
        <v>168</v>
      </c>
      <c r="P100" s="8">
        <v>250</v>
      </c>
      <c r="Q100" s="1" t="s">
        <v>29</v>
      </c>
      <c r="R100" s="1" t="s">
        <v>60</v>
      </c>
      <c r="S100" s="1" t="s">
        <v>60</v>
      </c>
      <c r="T100" s="13" t="s">
        <v>61</v>
      </c>
      <c r="U100" s="1" t="s">
        <v>32</v>
      </c>
    </row>
    <row r="101" spans="1:21">
      <c r="A101" s="1" t="s">
        <v>21</v>
      </c>
      <c r="B101" s="14"/>
      <c r="C101" t="s">
        <v>134</v>
      </c>
      <c r="D101" s="16">
        <f t="shared" si="2"/>
        <v>69.486368333333331</v>
      </c>
      <c r="E101" s="16">
        <f t="shared" si="3"/>
        <v>20.305483333333335</v>
      </c>
      <c r="F101" s="1">
        <v>126.5</v>
      </c>
      <c r="G101" s="1" t="s">
        <v>135</v>
      </c>
      <c r="H101" s="1" t="s">
        <v>25</v>
      </c>
      <c r="I101" s="1">
        <v>5</v>
      </c>
      <c r="J101" s="1">
        <v>2</v>
      </c>
      <c r="M101" s="1" t="s">
        <v>74</v>
      </c>
      <c r="N101" s="7" t="s">
        <v>169</v>
      </c>
      <c r="P101" s="8">
        <v>250</v>
      </c>
      <c r="Q101" s="1" t="s">
        <v>29</v>
      </c>
      <c r="R101" s="1" t="s">
        <v>60</v>
      </c>
      <c r="S101" s="1" t="s">
        <v>60</v>
      </c>
      <c r="T101" s="13" t="s">
        <v>61</v>
      </c>
      <c r="U101" s="1" t="s">
        <v>32</v>
      </c>
    </row>
    <row r="102" spans="1:21">
      <c r="A102" s="1" t="s">
        <v>21</v>
      </c>
      <c r="B102" s="14"/>
      <c r="C102" t="s">
        <v>134</v>
      </c>
      <c r="D102" s="16">
        <f t="shared" si="2"/>
        <v>69.486368333333331</v>
      </c>
      <c r="E102" s="16">
        <f t="shared" si="3"/>
        <v>20.305483333333335</v>
      </c>
      <c r="F102" s="1">
        <v>126.5</v>
      </c>
      <c r="G102" s="1" t="s">
        <v>135</v>
      </c>
      <c r="H102" s="1" t="s">
        <v>25</v>
      </c>
      <c r="I102" s="1">
        <v>5</v>
      </c>
      <c r="J102" s="1">
        <v>2</v>
      </c>
      <c r="M102" s="1" t="s">
        <v>74</v>
      </c>
      <c r="N102" s="7" t="s">
        <v>170</v>
      </c>
      <c r="P102" s="8">
        <v>250</v>
      </c>
      <c r="Q102" s="1" t="s">
        <v>29</v>
      </c>
      <c r="R102" s="1" t="s">
        <v>60</v>
      </c>
      <c r="S102" s="1" t="s">
        <v>60</v>
      </c>
      <c r="T102" s="13" t="s">
        <v>61</v>
      </c>
      <c r="U102" s="1" t="s">
        <v>32</v>
      </c>
    </row>
    <row r="103" spans="1:21">
      <c r="A103" s="1" t="s">
        <v>21</v>
      </c>
      <c r="B103" s="14"/>
      <c r="C103" t="s">
        <v>134</v>
      </c>
      <c r="D103" s="16">
        <f t="shared" si="2"/>
        <v>69.486368333333331</v>
      </c>
      <c r="E103" s="16">
        <f t="shared" si="3"/>
        <v>20.305483333333335</v>
      </c>
      <c r="F103" s="1">
        <v>126.5</v>
      </c>
      <c r="G103" s="1" t="s">
        <v>135</v>
      </c>
      <c r="H103" s="1" t="s">
        <v>93</v>
      </c>
      <c r="J103" s="1">
        <v>25</v>
      </c>
      <c r="K103" s="12">
        <v>0</v>
      </c>
      <c r="M103" s="1" t="s">
        <v>94</v>
      </c>
      <c r="N103" s="7" t="s">
        <v>171</v>
      </c>
    </row>
    <row r="105" spans="1:21">
      <c r="A105" s="1" t="s">
        <v>21</v>
      </c>
      <c r="B105" s="14"/>
      <c r="C105" t="s">
        <v>172</v>
      </c>
      <c r="D105" s="16">
        <f>69+20.579/60</f>
        <v>69.342983333333336</v>
      </c>
      <c r="E105" s="16">
        <f>19+59.415/60</f>
        <v>19.99025</v>
      </c>
      <c r="F105" s="1">
        <v>48</v>
      </c>
      <c r="G105" s="1" t="s">
        <v>173</v>
      </c>
      <c r="H105" s="1" t="s">
        <v>25</v>
      </c>
      <c r="I105" s="1">
        <v>1</v>
      </c>
      <c r="J105" s="1" t="s">
        <v>26</v>
      </c>
      <c r="M105" s="1" t="s">
        <v>27</v>
      </c>
      <c r="N105" s="7" t="s">
        <v>174</v>
      </c>
      <c r="P105" s="8">
        <v>15</v>
      </c>
      <c r="Q105" s="1" t="s">
        <v>29</v>
      </c>
      <c r="R105" s="1" t="s">
        <v>30</v>
      </c>
      <c r="S105" s="1" t="s">
        <v>30</v>
      </c>
      <c r="T105" s="13" t="s">
        <v>31</v>
      </c>
      <c r="U105" s="1" t="s">
        <v>32</v>
      </c>
    </row>
    <row r="106" spans="1:21">
      <c r="A106" s="1" t="s">
        <v>21</v>
      </c>
      <c r="B106" s="14"/>
      <c r="C106" t="s">
        <v>172</v>
      </c>
      <c r="D106" s="16">
        <f>69+20.579/60</f>
        <v>69.342983333333336</v>
      </c>
      <c r="E106" s="16">
        <f>19+59.415/60</f>
        <v>19.99025</v>
      </c>
      <c r="F106" s="1">
        <v>48</v>
      </c>
      <c r="G106" s="1" t="s">
        <v>173</v>
      </c>
      <c r="H106" s="1" t="s">
        <v>25</v>
      </c>
      <c r="I106" s="1">
        <v>2</v>
      </c>
      <c r="J106" s="1">
        <v>20</v>
      </c>
      <c r="M106" s="1" t="s">
        <v>27</v>
      </c>
      <c r="N106" s="7" t="s">
        <v>175</v>
      </c>
      <c r="P106" s="8">
        <v>15</v>
      </c>
      <c r="Q106" s="1" t="s">
        <v>29</v>
      </c>
      <c r="R106" s="1" t="s">
        <v>30</v>
      </c>
      <c r="S106" s="1" t="s">
        <v>30</v>
      </c>
      <c r="T106" s="13" t="s">
        <v>31</v>
      </c>
      <c r="U106" s="1" t="s">
        <v>32</v>
      </c>
    </row>
    <row r="107" spans="1:21">
      <c r="A107" s="1" t="s">
        <v>21</v>
      </c>
      <c r="B107" s="14"/>
      <c r="C107" t="s">
        <v>172</v>
      </c>
      <c r="D107" s="16">
        <f t="shared" ref="D107:D137" si="4">69+20.579/60</f>
        <v>69.342983333333336</v>
      </c>
      <c r="E107" s="16">
        <f t="shared" ref="E107:E137" si="5">19+59.415/60</f>
        <v>19.99025</v>
      </c>
      <c r="F107" s="1">
        <v>48</v>
      </c>
      <c r="G107" s="1" t="s">
        <v>173</v>
      </c>
      <c r="H107" s="1" t="s">
        <v>25</v>
      </c>
      <c r="I107" s="1">
        <v>3</v>
      </c>
      <c r="J107" s="1">
        <v>10</v>
      </c>
      <c r="M107" s="1" t="s">
        <v>27</v>
      </c>
      <c r="N107" s="7" t="s">
        <v>176</v>
      </c>
      <c r="P107" s="8">
        <v>15</v>
      </c>
      <c r="Q107" s="1" t="s">
        <v>29</v>
      </c>
      <c r="R107" s="1" t="s">
        <v>30</v>
      </c>
      <c r="S107" s="1" t="s">
        <v>30</v>
      </c>
      <c r="T107" s="13" t="s">
        <v>31</v>
      </c>
      <c r="U107" s="1" t="s">
        <v>32</v>
      </c>
    </row>
    <row r="108" spans="1:21">
      <c r="A108" s="1" t="s">
        <v>21</v>
      </c>
      <c r="B108" s="14"/>
      <c r="C108" t="s">
        <v>172</v>
      </c>
      <c r="D108" s="16">
        <f t="shared" si="4"/>
        <v>69.342983333333336</v>
      </c>
      <c r="E108" s="16">
        <f t="shared" si="5"/>
        <v>19.99025</v>
      </c>
      <c r="F108" s="1">
        <v>48</v>
      </c>
      <c r="G108" s="1" t="s">
        <v>173</v>
      </c>
      <c r="H108" s="1" t="s">
        <v>25</v>
      </c>
      <c r="I108" s="1">
        <v>4</v>
      </c>
      <c r="J108" s="1">
        <v>2</v>
      </c>
      <c r="M108" s="1" t="s">
        <v>27</v>
      </c>
      <c r="N108" s="7" t="s">
        <v>177</v>
      </c>
      <c r="P108" s="8">
        <v>15</v>
      </c>
      <c r="Q108" s="1" t="s">
        <v>29</v>
      </c>
      <c r="R108" s="1" t="s">
        <v>30</v>
      </c>
      <c r="S108" s="1" t="s">
        <v>30</v>
      </c>
      <c r="T108" s="13" t="s">
        <v>31</v>
      </c>
      <c r="U108" s="1" t="s">
        <v>32</v>
      </c>
    </row>
    <row r="109" spans="1:21">
      <c r="A109" s="1" t="s">
        <v>21</v>
      </c>
      <c r="B109" s="14"/>
      <c r="C109" t="s">
        <v>172</v>
      </c>
      <c r="D109" s="16">
        <f t="shared" si="4"/>
        <v>69.342983333333336</v>
      </c>
      <c r="E109" s="16">
        <f t="shared" si="5"/>
        <v>19.99025</v>
      </c>
      <c r="F109" s="1">
        <v>48</v>
      </c>
      <c r="G109" s="1" t="s">
        <v>173</v>
      </c>
      <c r="H109" s="1" t="s">
        <v>25</v>
      </c>
      <c r="I109" s="1">
        <v>1</v>
      </c>
      <c r="J109" s="1" t="s">
        <v>26</v>
      </c>
      <c r="M109" s="1" t="s">
        <v>40</v>
      </c>
      <c r="N109" s="7" t="s">
        <v>178</v>
      </c>
      <c r="P109" s="8">
        <v>20</v>
      </c>
      <c r="Q109" s="1" t="s">
        <v>29</v>
      </c>
      <c r="R109" s="1" t="s">
        <v>30</v>
      </c>
      <c r="S109" s="1" t="s">
        <v>30</v>
      </c>
      <c r="T109" s="13" t="s">
        <v>31</v>
      </c>
      <c r="U109" s="1" t="s">
        <v>32</v>
      </c>
    </row>
    <row r="110" spans="1:21">
      <c r="A110" s="1" t="s">
        <v>21</v>
      </c>
      <c r="B110" s="14"/>
      <c r="C110" t="s">
        <v>172</v>
      </c>
      <c r="D110" s="16">
        <f t="shared" si="4"/>
        <v>69.342983333333336</v>
      </c>
      <c r="E110" s="16">
        <f t="shared" si="5"/>
        <v>19.99025</v>
      </c>
      <c r="F110" s="1">
        <v>48</v>
      </c>
      <c r="G110" s="1" t="s">
        <v>173</v>
      </c>
      <c r="H110" s="1" t="s">
        <v>25</v>
      </c>
      <c r="I110" s="1">
        <v>2</v>
      </c>
      <c r="J110" s="1">
        <v>20</v>
      </c>
      <c r="M110" s="1" t="s">
        <v>40</v>
      </c>
      <c r="N110" s="7" t="s">
        <v>179</v>
      </c>
      <c r="P110" s="8">
        <v>20</v>
      </c>
      <c r="Q110" s="1" t="s">
        <v>29</v>
      </c>
      <c r="R110" s="1" t="s">
        <v>30</v>
      </c>
      <c r="S110" s="1" t="s">
        <v>30</v>
      </c>
      <c r="T110" s="13" t="s">
        <v>31</v>
      </c>
      <c r="U110" s="1" t="s">
        <v>32</v>
      </c>
    </row>
    <row r="111" spans="1:21">
      <c r="A111" s="1" t="s">
        <v>21</v>
      </c>
      <c r="B111" s="14"/>
      <c r="C111" t="s">
        <v>172</v>
      </c>
      <c r="D111" s="16">
        <f t="shared" si="4"/>
        <v>69.342983333333336</v>
      </c>
      <c r="E111" s="16">
        <f t="shared" si="5"/>
        <v>19.99025</v>
      </c>
      <c r="F111" s="1">
        <v>48</v>
      </c>
      <c r="G111" s="1" t="s">
        <v>173</v>
      </c>
      <c r="H111" s="1" t="s">
        <v>25</v>
      </c>
      <c r="I111" s="1">
        <v>3</v>
      </c>
      <c r="J111" s="1">
        <v>10</v>
      </c>
      <c r="M111" s="1" t="s">
        <v>40</v>
      </c>
      <c r="N111" s="7" t="s">
        <v>180</v>
      </c>
      <c r="P111" s="8">
        <v>20</v>
      </c>
      <c r="Q111" s="1" t="s">
        <v>29</v>
      </c>
      <c r="R111" s="1" t="s">
        <v>30</v>
      </c>
      <c r="S111" s="1" t="s">
        <v>30</v>
      </c>
      <c r="T111" s="13" t="s">
        <v>31</v>
      </c>
      <c r="U111" s="1" t="s">
        <v>32</v>
      </c>
    </row>
    <row r="112" spans="1:21">
      <c r="A112" s="1" t="s">
        <v>21</v>
      </c>
      <c r="B112" s="14"/>
      <c r="C112" t="s">
        <v>172</v>
      </c>
      <c r="D112" s="16">
        <f t="shared" si="4"/>
        <v>69.342983333333336</v>
      </c>
      <c r="E112" s="16">
        <f t="shared" si="5"/>
        <v>19.99025</v>
      </c>
      <c r="F112" s="1">
        <v>48</v>
      </c>
      <c r="G112" s="1" t="s">
        <v>173</v>
      </c>
      <c r="H112" s="1" t="s">
        <v>25</v>
      </c>
      <c r="I112" s="1">
        <v>4</v>
      </c>
      <c r="J112" s="1">
        <v>2</v>
      </c>
      <c r="M112" s="1" t="s">
        <v>40</v>
      </c>
      <c r="N112" s="7" t="s">
        <v>181</v>
      </c>
      <c r="P112" s="8">
        <v>20</v>
      </c>
      <c r="Q112" s="1" t="s">
        <v>29</v>
      </c>
      <c r="R112" s="1" t="s">
        <v>30</v>
      </c>
      <c r="S112" s="1" t="s">
        <v>30</v>
      </c>
      <c r="T112" s="13" t="s">
        <v>31</v>
      </c>
      <c r="U112" s="1" t="s">
        <v>32</v>
      </c>
    </row>
    <row r="113" spans="1:21">
      <c r="A113" s="1" t="s">
        <v>21</v>
      </c>
      <c r="B113" s="14"/>
      <c r="C113" t="s">
        <v>172</v>
      </c>
      <c r="D113" s="16">
        <f t="shared" si="4"/>
        <v>69.342983333333336</v>
      </c>
      <c r="E113" s="16">
        <f t="shared" si="5"/>
        <v>19.99025</v>
      </c>
      <c r="F113" s="1">
        <v>48</v>
      </c>
      <c r="G113" s="1" t="s">
        <v>173</v>
      </c>
      <c r="H113" s="1" t="s">
        <v>25</v>
      </c>
      <c r="I113" s="1">
        <v>1</v>
      </c>
      <c r="J113" s="1" t="s">
        <v>26</v>
      </c>
      <c r="M113" s="1" t="s">
        <v>49</v>
      </c>
      <c r="N113" s="7" t="s">
        <v>182</v>
      </c>
      <c r="P113" s="8">
        <v>20</v>
      </c>
      <c r="Q113" s="1" t="s">
        <v>29</v>
      </c>
      <c r="R113" s="1" t="s">
        <v>30</v>
      </c>
      <c r="S113" s="1" t="s">
        <v>30</v>
      </c>
      <c r="T113" s="13" t="s">
        <v>31</v>
      </c>
      <c r="U113" s="1" t="s">
        <v>32</v>
      </c>
    </row>
    <row r="114" spans="1:21">
      <c r="A114" s="1" t="s">
        <v>21</v>
      </c>
      <c r="B114" s="14"/>
      <c r="C114" t="s">
        <v>172</v>
      </c>
      <c r="D114" s="16">
        <f t="shared" si="4"/>
        <v>69.342983333333336</v>
      </c>
      <c r="E114" s="16">
        <f t="shared" si="5"/>
        <v>19.99025</v>
      </c>
      <c r="F114" s="1">
        <v>48</v>
      </c>
      <c r="G114" s="1" t="s">
        <v>173</v>
      </c>
      <c r="H114" s="1" t="s">
        <v>25</v>
      </c>
      <c r="I114" s="1">
        <v>2</v>
      </c>
      <c r="J114" s="1">
        <v>20</v>
      </c>
      <c r="M114" s="1" t="s">
        <v>49</v>
      </c>
      <c r="N114" s="7" t="s">
        <v>183</v>
      </c>
      <c r="P114" s="8">
        <v>20</v>
      </c>
      <c r="Q114" s="1" t="s">
        <v>29</v>
      </c>
      <c r="R114" s="1" t="s">
        <v>30</v>
      </c>
      <c r="S114" s="1" t="s">
        <v>30</v>
      </c>
      <c r="T114" s="13" t="s">
        <v>31</v>
      </c>
      <c r="U114" s="1" t="s">
        <v>32</v>
      </c>
    </row>
    <row r="115" spans="1:21">
      <c r="A115" s="1" t="s">
        <v>21</v>
      </c>
      <c r="B115" s="14"/>
      <c r="C115" t="s">
        <v>172</v>
      </c>
      <c r="D115" s="16">
        <f t="shared" si="4"/>
        <v>69.342983333333336</v>
      </c>
      <c r="E115" s="16">
        <f t="shared" si="5"/>
        <v>19.99025</v>
      </c>
      <c r="F115" s="1">
        <v>48</v>
      </c>
      <c r="G115" s="1" t="s">
        <v>173</v>
      </c>
      <c r="H115" s="1" t="s">
        <v>25</v>
      </c>
      <c r="I115" s="1">
        <v>3</v>
      </c>
      <c r="J115" s="1">
        <v>10</v>
      </c>
      <c r="M115" s="1" t="s">
        <v>49</v>
      </c>
      <c r="N115" s="7" t="s">
        <v>184</v>
      </c>
      <c r="P115" s="8">
        <v>20</v>
      </c>
      <c r="Q115" s="1" t="s">
        <v>29</v>
      </c>
      <c r="R115" s="1" t="s">
        <v>30</v>
      </c>
      <c r="S115" s="1" t="s">
        <v>30</v>
      </c>
      <c r="T115" s="13" t="s">
        <v>31</v>
      </c>
      <c r="U115" s="1" t="s">
        <v>32</v>
      </c>
    </row>
    <row r="116" spans="1:21">
      <c r="A116" s="1" t="s">
        <v>21</v>
      </c>
      <c r="B116" s="14"/>
      <c r="C116" t="s">
        <v>172</v>
      </c>
      <c r="D116" s="16">
        <f t="shared" si="4"/>
        <v>69.342983333333336</v>
      </c>
      <c r="E116" s="16">
        <f t="shared" si="5"/>
        <v>19.99025</v>
      </c>
      <c r="F116" s="1">
        <v>48</v>
      </c>
      <c r="G116" s="1" t="s">
        <v>173</v>
      </c>
      <c r="H116" s="1" t="s">
        <v>25</v>
      </c>
      <c r="I116" s="1">
        <v>4</v>
      </c>
      <c r="J116" s="1">
        <v>2</v>
      </c>
      <c r="M116" s="1" t="s">
        <v>49</v>
      </c>
      <c r="N116" s="7" t="s">
        <v>185</v>
      </c>
      <c r="P116" s="8">
        <v>20</v>
      </c>
      <c r="Q116" s="1" t="s">
        <v>29</v>
      </c>
      <c r="R116" s="1" t="s">
        <v>30</v>
      </c>
      <c r="S116" s="1" t="s">
        <v>30</v>
      </c>
      <c r="T116" s="13" t="s">
        <v>31</v>
      </c>
      <c r="U116" s="1" t="s">
        <v>32</v>
      </c>
    </row>
    <row r="117" spans="1:21">
      <c r="A117" s="1" t="s">
        <v>21</v>
      </c>
      <c r="B117" s="14"/>
      <c r="C117" t="s">
        <v>172</v>
      </c>
      <c r="D117" s="16">
        <f t="shared" si="4"/>
        <v>69.342983333333336</v>
      </c>
      <c r="E117" s="16">
        <f t="shared" si="5"/>
        <v>19.99025</v>
      </c>
      <c r="F117" s="1">
        <v>48</v>
      </c>
      <c r="G117" s="1" t="s">
        <v>173</v>
      </c>
      <c r="H117" s="1" t="s">
        <v>25</v>
      </c>
      <c r="I117" s="1">
        <v>1</v>
      </c>
      <c r="J117" s="1" t="s">
        <v>26</v>
      </c>
      <c r="M117" s="1" t="s">
        <v>58</v>
      </c>
      <c r="N117" s="7" t="s">
        <v>186</v>
      </c>
      <c r="P117" s="8">
        <v>200</v>
      </c>
      <c r="Q117" s="1" t="s">
        <v>29</v>
      </c>
      <c r="R117" s="1" t="s">
        <v>60</v>
      </c>
      <c r="S117" s="1" t="s">
        <v>60</v>
      </c>
      <c r="T117" s="13" t="s">
        <v>61</v>
      </c>
      <c r="U117" s="1" t="s">
        <v>32</v>
      </c>
    </row>
    <row r="118" spans="1:21">
      <c r="A118" s="1" t="s">
        <v>21</v>
      </c>
      <c r="B118" s="14"/>
      <c r="C118" t="s">
        <v>172</v>
      </c>
      <c r="D118" s="16">
        <f t="shared" si="4"/>
        <v>69.342983333333336</v>
      </c>
      <c r="E118" s="16">
        <f t="shared" si="5"/>
        <v>19.99025</v>
      </c>
      <c r="F118" s="1">
        <v>48</v>
      </c>
      <c r="G118" s="1" t="s">
        <v>173</v>
      </c>
      <c r="H118" s="1" t="s">
        <v>25</v>
      </c>
      <c r="I118" s="1">
        <v>2</v>
      </c>
      <c r="J118" s="1">
        <v>20</v>
      </c>
      <c r="M118" s="1" t="s">
        <v>58</v>
      </c>
      <c r="N118" s="7" t="s">
        <v>187</v>
      </c>
      <c r="P118" s="8">
        <v>200</v>
      </c>
      <c r="Q118" s="1" t="s">
        <v>29</v>
      </c>
      <c r="R118" s="1" t="s">
        <v>60</v>
      </c>
      <c r="S118" s="1" t="s">
        <v>60</v>
      </c>
      <c r="T118" s="13" t="s">
        <v>61</v>
      </c>
      <c r="U118" s="1" t="s">
        <v>32</v>
      </c>
    </row>
    <row r="119" spans="1:21">
      <c r="A119" s="1" t="s">
        <v>21</v>
      </c>
      <c r="B119" s="14"/>
      <c r="C119" t="s">
        <v>172</v>
      </c>
      <c r="D119" s="16">
        <f t="shared" si="4"/>
        <v>69.342983333333336</v>
      </c>
      <c r="E119" s="16">
        <f t="shared" si="5"/>
        <v>19.99025</v>
      </c>
      <c r="F119" s="1">
        <v>48</v>
      </c>
      <c r="G119" s="1" t="s">
        <v>173</v>
      </c>
      <c r="H119" s="1" t="s">
        <v>25</v>
      </c>
      <c r="I119" s="1">
        <v>3</v>
      </c>
      <c r="J119" s="1">
        <v>10</v>
      </c>
      <c r="M119" s="1" t="s">
        <v>58</v>
      </c>
      <c r="N119" s="7" t="s">
        <v>188</v>
      </c>
      <c r="P119" s="8">
        <v>200</v>
      </c>
      <c r="Q119" s="1" t="s">
        <v>29</v>
      </c>
      <c r="R119" s="1" t="s">
        <v>60</v>
      </c>
      <c r="S119" s="1" t="s">
        <v>60</v>
      </c>
      <c r="T119" s="13" t="s">
        <v>61</v>
      </c>
      <c r="U119" s="1" t="s">
        <v>32</v>
      </c>
    </row>
    <row r="120" spans="1:21">
      <c r="A120" s="1" t="s">
        <v>21</v>
      </c>
      <c r="B120" s="14"/>
      <c r="C120" t="s">
        <v>172</v>
      </c>
      <c r="D120" s="16">
        <f t="shared" si="4"/>
        <v>69.342983333333336</v>
      </c>
      <c r="E120" s="16">
        <f t="shared" si="5"/>
        <v>19.99025</v>
      </c>
      <c r="F120" s="1">
        <v>48</v>
      </c>
      <c r="G120" s="1" t="s">
        <v>173</v>
      </c>
      <c r="H120" s="1" t="s">
        <v>25</v>
      </c>
      <c r="I120" s="1">
        <v>4</v>
      </c>
      <c r="J120" s="1">
        <v>2</v>
      </c>
      <c r="M120" s="1" t="s">
        <v>58</v>
      </c>
      <c r="N120" s="7" t="s">
        <v>189</v>
      </c>
      <c r="P120" s="8">
        <v>200</v>
      </c>
      <c r="Q120" s="1" t="s">
        <v>29</v>
      </c>
      <c r="R120" s="1" t="s">
        <v>60</v>
      </c>
      <c r="S120" s="1" t="s">
        <v>60</v>
      </c>
      <c r="T120" s="13" t="s">
        <v>61</v>
      </c>
      <c r="U120" s="1" t="s">
        <v>32</v>
      </c>
    </row>
    <row r="121" spans="1:21">
      <c r="A121" s="1" t="s">
        <v>21</v>
      </c>
      <c r="B121" s="14"/>
      <c r="C121" t="s">
        <v>172</v>
      </c>
      <c r="D121" s="16">
        <f t="shared" si="4"/>
        <v>69.342983333333336</v>
      </c>
      <c r="E121" s="16">
        <f t="shared" si="5"/>
        <v>19.99025</v>
      </c>
      <c r="F121" s="1">
        <v>48</v>
      </c>
      <c r="G121" s="1" t="s">
        <v>173</v>
      </c>
      <c r="H121" s="1" t="s">
        <v>25</v>
      </c>
      <c r="I121" s="1">
        <v>1</v>
      </c>
      <c r="J121" s="1" t="s">
        <v>26</v>
      </c>
      <c r="M121" s="1" t="s">
        <v>67</v>
      </c>
      <c r="N121" s="7" t="s">
        <v>190</v>
      </c>
      <c r="P121" s="8">
        <v>250</v>
      </c>
      <c r="Q121" s="1" t="s">
        <v>29</v>
      </c>
      <c r="R121" s="1" t="s">
        <v>60</v>
      </c>
      <c r="S121" s="1" t="s">
        <v>60</v>
      </c>
      <c r="T121" s="13" t="s">
        <v>61</v>
      </c>
      <c r="U121" s="1" t="s">
        <v>32</v>
      </c>
    </row>
    <row r="122" spans="1:21">
      <c r="A122" s="1" t="s">
        <v>21</v>
      </c>
      <c r="B122" s="14"/>
      <c r="C122" t="s">
        <v>172</v>
      </c>
      <c r="D122" s="16">
        <f t="shared" si="4"/>
        <v>69.342983333333336</v>
      </c>
      <c r="E122" s="16">
        <f t="shared" si="5"/>
        <v>19.99025</v>
      </c>
      <c r="F122" s="1">
        <v>48</v>
      </c>
      <c r="G122" s="1" t="s">
        <v>173</v>
      </c>
      <c r="H122" s="1" t="s">
        <v>25</v>
      </c>
      <c r="I122" s="1">
        <v>2</v>
      </c>
      <c r="J122" s="1">
        <v>20</v>
      </c>
      <c r="M122" s="1" t="s">
        <v>67</v>
      </c>
      <c r="N122" s="7" t="s">
        <v>191</v>
      </c>
      <c r="P122" s="8">
        <v>250</v>
      </c>
      <c r="Q122" s="1" t="s">
        <v>29</v>
      </c>
      <c r="R122" s="1" t="s">
        <v>60</v>
      </c>
      <c r="S122" s="1" t="s">
        <v>60</v>
      </c>
      <c r="T122" s="13" t="s">
        <v>61</v>
      </c>
      <c r="U122" s="1" t="s">
        <v>32</v>
      </c>
    </row>
    <row r="123" spans="1:21">
      <c r="A123" s="1" t="s">
        <v>21</v>
      </c>
      <c r="B123" s="14"/>
      <c r="C123" t="s">
        <v>172</v>
      </c>
      <c r="D123" s="16">
        <f t="shared" si="4"/>
        <v>69.342983333333336</v>
      </c>
      <c r="E123" s="16">
        <f t="shared" si="5"/>
        <v>19.99025</v>
      </c>
      <c r="F123" s="1">
        <v>48</v>
      </c>
      <c r="G123" s="1" t="s">
        <v>173</v>
      </c>
      <c r="H123" s="1" t="s">
        <v>25</v>
      </c>
      <c r="I123" s="1">
        <v>3</v>
      </c>
      <c r="J123" s="1">
        <v>10</v>
      </c>
      <c r="M123" s="1" t="s">
        <v>67</v>
      </c>
      <c r="N123" s="7" t="s">
        <v>192</v>
      </c>
      <c r="P123" s="8">
        <v>250</v>
      </c>
      <c r="Q123" s="1" t="s">
        <v>29</v>
      </c>
      <c r="R123" s="1" t="s">
        <v>60</v>
      </c>
      <c r="S123" s="1" t="s">
        <v>60</v>
      </c>
      <c r="T123" s="13" t="s">
        <v>61</v>
      </c>
      <c r="U123" s="1" t="s">
        <v>32</v>
      </c>
    </row>
    <row r="124" spans="1:21">
      <c r="A124" s="1" t="s">
        <v>21</v>
      </c>
      <c r="B124" s="14"/>
      <c r="C124" t="s">
        <v>172</v>
      </c>
      <c r="D124" s="16">
        <f t="shared" si="4"/>
        <v>69.342983333333336</v>
      </c>
      <c r="E124" s="16">
        <f t="shared" si="5"/>
        <v>19.99025</v>
      </c>
      <c r="F124" s="1">
        <v>48</v>
      </c>
      <c r="G124" s="1" t="s">
        <v>173</v>
      </c>
      <c r="H124" s="1" t="s">
        <v>25</v>
      </c>
      <c r="I124" s="1">
        <v>4</v>
      </c>
      <c r="J124" s="1">
        <v>2</v>
      </c>
      <c r="M124" s="1" t="s">
        <v>67</v>
      </c>
      <c r="N124" s="7" t="s">
        <v>193</v>
      </c>
      <c r="P124" s="8">
        <v>250</v>
      </c>
      <c r="Q124" s="1" t="s">
        <v>29</v>
      </c>
      <c r="R124" s="1" t="s">
        <v>60</v>
      </c>
      <c r="S124" s="1" t="s">
        <v>60</v>
      </c>
      <c r="T124" s="13" t="s">
        <v>61</v>
      </c>
      <c r="U124" s="1" t="s">
        <v>32</v>
      </c>
    </row>
    <row r="125" spans="1:21">
      <c r="A125" s="1" t="s">
        <v>21</v>
      </c>
      <c r="B125" s="14"/>
      <c r="C125" t="s">
        <v>172</v>
      </c>
      <c r="D125" s="16">
        <f t="shared" si="4"/>
        <v>69.342983333333336</v>
      </c>
      <c r="E125" s="16">
        <f t="shared" si="5"/>
        <v>19.99025</v>
      </c>
      <c r="F125" s="1">
        <v>48</v>
      </c>
      <c r="G125" s="1" t="s">
        <v>173</v>
      </c>
      <c r="H125" s="1" t="s">
        <v>25</v>
      </c>
      <c r="I125" s="1">
        <v>1</v>
      </c>
      <c r="J125" s="1" t="s">
        <v>26</v>
      </c>
      <c r="M125" s="1" t="s">
        <v>74</v>
      </c>
      <c r="N125" s="7" t="s">
        <v>194</v>
      </c>
      <c r="P125" s="8">
        <v>250</v>
      </c>
      <c r="Q125" s="1" t="s">
        <v>29</v>
      </c>
      <c r="R125" s="1" t="s">
        <v>60</v>
      </c>
      <c r="S125" s="1" t="s">
        <v>60</v>
      </c>
      <c r="T125" s="13" t="s">
        <v>61</v>
      </c>
      <c r="U125" s="1" t="s">
        <v>32</v>
      </c>
    </row>
    <row r="126" spans="1:21">
      <c r="A126" s="1" t="s">
        <v>21</v>
      </c>
      <c r="B126" s="14"/>
      <c r="C126" t="s">
        <v>172</v>
      </c>
      <c r="D126" s="16">
        <f t="shared" si="4"/>
        <v>69.342983333333336</v>
      </c>
      <c r="E126" s="16">
        <f t="shared" si="5"/>
        <v>19.99025</v>
      </c>
      <c r="F126" s="1">
        <v>48</v>
      </c>
      <c r="G126" s="1" t="s">
        <v>173</v>
      </c>
      <c r="H126" s="1" t="s">
        <v>25</v>
      </c>
      <c r="I126" s="1">
        <v>1</v>
      </c>
      <c r="J126" s="1" t="s">
        <v>26</v>
      </c>
      <c r="M126" s="1" t="s">
        <v>74</v>
      </c>
      <c r="N126" s="7" t="s">
        <v>195</v>
      </c>
      <c r="P126" s="8">
        <v>250</v>
      </c>
      <c r="Q126" s="1" t="s">
        <v>29</v>
      </c>
      <c r="R126" s="1" t="s">
        <v>60</v>
      </c>
      <c r="S126" s="1" t="s">
        <v>60</v>
      </c>
      <c r="T126" s="13" t="s">
        <v>61</v>
      </c>
      <c r="U126" s="1" t="s">
        <v>32</v>
      </c>
    </row>
    <row r="127" spans="1:21">
      <c r="A127" s="1" t="s">
        <v>21</v>
      </c>
      <c r="B127" s="14"/>
      <c r="C127" t="s">
        <v>172</v>
      </c>
      <c r="D127" s="16">
        <f t="shared" si="4"/>
        <v>69.342983333333336</v>
      </c>
      <c r="E127" s="16">
        <f t="shared" si="5"/>
        <v>19.99025</v>
      </c>
      <c r="F127" s="1">
        <v>48</v>
      </c>
      <c r="G127" s="1" t="s">
        <v>173</v>
      </c>
      <c r="H127" s="1" t="s">
        <v>25</v>
      </c>
      <c r="I127" s="1">
        <v>1</v>
      </c>
      <c r="J127" s="1" t="s">
        <v>26</v>
      </c>
      <c r="M127" s="1" t="s">
        <v>74</v>
      </c>
      <c r="N127" s="7" t="s">
        <v>196</v>
      </c>
      <c r="P127" s="8">
        <v>250</v>
      </c>
      <c r="Q127" s="1" t="s">
        <v>29</v>
      </c>
      <c r="R127" s="1" t="s">
        <v>60</v>
      </c>
      <c r="S127" s="1" t="s">
        <v>60</v>
      </c>
      <c r="T127" s="13" t="s">
        <v>61</v>
      </c>
      <c r="U127" s="1" t="s">
        <v>32</v>
      </c>
    </row>
    <row r="128" spans="1:21">
      <c r="A128" s="1" t="s">
        <v>21</v>
      </c>
      <c r="B128" s="14"/>
      <c r="C128" t="s">
        <v>172</v>
      </c>
      <c r="D128" s="16">
        <f t="shared" si="4"/>
        <v>69.342983333333336</v>
      </c>
      <c r="E128" s="16">
        <f t="shared" si="5"/>
        <v>19.99025</v>
      </c>
      <c r="F128" s="1">
        <v>48</v>
      </c>
      <c r="G128" s="1" t="s">
        <v>173</v>
      </c>
      <c r="H128" s="1" t="s">
        <v>25</v>
      </c>
      <c r="I128" s="1">
        <v>2</v>
      </c>
      <c r="J128" s="1">
        <v>20</v>
      </c>
      <c r="M128" s="1" t="s">
        <v>74</v>
      </c>
      <c r="N128" s="7" t="s">
        <v>197</v>
      </c>
      <c r="P128" s="8">
        <v>250</v>
      </c>
      <c r="Q128" s="1" t="s">
        <v>29</v>
      </c>
      <c r="R128" s="1" t="s">
        <v>60</v>
      </c>
      <c r="S128" s="1" t="s">
        <v>60</v>
      </c>
      <c r="T128" s="13" t="s">
        <v>61</v>
      </c>
      <c r="U128" s="1" t="s">
        <v>32</v>
      </c>
    </row>
    <row r="129" spans="1:21">
      <c r="A129" s="1" t="s">
        <v>21</v>
      </c>
      <c r="B129" s="14"/>
      <c r="C129" t="s">
        <v>172</v>
      </c>
      <c r="D129" s="16">
        <f t="shared" si="4"/>
        <v>69.342983333333336</v>
      </c>
      <c r="E129" s="16">
        <f t="shared" si="5"/>
        <v>19.99025</v>
      </c>
      <c r="F129" s="1">
        <v>48</v>
      </c>
      <c r="G129" s="1" t="s">
        <v>173</v>
      </c>
      <c r="H129" s="1" t="s">
        <v>25</v>
      </c>
      <c r="I129" s="1">
        <v>2</v>
      </c>
      <c r="J129" s="1">
        <v>20</v>
      </c>
      <c r="M129" s="1" t="s">
        <v>74</v>
      </c>
      <c r="N129" s="7" t="s">
        <v>198</v>
      </c>
      <c r="P129" s="8">
        <v>250</v>
      </c>
      <c r="Q129" s="1" t="s">
        <v>29</v>
      </c>
      <c r="R129" s="1" t="s">
        <v>60</v>
      </c>
      <c r="S129" s="1" t="s">
        <v>60</v>
      </c>
      <c r="T129" s="13" t="s">
        <v>61</v>
      </c>
      <c r="U129" s="1" t="s">
        <v>32</v>
      </c>
    </row>
    <row r="130" spans="1:21">
      <c r="A130" s="1" t="s">
        <v>21</v>
      </c>
      <c r="B130" s="14"/>
      <c r="C130" t="s">
        <v>172</v>
      </c>
      <c r="D130" s="16">
        <f t="shared" si="4"/>
        <v>69.342983333333336</v>
      </c>
      <c r="E130" s="16">
        <f t="shared" si="5"/>
        <v>19.99025</v>
      </c>
      <c r="F130" s="1">
        <v>48</v>
      </c>
      <c r="G130" s="1" t="s">
        <v>173</v>
      </c>
      <c r="H130" s="1" t="s">
        <v>25</v>
      </c>
      <c r="I130" s="1">
        <v>2</v>
      </c>
      <c r="J130" s="1">
        <v>20</v>
      </c>
      <c r="M130" s="1" t="s">
        <v>74</v>
      </c>
      <c r="N130" s="7" t="s">
        <v>199</v>
      </c>
      <c r="P130" s="8">
        <v>250</v>
      </c>
      <c r="Q130" s="1" t="s">
        <v>29</v>
      </c>
      <c r="R130" s="1" t="s">
        <v>60</v>
      </c>
      <c r="S130" s="1" t="s">
        <v>60</v>
      </c>
      <c r="T130" s="13" t="s">
        <v>61</v>
      </c>
      <c r="U130" s="1" t="s">
        <v>32</v>
      </c>
    </row>
    <row r="131" spans="1:21">
      <c r="A131" s="1" t="s">
        <v>21</v>
      </c>
      <c r="B131" s="14"/>
      <c r="C131" t="s">
        <v>172</v>
      </c>
      <c r="D131" s="16">
        <f t="shared" si="4"/>
        <v>69.342983333333336</v>
      </c>
      <c r="E131" s="16">
        <f t="shared" si="5"/>
        <v>19.99025</v>
      </c>
      <c r="F131" s="1">
        <v>48</v>
      </c>
      <c r="G131" s="1" t="s">
        <v>173</v>
      </c>
      <c r="H131" s="1" t="s">
        <v>25</v>
      </c>
      <c r="I131" s="1">
        <v>3</v>
      </c>
      <c r="J131" s="1">
        <v>10</v>
      </c>
      <c r="M131" s="1" t="s">
        <v>74</v>
      </c>
      <c r="N131" s="7" t="s">
        <v>200</v>
      </c>
      <c r="P131" s="8">
        <v>250</v>
      </c>
      <c r="Q131" s="1" t="s">
        <v>29</v>
      </c>
      <c r="R131" s="1" t="s">
        <v>60</v>
      </c>
      <c r="S131" s="1" t="s">
        <v>60</v>
      </c>
      <c r="T131" s="13" t="s">
        <v>61</v>
      </c>
      <c r="U131" s="1" t="s">
        <v>32</v>
      </c>
    </row>
    <row r="132" spans="1:21">
      <c r="A132" s="1" t="s">
        <v>21</v>
      </c>
      <c r="B132" s="14"/>
      <c r="C132" t="s">
        <v>172</v>
      </c>
      <c r="D132" s="16">
        <f t="shared" si="4"/>
        <v>69.342983333333336</v>
      </c>
      <c r="E132" s="16">
        <f t="shared" si="5"/>
        <v>19.99025</v>
      </c>
      <c r="F132" s="1">
        <v>48</v>
      </c>
      <c r="G132" s="1" t="s">
        <v>173</v>
      </c>
      <c r="H132" s="1" t="s">
        <v>25</v>
      </c>
      <c r="I132" s="1">
        <v>3</v>
      </c>
      <c r="J132" s="1">
        <v>10</v>
      </c>
      <c r="M132" s="1" t="s">
        <v>74</v>
      </c>
      <c r="N132" s="7" t="s">
        <v>201</v>
      </c>
      <c r="P132" s="8">
        <v>250</v>
      </c>
      <c r="Q132" s="1" t="s">
        <v>29</v>
      </c>
      <c r="R132" s="1" t="s">
        <v>60</v>
      </c>
      <c r="S132" s="1" t="s">
        <v>60</v>
      </c>
      <c r="T132" s="13" t="s">
        <v>61</v>
      </c>
      <c r="U132" s="1" t="s">
        <v>32</v>
      </c>
    </row>
    <row r="133" spans="1:21">
      <c r="A133" s="1" t="s">
        <v>21</v>
      </c>
      <c r="B133" s="14"/>
      <c r="C133" t="s">
        <v>172</v>
      </c>
      <c r="D133" s="16">
        <f t="shared" si="4"/>
        <v>69.342983333333336</v>
      </c>
      <c r="E133" s="16">
        <f t="shared" si="5"/>
        <v>19.99025</v>
      </c>
      <c r="F133" s="1">
        <v>48</v>
      </c>
      <c r="G133" s="1" t="s">
        <v>173</v>
      </c>
      <c r="H133" s="1" t="s">
        <v>25</v>
      </c>
      <c r="I133" s="1">
        <v>3</v>
      </c>
      <c r="J133" s="1">
        <v>10</v>
      </c>
      <c r="M133" s="1" t="s">
        <v>74</v>
      </c>
      <c r="N133" s="7" t="s">
        <v>202</v>
      </c>
      <c r="P133" s="8">
        <v>250</v>
      </c>
      <c r="Q133" s="1" t="s">
        <v>29</v>
      </c>
      <c r="R133" s="1" t="s">
        <v>60</v>
      </c>
      <c r="S133" s="1" t="s">
        <v>60</v>
      </c>
      <c r="T133" s="13" t="s">
        <v>61</v>
      </c>
      <c r="U133" s="1" t="s">
        <v>32</v>
      </c>
    </row>
    <row r="134" spans="1:21">
      <c r="A134" s="1" t="s">
        <v>21</v>
      </c>
      <c r="B134" s="14"/>
      <c r="C134" t="s">
        <v>172</v>
      </c>
      <c r="D134" s="16">
        <f t="shared" si="4"/>
        <v>69.342983333333336</v>
      </c>
      <c r="E134" s="16">
        <f t="shared" si="5"/>
        <v>19.99025</v>
      </c>
      <c r="F134" s="1">
        <v>48</v>
      </c>
      <c r="G134" s="1" t="s">
        <v>173</v>
      </c>
      <c r="H134" s="1" t="s">
        <v>25</v>
      </c>
      <c r="I134" s="1">
        <v>4</v>
      </c>
      <c r="J134" s="1">
        <v>2</v>
      </c>
      <c r="M134" s="1" t="s">
        <v>74</v>
      </c>
      <c r="N134" s="7" t="s">
        <v>203</v>
      </c>
      <c r="P134" s="8">
        <v>250</v>
      </c>
      <c r="Q134" s="1" t="s">
        <v>29</v>
      </c>
      <c r="R134" s="1" t="s">
        <v>60</v>
      </c>
      <c r="S134" s="1" t="s">
        <v>60</v>
      </c>
      <c r="T134" s="13" t="s">
        <v>61</v>
      </c>
      <c r="U134" s="1" t="s">
        <v>32</v>
      </c>
    </row>
    <row r="135" spans="1:21">
      <c r="A135" s="1" t="s">
        <v>21</v>
      </c>
      <c r="B135" s="14"/>
      <c r="C135" t="s">
        <v>172</v>
      </c>
      <c r="D135" s="16">
        <f t="shared" si="4"/>
        <v>69.342983333333336</v>
      </c>
      <c r="E135" s="16">
        <f t="shared" si="5"/>
        <v>19.99025</v>
      </c>
      <c r="F135" s="1">
        <v>48</v>
      </c>
      <c r="G135" s="1" t="s">
        <v>173</v>
      </c>
      <c r="H135" s="1" t="s">
        <v>25</v>
      </c>
      <c r="I135" s="1">
        <v>4</v>
      </c>
      <c r="J135" s="1">
        <v>2</v>
      </c>
      <c r="M135" s="1" t="s">
        <v>74</v>
      </c>
      <c r="N135" s="7" t="s">
        <v>204</v>
      </c>
      <c r="P135" s="8">
        <v>250</v>
      </c>
      <c r="Q135" s="1" t="s">
        <v>29</v>
      </c>
      <c r="R135" s="1" t="s">
        <v>60</v>
      </c>
      <c r="S135" s="1" t="s">
        <v>60</v>
      </c>
      <c r="T135" s="13" t="s">
        <v>61</v>
      </c>
      <c r="U135" s="1" t="s">
        <v>32</v>
      </c>
    </row>
    <row r="136" spans="1:21">
      <c r="A136" s="1" t="s">
        <v>21</v>
      </c>
      <c r="B136" s="14"/>
      <c r="C136" t="s">
        <v>172</v>
      </c>
      <c r="D136" s="16">
        <f t="shared" si="4"/>
        <v>69.342983333333336</v>
      </c>
      <c r="E136" s="16">
        <f t="shared" si="5"/>
        <v>19.99025</v>
      </c>
      <c r="F136" s="1">
        <v>48</v>
      </c>
      <c r="G136" s="1" t="s">
        <v>173</v>
      </c>
      <c r="H136" s="1" t="s">
        <v>25</v>
      </c>
      <c r="I136" s="1">
        <v>4</v>
      </c>
      <c r="J136" s="1">
        <v>2</v>
      </c>
      <c r="M136" s="1" t="s">
        <v>74</v>
      </c>
      <c r="N136" s="7" t="s">
        <v>205</v>
      </c>
      <c r="P136" s="8">
        <v>250</v>
      </c>
      <c r="Q136" s="1" t="s">
        <v>29</v>
      </c>
      <c r="R136" s="1" t="s">
        <v>60</v>
      </c>
      <c r="S136" s="1" t="s">
        <v>60</v>
      </c>
      <c r="T136" s="13" t="s">
        <v>61</v>
      </c>
      <c r="U136" s="1" t="s">
        <v>32</v>
      </c>
    </row>
    <row r="137" spans="1:21">
      <c r="A137" s="1" t="s">
        <v>21</v>
      </c>
      <c r="B137" s="14"/>
      <c r="C137" t="s">
        <v>172</v>
      </c>
      <c r="D137" s="16">
        <f t="shared" si="4"/>
        <v>69.342983333333336</v>
      </c>
      <c r="E137" s="16">
        <f t="shared" si="5"/>
        <v>19.99025</v>
      </c>
      <c r="F137" s="1">
        <v>48</v>
      </c>
      <c r="G137" s="1" t="s">
        <v>173</v>
      </c>
      <c r="H137" s="1" t="s">
        <v>93</v>
      </c>
      <c r="J137" s="1">
        <v>25</v>
      </c>
      <c r="K137" s="12">
        <v>0</v>
      </c>
      <c r="M137" s="1" t="s">
        <v>94</v>
      </c>
      <c r="N137" s="7" t="s">
        <v>206</v>
      </c>
      <c r="S137" s="1" t="s">
        <v>60</v>
      </c>
      <c r="T137" s="13" t="s">
        <v>61</v>
      </c>
      <c r="U137" s="1" t="s">
        <v>32</v>
      </c>
    </row>
    <row r="138" spans="1:21">
      <c r="T138" s="13"/>
    </row>
    <row r="139" spans="1:21">
      <c r="A139" s="1" t="s">
        <v>21</v>
      </c>
      <c r="B139" s="14"/>
      <c r="C139" t="s">
        <v>207</v>
      </c>
      <c r="D139" s="16">
        <f>69+20.6579/60</f>
        <v>69.344298333333327</v>
      </c>
      <c r="E139" s="16">
        <f>20+0.4084/60</f>
        <v>20.006806666666666</v>
      </c>
      <c r="F139" s="1">
        <v>38</v>
      </c>
      <c r="G139" s="1" t="s">
        <v>208</v>
      </c>
      <c r="H139" s="1" t="s">
        <v>25</v>
      </c>
      <c r="I139" s="1">
        <v>1</v>
      </c>
      <c r="J139" s="1" t="s">
        <v>26</v>
      </c>
      <c r="M139" s="1" t="s">
        <v>27</v>
      </c>
      <c r="N139" s="7" t="s">
        <v>209</v>
      </c>
      <c r="P139" s="8">
        <v>15</v>
      </c>
      <c r="Q139" s="1" t="s">
        <v>29</v>
      </c>
      <c r="R139" s="1" t="s">
        <v>30</v>
      </c>
      <c r="S139" s="1" t="s">
        <v>30</v>
      </c>
      <c r="T139" s="13" t="s">
        <v>31</v>
      </c>
      <c r="U139" s="1" t="s">
        <v>32</v>
      </c>
    </row>
    <row r="140" spans="1:21">
      <c r="A140" s="1" t="s">
        <v>21</v>
      </c>
      <c r="B140" s="14"/>
      <c r="C140" t="s">
        <v>207</v>
      </c>
      <c r="D140" s="16">
        <f t="shared" ref="D140:D171" si="6">69+20.6579/60</f>
        <v>69.344298333333327</v>
      </c>
      <c r="E140" s="16">
        <f t="shared" ref="E140:E171" si="7">20+0.4084/60</f>
        <v>20.006806666666666</v>
      </c>
      <c r="F140" s="1">
        <v>38</v>
      </c>
      <c r="G140" s="1" t="s">
        <v>208</v>
      </c>
      <c r="H140" s="1" t="s">
        <v>25</v>
      </c>
      <c r="I140" s="1">
        <v>2</v>
      </c>
      <c r="J140" s="1">
        <v>20</v>
      </c>
      <c r="M140" s="1" t="s">
        <v>27</v>
      </c>
      <c r="N140" s="7" t="s">
        <v>210</v>
      </c>
      <c r="P140" s="8">
        <v>15</v>
      </c>
      <c r="Q140" s="1" t="s">
        <v>29</v>
      </c>
      <c r="R140" s="1" t="s">
        <v>30</v>
      </c>
      <c r="S140" s="1" t="s">
        <v>30</v>
      </c>
      <c r="T140" s="13" t="s">
        <v>31</v>
      </c>
      <c r="U140" s="1" t="s">
        <v>32</v>
      </c>
    </row>
    <row r="141" spans="1:21">
      <c r="A141" s="1" t="s">
        <v>21</v>
      </c>
      <c r="B141" s="14"/>
      <c r="C141" t="s">
        <v>207</v>
      </c>
      <c r="D141" s="16">
        <f t="shared" si="6"/>
        <v>69.344298333333327</v>
      </c>
      <c r="E141" s="16">
        <f t="shared" si="7"/>
        <v>20.006806666666666</v>
      </c>
      <c r="F141" s="1">
        <v>38</v>
      </c>
      <c r="G141" s="1" t="s">
        <v>208</v>
      </c>
      <c r="H141" s="1" t="s">
        <v>25</v>
      </c>
      <c r="I141" s="1">
        <v>3</v>
      </c>
      <c r="J141" s="1">
        <v>10</v>
      </c>
      <c r="M141" s="1" t="s">
        <v>27</v>
      </c>
      <c r="N141" s="7" t="s">
        <v>211</v>
      </c>
      <c r="P141" s="8">
        <v>15</v>
      </c>
      <c r="Q141" s="1" t="s">
        <v>29</v>
      </c>
      <c r="R141" s="1" t="s">
        <v>30</v>
      </c>
      <c r="S141" s="1" t="s">
        <v>30</v>
      </c>
      <c r="T141" s="13" t="s">
        <v>31</v>
      </c>
      <c r="U141" s="1" t="s">
        <v>32</v>
      </c>
    </row>
    <row r="142" spans="1:21">
      <c r="A142" s="1" t="s">
        <v>21</v>
      </c>
      <c r="B142" s="14"/>
      <c r="C142" t="s">
        <v>207</v>
      </c>
      <c r="D142" s="16">
        <f t="shared" si="6"/>
        <v>69.344298333333327</v>
      </c>
      <c r="E142" s="16">
        <f t="shared" si="7"/>
        <v>20.006806666666666</v>
      </c>
      <c r="F142" s="1">
        <v>38</v>
      </c>
      <c r="G142" s="1" t="s">
        <v>208</v>
      </c>
      <c r="H142" s="1" t="s">
        <v>25</v>
      </c>
      <c r="I142" s="1">
        <v>4</v>
      </c>
      <c r="J142" s="1">
        <v>2</v>
      </c>
      <c r="M142" s="1" t="s">
        <v>27</v>
      </c>
      <c r="N142" s="7" t="s">
        <v>212</v>
      </c>
      <c r="P142" s="8">
        <v>15</v>
      </c>
      <c r="Q142" s="1" t="s">
        <v>29</v>
      </c>
      <c r="R142" s="1" t="s">
        <v>30</v>
      </c>
      <c r="S142" s="1" t="s">
        <v>30</v>
      </c>
      <c r="T142" s="13" t="s">
        <v>31</v>
      </c>
      <c r="U142" s="1" t="s">
        <v>32</v>
      </c>
    </row>
    <row r="143" spans="1:21">
      <c r="A143" s="1" t="s">
        <v>21</v>
      </c>
      <c r="B143" s="14"/>
      <c r="C143" t="s">
        <v>207</v>
      </c>
      <c r="D143" s="16">
        <f t="shared" si="6"/>
        <v>69.344298333333327</v>
      </c>
      <c r="E143" s="16">
        <f t="shared" si="7"/>
        <v>20.006806666666666</v>
      </c>
      <c r="F143" s="1">
        <v>38</v>
      </c>
      <c r="G143" s="1" t="s">
        <v>208</v>
      </c>
      <c r="H143" s="1" t="s">
        <v>25</v>
      </c>
      <c r="I143" s="1">
        <v>1</v>
      </c>
      <c r="J143" s="1" t="s">
        <v>26</v>
      </c>
      <c r="M143" s="1" t="s">
        <v>40</v>
      </c>
      <c r="N143" s="7" t="s">
        <v>213</v>
      </c>
      <c r="P143" s="8">
        <v>20</v>
      </c>
      <c r="Q143" s="1" t="s">
        <v>29</v>
      </c>
      <c r="R143" s="1" t="s">
        <v>30</v>
      </c>
      <c r="S143" s="1" t="s">
        <v>30</v>
      </c>
      <c r="T143" s="13" t="s">
        <v>31</v>
      </c>
      <c r="U143" s="1" t="s">
        <v>32</v>
      </c>
    </row>
    <row r="144" spans="1:21">
      <c r="A144" s="1" t="s">
        <v>21</v>
      </c>
      <c r="B144" s="14"/>
      <c r="C144" t="s">
        <v>207</v>
      </c>
      <c r="D144" s="16">
        <f t="shared" si="6"/>
        <v>69.344298333333327</v>
      </c>
      <c r="E144" s="16">
        <f t="shared" si="7"/>
        <v>20.006806666666666</v>
      </c>
      <c r="F144" s="1">
        <v>38</v>
      </c>
      <c r="G144" s="1" t="s">
        <v>208</v>
      </c>
      <c r="H144" s="1" t="s">
        <v>25</v>
      </c>
      <c r="I144" s="1">
        <v>2</v>
      </c>
      <c r="J144" s="1">
        <v>20</v>
      </c>
      <c r="M144" s="1" t="s">
        <v>40</v>
      </c>
      <c r="N144" s="7" t="s">
        <v>214</v>
      </c>
      <c r="P144" s="8">
        <v>20</v>
      </c>
      <c r="Q144" s="1" t="s">
        <v>29</v>
      </c>
      <c r="R144" s="1" t="s">
        <v>30</v>
      </c>
      <c r="S144" s="1" t="s">
        <v>30</v>
      </c>
      <c r="T144" s="13" t="s">
        <v>31</v>
      </c>
      <c r="U144" s="1" t="s">
        <v>32</v>
      </c>
    </row>
    <row r="145" spans="1:21">
      <c r="A145" s="1" t="s">
        <v>21</v>
      </c>
      <c r="B145" s="14"/>
      <c r="C145" t="s">
        <v>207</v>
      </c>
      <c r="D145" s="16">
        <f t="shared" si="6"/>
        <v>69.344298333333327</v>
      </c>
      <c r="E145" s="16">
        <f t="shared" si="7"/>
        <v>20.006806666666666</v>
      </c>
      <c r="F145" s="1">
        <v>38</v>
      </c>
      <c r="G145" s="1" t="s">
        <v>208</v>
      </c>
      <c r="H145" s="1" t="s">
        <v>25</v>
      </c>
      <c r="I145" s="1">
        <v>3</v>
      </c>
      <c r="J145" s="1">
        <v>10</v>
      </c>
      <c r="M145" s="1" t="s">
        <v>40</v>
      </c>
      <c r="N145" s="7" t="s">
        <v>215</v>
      </c>
      <c r="P145" s="8">
        <v>20</v>
      </c>
      <c r="Q145" s="1" t="s">
        <v>29</v>
      </c>
      <c r="R145" s="1" t="s">
        <v>30</v>
      </c>
      <c r="S145" s="1" t="s">
        <v>30</v>
      </c>
      <c r="T145" s="13" t="s">
        <v>31</v>
      </c>
      <c r="U145" s="1" t="s">
        <v>32</v>
      </c>
    </row>
    <row r="146" spans="1:21">
      <c r="A146" s="1" t="s">
        <v>21</v>
      </c>
      <c r="B146" s="14"/>
      <c r="C146" t="s">
        <v>207</v>
      </c>
      <c r="D146" s="16">
        <f t="shared" si="6"/>
        <v>69.344298333333327</v>
      </c>
      <c r="E146" s="16">
        <f t="shared" si="7"/>
        <v>20.006806666666666</v>
      </c>
      <c r="F146" s="1">
        <v>38</v>
      </c>
      <c r="G146" s="1" t="s">
        <v>208</v>
      </c>
      <c r="H146" s="1" t="s">
        <v>25</v>
      </c>
      <c r="I146" s="1">
        <v>4</v>
      </c>
      <c r="J146" s="1">
        <v>2</v>
      </c>
      <c r="M146" s="1" t="s">
        <v>40</v>
      </c>
      <c r="N146" s="7" t="s">
        <v>216</v>
      </c>
      <c r="P146" s="8">
        <v>20</v>
      </c>
      <c r="Q146" s="1" t="s">
        <v>29</v>
      </c>
      <c r="R146" s="1" t="s">
        <v>30</v>
      </c>
      <c r="S146" s="1" t="s">
        <v>30</v>
      </c>
      <c r="T146" s="13" t="s">
        <v>31</v>
      </c>
      <c r="U146" s="1" t="s">
        <v>32</v>
      </c>
    </row>
    <row r="147" spans="1:21">
      <c r="A147" s="1" t="s">
        <v>21</v>
      </c>
      <c r="B147" s="14"/>
      <c r="C147" t="s">
        <v>207</v>
      </c>
      <c r="D147" s="16">
        <f t="shared" si="6"/>
        <v>69.344298333333327</v>
      </c>
      <c r="E147" s="16">
        <f t="shared" si="7"/>
        <v>20.006806666666666</v>
      </c>
      <c r="F147" s="1">
        <v>38</v>
      </c>
      <c r="G147" s="1" t="s">
        <v>208</v>
      </c>
      <c r="H147" s="1" t="s">
        <v>25</v>
      </c>
      <c r="I147" s="1">
        <v>1</v>
      </c>
      <c r="J147" s="1" t="s">
        <v>26</v>
      </c>
      <c r="M147" s="1" t="s">
        <v>49</v>
      </c>
      <c r="N147" s="7" t="s">
        <v>217</v>
      </c>
      <c r="P147" s="8">
        <v>20</v>
      </c>
      <c r="Q147" s="1" t="s">
        <v>29</v>
      </c>
      <c r="R147" s="1" t="s">
        <v>30</v>
      </c>
      <c r="S147" s="1" t="s">
        <v>30</v>
      </c>
      <c r="T147" s="13" t="s">
        <v>31</v>
      </c>
      <c r="U147" s="1" t="s">
        <v>32</v>
      </c>
    </row>
    <row r="148" spans="1:21">
      <c r="A148" s="1" t="s">
        <v>21</v>
      </c>
      <c r="B148" s="14"/>
      <c r="C148" t="s">
        <v>207</v>
      </c>
      <c r="D148" s="16">
        <f t="shared" si="6"/>
        <v>69.344298333333327</v>
      </c>
      <c r="E148" s="16">
        <f t="shared" si="7"/>
        <v>20.006806666666666</v>
      </c>
      <c r="F148" s="1">
        <v>38</v>
      </c>
      <c r="G148" s="1" t="s">
        <v>208</v>
      </c>
      <c r="H148" s="1" t="s">
        <v>25</v>
      </c>
      <c r="I148" s="1">
        <v>2</v>
      </c>
      <c r="J148" s="1">
        <v>20</v>
      </c>
      <c r="M148" s="1" t="s">
        <v>49</v>
      </c>
      <c r="N148" s="7" t="s">
        <v>218</v>
      </c>
      <c r="P148" s="8">
        <v>20</v>
      </c>
      <c r="Q148" s="1" t="s">
        <v>29</v>
      </c>
      <c r="R148" s="1" t="s">
        <v>30</v>
      </c>
      <c r="S148" s="1" t="s">
        <v>30</v>
      </c>
      <c r="T148" s="13" t="s">
        <v>31</v>
      </c>
      <c r="U148" s="1" t="s">
        <v>32</v>
      </c>
    </row>
    <row r="149" spans="1:21">
      <c r="A149" s="1" t="s">
        <v>21</v>
      </c>
      <c r="B149" s="14"/>
      <c r="C149" t="s">
        <v>207</v>
      </c>
      <c r="D149" s="16">
        <f t="shared" si="6"/>
        <v>69.344298333333327</v>
      </c>
      <c r="E149" s="16">
        <f t="shared" si="7"/>
        <v>20.006806666666666</v>
      </c>
      <c r="F149" s="1">
        <v>38</v>
      </c>
      <c r="G149" s="1" t="s">
        <v>208</v>
      </c>
      <c r="H149" s="1" t="s">
        <v>25</v>
      </c>
      <c r="I149" s="1">
        <v>3</v>
      </c>
      <c r="J149" s="1">
        <v>10</v>
      </c>
      <c r="M149" s="1" t="s">
        <v>49</v>
      </c>
      <c r="N149" s="7" t="s">
        <v>219</v>
      </c>
      <c r="P149" s="8">
        <v>20</v>
      </c>
      <c r="Q149" s="1" t="s">
        <v>29</v>
      </c>
      <c r="R149" s="1" t="s">
        <v>30</v>
      </c>
      <c r="S149" s="1" t="s">
        <v>30</v>
      </c>
      <c r="T149" s="13" t="s">
        <v>31</v>
      </c>
      <c r="U149" s="1" t="s">
        <v>32</v>
      </c>
    </row>
    <row r="150" spans="1:21">
      <c r="A150" s="1" t="s">
        <v>21</v>
      </c>
      <c r="B150" s="14"/>
      <c r="C150" t="s">
        <v>207</v>
      </c>
      <c r="D150" s="16">
        <f t="shared" si="6"/>
        <v>69.344298333333327</v>
      </c>
      <c r="E150" s="16">
        <f t="shared" si="7"/>
        <v>20.006806666666666</v>
      </c>
      <c r="F150" s="1">
        <v>38</v>
      </c>
      <c r="G150" s="1" t="s">
        <v>208</v>
      </c>
      <c r="H150" s="1" t="s">
        <v>25</v>
      </c>
      <c r="I150" s="1">
        <v>4</v>
      </c>
      <c r="J150" s="1">
        <v>2</v>
      </c>
      <c r="M150" s="1" t="s">
        <v>49</v>
      </c>
      <c r="N150" s="7" t="s">
        <v>220</v>
      </c>
      <c r="P150" s="8">
        <v>20</v>
      </c>
      <c r="Q150" s="1" t="s">
        <v>29</v>
      </c>
      <c r="R150" s="1" t="s">
        <v>30</v>
      </c>
      <c r="S150" s="1" t="s">
        <v>30</v>
      </c>
      <c r="T150" s="13" t="s">
        <v>31</v>
      </c>
      <c r="U150" s="1" t="s">
        <v>32</v>
      </c>
    </row>
    <row r="151" spans="1:21">
      <c r="A151" s="1" t="s">
        <v>21</v>
      </c>
      <c r="B151" s="14"/>
      <c r="C151" t="s">
        <v>207</v>
      </c>
      <c r="D151" s="16">
        <f t="shared" si="6"/>
        <v>69.344298333333327</v>
      </c>
      <c r="E151" s="16">
        <f t="shared" si="7"/>
        <v>20.006806666666666</v>
      </c>
      <c r="F151" s="1">
        <v>38</v>
      </c>
      <c r="G151" s="1" t="s">
        <v>208</v>
      </c>
      <c r="H151" s="1" t="s">
        <v>25</v>
      </c>
      <c r="I151" s="1">
        <v>1</v>
      </c>
      <c r="J151" s="1" t="s">
        <v>26</v>
      </c>
      <c r="M151" s="1" t="s">
        <v>58</v>
      </c>
      <c r="N151" s="7" t="s">
        <v>221</v>
      </c>
      <c r="P151" s="8">
        <v>200</v>
      </c>
      <c r="Q151" s="1" t="s">
        <v>29</v>
      </c>
      <c r="R151" s="1" t="s">
        <v>60</v>
      </c>
      <c r="S151" s="1" t="s">
        <v>60</v>
      </c>
      <c r="T151" s="13" t="s">
        <v>61</v>
      </c>
      <c r="U151" s="1" t="s">
        <v>32</v>
      </c>
    </row>
    <row r="152" spans="1:21">
      <c r="A152" s="1" t="s">
        <v>21</v>
      </c>
      <c r="B152" s="14"/>
      <c r="C152" t="s">
        <v>207</v>
      </c>
      <c r="D152" s="16">
        <f t="shared" si="6"/>
        <v>69.344298333333327</v>
      </c>
      <c r="E152" s="16">
        <f t="shared" si="7"/>
        <v>20.006806666666666</v>
      </c>
      <c r="F152" s="1">
        <v>38</v>
      </c>
      <c r="G152" s="1" t="s">
        <v>208</v>
      </c>
      <c r="H152" s="1" t="s">
        <v>25</v>
      </c>
      <c r="I152" s="1">
        <v>2</v>
      </c>
      <c r="J152" s="1">
        <v>20</v>
      </c>
      <c r="M152" s="1" t="s">
        <v>58</v>
      </c>
      <c r="N152" s="7" t="s">
        <v>222</v>
      </c>
      <c r="P152" s="8">
        <v>200</v>
      </c>
      <c r="Q152" s="1" t="s">
        <v>29</v>
      </c>
      <c r="R152" s="1" t="s">
        <v>60</v>
      </c>
      <c r="S152" s="1" t="s">
        <v>60</v>
      </c>
      <c r="T152" s="13" t="s">
        <v>61</v>
      </c>
      <c r="U152" s="1" t="s">
        <v>32</v>
      </c>
    </row>
    <row r="153" spans="1:21">
      <c r="A153" s="1" t="s">
        <v>21</v>
      </c>
      <c r="B153" s="14"/>
      <c r="C153" t="s">
        <v>207</v>
      </c>
      <c r="D153" s="16">
        <f t="shared" si="6"/>
        <v>69.344298333333327</v>
      </c>
      <c r="E153" s="16">
        <f t="shared" si="7"/>
        <v>20.006806666666666</v>
      </c>
      <c r="F153" s="1">
        <v>38</v>
      </c>
      <c r="G153" s="1" t="s">
        <v>208</v>
      </c>
      <c r="H153" s="1" t="s">
        <v>25</v>
      </c>
      <c r="I153" s="1">
        <v>3</v>
      </c>
      <c r="J153" s="1">
        <v>10</v>
      </c>
      <c r="M153" s="1" t="s">
        <v>58</v>
      </c>
      <c r="N153" s="7" t="s">
        <v>223</v>
      </c>
      <c r="P153" s="8">
        <v>200</v>
      </c>
      <c r="Q153" s="1" t="s">
        <v>29</v>
      </c>
      <c r="R153" s="1" t="s">
        <v>60</v>
      </c>
      <c r="S153" s="1" t="s">
        <v>60</v>
      </c>
      <c r="T153" s="13" t="s">
        <v>61</v>
      </c>
      <c r="U153" s="1" t="s">
        <v>32</v>
      </c>
    </row>
    <row r="154" spans="1:21">
      <c r="A154" s="1" t="s">
        <v>21</v>
      </c>
      <c r="B154" s="14"/>
      <c r="C154" t="s">
        <v>207</v>
      </c>
      <c r="D154" s="16">
        <f t="shared" si="6"/>
        <v>69.344298333333327</v>
      </c>
      <c r="E154" s="16">
        <f t="shared" si="7"/>
        <v>20.006806666666666</v>
      </c>
      <c r="F154" s="1">
        <v>38</v>
      </c>
      <c r="G154" s="1" t="s">
        <v>208</v>
      </c>
      <c r="H154" s="1" t="s">
        <v>25</v>
      </c>
      <c r="I154" s="1">
        <v>4</v>
      </c>
      <c r="J154" s="1">
        <v>2</v>
      </c>
      <c r="M154" s="1" t="s">
        <v>58</v>
      </c>
      <c r="N154" s="7" t="s">
        <v>224</v>
      </c>
      <c r="P154" s="8">
        <v>200</v>
      </c>
      <c r="Q154" s="1" t="s">
        <v>29</v>
      </c>
      <c r="R154" s="1" t="s">
        <v>60</v>
      </c>
      <c r="S154" s="1" t="s">
        <v>60</v>
      </c>
      <c r="T154" s="13" t="s">
        <v>61</v>
      </c>
      <c r="U154" s="1" t="s">
        <v>32</v>
      </c>
    </row>
    <row r="155" spans="1:21">
      <c r="A155" s="1" t="s">
        <v>21</v>
      </c>
      <c r="B155" s="14"/>
      <c r="C155" t="s">
        <v>207</v>
      </c>
      <c r="D155" s="16">
        <f t="shared" si="6"/>
        <v>69.344298333333327</v>
      </c>
      <c r="E155" s="16">
        <f t="shared" si="7"/>
        <v>20.006806666666666</v>
      </c>
      <c r="F155" s="1">
        <v>38</v>
      </c>
      <c r="G155" s="1" t="s">
        <v>208</v>
      </c>
      <c r="H155" s="1" t="s">
        <v>25</v>
      </c>
      <c r="I155" s="1">
        <v>1</v>
      </c>
      <c r="J155" s="1" t="s">
        <v>26</v>
      </c>
      <c r="M155" s="1" t="s">
        <v>67</v>
      </c>
      <c r="N155" s="7" t="s">
        <v>225</v>
      </c>
      <c r="P155" s="8">
        <v>250</v>
      </c>
      <c r="Q155" s="1" t="s">
        <v>29</v>
      </c>
      <c r="R155" s="1" t="s">
        <v>60</v>
      </c>
      <c r="S155" s="1" t="s">
        <v>60</v>
      </c>
      <c r="T155" s="13" t="s">
        <v>61</v>
      </c>
      <c r="U155" s="1" t="s">
        <v>32</v>
      </c>
    </row>
    <row r="156" spans="1:21">
      <c r="A156" s="1" t="s">
        <v>21</v>
      </c>
      <c r="B156" s="14"/>
      <c r="C156" t="s">
        <v>207</v>
      </c>
      <c r="D156" s="16">
        <f t="shared" si="6"/>
        <v>69.344298333333327</v>
      </c>
      <c r="E156" s="16">
        <f t="shared" si="7"/>
        <v>20.006806666666666</v>
      </c>
      <c r="F156" s="1">
        <v>38</v>
      </c>
      <c r="G156" s="1" t="s">
        <v>208</v>
      </c>
      <c r="H156" s="1" t="s">
        <v>25</v>
      </c>
      <c r="I156" s="1">
        <v>2</v>
      </c>
      <c r="J156" s="1">
        <v>20</v>
      </c>
      <c r="M156" s="1" t="s">
        <v>67</v>
      </c>
      <c r="N156" s="7" t="s">
        <v>226</v>
      </c>
      <c r="P156" s="8">
        <v>250</v>
      </c>
      <c r="Q156" s="1" t="s">
        <v>29</v>
      </c>
      <c r="R156" s="1" t="s">
        <v>60</v>
      </c>
      <c r="S156" s="1" t="s">
        <v>60</v>
      </c>
      <c r="T156" s="13" t="s">
        <v>61</v>
      </c>
      <c r="U156" s="1" t="s">
        <v>32</v>
      </c>
    </row>
    <row r="157" spans="1:21">
      <c r="A157" s="1" t="s">
        <v>21</v>
      </c>
      <c r="B157" s="14"/>
      <c r="C157" t="s">
        <v>207</v>
      </c>
      <c r="D157" s="16">
        <f t="shared" si="6"/>
        <v>69.344298333333327</v>
      </c>
      <c r="E157" s="16">
        <f t="shared" si="7"/>
        <v>20.006806666666666</v>
      </c>
      <c r="F157" s="1">
        <v>38</v>
      </c>
      <c r="G157" s="1" t="s">
        <v>208</v>
      </c>
      <c r="H157" s="1" t="s">
        <v>25</v>
      </c>
      <c r="I157" s="1">
        <v>3</v>
      </c>
      <c r="J157" s="1">
        <v>10</v>
      </c>
      <c r="M157" s="1" t="s">
        <v>67</v>
      </c>
      <c r="N157" s="7" t="s">
        <v>227</v>
      </c>
      <c r="P157" s="8">
        <v>250</v>
      </c>
      <c r="Q157" s="1" t="s">
        <v>29</v>
      </c>
      <c r="R157" s="1" t="s">
        <v>60</v>
      </c>
      <c r="S157" s="1" t="s">
        <v>60</v>
      </c>
      <c r="T157" s="13" t="s">
        <v>61</v>
      </c>
      <c r="U157" s="1" t="s">
        <v>32</v>
      </c>
    </row>
    <row r="158" spans="1:21">
      <c r="A158" s="1" t="s">
        <v>21</v>
      </c>
      <c r="B158" s="14"/>
      <c r="C158" t="s">
        <v>207</v>
      </c>
      <c r="D158" s="16">
        <f t="shared" si="6"/>
        <v>69.344298333333327</v>
      </c>
      <c r="E158" s="16">
        <f t="shared" si="7"/>
        <v>20.006806666666666</v>
      </c>
      <c r="F158" s="1">
        <v>38</v>
      </c>
      <c r="G158" s="1" t="s">
        <v>208</v>
      </c>
      <c r="H158" s="1" t="s">
        <v>25</v>
      </c>
      <c r="I158" s="1">
        <v>4</v>
      </c>
      <c r="J158" s="1">
        <v>2</v>
      </c>
      <c r="M158" s="1" t="s">
        <v>67</v>
      </c>
      <c r="N158" s="7" t="s">
        <v>228</v>
      </c>
      <c r="P158" s="8">
        <v>250</v>
      </c>
      <c r="Q158" s="1" t="s">
        <v>29</v>
      </c>
      <c r="R158" s="1" t="s">
        <v>60</v>
      </c>
      <c r="S158" s="1" t="s">
        <v>60</v>
      </c>
      <c r="T158" s="13" t="s">
        <v>61</v>
      </c>
      <c r="U158" s="1" t="s">
        <v>32</v>
      </c>
    </row>
    <row r="159" spans="1:21">
      <c r="A159" s="1" t="s">
        <v>21</v>
      </c>
      <c r="B159" s="14"/>
      <c r="C159" t="s">
        <v>207</v>
      </c>
      <c r="D159" s="16">
        <f t="shared" si="6"/>
        <v>69.344298333333327</v>
      </c>
      <c r="E159" s="16">
        <f t="shared" si="7"/>
        <v>20.006806666666666</v>
      </c>
      <c r="F159" s="1">
        <v>38</v>
      </c>
      <c r="G159" s="1" t="s">
        <v>208</v>
      </c>
      <c r="H159" s="1" t="s">
        <v>25</v>
      </c>
      <c r="I159" s="1">
        <v>1</v>
      </c>
      <c r="J159" s="1" t="s">
        <v>26</v>
      </c>
      <c r="M159" s="1" t="s">
        <v>74</v>
      </c>
      <c r="N159" s="7" t="s">
        <v>229</v>
      </c>
      <c r="P159" s="8">
        <v>250</v>
      </c>
      <c r="Q159" s="1" t="s">
        <v>29</v>
      </c>
      <c r="R159" s="1" t="s">
        <v>60</v>
      </c>
      <c r="S159" s="1" t="s">
        <v>60</v>
      </c>
      <c r="T159" s="13" t="s">
        <v>61</v>
      </c>
      <c r="U159" s="1" t="s">
        <v>32</v>
      </c>
    </row>
    <row r="160" spans="1:21">
      <c r="A160" s="1" t="s">
        <v>21</v>
      </c>
      <c r="B160" s="14"/>
      <c r="C160" t="s">
        <v>207</v>
      </c>
      <c r="D160" s="16">
        <f t="shared" si="6"/>
        <v>69.344298333333327</v>
      </c>
      <c r="E160" s="16">
        <f t="shared" si="7"/>
        <v>20.006806666666666</v>
      </c>
      <c r="F160" s="1">
        <v>38</v>
      </c>
      <c r="G160" s="1" t="s">
        <v>208</v>
      </c>
      <c r="H160" s="1" t="s">
        <v>25</v>
      </c>
      <c r="I160" s="1">
        <v>1</v>
      </c>
      <c r="J160" s="1" t="s">
        <v>26</v>
      </c>
      <c r="M160" s="1" t="s">
        <v>74</v>
      </c>
      <c r="N160" s="7" t="s">
        <v>230</v>
      </c>
      <c r="P160" s="8">
        <v>250</v>
      </c>
      <c r="Q160" s="1" t="s">
        <v>29</v>
      </c>
      <c r="R160" s="1" t="s">
        <v>60</v>
      </c>
      <c r="S160" s="1" t="s">
        <v>60</v>
      </c>
      <c r="T160" s="13" t="s">
        <v>61</v>
      </c>
      <c r="U160" s="1" t="s">
        <v>32</v>
      </c>
    </row>
    <row r="161" spans="1:21">
      <c r="A161" s="1" t="s">
        <v>21</v>
      </c>
      <c r="B161" s="14"/>
      <c r="C161" t="s">
        <v>207</v>
      </c>
      <c r="D161" s="16">
        <f t="shared" si="6"/>
        <v>69.344298333333327</v>
      </c>
      <c r="E161" s="16">
        <f t="shared" si="7"/>
        <v>20.006806666666666</v>
      </c>
      <c r="F161" s="1">
        <v>38</v>
      </c>
      <c r="G161" s="1" t="s">
        <v>208</v>
      </c>
      <c r="H161" s="1" t="s">
        <v>25</v>
      </c>
      <c r="I161" s="1">
        <v>1</v>
      </c>
      <c r="J161" s="1" t="s">
        <v>26</v>
      </c>
      <c r="M161" s="1" t="s">
        <v>74</v>
      </c>
      <c r="N161" s="7" t="s">
        <v>231</v>
      </c>
      <c r="P161" s="8">
        <v>250</v>
      </c>
      <c r="Q161" s="1" t="s">
        <v>29</v>
      </c>
      <c r="R161" s="1" t="s">
        <v>60</v>
      </c>
      <c r="S161" s="1" t="s">
        <v>60</v>
      </c>
      <c r="T161" s="13" t="s">
        <v>61</v>
      </c>
      <c r="U161" s="1" t="s">
        <v>32</v>
      </c>
    </row>
    <row r="162" spans="1:21">
      <c r="A162" s="1" t="s">
        <v>21</v>
      </c>
      <c r="B162" s="14"/>
      <c r="C162" t="s">
        <v>207</v>
      </c>
      <c r="D162" s="16">
        <f t="shared" si="6"/>
        <v>69.344298333333327</v>
      </c>
      <c r="E162" s="16">
        <f t="shared" si="7"/>
        <v>20.006806666666666</v>
      </c>
      <c r="F162" s="1">
        <v>38</v>
      </c>
      <c r="G162" s="1" t="s">
        <v>208</v>
      </c>
      <c r="H162" s="1" t="s">
        <v>25</v>
      </c>
      <c r="I162" s="1">
        <v>2</v>
      </c>
      <c r="J162" s="1">
        <v>20</v>
      </c>
      <c r="M162" s="1" t="s">
        <v>74</v>
      </c>
      <c r="N162" s="7" t="s">
        <v>232</v>
      </c>
      <c r="P162" s="8">
        <v>250</v>
      </c>
      <c r="Q162" s="1" t="s">
        <v>29</v>
      </c>
      <c r="R162" s="1" t="s">
        <v>60</v>
      </c>
      <c r="S162" s="1" t="s">
        <v>60</v>
      </c>
      <c r="T162" s="13" t="s">
        <v>61</v>
      </c>
      <c r="U162" s="1" t="s">
        <v>32</v>
      </c>
    </row>
    <row r="163" spans="1:21">
      <c r="A163" s="1" t="s">
        <v>21</v>
      </c>
      <c r="B163" s="14"/>
      <c r="C163" t="s">
        <v>207</v>
      </c>
      <c r="D163" s="16">
        <f t="shared" si="6"/>
        <v>69.344298333333327</v>
      </c>
      <c r="E163" s="16">
        <f t="shared" si="7"/>
        <v>20.006806666666666</v>
      </c>
      <c r="F163" s="1">
        <v>38</v>
      </c>
      <c r="G163" s="1" t="s">
        <v>208</v>
      </c>
      <c r="H163" s="1" t="s">
        <v>25</v>
      </c>
      <c r="I163" s="1">
        <v>2</v>
      </c>
      <c r="J163" s="1">
        <v>20</v>
      </c>
      <c r="M163" s="1" t="s">
        <v>74</v>
      </c>
      <c r="N163" s="7" t="s">
        <v>233</v>
      </c>
      <c r="P163" s="8">
        <v>250</v>
      </c>
      <c r="Q163" s="1" t="s">
        <v>29</v>
      </c>
      <c r="R163" s="1" t="s">
        <v>60</v>
      </c>
      <c r="S163" s="1" t="s">
        <v>60</v>
      </c>
      <c r="T163" s="13" t="s">
        <v>61</v>
      </c>
      <c r="U163" s="1" t="s">
        <v>32</v>
      </c>
    </row>
    <row r="164" spans="1:21">
      <c r="A164" s="1" t="s">
        <v>21</v>
      </c>
      <c r="B164" s="14"/>
      <c r="C164" t="s">
        <v>207</v>
      </c>
      <c r="D164" s="16">
        <f t="shared" si="6"/>
        <v>69.344298333333327</v>
      </c>
      <c r="E164" s="16">
        <f t="shared" si="7"/>
        <v>20.006806666666666</v>
      </c>
      <c r="F164" s="1">
        <v>38</v>
      </c>
      <c r="G164" s="1" t="s">
        <v>208</v>
      </c>
      <c r="H164" s="1" t="s">
        <v>25</v>
      </c>
      <c r="I164" s="1">
        <v>2</v>
      </c>
      <c r="J164" s="1">
        <v>20</v>
      </c>
      <c r="M164" s="1" t="s">
        <v>74</v>
      </c>
      <c r="N164" s="7" t="s">
        <v>234</v>
      </c>
      <c r="P164" s="8">
        <v>250</v>
      </c>
      <c r="Q164" s="1" t="s">
        <v>29</v>
      </c>
      <c r="R164" s="1" t="s">
        <v>60</v>
      </c>
      <c r="S164" s="1" t="s">
        <v>60</v>
      </c>
      <c r="T164" s="13" t="s">
        <v>61</v>
      </c>
      <c r="U164" s="1" t="s">
        <v>32</v>
      </c>
    </row>
    <row r="165" spans="1:21">
      <c r="A165" s="1" t="s">
        <v>21</v>
      </c>
      <c r="B165" s="14"/>
      <c r="C165" t="s">
        <v>207</v>
      </c>
      <c r="D165" s="16">
        <f t="shared" si="6"/>
        <v>69.344298333333327</v>
      </c>
      <c r="E165" s="16">
        <f t="shared" si="7"/>
        <v>20.006806666666666</v>
      </c>
      <c r="F165" s="1">
        <v>38</v>
      </c>
      <c r="G165" s="1" t="s">
        <v>208</v>
      </c>
      <c r="H165" s="1" t="s">
        <v>25</v>
      </c>
      <c r="I165" s="1">
        <v>3</v>
      </c>
      <c r="J165" s="1">
        <v>10</v>
      </c>
      <c r="M165" s="1" t="s">
        <v>74</v>
      </c>
      <c r="N165" s="7" t="s">
        <v>235</v>
      </c>
      <c r="P165" s="8">
        <v>250</v>
      </c>
      <c r="Q165" s="1" t="s">
        <v>29</v>
      </c>
      <c r="R165" s="1" t="s">
        <v>60</v>
      </c>
      <c r="S165" s="1" t="s">
        <v>60</v>
      </c>
      <c r="T165" s="13" t="s">
        <v>61</v>
      </c>
      <c r="U165" s="1" t="s">
        <v>32</v>
      </c>
    </row>
    <row r="166" spans="1:21">
      <c r="A166" s="1" t="s">
        <v>21</v>
      </c>
      <c r="B166" s="14"/>
      <c r="C166" t="s">
        <v>207</v>
      </c>
      <c r="D166" s="16">
        <f t="shared" si="6"/>
        <v>69.344298333333327</v>
      </c>
      <c r="E166" s="16">
        <f t="shared" si="7"/>
        <v>20.006806666666666</v>
      </c>
      <c r="F166" s="1">
        <v>38</v>
      </c>
      <c r="G166" s="1" t="s">
        <v>208</v>
      </c>
      <c r="H166" s="1" t="s">
        <v>25</v>
      </c>
      <c r="I166" s="1">
        <v>3</v>
      </c>
      <c r="J166" s="1">
        <v>10</v>
      </c>
      <c r="M166" s="1" t="s">
        <v>74</v>
      </c>
      <c r="N166" s="7" t="s">
        <v>236</v>
      </c>
      <c r="P166" s="8">
        <v>250</v>
      </c>
      <c r="Q166" s="1" t="s">
        <v>29</v>
      </c>
      <c r="R166" s="1" t="s">
        <v>60</v>
      </c>
      <c r="S166" s="1" t="s">
        <v>60</v>
      </c>
      <c r="T166" s="13" t="s">
        <v>61</v>
      </c>
      <c r="U166" s="1" t="s">
        <v>32</v>
      </c>
    </row>
    <row r="167" spans="1:21">
      <c r="A167" s="1" t="s">
        <v>21</v>
      </c>
      <c r="B167" s="14"/>
      <c r="C167" t="s">
        <v>207</v>
      </c>
      <c r="D167" s="16">
        <f t="shared" si="6"/>
        <v>69.344298333333327</v>
      </c>
      <c r="E167" s="16">
        <f t="shared" si="7"/>
        <v>20.006806666666666</v>
      </c>
      <c r="F167" s="1">
        <v>38</v>
      </c>
      <c r="G167" s="1" t="s">
        <v>208</v>
      </c>
      <c r="H167" s="1" t="s">
        <v>25</v>
      </c>
      <c r="I167" s="1">
        <v>3</v>
      </c>
      <c r="J167" s="1">
        <v>10</v>
      </c>
      <c r="M167" s="1" t="s">
        <v>74</v>
      </c>
      <c r="N167" s="7" t="s">
        <v>237</v>
      </c>
      <c r="P167" s="8">
        <v>250</v>
      </c>
      <c r="Q167" s="1" t="s">
        <v>29</v>
      </c>
      <c r="R167" s="1" t="s">
        <v>60</v>
      </c>
      <c r="S167" s="1" t="s">
        <v>60</v>
      </c>
      <c r="T167" s="13" t="s">
        <v>61</v>
      </c>
      <c r="U167" s="1" t="s">
        <v>32</v>
      </c>
    </row>
    <row r="168" spans="1:21">
      <c r="A168" s="1" t="s">
        <v>21</v>
      </c>
      <c r="B168" s="14"/>
      <c r="C168" t="s">
        <v>207</v>
      </c>
      <c r="D168" s="16">
        <f t="shared" si="6"/>
        <v>69.344298333333327</v>
      </c>
      <c r="E168" s="16">
        <f t="shared" si="7"/>
        <v>20.006806666666666</v>
      </c>
      <c r="F168" s="1">
        <v>38</v>
      </c>
      <c r="G168" s="1" t="s">
        <v>208</v>
      </c>
      <c r="H168" s="1" t="s">
        <v>25</v>
      </c>
      <c r="I168" s="1">
        <v>4</v>
      </c>
      <c r="J168" s="1">
        <v>2</v>
      </c>
      <c r="M168" s="1" t="s">
        <v>74</v>
      </c>
      <c r="N168" s="7" t="s">
        <v>238</v>
      </c>
      <c r="P168" s="8">
        <v>250</v>
      </c>
      <c r="Q168" s="1" t="s">
        <v>29</v>
      </c>
      <c r="R168" s="1" t="s">
        <v>60</v>
      </c>
      <c r="S168" s="1" t="s">
        <v>60</v>
      </c>
      <c r="T168" s="13" t="s">
        <v>61</v>
      </c>
      <c r="U168" s="1" t="s">
        <v>32</v>
      </c>
    </row>
    <row r="169" spans="1:21">
      <c r="A169" s="1" t="s">
        <v>21</v>
      </c>
      <c r="B169" s="14"/>
      <c r="C169" t="s">
        <v>207</v>
      </c>
      <c r="D169" s="16">
        <f t="shared" si="6"/>
        <v>69.344298333333327</v>
      </c>
      <c r="E169" s="16">
        <f t="shared" si="7"/>
        <v>20.006806666666666</v>
      </c>
      <c r="F169" s="1">
        <v>38</v>
      </c>
      <c r="G169" s="1" t="s">
        <v>208</v>
      </c>
      <c r="H169" s="1" t="s">
        <v>25</v>
      </c>
      <c r="I169" s="1">
        <v>4</v>
      </c>
      <c r="J169" s="1">
        <v>2</v>
      </c>
      <c r="M169" s="1" t="s">
        <v>74</v>
      </c>
      <c r="N169" s="7" t="s">
        <v>239</v>
      </c>
      <c r="P169" s="8">
        <v>250</v>
      </c>
      <c r="Q169" s="1" t="s">
        <v>29</v>
      </c>
      <c r="R169" s="1" t="s">
        <v>60</v>
      </c>
      <c r="S169" s="1" t="s">
        <v>60</v>
      </c>
      <c r="T169" s="13" t="s">
        <v>61</v>
      </c>
      <c r="U169" s="1" t="s">
        <v>32</v>
      </c>
    </row>
    <row r="170" spans="1:21">
      <c r="A170" s="1" t="s">
        <v>21</v>
      </c>
      <c r="B170" s="14"/>
      <c r="C170" t="s">
        <v>207</v>
      </c>
      <c r="D170" s="16">
        <f t="shared" si="6"/>
        <v>69.344298333333327</v>
      </c>
      <c r="E170" s="16">
        <f t="shared" si="7"/>
        <v>20.006806666666666</v>
      </c>
      <c r="F170" s="1">
        <v>38</v>
      </c>
      <c r="G170" s="1" t="s">
        <v>208</v>
      </c>
      <c r="H170" s="1" t="s">
        <v>25</v>
      </c>
      <c r="I170" s="1">
        <v>4</v>
      </c>
      <c r="J170" s="1">
        <v>2</v>
      </c>
      <c r="M170" s="1" t="s">
        <v>74</v>
      </c>
      <c r="N170" s="7" t="s">
        <v>240</v>
      </c>
      <c r="P170" s="8">
        <v>250</v>
      </c>
      <c r="Q170" s="1" t="s">
        <v>29</v>
      </c>
      <c r="R170" s="1" t="s">
        <v>60</v>
      </c>
      <c r="S170" s="1" t="s">
        <v>60</v>
      </c>
      <c r="T170" s="13" t="s">
        <v>61</v>
      </c>
      <c r="U170" s="1" t="s">
        <v>32</v>
      </c>
    </row>
    <row r="171" spans="1:21">
      <c r="A171" s="1" t="s">
        <v>21</v>
      </c>
      <c r="B171" s="14"/>
      <c r="C171" t="s">
        <v>207</v>
      </c>
      <c r="D171" s="16">
        <f t="shared" si="6"/>
        <v>69.344298333333327</v>
      </c>
      <c r="E171" s="16">
        <f t="shared" si="7"/>
        <v>20.006806666666666</v>
      </c>
      <c r="F171" s="1">
        <v>38</v>
      </c>
      <c r="G171" s="1" t="s">
        <v>208</v>
      </c>
      <c r="H171" s="1" t="s">
        <v>93</v>
      </c>
      <c r="J171" s="1">
        <v>25</v>
      </c>
      <c r="K171" s="12">
        <v>0</v>
      </c>
      <c r="M171" s="1" t="s">
        <v>94</v>
      </c>
      <c r="N171" s="7" t="s">
        <v>241</v>
      </c>
      <c r="S171" s="1" t="s">
        <v>60</v>
      </c>
      <c r="T171" s="13" t="s">
        <v>61</v>
      </c>
      <c r="U171" s="1" t="s">
        <v>32</v>
      </c>
    </row>
    <row r="173" spans="1:21">
      <c r="A173" s="1" t="s">
        <v>21</v>
      </c>
      <c r="B173" s="14"/>
      <c r="C173" t="s">
        <v>242</v>
      </c>
      <c r="D173" s="16">
        <f>69+20.6964/60</f>
        <v>69.344939999999994</v>
      </c>
      <c r="E173" s="16">
        <f>20+2.032/60</f>
        <v>20.033866666666668</v>
      </c>
      <c r="F173" s="1">
        <v>52</v>
      </c>
      <c r="G173" s="1" t="s">
        <v>243</v>
      </c>
      <c r="H173" s="1" t="s">
        <v>25</v>
      </c>
      <c r="I173" s="1">
        <v>1</v>
      </c>
      <c r="J173" s="1" t="s">
        <v>26</v>
      </c>
      <c r="M173" s="1" t="s">
        <v>27</v>
      </c>
      <c r="N173" s="7" t="s">
        <v>244</v>
      </c>
      <c r="P173" s="8">
        <v>15</v>
      </c>
      <c r="Q173" s="1" t="s">
        <v>29</v>
      </c>
      <c r="R173" s="1" t="s">
        <v>30</v>
      </c>
      <c r="S173" s="1" t="s">
        <v>30</v>
      </c>
      <c r="T173" s="13" t="s">
        <v>31</v>
      </c>
      <c r="U173" s="1" t="s">
        <v>32</v>
      </c>
    </row>
    <row r="174" spans="1:21">
      <c r="A174" s="1" t="s">
        <v>21</v>
      </c>
      <c r="B174" s="14"/>
      <c r="C174" t="s">
        <v>242</v>
      </c>
      <c r="D174" s="16">
        <f t="shared" ref="D174:D205" si="8">69+20.6964/60</f>
        <v>69.344939999999994</v>
      </c>
      <c r="E174" s="16">
        <f t="shared" ref="E174:E205" si="9">20+2.032/60</f>
        <v>20.033866666666668</v>
      </c>
      <c r="F174" s="1">
        <v>52</v>
      </c>
      <c r="G174" s="1" t="s">
        <v>243</v>
      </c>
      <c r="H174" s="1" t="s">
        <v>25</v>
      </c>
      <c r="I174" s="1">
        <v>2</v>
      </c>
      <c r="J174" s="1">
        <v>20</v>
      </c>
      <c r="M174" s="1" t="s">
        <v>27</v>
      </c>
      <c r="N174" s="7" t="s">
        <v>245</v>
      </c>
      <c r="P174" s="8">
        <v>15</v>
      </c>
      <c r="Q174" s="1" t="s">
        <v>29</v>
      </c>
      <c r="R174" s="1" t="s">
        <v>30</v>
      </c>
      <c r="S174" s="1" t="s">
        <v>30</v>
      </c>
      <c r="T174" s="13" t="s">
        <v>31</v>
      </c>
      <c r="U174" s="1" t="s">
        <v>32</v>
      </c>
    </row>
    <row r="175" spans="1:21">
      <c r="A175" s="1" t="s">
        <v>21</v>
      </c>
      <c r="B175" s="14"/>
      <c r="C175" t="s">
        <v>242</v>
      </c>
      <c r="D175" s="16">
        <f t="shared" si="8"/>
        <v>69.344939999999994</v>
      </c>
      <c r="E175" s="16">
        <f t="shared" si="9"/>
        <v>20.033866666666668</v>
      </c>
      <c r="F175" s="1">
        <v>52</v>
      </c>
      <c r="G175" s="1" t="s">
        <v>243</v>
      </c>
      <c r="H175" s="1" t="s">
        <v>25</v>
      </c>
      <c r="I175" s="1">
        <v>3</v>
      </c>
      <c r="J175" s="1">
        <v>10</v>
      </c>
      <c r="M175" s="1" t="s">
        <v>27</v>
      </c>
      <c r="N175" s="7" t="s">
        <v>246</v>
      </c>
      <c r="P175" s="8">
        <v>15</v>
      </c>
      <c r="Q175" s="1" t="s">
        <v>29</v>
      </c>
      <c r="R175" s="1" t="s">
        <v>30</v>
      </c>
      <c r="S175" s="1" t="s">
        <v>30</v>
      </c>
      <c r="T175" s="13" t="s">
        <v>31</v>
      </c>
      <c r="U175" s="1" t="s">
        <v>32</v>
      </c>
    </row>
    <row r="176" spans="1:21">
      <c r="A176" s="1" t="s">
        <v>21</v>
      </c>
      <c r="B176" s="14"/>
      <c r="C176" t="s">
        <v>242</v>
      </c>
      <c r="D176" s="16">
        <f t="shared" si="8"/>
        <v>69.344939999999994</v>
      </c>
      <c r="E176" s="16">
        <f t="shared" si="9"/>
        <v>20.033866666666668</v>
      </c>
      <c r="F176" s="1">
        <v>52</v>
      </c>
      <c r="G176" s="1" t="s">
        <v>243</v>
      </c>
      <c r="H176" s="1" t="s">
        <v>25</v>
      </c>
      <c r="I176" s="1">
        <v>4</v>
      </c>
      <c r="J176" s="1">
        <v>2</v>
      </c>
      <c r="M176" s="1" t="s">
        <v>27</v>
      </c>
      <c r="N176" s="7" t="s">
        <v>247</v>
      </c>
      <c r="P176" s="8">
        <v>15</v>
      </c>
      <c r="Q176" s="1" t="s">
        <v>29</v>
      </c>
      <c r="R176" s="1" t="s">
        <v>30</v>
      </c>
      <c r="S176" s="1" t="s">
        <v>30</v>
      </c>
      <c r="T176" s="13" t="s">
        <v>31</v>
      </c>
      <c r="U176" s="1" t="s">
        <v>32</v>
      </c>
    </row>
    <row r="177" spans="1:21">
      <c r="A177" s="1" t="s">
        <v>21</v>
      </c>
      <c r="B177" s="14"/>
      <c r="C177" t="s">
        <v>242</v>
      </c>
      <c r="D177" s="16">
        <f t="shared" si="8"/>
        <v>69.344939999999994</v>
      </c>
      <c r="E177" s="16">
        <f t="shared" si="9"/>
        <v>20.033866666666668</v>
      </c>
      <c r="F177" s="1">
        <v>52</v>
      </c>
      <c r="G177" s="1" t="s">
        <v>243</v>
      </c>
      <c r="H177" s="1" t="s">
        <v>25</v>
      </c>
      <c r="I177" s="1">
        <v>1</v>
      </c>
      <c r="J177" s="1" t="s">
        <v>26</v>
      </c>
      <c r="M177" s="1" t="s">
        <v>40</v>
      </c>
      <c r="N177" s="7" t="s">
        <v>248</v>
      </c>
      <c r="P177" s="8">
        <v>20</v>
      </c>
      <c r="Q177" s="1" t="s">
        <v>29</v>
      </c>
      <c r="R177" s="1" t="s">
        <v>30</v>
      </c>
      <c r="S177" s="1" t="s">
        <v>30</v>
      </c>
      <c r="T177" s="13" t="s">
        <v>31</v>
      </c>
      <c r="U177" s="1" t="s">
        <v>32</v>
      </c>
    </row>
    <row r="178" spans="1:21">
      <c r="A178" s="1" t="s">
        <v>21</v>
      </c>
      <c r="B178" s="14"/>
      <c r="C178" t="s">
        <v>242</v>
      </c>
      <c r="D178" s="16">
        <f t="shared" si="8"/>
        <v>69.344939999999994</v>
      </c>
      <c r="E178" s="16">
        <f t="shared" si="9"/>
        <v>20.033866666666668</v>
      </c>
      <c r="F178" s="1">
        <v>52</v>
      </c>
      <c r="G178" s="1" t="s">
        <v>243</v>
      </c>
      <c r="H178" s="1" t="s">
        <v>25</v>
      </c>
      <c r="I178" s="1">
        <v>2</v>
      </c>
      <c r="J178" s="1">
        <v>20</v>
      </c>
      <c r="M178" s="1" t="s">
        <v>40</v>
      </c>
      <c r="N178" s="7" t="s">
        <v>249</v>
      </c>
      <c r="P178" s="8">
        <v>20</v>
      </c>
      <c r="Q178" s="1" t="s">
        <v>29</v>
      </c>
      <c r="R178" s="1" t="s">
        <v>30</v>
      </c>
      <c r="S178" s="1" t="s">
        <v>30</v>
      </c>
      <c r="T178" s="13" t="s">
        <v>31</v>
      </c>
      <c r="U178" s="1" t="s">
        <v>32</v>
      </c>
    </row>
    <row r="179" spans="1:21">
      <c r="A179" s="1" t="s">
        <v>21</v>
      </c>
      <c r="B179" s="14"/>
      <c r="C179" t="s">
        <v>242</v>
      </c>
      <c r="D179" s="16">
        <f t="shared" si="8"/>
        <v>69.344939999999994</v>
      </c>
      <c r="E179" s="16">
        <f t="shared" si="9"/>
        <v>20.033866666666668</v>
      </c>
      <c r="F179" s="1">
        <v>52</v>
      </c>
      <c r="G179" s="1" t="s">
        <v>243</v>
      </c>
      <c r="H179" s="1" t="s">
        <v>25</v>
      </c>
      <c r="I179" s="1">
        <v>3</v>
      </c>
      <c r="J179" s="1">
        <v>10</v>
      </c>
      <c r="M179" s="1" t="s">
        <v>40</v>
      </c>
      <c r="N179" s="7" t="s">
        <v>250</v>
      </c>
      <c r="P179" s="8">
        <v>20</v>
      </c>
      <c r="Q179" s="1" t="s">
        <v>29</v>
      </c>
      <c r="R179" s="1" t="s">
        <v>30</v>
      </c>
      <c r="S179" s="1" t="s">
        <v>30</v>
      </c>
      <c r="T179" s="13" t="s">
        <v>31</v>
      </c>
      <c r="U179" s="1" t="s">
        <v>32</v>
      </c>
    </row>
    <row r="180" spans="1:21">
      <c r="A180" s="1" t="s">
        <v>21</v>
      </c>
      <c r="B180" s="14"/>
      <c r="C180" t="s">
        <v>242</v>
      </c>
      <c r="D180" s="16">
        <f t="shared" si="8"/>
        <v>69.344939999999994</v>
      </c>
      <c r="E180" s="16">
        <f t="shared" si="9"/>
        <v>20.033866666666668</v>
      </c>
      <c r="F180" s="1">
        <v>52</v>
      </c>
      <c r="G180" s="1" t="s">
        <v>243</v>
      </c>
      <c r="H180" s="1" t="s">
        <v>25</v>
      </c>
      <c r="I180" s="1">
        <v>4</v>
      </c>
      <c r="J180" s="1">
        <v>2</v>
      </c>
      <c r="M180" s="1" t="s">
        <v>40</v>
      </c>
      <c r="N180" s="7" t="s">
        <v>251</v>
      </c>
      <c r="P180" s="8">
        <v>20</v>
      </c>
      <c r="Q180" s="1" t="s">
        <v>29</v>
      </c>
      <c r="R180" s="1" t="s">
        <v>30</v>
      </c>
      <c r="S180" s="1" t="s">
        <v>30</v>
      </c>
      <c r="T180" s="13" t="s">
        <v>31</v>
      </c>
      <c r="U180" s="1" t="s">
        <v>32</v>
      </c>
    </row>
    <row r="181" spans="1:21">
      <c r="A181" s="1" t="s">
        <v>21</v>
      </c>
      <c r="B181" s="14"/>
      <c r="C181" t="s">
        <v>242</v>
      </c>
      <c r="D181" s="16">
        <f t="shared" si="8"/>
        <v>69.344939999999994</v>
      </c>
      <c r="E181" s="16">
        <f t="shared" si="9"/>
        <v>20.033866666666668</v>
      </c>
      <c r="F181" s="1">
        <v>52</v>
      </c>
      <c r="G181" s="1" t="s">
        <v>243</v>
      </c>
      <c r="H181" s="1" t="s">
        <v>25</v>
      </c>
      <c r="I181" s="1">
        <v>1</v>
      </c>
      <c r="J181" s="1" t="s">
        <v>26</v>
      </c>
      <c r="M181" s="1" t="s">
        <v>49</v>
      </c>
      <c r="N181" s="7" t="s">
        <v>252</v>
      </c>
      <c r="P181" s="8">
        <v>20</v>
      </c>
      <c r="Q181" s="1" t="s">
        <v>29</v>
      </c>
      <c r="R181" s="1" t="s">
        <v>30</v>
      </c>
      <c r="S181" s="1" t="s">
        <v>30</v>
      </c>
      <c r="T181" s="13" t="s">
        <v>31</v>
      </c>
      <c r="U181" s="1" t="s">
        <v>32</v>
      </c>
    </row>
    <row r="182" spans="1:21">
      <c r="A182" s="1" t="s">
        <v>21</v>
      </c>
      <c r="B182" s="14"/>
      <c r="C182" t="s">
        <v>242</v>
      </c>
      <c r="D182" s="16">
        <f t="shared" si="8"/>
        <v>69.344939999999994</v>
      </c>
      <c r="E182" s="16">
        <f t="shared" si="9"/>
        <v>20.033866666666668</v>
      </c>
      <c r="F182" s="1">
        <v>52</v>
      </c>
      <c r="G182" s="1" t="s">
        <v>243</v>
      </c>
      <c r="H182" s="1" t="s">
        <v>25</v>
      </c>
      <c r="I182" s="1">
        <v>2</v>
      </c>
      <c r="J182" s="1">
        <v>20</v>
      </c>
      <c r="M182" s="1" t="s">
        <v>49</v>
      </c>
      <c r="N182" s="7" t="s">
        <v>253</v>
      </c>
      <c r="P182" s="8">
        <v>20</v>
      </c>
      <c r="Q182" s="1" t="s">
        <v>29</v>
      </c>
      <c r="R182" s="1" t="s">
        <v>30</v>
      </c>
      <c r="S182" s="1" t="s">
        <v>30</v>
      </c>
      <c r="T182" s="13" t="s">
        <v>31</v>
      </c>
      <c r="U182" s="1" t="s">
        <v>32</v>
      </c>
    </row>
    <row r="183" spans="1:21">
      <c r="A183" s="1" t="s">
        <v>21</v>
      </c>
      <c r="B183" s="14"/>
      <c r="C183" t="s">
        <v>242</v>
      </c>
      <c r="D183" s="16">
        <f t="shared" si="8"/>
        <v>69.344939999999994</v>
      </c>
      <c r="E183" s="16">
        <f t="shared" si="9"/>
        <v>20.033866666666668</v>
      </c>
      <c r="F183" s="1">
        <v>52</v>
      </c>
      <c r="G183" s="1" t="s">
        <v>243</v>
      </c>
      <c r="H183" s="1" t="s">
        <v>25</v>
      </c>
      <c r="I183" s="1">
        <v>3</v>
      </c>
      <c r="J183" s="1">
        <v>10</v>
      </c>
      <c r="M183" s="1" t="s">
        <v>49</v>
      </c>
      <c r="N183" s="7" t="s">
        <v>254</v>
      </c>
      <c r="P183" s="8">
        <v>20</v>
      </c>
      <c r="Q183" s="1" t="s">
        <v>29</v>
      </c>
      <c r="R183" s="1" t="s">
        <v>30</v>
      </c>
      <c r="S183" s="1" t="s">
        <v>30</v>
      </c>
      <c r="T183" s="13" t="s">
        <v>31</v>
      </c>
      <c r="U183" s="1" t="s">
        <v>32</v>
      </c>
    </row>
    <row r="184" spans="1:21">
      <c r="A184" s="1" t="s">
        <v>21</v>
      </c>
      <c r="B184" s="14"/>
      <c r="C184" t="s">
        <v>242</v>
      </c>
      <c r="D184" s="16">
        <f t="shared" si="8"/>
        <v>69.344939999999994</v>
      </c>
      <c r="E184" s="16">
        <f t="shared" si="9"/>
        <v>20.033866666666668</v>
      </c>
      <c r="F184" s="1">
        <v>52</v>
      </c>
      <c r="G184" s="1" t="s">
        <v>243</v>
      </c>
      <c r="H184" s="1" t="s">
        <v>25</v>
      </c>
      <c r="I184" s="1">
        <v>4</v>
      </c>
      <c r="J184" s="1">
        <v>2</v>
      </c>
      <c r="M184" s="1" t="s">
        <v>49</v>
      </c>
      <c r="N184" s="7" t="s">
        <v>255</v>
      </c>
      <c r="P184" s="8">
        <v>20</v>
      </c>
      <c r="Q184" s="1" t="s">
        <v>29</v>
      </c>
      <c r="R184" s="1" t="s">
        <v>30</v>
      </c>
      <c r="S184" s="1" t="s">
        <v>30</v>
      </c>
      <c r="T184" s="13" t="s">
        <v>31</v>
      </c>
      <c r="U184" s="1" t="s">
        <v>32</v>
      </c>
    </row>
    <row r="185" spans="1:21">
      <c r="A185" s="1" t="s">
        <v>21</v>
      </c>
      <c r="B185" s="14"/>
      <c r="C185" t="s">
        <v>242</v>
      </c>
      <c r="D185" s="16">
        <f t="shared" si="8"/>
        <v>69.344939999999994</v>
      </c>
      <c r="E185" s="16">
        <f t="shared" si="9"/>
        <v>20.033866666666668</v>
      </c>
      <c r="F185" s="1">
        <v>52</v>
      </c>
      <c r="G185" s="1" t="s">
        <v>243</v>
      </c>
      <c r="H185" s="1" t="s">
        <v>25</v>
      </c>
      <c r="I185" s="1">
        <v>1</v>
      </c>
      <c r="J185" s="1" t="s">
        <v>26</v>
      </c>
      <c r="M185" s="1" t="s">
        <v>58</v>
      </c>
      <c r="N185" s="7" t="s">
        <v>256</v>
      </c>
      <c r="P185" s="8">
        <v>200</v>
      </c>
      <c r="Q185" s="1" t="s">
        <v>29</v>
      </c>
      <c r="R185" s="1" t="s">
        <v>60</v>
      </c>
      <c r="S185" s="1" t="s">
        <v>60</v>
      </c>
      <c r="T185" s="13" t="s">
        <v>61</v>
      </c>
      <c r="U185" s="1" t="s">
        <v>32</v>
      </c>
    </row>
    <row r="186" spans="1:21">
      <c r="A186" s="1" t="s">
        <v>21</v>
      </c>
      <c r="B186" s="14"/>
      <c r="C186" t="s">
        <v>242</v>
      </c>
      <c r="D186" s="16">
        <f t="shared" si="8"/>
        <v>69.344939999999994</v>
      </c>
      <c r="E186" s="16">
        <f t="shared" si="9"/>
        <v>20.033866666666668</v>
      </c>
      <c r="F186" s="1">
        <v>52</v>
      </c>
      <c r="G186" s="1" t="s">
        <v>243</v>
      </c>
      <c r="H186" s="1" t="s">
        <v>25</v>
      </c>
      <c r="I186" s="1">
        <v>2</v>
      </c>
      <c r="J186" s="1">
        <v>20</v>
      </c>
      <c r="M186" s="1" t="s">
        <v>58</v>
      </c>
      <c r="N186" s="7" t="s">
        <v>257</v>
      </c>
      <c r="P186" s="8">
        <v>200</v>
      </c>
      <c r="Q186" s="1" t="s">
        <v>29</v>
      </c>
      <c r="R186" s="1" t="s">
        <v>60</v>
      </c>
      <c r="S186" s="1" t="s">
        <v>60</v>
      </c>
      <c r="T186" s="13" t="s">
        <v>61</v>
      </c>
      <c r="U186" s="1" t="s">
        <v>32</v>
      </c>
    </row>
    <row r="187" spans="1:21">
      <c r="A187" s="1" t="s">
        <v>21</v>
      </c>
      <c r="B187" s="14"/>
      <c r="C187" t="s">
        <v>242</v>
      </c>
      <c r="D187" s="16">
        <f t="shared" si="8"/>
        <v>69.344939999999994</v>
      </c>
      <c r="E187" s="16">
        <f t="shared" si="9"/>
        <v>20.033866666666668</v>
      </c>
      <c r="F187" s="1">
        <v>52</v>
      </c>
      <c r="G187" s="1" t="s">
        <v>243</v>
      </c>
      <c r="H187" s="1" t="s">
        <v>25</v>
      </c>
      <c r="I187" s="1">
        <v>3</v>
      </c>
      <c r="J187" s="1">
        <v>10</v>
      </c>
      <c r="M187" s="1" t="s">
        <v>58</v>
      </c>
      <c r="N187" s="7" t="s">
        <v>258</v>
      </c>
      <c r="P187" s="8">
        <v>200</v>
      </c>
      <c r="Q187" s="1" t="s">
        <v>29</v>
      </c>
      <c r="R187" s="1" t="s">
        <v>60</v>
      </c>
      <c r="S187" s="1" t="s">
        <v>60</v>
      </c>
      <c r="T187" s="13" t="s">
        <v>61</v>
      </c>
      <c r="U187" s="1" t="s">
        <v>32</v>
      </c>
    </row>
    <row r="188" spans="1:21">
      <c r="A188" s="1" t="s">
        <v>21</v>
      </c>
      <c r="B188" s="14"/>
      <c r="C188" t="s">
        <v>242</v>
      </c>
      <c r="D188" s="16">
        <f t="shared" si="8"/>
        <v>69.344939999999994</v>
      </c>
      <c r="E188" s="16">
        <f t="shared" si="9"/>
        <v>20.033866666666668</v>
      </c>
      <c r="F188" s="1">
        <v>52</v>
      </c>
      <c r="G188" s="1" t="s">
        <v>243</v>
      </c>
      <c r="H188" s="1" t="s">
        <v>25</v>
      </c>
      <c r="I188" s="1">
        <v>4</v>
      </c>
      <c r="J188" s="1">
        <v>2</v>
      </c>
      <c r="M188" s="1" t="s">
        <v>58</v>
      </c>
      <c r="N188" s="7" t="s">
        <v>259</v>
      </c>
      <c r="P188" s="8">
        <v>200</v>
      </c>
      <c r="Q188" s="1" t="s">
        <v>29</v>
      </c>
      <c r="R188" s="1" t="s">
        <v>60</v>
      </c>
      <c r="S188" s="1" t="s">
        <v>60</v>
      </c>
      <c r="T188" s="13" t="s">
        <v>61</v>
      </c>
      <c r="U188" s="1" t="s">
        <v>32</v>
      </c>
    </row>
    <row r="189" spans="1:21">
      <c r="A189" s="1" t="s">
        <v>21</v>
      </c>
      <c r="B189" s="14"/>
      <c r="C189" t="s">
        <v>242</v>
      </c>
      <c r="D189" s="16">
        <f t="shared" si="8"/>
        <v>69.344939999999994</v>
      </c>
      <c r="E189" s="16">
        <f t="shared" si="9"/>
        <v>20.033866666666668</v>
      </c>
      <c r="F189" s="1">
        <v>52</v>
      </c>
      <c r="G189" s="1" t="s">
        <v>243</v>
      </c>
      <c r="H189" s="1" t="s">
        <v>25</v>
      </c>
      <c r="I189" s="1">
        <v>1</v>
      </c>
      <c r="J189" s="1" t="s">
        <v>26</v>
      </c>
      <c r="M189" s="1" t="s">
        <v>67</v>
      </c>
      <c r="N189" s="7" t="s">
        <v>260</v>
      </c>
      <c r="P189" s="8">
        <v>250</v>
      </c>
      <c r="Q189" s="1" t="s">
        <v>29</v>
      </c>
      <c r="R189" s="1" t="s">
        <v>60</v>
      </c>
      <c r="S189" s="1" t="s">
        <v>60</v>
      </c>
      <c r="T189" s="13" t="s">
        <v>61</v>
      </c>
      <c r="U189" s="1" t="s">
        <v>32</v>
      </c>
    </row>
    <row r="190" spans="1:21">
      <c r="A190" s="1" t="s">
        <v>21</v>
      </c>
      <c r="B190" s="14"/>
      <c r="C190" t="s">
        <v>242</v>
      </c>
      <c r="D190" s="16">
        <f t="shared" si="8"/>
        <v>69.344939999999994</v>
      </c>
      <c r="E190" s="16">
        <f t="shared" si="9"/>
        <v>20.033866666666668</v>
      </c>
      <c r="F190" s="1">
        <v>52</v>
      </c>
      <c r="G190" s="1" t="s">
        <v>243</v>
      </c>
      <c r="H190" s="1" t="s">
        <v>25</v>
      </c>
      <c r="I190" s="1">
        <v>2</v>
      </c>
      <c r="J190" s="1">
        <v>20</v>
      </c>
      <c r="M190" s="1" t="s">
        <v>67</v>
      </c>
      <c r="N190" s="7" t="s">
        <v>261</v>
      </c>
      <c r="P190" s="8">
        <v>250</v>
      </c>
      <c r="Q190" s="1" t="s">
        <v>29</v>
      </c>
      <c r="R190" s="1" t="s">
        <v>60</v>
      </c>
      <c r="S190" s="1" t="s">
        <v>60</v>
      </c>
      <c r="T190" s="13" t="s">
        <v>61</v>
      </c>
      <c r="U190" s="1" t="s">
        <v>32</v>
      </c>
    </row>
    <row r="191" spans="1:21">
      <c r="A191" s="1" t="s">
        <v>21</v>
      </c>
      <c r="B191" s="14"/>
      <c r="C191" t="s">
        <v>242</v>
      </c>
      <c r="D191" s="16">
        <f t="shared" si="8"/>
        <v>69.344939999999994</v>
      </c>
      <c r="E191" s="16">
        <f t="shared" si="9"/>
        <v>20.033866666666668</v>
      </c>
      <c r="F191" s="1">
        <v>52</v>
      </c>
      <c r="G191" s="1" t="s">
        <v>243</v>
      </c>
      <c r="H191" s="1" t="s">
        <v>25</v>
      </c>
      <c r="I191" s="1">
        <v>3</v>
      </c>
      <c r="J191" s="1">
        <v>10</v>
      </c>
      <c r="M191" s="1" t="s">
        <v>67</v>
      </c>
      <c r="N191" s="7" t="s">
        <v>262</v>
      </c>
      <c r="P191" s="8">
        <v>250</v>
      </c>
      <c r="Q191" s="1" t="s">
        <v>29</v>
      </c>
      <c r="R191" s="1" t="s">
        <v>60</v>
      </c>
      <c r="S191" s="1" t="s">
        <v>60</v>
      </c>
      <c r="T191" s="13" t="s">
        <v>61</v>
      </c>
      <c r="U191" s="1" t="s">
        <v>32</v>
      </c>
    </row>
    <row r="192" spans="1:21">
      <c r="A192" s="1" t="s">
        <v>21</v>
      </c>
      <c r="B192" s="14"/>
      <c r="C192" t="s">
        <v>242</v>
      </c>
      <c r="D192" s="16">
        <f t="shared" si="8"/>
        <v>69.344939999999994</v>
      </c>
      <c r="E192" s="16">
        <f t="shared" si="9"/>
        <v>20.033866666666668</v>
      </c>
      <c r="F192" s="1">
        <v>52</v>
      </c>
      <c r="G192" s="1" t="s">
        <v>243</v>
      </c>
      <c r="H192" s="1" t="s">
        <v>25</v>
      </c>
      <c r="I192" s="1">
        <v>4</v>
      </c>
      <c r="J192" s="1">
        <v>2</v>
      </c>
      <c r="M192" s="1" t="s">
        <v>67</v>
      </c>
      <c r="N192" s="7" t="s">
        <v>263</v>
      </c>
      <c r="P192" s="8">
        <v>250</v>
      </c>
      <c r="Q192" s="1" t="s">
        <v>29</v>
      </c>
      <c r="R192" s="1" t="s">
        <v>60</v>
      </c>
      <c r="S192" s="1" t="s">
        <v>60</v>
      </c>
      <c r="T192" s="13" t="s">
        <v>61</v>
      </c>
      <c r="U192" s="1" t="s">
        <v>32</v>
      </c>
    </row>
    <row r="193" spans="1:21">
      <c r="A193" s="1" t="s">
        <v>21</v>
      </c>
      <c r="B193" s="14"/>
      <c r="C193" t="s">
        <v>242</v>
      </c>
      <c r="D193" s="16">
        <f t="shared" si="8"/>
        <v>69.344939999999994</v>
      </c>
      <c r="E193" s="16">
        <f t="shared" si="9"/>
        <v>20.033866666666668</v>
      </c>
      <c r="F193" s="1">
        <v>52</v>
      </c>
      <c r="G193" s="1" t="s">
        <v>243</v>
      </c>
      <c r="H193" s="1" t="s">
        <v>25</v>
      </c>
      <c r="I193" s="1">
        <v>1</v>
      </c>
      <c r="J193" s="1" t="s">
        <v>26</v>
      </c>
      <c r="M193" s="1" t="s">
        <v>74</v>
      </c>
      <c r="N193" s="7" t="s">
        <v>264</v>
      </c>
      <c r="P193" s="8">
        <v>250</v>
      </c>
      <c r="Q193" s="1" t="s">
        <v>29</v>
      </c>
      <c r="R193" s="1" t="s">
        <v>60</v>
      </c>
      <c r="S193" s="1" t="s">
        <v>60</v>
      </c>
      <c r="T193" s="13" t="s">
        <v>61</v>
      </c>
      <c r="U193" s="1" t="s">
        <v>32</v>
      </c>
    </row>
    <row r="194" spans="1:21">
      <c r="A194" s="1" t="s">
        <v>21</v>
      </c>
      <c r="B194" s="14"/>
      <c r="C194" t="s">
        <v>242</v>
      </c>
      <c r="D194" s="16">
        <f t="shared" si="8"/>
        <v>69.344939999999994</v>
      </c>
      <c r="E194" s="16">
        <f t="shared" si="9"/>
        <v>20.033866666666668</v>
      </c>
      <c r="F194" s="1">
        <v>52</v>
      </c>
      <c r="G194" s="1" t="s">
        <v>243</v>
      </c>
      <c r="H194" s="1" t="s">
        <v>25</v>
      </c>
      <c r="I194" s="1">
        <v>1</v>
      </c>
      <c r="J194" s="1" t="s">
        <v>26</v>
      </c>
      <c r="M194" s="1" t="s">
        <v>74</v>
      </c>
      <c r="N194" s="7" t="s">
        <v>265</v>
      </c>
      <c r="P194" s="8">
        <v>250</v>
      </c>
      <c r="Q194" s="1" t="s">
        <v>29</v>
      </c>
      <c r="R194" s="1" t="s">
        <v>60</v>
      </c>
      <c r="S194" s="1" t="s">
        <v>60</v>
      </c>
      <c r="T194" s="13" t="s">
        <v>61</v>
      </c>
      <c r="U194" s="1" t="s">
        <v>32</v>
      </c>
    </row>
    <row r="195" spans="1:21">
      <c r="A195" s="1" t="s">
        <v>21</v>
      </c>
      <c r="B195" s="14"/>
      <c r="C195" t="s">
        <v>242</v>
      </c>
      <c r="D195" s="16">
        <f t="shared" si="8"/>
        <v>69.344939999999994</v>
      </c>
      <c r="E195" s="16">
        <f t="shared" si="9"/>
        <v>20.033866666666668</v>
      </c>
      <c r="F195" s="1">
        <v>52</v>
      </c>
      <c r="G195" s="1" t="s">
        <v>243</v>
      </c>
      <c r="H195" s="1" t="s">
        <v>25</v>
      </c>
      <c r="I195" s="1">
        <v>1</v>
      </c>
      <c r="J195" s="1" t="s">
        <v>26</v>
      </c>
      <c r="M195" s="1" t="s">
        <v>74</v>
      </c>
      <c r="N195" s="7" t="s">
        <v>266</v>
      </c>
      <c r="P195" s="8">
        <v>250</v>
      </c>
      <c r="Q195" s="1" t="s">
        <v>29</v>
      </c>
      <c r="R195" s="1" t="s">
        <v>60</v>
      </c>
      <c r="S195" s="1" t="s">
        <v>60</v>
      </c>
      <c r="T195" s="13" t="s">
        <v>61</v>
      </c>
      <c r="U195" s="1" t="s">
        <v>32</v>
      </c>
    </row>
    <row r="196" spans="1:21">
      <c r="A196" s="1" t="s">
        <v>21</v>
      </c>
      <c r="B196" s="14"/>
      <c r="C196" t="s">
        <v>242</v>
      </c>
      <c r="D196" s="16">
        <f t="shared" si="8"/>
        <v>69.344939999999994</v>
      </c>
      <c r="E196" s="16">
        <f t="shared" si="9"/>
        <v>20.033866666666668</v>
      </c>
      <c r="F196" s="1">
        <v>52</v>
      </c>
      <c r="G196" s="1" t="s">
        <v>243</v>
      </c>
      <c r="H196" s="1" t="s">
        <v>25</v>
      </c>
      <c r="I196" s="1">
        <v>2</v>
      </c>
      <c r="J196" s="1">
        <v>20</v>
      </c>
      <c r="M196" s="1" t="s">
        <v>74</v>
      </c>
      <c r="N196" s="7" t="s">
        <v>267</v>
      </c>
      <c r="P196" s="8">
        <v>250</v>
      </c>
      <c r="Q196" s="1" t="s">
        <v>29</v>
      </c>
      <c r="R196" s="1" t="s">
        <v>60</v>
      </c>
      <c r="S196" s="1" t="s">
        <v>60</v>
      </c>
      <c r="T196" s="13" t="s">
        <v>61</v>
      </c>
      <c r="U196" s="1" t="s">
        <v>32</v>
      </c>
    </row>
    <row r="197" spans="1:21">
      <c r="A197" s="1" t="s">
        <v>21</v>
      </c>
      <c r="B197" s="14"/>
      <c r="C197" t="s">
        <v>242</v>
      </c>
      <c r="D197" s="16">
        <f t="shared" si="8"/>
        <v>69.344939999999994</v>
      </c>
      <c r="E197" s="16">
        <f t="shared" si="9"/>
        <v>20.033866666666668</v>
      </c>
      <c r="F197" s="1">
        <v>52</v>
      </c>
      <c r="G197" s="1" t="s">
        <v>243</v>
      </c>
      <c r="H197" s="1" t="s">
        <v>25</v>
      </c>
      <c r="I197" s="1">
        <v>2</v>
      </c>
      <c r="J197" s="1">
        <v>20</v>
      </c>
      <c r="M197" s="1" t="s">
        <v>74</v>
      </c>
      <c r="N197" s="7" t="s">
        <v>268</v>
      </c>
      <c r="P197" s="8">
        <v>250</v>
      </c>
      <c r="Q197" s="1" t="s">
        <v>29</v>
      </c>
      <c r="R197" s="1" t="s">
        <v>60</v>
      </c>
      <c r="S197" s="1" t="s">
        <v>60</v>
      </c>
      <c r="T197" s="13" t="s">
        <v>61</v>
      </c>
      <c r="U197" s="1" t="s">
        <v>32</v>
      </c>
    </row>
    <row r="198" spans="1:21">
      <c r="A198" s="1" t="s">
        <v>21</v>
      </c>
      <c r="B198" s="14"/>
      <c r="C198" t="s">
        <v>242</v>
      </c>
      <c r="D198" s="16">
        <f t="shared" si="8"/>
        <v>69.344939999999994</v>
      </c>
      <c r="E198" s="16">
        <f t="shared" si="9"/>
        <v>20.033866666666668</v>
      </c>
      <c r="F198" s="1">
        <v>52</v>
      </c>
      <c r="G198" s="1" t="s">
        <v>243</v>
      </c>
      <c r="H198" s="1" t="s">
        <v>25</v>
      </c>
      <c r="I198" s="1">
        <v>2</v>
      </c>
      <c r="J198" s="1">
        <v>20</v>
      </c>
      <c r="M198" s="1" t="s">
        <v>74</v>
      </c>
      <c r="N198" s="7" t="s">
        <v>269</v>
      </c>
      <c r="P198" s="8">
        <v>250</v>
      </c>
      <c r="Q198" s="1" t="s">
        <v>29</v>
      </c>
      <c r="R198" s="1" t="s">
        <v>60</v>
      </c>
      <c r="S198" s="1" t="s">
        <v>60</v>
      </c>
      <c r="T198" s="13" t="s">
        <v>61</v>
      </c>
      <c r="U198" s="1" t="s">
        <v>32</v>
      </c>
    </row>
    <row r="199" spans="1:21">
      <c r="A199" s="1" t="s">
        <v>21</v>
      </c>
      <c r="B199" s="14"/>
      <c r="C199" t="s">
        <v>242</v>
      </c>
      <c r="D199" s="16">
        <f t="shared" si="8"/>
        <v>69.344939999999994</v>
      </c>
      <c r="E199" s="16">
        <f t="shared" si="9"/>
        <v>20.033866666666668</v>
      </c>
      <c r="F199" s="1">
        <v>52</v>
      </c>
      <c r="G199" s="1" t="s">
        <v>243</v>
      </c>
      <c r="H199" s="1" t="s">
        <v>25</v>
      </c>
      <c r="I199" s="1">
        <v>3</v>
      </c>
      <c r="J199" s="1">
        <v>10</v>
      </c>
      <c r="M199" s="1" t="s">
        <v>74</v>
      </c>
      <c r="N199" s="7" t="s">
        <v>270</v>
      </c>
      <c r="P199" s="8">
        <v>250</v>
      </c>
      <c r="Q199" s="1" t="s">
        <v>29</v>
      </c>
      <c r="R199" s="1" t="s">
        <v>60</v>
      </c>
      <c r="S199" s="1" t="s">
        <v>60</v>
      </c>
      <c r="T199" s="13" t="s">
        <v>61</v>
      </c>
      <c r="U199" s="1" t="s">
        <v>32</v>
      </c>
    </row>
    <row r="200" spans="1:21">
      <c r="A200" s="1" t="s">
        <v>21</v>
      </c>
      <c r="B200" s="14"/>
      <c r="C200" t="s">
        <v>242</v>
      </c>
      <c r="D200" s="16">
        <f t="shared" si="8"/>
        <v>69.344939999999994</v>
      </c>
      <c r="E200" s="16">
        <f t="shared" si="9"/>
        <v>20.033866666666668</v>
      </c>
      <c r="F200" s="1">
        <v>52</v>
      </c>
      <c r="G200" s="1" t="s">
        <v>243</v>
      </c>
      <c r="H200" s="1" t="s">
        <v>25</v>
      </c>
      <c r="I200" s="1">
        <v>3</v>
      </c>
      <c r="J200" s="1">
        <v>10</v>
      </c>
      <c r="M200" s="1" t="s">
        <v>74</v>
      </c>
      <c r="N200" s="7" t="s">
        <v>271</v>
      </c>
      <c r="P200" s="8">
        <v>250</v>
      </c>
      <c r="Q200" s="1" t="s">
        <v>29</v>
      </c>
      <c r="R200" s="1" t="s">
        <v>60</v>
      </c>
      <c r="S200" s="1" t="s">
        <v>60</v>
      </c>
      <c r="T200" s="13" t="s">
        <v>61</v>
      </c>
      <c r="U200" s="1" t="s">
        <v>32</v>
      </c>
    </row>
    <row r="201" spans="1:21">
      <c r="A201" s="1" t="s">
        <v>21</v>
      </c>
      <c r="B201" s="14"/>
      <c r="C201" t="s">
        <v>242</v>
      </c>
      <c r="D201" s="16">
        <f t="shared" si="8"/>
        <v>69.344939999999994</v>
      </c>
      <c r="E201" s="16">
        <f t="shared" si="9"/>
        <v>20.033866666666668</v>
      </c>
      <c r="F201" s="1">
        <v>52</v>
      </c>
      <c r="G201" s="1" t="s">
        <v>243</v>
      </c>
      <c r="H201" s="1" t="s">
        <v>25</v>
      </c>
      <c r="I201" s="1">
        <v>3</v>
      </c>
      <c r="J201" s="1">
        <v>10</v>
      </c>
      <c r="M201" s="1" t="s">
        <v>74</v>
      </c>
      <c r="N201" s="7" t="s">
        <v>272</v>
      </c>
      <c r="P201" s="8">
        <v>250</v>
      </c>
      <c r="Q201" s="1" t="s">
        <v>29</v>
      </c>
      <c r="R201" s="1" t="s">
        <v>60</v>
      </c>
      <c r="S201" s="1" t="s">
        <v>60</v>
      </c>
      <c r="T201" s="13" t="s">
        <v>61</v>
      </c>
      <c r="U201" s="1" t="s">
        <v>32</v>
      </c>
    </row>
    <row r="202" spans="1:21">
      <c r="A202" s="1" t="s">
        <v>21</v>
      </c>
      <c r="B202" s="14"/>
      <c r="C202" t="s">
        <v>242</v>
      </c>
      <c r="D202" s="16">
        <f t="shared" si="8"/>
        <v>69.344939999999994</v>
      </c>
      <c r="E202" s="16">
        <f t="shared" si="9"/>
        <v>20.033866666666668</v>
      </c>
      <c r="F202" s="1">
        <v>52</v>
      </c>
      <c r="G202" s="1" t="s">
        <v>243</v>
      </c>
      <c r="H202" s="1" t="s">
        <v>25</v>
      </c>
      <c r="I202" s="1">
        <v>4</v>
      </c>
      <c r="J202" s="1">
        <v>2</v>
      </c>
      <c r="M202" s="1" t="s">
        <v>74</v>
      </c>
      <c r="N202" s="7" t="s">
        <v>273</v>
      </c>
      <c r="P202" s="8">
        <v>250</v>
      </c>
      <c r="Q202" s="1" t="s">
        <v>29</v>
      </c>
      <c r="R202" s="1" t="s">
        <v>60</v>
      </c>
      <c r="S202" s="1" t="s">
        <v>60</v>
      </c>
      <c r="T202" s="13" t="s">
        <v>61</v>
      </c>
      <c r="U202" s="1" t="s">
        <v>32</v>
      </c>
    </row>
    <row r="203" spans="1:21">
      <c r="A203" s="1" t="s">
        <v>21</v>
      </c>
      <c r="B203" s="14"/>
      <c r="C203" t="s">
        <v>242</v>
      </c>
      <c r="D203" s="16">
        <f t="shared" si="8"/>
        <v>69.344939999999994</v>
      </c>
      <c r="E203" s="16">
        <f t="shared" si="9"/>
        <v>20.033866666666668</v>
      </c>
      <c r="F203" s="1">
        <v>52</v>
      </c>
      <c r="G203" s="1" t="s">
        <v>243</v>
      </c>
      <c r="H203" s="1" t="s">
        <v>25</v>
      </c>
      <c r="I203" s="1">
        <v>4</v>
      </c>
      <c r="J203" s="1">
        <v>2</v>
      </c>
      <c r="M203" s="1" t="s">
        <v>74</v>
      </c>
      <c r="N203" s="7" t="s">
        <v>274</v>
      </c>
      <c r="P203" s="8">
        <v>250</v>
      </c>
      <c r="Q203" s="1" t="s">
        <v>29</v>
      </c>
      <c r="R203" s="1" t="s">
        <v>60</v>
      </c>
      <c r="S203" s="1" t="s">
        <v>60</v>
      </c>
      <c r="T203" s="13" t="s">
        <v>61</v>
      </c>
      <c r="U203" s="1" t="s">
        <v>32</v>
      </c>
    </row>
    <row r="204" spans="1:21">
      <c r="A204" s="1" t="s">
        <v>21</v>
      </c>
      <c r="B204" s="14"/>
      <c r="C204" t="s">
        <v>242</v>
      </c>
      <c r="D204" s="16">
        <f t="shared" si="8"/>
        <v>69.344939999999994</v>
      </c>
      <c r="E204" s="16">
        <f t="shared" si="9"/>
        <v>20.033866666666668</v>
      </c>
      <c r="F204" s="1">
        <v>52</v>
      </c>
      <c r="G204" s="1" t="s">
        <v>243</v>
      </c>
      <c r="H204" s="1" t="s">
        <v>25</v>
      </c>
      <c r="I204" s="1">
        <v>4</v>
      </c>
      <c r="J204" s="1">
        <v>2</v>
      </c>
      <c r="M204" s="1" t="s">
        <v>74</v>
      </c>
      <c r="N204" s="7" t="s">
        <v>275</v>
      </c>
      <c r="P204" s="8">
        <v>250</v>
      </c>
      <c r="Q204" s="1" t="s">
        <v>29</v>
      </c>
      <c r="R204" s="1" t="s">
        <v>60</v>
      </c>
      <c r="S204" s="1" t="s">
        <v>60</v>
      </c>
      <c r="T204" s="13" t="s">
        <v>61</v>
      </c>
      <c r="U204" s="1" t="s">
        <v>32</v>
      </c>
    </row>
    <row r="205" spans="1:21">
      <c r="A205" s="1" t="s">
        <v>21</v>
      </c>
      <c r="B205" s="14"/>
      <c r="C205" t="s">
        <v>242</v>
      </c>
      <c r="D205" s="16">
        <f t="shared" si="8"/>
        <v>69.344939999999994</v>
      </c>
      <c r="E205" s="16">
        <f t="shared" si="9"/>
        <v>20.033866666666668</v>
      </c>
      <c r="F205" s="1">
        <v>52</v>
      </c>
      <c r="G205" s="1" t="s">
        <v>243</v>
      </c>
      <c r="H205" s="1" t="s">
        <v>93</v>
      </c>
      <c r="J205" s="1">
        <v>25</v>
      </c>
      <c r="K205" s="12">
        <v>0</v>
      </c>
      <c r="M205" s="1" t="s">
        <v>94</v>
      </c>
      <c r="N205" s="7" t="s">
        <v>276</v>
      </c>
      <c r="S205" s="1" t="s">
        <v>60</v>
      </c>
      <c r="T205" s="13" t="s">
        <v>61</v>
      </c>
      <c r="U205" s="1" t="s">
        <v>32</v>
      </c>
    </row>
    <row r="207" spans="1:21">
      <c r="A207" s="1" t="s">
        <v>21</v>
      </c>
      <c r="C207" s="17" t="s">
        <v>277</v>
      </c>
      <c r="D207" s="10">
        <f>69+26.6302/60</f>
        <v>69.44383666666667</v>
      </c>
      <c r="E207" s="10">
        <f>20+10.853/60</f>
        <v>20.180883333333334</v>
      </c>
      <c r="F207" s="1">
        <v>68</v>
      </c>
      <c r="G207" s="1" t="s">
        <v>278</v>
      </c>
      <c r="H207" s="1" t="s">
        <v>25</v>
      </c>
      <c r="I207" s="1">
        <v>1</v>
      </c>
      <c r="J207" s="1" t="s">
        <v>26</v>
      </c>
      <c r="M207" s="1" t="s">
        <v>27</v>
      </c>
      <c r="N207" s="7" t="s">
        <v>279</v>
      </c>
      <c r="P207" s="8">
        <v>15</v>
      </c>
      <c r="Q207" s="1" t="s">
        <v>29</v>
      </c>
      <c r="R207" s="1" t="s">
        <v>30</v>
      </c>
      <c r="S207" s="1" t="s">
        <v>30</v>
      </c>
      <c r="T207" s="13" t="s">
        <v>31</v>
      </c>
      <c r="U207" s="1" t="s">
        <v>32</v>
      </c>
    </row>
    <row r="208" spans="1:21">
      <c r="A208" s="1" t="s">
        <v>21</v>
      </c>
      <c r="C208" s="17" t="s">
        <v>277</v>
      </c>
      <c r="D208" s="10">
        <f>69+26.6302/60</f>
        <v>69.44383666666667</v>
      </c>
      <c r="E208" s="10">
        <f>20+10.853/60</f>
        <v>20.180883333333334</v>
      </c>
      <c r="F208" s="1">
        <v>68</v>
      </c>
      <c r="G208" s="1" t="s">
        <v>278</v>
      </c>
      <c r="H208" s="1" t="s">
        <v>25</v>
      </c>
      <c r="I208" s="1">
        <v>2</v>
      </c>
      <c r="J208" s="1">
        <v>40</v>
      </c>
      <c r="M208" s="1" t="s">
        <v>27</v>
      </c>
      <c r="N208" s="7" t="s">
        <v>280</v>
      </c>
      <c r="P208" s="8">
        <v>15</v>
      </c>
      <c r="Q208" s="1" t="s">
        <v>29</v>
      </c>
      <c r="R208" s="1" t="s">
        <v>30</v>
      </c>
      <c r="S208" s="1" t="s">
        <v>30</v>
      </c>
      <c r="T208" s="13" t="s">
        <v>31</v>
      </c>
      <c r="U208" s="1" t="s">
        <v>32</v>
      </c>
    </row>
    <row r="209" spans="1:21">
      <c r="A209" s="1" t="s">
        <v>21</v>
      </c>
      <c r="C209" s="17" t="s">
        <v>277</v>
      </c>
      <c r="D209" s="10">
        <f>69+26.6302/60</f>
        <v>69.44383666666667</v>
      </c>
      <c r="E209" s="10">
        <f>20+10.853/60</f>
        <v>20.180883333333334</v>
      </c>
      <c r="F209" s="1">
        <v>68</v>
      </c>
      <c r="G209" s="1" t="s">
        <v>278</v>
      </c>
      <c r="H209" s="1" t="s">
        <v>25</v>
      </c>
      <c r="I209" s="1">
        <v>3</v>
      </c>
      <c r="J209" s="1">
        <v>20</v>
      </c>
      <c r="M209" s="1" t="s">
        <v>27</v>
      </c>
      <c r="N209" s="7" t="s">
        <v>281</v>
      </c>
      <c r="P209" s="8">
        <v>15</v>
      </c>
      <c r="Q209" s="1" t="s">
        <v>29</v>
      </c>
      <c r="R209" s="1" t="s">
        <v>30</v>
      </c>
      <c r="S209" s="1" t="s">
        <v>30</v>
      </c>
      <c r="T209" s="13" t="s">
        <v>31</v>
      </c>
      <c r="U209" s="1" t="s">
        <v>32</v>
      </c>
    </row>
    <row r="210" spans="1:21">
      <c r="A210" s="1" t="s">
        <v>21</v>
      </c>
      <c r="C210" s="17" t="s">
        <v>277</v>
      </c>
      <c r="D210" s="10">
        <f t="shared" ref="D210:D242" si="10">69+26.6302/60</f>
        <v>69.44383666666667</v>
      </c>
      <c r="E210" s="10">
        <f t="shared" ref="E210:E242" si="11">20+10.853/60</f>
        <v>20.180883333333334</v>
      </c>
      <c r="F210" s="1">
        <v>68</v>
      </c>
      <c r="G210" s="1" t="s">
        <v>278</v>
      </c>
      <c r="H210" s="1" t="s">
        <v>25</v>
      </c>
      <c r="I210" s="1">
        <v>4</v>
      </c>
      <c r="J210" s="1">
        <v>10</v>
      </c>
      <c r="M210" s="1" t="s">
        <v>27</v>
      </c>
      <c r="N210" s="7" t="s">
        <v>282</v>
      </c>
      <c r="P210" s="8">
        <v>15</v>
      </c>
      <c r="Q210" s="1" t="s">
        <v>29</v>
      </c>
      <c r="R210" s="1" t="s">
        <v>30</v>
      </c>
      <c r="S210" s="1" t="s">
        <v>30</v>
      </c>
      <c r="T210" s="13" t="s">
        <v>31</v>
      </c>
      <c r="U210" s="1" t="s">
        <v>32</v>
      </c>
    </row>
    <row r="211" spans="1:21">
      <c r="A211" s="1" t="s">
        <v>21</v>
      </c>
      <c r="C211" s="17" t="s">
        <v>277</v>
      </c>
      <c r="D211" s="10">
        <f t="shared" si="10"/>
        <v>69.44383666666667</v>
      </c>
      <c r="E211" s="10">
        <f t="shared" si="11"/>
        <v>20.180883333333334</v>
      </c>
      <c r="F211" s="1">
        <v>68</v>
      </c>
      <c r="G211" s="1" t="s">
        <v>278</v>
      </c>
      <c r="H211" s="1" t="s">
        <v>25</v>
      </c>
      <c r="I211" s="1">
        <v>5</v>
      </c>
      <c r="J211" s="1">
        <v>2</v>
      </c>
      <c r="M211" s="1" t="s">
        <v>27</v>
      </c>
      <c r="N211" s="7" t="s">
        <v>283</v>
      </c>
      <c r="P211" s="8">
        <v>15</v>
      </c>
      <c r="Q211" s="1" t="s">
        <v>29</v>
      </c>
      <c r="R211" s="1" t="s">
        <v>30</v>
      </c>
      <c r="S211" s="1" t="s">
        <v>30</v>
      </c>
      <c r="T211" s="13" t="s">
        <v>31</v>
      </c>
      <c r="U211" s="1" t="s">
        <v>32</v>
      </c>
    </row>
    <row r="212" spans="1:21">
      <c r="A212" s="1" t="s">
        <v>21</v>
      </c>
      <c r="C212" s="17" t="s">
        <v>277</v>
      </c>
      <c r="D212" s="10">
        <f t="shared" si="10"/>
        <v>69.44383666666667</v>
      </c>
      <c r="E212" s="10">
        <f t="shared" si="11"/>
        <v>20.180883333333334</v>
      </c>
      <c r="F212" s="1">
        <v>68</v>
      </c>
      <c r="G212" s="1" t="s">
        <v>278</v>
      </c>
      <c r="H212" s="1" t="s">
        <v>25</v>
      </c>
      <c r="I212" s="1">
        <v>1</v>
      </c>
      <c r="J212" s="1" t="s">
        <v>26</v>
      </c>
      <c r="M212" s="1" t="s">
        <v>40</v>
      </c>
      <c r="N212" s="7" t="s">
        <v>284</v>
      </c>
      <c r="P212" s="8">
        <v>20</v>
      </c>
      <c r="Q212" s="1" t="s">
        <v>29</v>
      </c>
      <c r="R212" s="1" t="s">
        <v>30</v>
      </c>
      <c r="S212" s="1" t="s">
        <v>30</v>
      </c>
      <c r="T212" s="13" t="s">
        <v>31</v>
      </c>
      <c r="U212" s="1" t="s">
        <v>32</v>
      </c>
    </row>
    <row r="213" spans="1:21">
      <c r="A213" s="1" t="s">
        <v>21</v>
      </c>
      <c r="C213" s="17" t="s">
        <v>277</v>
      </c>
      <c r="D213" s="10">
        <f t="shared" si="10"/>
        <v>69.44383666666667</v>
      </c>
      <c r="E213" s="10">
        <f t="shared" si="11"/>
        <v>20.180883333333334</v>
      </c>
      <c r="F213" s="1">
        <v>68</v>
      </c>
      <c r="G213" s="1" t="s">
        <v>278</v>
      </c>
      <c r="H213" s="1" t="s">
        <v>25</v>
      </c>
      <c r="I213" s="1">
        <v>2</v>
      </c>
      <c r="J213" s="1">
        <v>40</v>
      </c>
      <c r="M213" s="1" t="s">
        <v>40</v>
      </c>
      <c r="N213" s="7" t="s">
        <v>285</v>
      </c>
      <c r="P213" s="8">
        <v>20</v>
      </c>
      <c r="Q213" s="1" t="s">
        <v>29</v>
      </c>
      <c r="R213" s="1" t="s">
        <v>30</v>
      </c>
      <c r="S213" s="1" t="s">
        <v>30</v>
      </c>
      <c r="T213" s="13" t="s">
        <v>31</v>
      </c>
      <c r="U213" s="1" t="s">
        <v>32</v>
      </c>
    </row>
    <row r="214" spans="1:21">
      <c r="A214" s="1" t="s">
        <v>21</v>
      </c>
      <c r="C214" s="17" t="s">
        <v>277</v>
      </c>
      <c r="D214" s="10">
        <f t="shared" si="10"/>
        <v>69.44383666666667</v>
      </c>
      <c r="E214" s="10">
        <f t="shared" si="11"/>
        <v>20.180883333333334</v>
      </c>
      <c r="F214" s="1">
        <v>68</v>
      </c>
      <c r="G214" s="1" t="s">
        <v>278</v>
      </c>
      <c r="H214" s="1" t="s">
        <v>25</v>
      </c>
      <c r="I214" s="1">
        <v>3</v>
      </c>
      <c r="J214" s="1">
        <v>20</v>
      </c>
      <c r="M214" s="1" t="s">
        <v>40</v>
      </c>
      <c r="N214" s="7" t="s">
        <v>286</v>
      </c>
      <c r="P214" s="8">
        <v>20</v>
      </c>
      <c r="Q214" s="1" t="s">
        <v>29</v>
      </c>
      <c r="R214" s="1" t="s">
        <v>30</v>
      </c>
      <c r="S214" s="1" t="s">
        <v>30</v>
      </c>
      <c r="T214" s="13" t="s">
        <v>31</v>
      </c>
      <c r="U214" s="1" t="s">
        <v>32</v>
      </c>
    </row>
    <row r="215" spans="1:21">
      <c r="A215" s="1" t="s">
        <v>21</v>
      </c>
      <c r="C215" s="17" t="s">
        <v>277</v>
      </c>
      <c r="D215" s="10">
        <f t="shared" si="10"/>
        <v>69.44383666666667</v>
      </c>
      <c r="E215" s="10">
        <f t="shared" si="11"/>
        <v>20.180883333333334</v>
      </c>
      <c r="F215" s="1">
        <v>68</v>
      </c>
      <c r="G215" s="1" t="s">
        <v>278</v>
      </c>
      <c r="H215" s="1" t="s">
        <v>25</v>
      </c>
      <c r="I215" s="1">
        <v>4</v>
      </c>
      <c r="J215" s="1">
        <v>10</v>
      </c>
      <c r="M215" s="1" t="s">
        <v>40</v>
      </c>
      <c r="N215" s="7" t="s">
        <v>287</v>
      </c>
      <c r="P215" s="8">
        <v>20</v>
      </c>
      <c r="Q215" s="1" t="s">
        <v>29</v>
      </c>
      <c r="R215" s="1" t="s">
        <v>30</v>
      </c>
      <c r="S215" s="1" t="s">
        <v>30</v>
      </c>
      <c r="T215" s="13" t="s">
        <v>31</v>
      </c>
      <c r="U215" s="1" t="s">
        <v>32</v>
      </c>
    </row>
    <row r="216" spans="1:21">
      <c r="A216" s="1" t="s">
        <v>21</v>
      </c>
      <c r="C216" s="17" t="s">
        <v>277</v>
      </c>
      <c r="D216" s="10">
        <f t="shared" si="10"/>
        <v>69.44383666666667</v>
      </c>
      <c r="E216" s="10">
        <f t="shared" si="11"/>
        <v>20.180883333333334</v>
      </c>
      <c r="F216" s="1">
        <v>68</v>
      </c>
      <c r="G216" s="1" t="s">
        <v>278</v>
      </c>
      <c r="H216" s="1" t="s">
        <v>25</v>
      </c>
      <c r="I216" s="1">
        <v>5</v>
      </c>
      <c r="J216" s="1">
        <v>2</v>
      </c>
      <c r="M216" s="1" t="s">
        <v>40</v>
      </c>
      <c r="N216" s="7" t="s">
        <v>288</v>
      </c>
      <c r="P216" s="8">
        <v>20</v>
      </c>
      <c r="Q216" s="1" t="s">
        <v>29</v>
      </c>
      <c r="R216" s="1" t="s">
        <v>30</v>
      </c>
      <c r="S216" s="1" t="s">
        <v>30</v>
      </c>
      <c r="T216" s="13" t="s">
        <v>31</v>
      </c>
      <c r="U216" s="1" t="s">
        <v>32</v>
      </c>
    </row>
    <row r="217" spans="1:21">
      <c r="A217" s="1" t="s">
        <v>21</v>
      </c>
      <c r="C217" s="17" t="s">
        <v>277</v>
      </c>
      <c r="D217" s="10">
        <f t="shared" si="10"/>
        <v>69.44383666666667</v>
      </c>
      <c r="E217" s="10">
        <f t="shared" si="11"/>
        <v>20.180883333333334</v>
      </c>
      <c r="F217" s="1">
        <v>68</v>
      </c>
      <c r="G217" s="1" t="s">
        <v>278</v>
      </c>
      <c r="H217" s="1" t="s">
        <v>25</v>
      </c>
      <c r="I217" s="1">
        <v>1</v>
      </c>
      <c r="J217" s="1" t="s">
        <v>26</v>
      </c>
      <c r="M217" s="1" t="s">
        <v>49</v>
      </c>
      <c r="N217" s="7" t="s">
        <v>289</v>
      </c>
      <c r="P217" s="8">
        <v>20</v>
      </c>
      <c r="Q217" s="1" t="s">
        <v>29</v>
      </c>
      <c r="R217" s="1" t="s">
        <v>30</v>
      </c>
      <c r="S217" s="1" t="s">
        <v>30</v>
      </c>
      <c r="T217" s="13" t="s">
        <v>31</v>
      </c>
      <c r="U217" s="1" t="s">
        <v>32</v>
      </c>
    </row>
    <row r="218" spans="1:21">
      <c r="A218" s="1" t="s">
        <v>21</v>
      </c>
      <c r="C218" s="17" t="s">
        <v>277</v>
      </c>
      <c r="D218" s="10">
        <f t="shared" si="10"/>
        <v>69.44383666666667</v>
      </c>
      <c r="E218" s="10">
        <f t="shared" si="11"/>
        <v>20.180883333333334</v>
      </c>
      <c r="F218" s="1">
        <v>68</v>
      </c>
      <c r="G218" s="1" t="s">
        <v>278</v>
      </c>
      <c r="H218" s="1" t="s">
        <v>25</v>
      </c>
      <c r="I218" s="1">
        <v>2</v>
      </c>
      <c r="J218" s="1">
        <v>40</v>
      </c>
      <c r="M218" s="1" t="s">
        <v>49</v>
      </c>
      <c r="N218" s="7" t="s">
        <v>290</v>
      </c>
      <c r="P218" s="8">
        <v>20</v>
      </c>
      <c r="Q218" s="1" t="s">
        <v>29</v>
      </c>
      <c r="R218" s="1" t="s">
        <v>30</v>
      </c>
      <c r="S218" s="1" t="s">
        <v>30</v>
      </c>
      <c r="T218" s="13" t="s">
        <v>31</v>
      </c>
      <c r="U218" s="1" t="s">
        <v>32</v>
      </c>
    </row>
    <row r="219" spans="1:21">
      <c r="A219" s="1" t="s">
        <v>21</v>
      </c>
      <c r="C219" s="17" t="s">
        <v>277</v>
      </c>
      <c r="D219" s="10">
        <f t="shared" si="10"/>
        <v>69.44383666666667</v>
      </c>
      <c r="E219" s="10">
        <f t="shared" si="11"/>
        <v>20.180883333333334</v>
      </c>
      <c r="F219" s="1">
        <v>68</v>
      </c>
      <c r="G219" s="1" t="s">
        <v>278</v>
      </c>
      <c r="H219" s="1" t="s">
        <v>25</v>
      </c>
      <c r="I219" s="1">
        <v>3</v>
      </c>
      <c r="J219" s="1">
        <v>20</v>
      </c>
      <c r="M219" s="1" t="s">
        <v>49</v>
      </c>
      <c r="N219" s="7" t="s">
        <v>291</v>
      </c>
      <c r="P219" s="8">
        <v>20</v>
      </c>
      <c r="Q219" s="1" t="s">
        <v>29</v>
      </c>
      <c r="R219" s="1" t="s">
        <v>30</v>
      </c>
      <c r="S219" s="1" t="s">
        <v>30</v>
      </c>
      <c r="T219" s="13" t="s">
        <v>31</v>
      </c>
      <c r="U219" s="1" t="s">
        <v>32</v>
      </c>
    </row>
    <row r="220" spans="1:21">
      <c r="A220" s="1" t="s">
        <v>21</v>
      </c>
      <c r="C220" s="17" t="s">
        <v>277</v>
      </c>
      <c r="D220" s="10">
        <f t="shared" si="10"/>
        <v>69.44383666666667</v>
      </c>
      <c r="E220" s="10">
        <f t="shared" si="11"/>
        <v>20.180883333333334</v>
      </c>
      <c r="F220" s="1">
        <v>68</v>
      </c>
      <c r="G220" s="1" t="s">
        <v>278</v>
      </c>
      <c r="H220" s="1" t="s">
        <v>25</v>
      </c>
      <c r="I220" s="1">
        <v>4</v>
      </c>
      <c r="J220" s="1">
        <v>10</v>
      </c>
      <c r="M220" s="1" t="s">
        <v>49</v>
      </c>
      <c r="N220" s="7" t="s">
        <v>292</v>
      </c>
      <c r="P220" s="8">
        <v>20</v>
      </c>
      <c r="Q220" s="1" t="s">
        <v>29</v>
      </c>
      <c r="R220" s="1" t="s">
        <v>30</v>
      </c>
      <c r="S220" s="1" t="s">
        <v>30</v>
      </c>
      <c r="T220" s="13" t="s">
        <v>31</v>
      </c>
      <c r="U220" s="1" t="s">
        <v>32</v>
      </c>
    </row>
    <row r="221" spans="1:21">
      <c r="A221" s="1" t="s">
        <v>21</v>
      </c>
      <c r="C221" s="17" t="s">
        <v>277</v>
      </c>
      <c r="D221" s="10">
        <f t="shared" si="10"/>
        <v>69.44383666666667</v>
      </c>
      <c r="E221" s="10">
        <f t="shared" si="11"/>
        <v>20.180883333333334</v>
      </c>
      <c r="F221" s="1">
        <v>68</v>
      </c>
      <c r="G221" s="1" t="s">
        <v>278</v>
      </c>
      <c r="H221" s="1" t="s">
        <v>25</v>
      </c>
      <c r="I221" s="1">
        <v>5</v>
      </c>
      <c r="J221" s="1">
        <v>2</v>
      </c>
      <c r="M221" s="1" t="s">
        <v>49</v>
      </c>
      <c r="N221" s="7" t="s">
        <v>293</v>
      </c>
      <c r="P221" s="8">
        <v>20</v>
      </c>
      <c r="Q221" s="1" t="s">
        <v>29</v>
      </c>
      <c r="R221" s="1" t="s">
        <v>30</v>
      </c>
      <c r="S221" s="1" t="s">
        <v>30</v>
      </c>
      <c r="T221" s="13" t="s">
        <v>31</v>
      </c>
      <c r="U221" s="1" t="s">
        <v>32</v>
      </c>
    </row>
    <row r="222" spans="1:21">
      <c r="A222" s="1" t="s">
        <v>21</v>
      </c>
      <c r="C222" s="17" t="s">
        <v>277</v>
      </c>
      <c r="D222" s="10">
        <f t="shared" si="10"/>
        <v>69.44383666666667</v>
      </c>
      <c r="E222" s="10">
        <f t="shared" si="11"/>
        <v>20.180883333333334</v>
      </c>
      <c r="F222" s="1">
        <v>68</v>
      </c>
      <c r="G222" s="1" t="s">
        <v>278</v>
      </c>
      <c r="H222" s="1" t="s">
        <v>25</v>
      </c>
      <c r="I222" s="1">
        <v>2</v>
      </c>
      <c r="J222" s="1">
        <v>40</v>
      </c>
      <c r="M222" s="1" t="s">
        <v>58</v>
      </c>
      <c r="N222" s="7" t="s">
        <v>294</v>
      </c>
      <c r="P222" s="8">
        <v>200</v>
      </c>
      <c r="Q222" s="1" t="s">
        <v>29</v>
      </c>
      <c r="R222" s="1" t="s">
        <v>60</v>
      </c>
      <c r="S222" s="1" t="s">
        <v>60</v>
      </c>
      <c r="T222" s="13" t="s">
        <v>61</v>
      </c>
      <c r="U222" s="1" t="s">
        <v>32</v>
      </c>
    </row>
    <row r="223" spans="1:21">
      <c r="A223" s="1" t="s">
        <v>21</v>
      </c>
      <c r="C223" s="17" t="s">
        <v>277</v>
      </c>
      <c r="D223" s="10">
        <f t="shared" si="10"/>
        <v>69.44383666666667</v>
      </c>
      <c r="E223" s="10">
        <f t="shared" si="11"/>
        <v>20.180883333333334</v>
      </c>
      <c r="F223" s="1">
        <v>68</v>
      </c>
      <c r="G223" s="1" t="s">
        <v>278</v>
      </c>
      <c r="H223" s="1" t="s">
        <v>25</v>
      </c>
      <c r="I223" s="1">
        <v>3</v>
      </c>
      <c r="J223" s="1">
        <v>20</v>
      </c>
      <c r="M223" s="1" t="s">
        <v>58</v>
      </c>
      <c r="N223" s="7" t="s">
        <v>295</v>
      </c>
      <c r="P223" s="8">
        <v>200</v>
      </c>
      <c r="Q223" s="1" t="s">
        <v>29</v>
      </c>
      <c r="R223" s="1" t="s">
        <v>60</v>
      </c>
      <c r="S223" s="1" t="s">
        <v>60</v>
      </c>
      <c r="T223" s="13" t="s">
        <v>61</v>
      </c>
      <c r="U223" s="1" t="s">
        <v>32</v>
      </c>
    </row>
    <row r="224" spans="1:21">
      <c r="A224" s="1" t="s">
        <v>21</v>
      </c>
      <c r="C224" s="17" t="s">
        <v>277</v>
      </c>
      <c r="D224" s="10">
        <f t="shared" si="10"/>
        <v>69.44383666666667</v>
      </c>
      <c r="E224" s="10">
        <f t="shared" si="11"/>
        <v>20.180883333333334</v>
      </c>
      <c r="F224" s="1">
        <v>68</v>
      </c>
      <c r="G224" s="1" t="s">
        <v>278</v>
      </c>
      <c r="H224" s="1" t="s">
        <v>25</v>
      </c>
      <c r="I224" s="1">
        <v>4</v>
      </c>
      <c r="J224" s="1">
        <v>10</v>
      </c>
      <c r="M224" s="1" t="s">
        <v>58</v>
      </c>
      <c r="N224" s="7" t="s">
        <v>296</v>
      </c>
      <c r="P224" s="8">
        <v>200</v>
      </c>
      <c r="Q224" s="1" t="s">
        <v>29</v>
      </c>
      <c r="R224" s="1" t="s">
        <v>60</v>
      </c>
      <c r="S224" s="1" t="s">
        <v>60</v>
      </c>
      <c r="T224" s="13" t="s">
        <v>61</v>
      </c>
      <c r="U224" s="1" t="s">
        <v>32</v>
      </c>
    </row>
    <row r="225" spans="1:21">
      <c r="A225" s="1" t="s">
        <v>21</v>
      </c>
      <c r="C225" s="17" t="s">
        <v>277</v>
      </c>
      <c r="D225" s="10">
        <f t="shared" si="10"/>
        <v>69.44383666666667</v>
      </c>
      <c r="E225" s="10">
        <f t="shared" si="11"/>
        <v>20.180883333333334</v>
      </c>
      <c r="F225" s="1">
        <v>68</v>
      </c>
      <c r="G225" s="1" t="s">
        <v>278</v>
      </c>
      <c r="H225" s="1" t="s">
        <v>25</v>
      </c>
      <c r="I225" s="1">
        <v>5</v>
      </c>
      <c r="J225" s="1">
        <v>2</v>
      </c>
      <c r="M225" s="1" t="s">
        <v>58</v>
      </c>
      <c r="N225" s="7" t="s">
        <v>297</v>
      </c>
      <c r="P225" s="8">
        <v>200</v>
      </c>
      <c r="Q225" s="1" t="s">
        <v>29</v>
      </c>
      <c r="R225" s="1" t="s">
        <v>60</v>
      </c>
      <c r="S225" s="1" t="s">
        <v>60</v>
      </c>
      <c r="T225" s="13" t="s">
        <v>61</v>
      </c>
      <c r="U225" s="1" t="s">
        <v>32</v>
      </c>
    </row>
    <row r="226" spans="1:21">
      <c r="A226" s="1" t="s">
        <v>21</v>
      </c>
      <c r="C226" s="17" t="s">
        <v>277</v>
      </c>
      <c r="D226" s="10">
        <f t="shared" si="10"/>
        <v>69.44383666666667</v>
      </c>
      <c r="E226" s="10">
        <f t="shared" si="11"/>
        <v>20.180883333333334</v>
      </c>
      <c r="F226" s="1">
        <v>68</v>
      </c>
      <c r="G226" s="1" t="s">
        <v>278</v>
      </c>
      <c r="H226" s="1" t="s">
        <v>25</v>
      </c>
      <c r="I226" s="1">
        <v>2</v>
      </c>
      <c r="J226" s="1">
        <v>40</v>
      </c>
      <c r="M226" s="1" t="s">
        <v>67</v>
      </c>
      <c r="N226" s="7" t="s">
        <v>298</v>
      </c>
      <c r="P226" s="8">
        <v>250</v>
      </c>
      <c r="Q226" s="1" t="s">
        <v>29</v>
      </c>
      <c r="R226" s="1" t="s">
        <v>60</v>
      </c>
      <c r="S226" s="1" t="s">
        <v>60</v>
      </c>
      <c r="T226" s="13" t="s">
        <v>61</v>
      </c>
      <c r="U226" s="1" t="s">
        <v>32</v>
      </c>
    </row>
    <row r="227" spans="1:21">
      <c r="A227" s="1" t="s">
        <v>21</v>
      </c>
      <c r="C227" s="17" t="s">
        <v>277</v>
      </c>
      <c r="D227" s="10">
        <f t="shared" si="10"/>
        <v>69.44383666666667</v>
      </c>
      <c r="E227" s="10">
        <f t="shared" si="11"/>
        <v>20.180883333333334</v>
      </c>
      <c r="F227" s="1">
        <v>68</v>
      </c>
      <c r="G227" s="1" t="s">
        <v>278</v>
      </c>
      <c r="H227" s="1" t="s">
        <v>25</v>
      </c>
      <c r="I227" s="1">
        <v>3</v>
      </c>
      <c r="J227" s="1">
        <v>20</v>
      </c>
      <c r="M227" s="1" t="s">
        <v>67</v>
      </c>
      <c r="N227" s="7" t="s">
        <v>299</v>
      </c>
      <c r="P227" s="8">
        <v>250</v>
      </c>
      <c r="Q227" s="1" t="s">
        <v>29</v>
      </c>
      <c r="R227" s="1" t="s">
        <v>60</v>
      </c>
      <c r="S227" s="1" t="s">
        <v>60</v>
      </c>
      <c r="T227" s="13" t="s">
        <v>61</v>
      </c>
      <c r="U227" s="1" t="s">
        <v>32</v>
      </c>
    </row>
    <row r="228" spans="1:21">
      <c r="A228" s="1" t="s">
        <v>21</v>
      </c>
      <c r="C228" s="17" t="s">
        <v>277</v>
      </c>
      <c r="D228" s="10">
        <f t="shared" si="10"/>
        <v>69.44383666666667</v>
      </c>
      <c r="E228" s="10">
        <f t="shared" si="11"/>
        <v>20.180883333333334</v>
      </c>
      <c r="F228" s="1">
        <v>68</v>
      </c>
      <c r="G228" s="1" t="s">
        <v>278</v>
      </c>
      <c r="H228" s="1" t="s">
        <v>25</v>
      </c>
      <c r="I228" s="1">
        <v>4</v>
      </c>
      <c r="J228" s="1">
        <v>10</v>
      </c>
      <c r="M228" s="1" t="s">
        <v>67</v>
      </c>
      <c r="N228" s="7" t="s">
        <v>300</v>
      </c>
      <c r="P228" s="8">
        <v>250</v>
      </c>
      <c r="Q228" s="1" t="s">
        <v>29</v>
      </c>
      <c r="R228" s="1" t="s">
        <v>60</v>
      </c>
      <c r="S228" s="1" t="s">
        <v>60</v>
      </c>
      <c r="T228" s="13" t="s">
        <v>61</v>
      </c>
      <c r="U228" s="1" t="s">
        <v>32</v>
      </c>
    </row>
    <row r="229" spans="1:21">
      <c r="A229" s="1" t="s">
        <v>21</v>
      </c>
      <c r="C229" s="17" t="s">
        <v>277</v>
      </c>
      <c r="D229" s="10">
        <f t="shared" si="10"/>
        <v>69.44383666666667</v>
      </c>
      <c r="E229" s="10">
        <f t="shared" si="11"/>
        <v>20.180883333333334</v>
      </c>
      <c r="F229" s="1">
        <v>68</v>
      </c>
      <c r="G229" s="1" t="s">
        <v>278</v>
      </c>
      <c r="H229" s="1" t="s">
        <v>25</v>
      </c>
      <c r="I229" s="1">
        <v>5</v>
      </c>
      <c r="J229" s="1">
        <v>2</v>
      </c>
      <c r="M229" s="1" t="s">
        <v>67</v>
      </c>
      <c r="N229" s="7" t="s">
        <v>301</v>
      </c>
      <c r="P229" s="8">
        <v>250</v>
      </c>
      <c r="Q229" s="1" t="s">
        <v>29</v>
      </c>
      <c r="R229" s="1" t="s">
        <v>60</v>
      </c>
      <c r="S229" s="1" t="s">
        <v>60</v>
      </c>
      <c r="T229" s="13" t="s">
        <v>61</v>
      </c>
      <c r="U229" s="1" t="s">
        <v>32</v>
      </c>
    </row>
    <row r="230" spans="1:21">
      <c r="A230" s="1" t="s">
        <v>21</v>
      </c>
      <c r="C230" s="17" t="s">
        <v>277</v>
      </c>
      <c r="D230" s="10">
        <f t="shared" si="10"/>
        <v>69.44383666666667</v>
      </c>
      <c r="E230" s="10">
        <f t="shared" si="11"/>
        <v>20.180883333333334</v>
      </c>
      <c r="F230" s="1">
        <v>68</v>
      </c>
      <c r="G230" s="1" t="s">
        <v>278</v>
      </c>
      <c r="H230" s="1" t="s">
        <v>25</v>
      </c>
      <c r="I230" s="1">
        <v>2</v>
      </c>
      <c r="J230" s="1">
        <v>40</v>
      </c>
      <c r="M230" s="1" t="s">
        <v>74</v>
      </c>
      <c r="N230" s="7" t="s">
        <v>302</v>
      </c>
      <c r="P230" s="8">
        <v>250</v>
      </c>
      <c r="Q230" s="1" t="s">
        <v>29</v>
      </c>
      <c r="R230" s="1" t="s">
        <v>60</v>
      </c>
      <c r="S230" s="1" t="s">
        <v>60</v>
      </c>
      <c r="T230" s="13" t="s">
        <v>61</v>
      </c>
      <c r="U230" s="1" t="s">
        <v>32</v>
      </c>
    </row>
    <row r="231" spans="1:21">
      <c r="A231" s="1" t="s">
        <v>21</v>
      </c>
      <c r="C231" s="17" t="s">
        <v>277</v>
      </c>
      <c r="D231" s="10">
        <f t="shared" si="10"/>
        <v>69.44383666666667</v>
      </c>
      <c r="E231" s="10">
        <f t="shared" si="11"/>
        <v>20.180883333333334</v>
      </c>
      <c r="F231" s="1">
        <v>68</v>
      </c>
      <c r="G231" s="1" t="s">
        <v>278</v>
      </c>
      <c r="H231" s="1" t="s">
        <v>25</v>
      </c>
      <c r="I231" s="1">
        <v>2</v>
      </c>
      <c r="J231" s="1">
        <v>40</v>
      </c>
      <c r="M231" s="1" t="s">
        <v>74</v>
      </c>
      <c r="N231" s="7" t="s">
        <v>303</v>
      </c>
      <c r="P231" s="8">
        <v>250</v>
      </c>
      <c r="Q231" s="1" t="s">
        <v>29</v>
      </c>
      <c r="R231" s="1" t="s">
        <v>60</v>
      </c>
      <c r="S231" s="1" t="s">
        <v>60</v>
      </c>
      <c r="T231" s="13" t="s">
        <v>61</v>
      </c>
      <c r="U231" s="1" t="s">
        <v>32</v>
      </c>
    </row>
    <row r="232" spans="1:21">
      <c r="A232" s="1" t="s">
        <v>21</v>
      </c>
      <c r="C232" s="17" t="s">
        <v>277</v>
      </c>
      <c r="D232" s="10">
        <f t="shared" si="10"/>
        <v>69.44383666666667</v>
      </c>
      <c r="E232" s="10">
        <f t="shared" si="11"/>
        <v>20.180883333333334</v>
      </c>
      <c r="F232" s="1">
        <v>68</v>
      </c>
      <c r="G232" s="1" t="s">
        <v>278</v>
      </c>
      <c r="H232" s="1" t="s">
        <v>25</v>
      </c>
      <c r="I232" s="1">
        <v>2</v>
      </c>
      <c r="J232" s="1">
        <v>40</v>
      </c>
      <c r="M232" s="1" t="s">
        <v>74</v>
      </c>
      <c r="N232" s="7" t="s">
        <v>304</v>
      </c>
      <c r="P232" s="8">
        <v>250</v>
      </c>
      <c r="Q232" s="1" t="s">
        <v>29</v>
      </c>
      <c r="R232" s="1" t="s">
        <v>60</v>
      </c>
      <c r="S232" s="1" t="s">
        <v>60</v>
      </c>
      <c r="T232" s="13" t="s">
        <v>61</v>
      </c>
      <c r="U232" s="1" t="s">
        <v>32</v>
      </c>
    </row>
    <row r="233" spans="1:21">
      <c r="A233" s="1" t="s">
        <v>21</v>
      </c>
      <c r="C233" s="17" t="s">
        <v>277</v>
      </c>
      <c r="D233" s="10">
        <f t="shared" si="10"/>
        <v>69.44383666666667</v>
      </c>
      <c r="E233" s="10">
        <f t="shared" si="11"/>
        <v>20.180883333333334</v>
      </c>
      <c r="F233" s="1">
        <v>68</v>
      </c>
      <c r="G233" s="1" t="s">
        <v>278</v>
      </c>
      <c r="H233" s="1" t="s">
        <v>25</v>
      </c>
      <c r="I233" s="1">
        <v>3</v>
      </c>
      <c r="J233" s="1">
        <v>20</v>
      </c>
      <c r="M233" s="1" t="s">
        <v>74</v>
      </c>
      <c r="N233" s="7" t="s">
        <v>305</v>
      </c>
      <c r="P233" s="8">
        <v>250</v>
      </c>
      <c r="Q233" s="1" t="s">
        <v>29</v>
      </c>
      <c r="R233" s="1" t="s">
        <v>60</v>
      </c>
      <c r="S233" s="1" t="s">
        <v>60</v>
      </c>
      <c r="T233" s="13" t="s">
        <v>61</v>
      </c>
      <c r="U233" s="1" t="s">
        <v>32</v>
      </c>
    </row>
    <row r="234" spans="1:21">
      <c r="A234" s="1" t="s">
        <v>21</v>
      </c>
      <c r="C234" s="17" t="s">
        <v>277</v>
      </c>
      <c r="D234" s="10">
        <f t="shared" si="10"/>
        <v>69.44383666666667</v>
      </c>
      <c r="E234" s="10">
        <f t="shared" si="11"/>
        <v>20.180883333333334</v>
      </c>
      <c r="F234" s="1">
        <v>68</v>
      </c>
      <c r="G234" s="1" t="s">
        <v>278</v>
      </c>
      <c r="H234" s="1" t="s">
        <v>25</v>
      </c>
      <c r="I234" s="1">
        <v>3</v>
      </c>
      <c r="J234" s="1">
        <v>20</v>
      </c>
      <c r="M234" s="1" t="s">
        <v>74</v>
      </c>
      <c r="N234" s="7" t="s">
        <v>306</v>
      </c>
      <c r="P234" s="8">
        <v>250</v>
      </c>
      <c r="Q234" s="1" t="s">
        <v>29</v>
      </c>
      <c r="R234" s="1" t="s">
        <v>60</v>
      </c>
      <c r="S234" s="1" t="s">
        <v>60</v>
      </c>
      <c r="T234" s="13" t="s">
        <v>61</v>
      </c>
      <c r="U234" s="1" t="s">
        <v>32</v>
      </c>
    </row>
    <row r="235" spans="1:21">
      <c r="A235" s="1" t="s">
        <v>21</v>
      </c>
      <c r="C235" s="17" t="s">
        <v>277</v>
      </c>
      <c r="D235" s="10">
        <f t="shared" si="10"/>
        <v>69.44383666666667</v>
      </c>
      <c r="E235" s="10">
        <f t="shared" si="11"/>
        <v>20.180883333333334</v>
      </c>
      <c r="F235" s="1">
        <v>68</v>
      </c>
      <c r="G235" s="1" t="s">
        <v>278</v>
      </c>
      <c r="H235" s="1" t="s">
        <v>25</v>
      </c>
      <c r="I235" s="1">
        <v>3</v>
      </c>
      <c r="J235" s="1">
        <v>20</v>
      </c>
      <c r="M235" s="1" t="s">
        <v>74</v>
      </c>
      <c r="N235" s="7" t="s">
        <v>307</v>
      </c>
      <c r="P235" s="8">
        <v>250</v>
      </c>
      <c r="Q235" s="1" t="s">
        <v>29</v>
      </c>
      <c r="R235" s="1" t="s">
        <v>60</v>
      </c>
      <c r="S235" s="1" t="s">
        <v>60</v>
      </c>
      <c r="T235" s="13" t="s">
        <v>61</v>
      </c>
      <c r="U235" s="1" t="s">
        <v>32</v>
      </c>
    </row>
    <row r="236" spans="1:21">
      <c r="A236" s="1" t="s">
        <v>21</v>
      </c>
      <c r="C236" s="17" t="s">
        <v>277</v>
      </c>
      <c r="D236" s="10">
        <f t="shared" si="10"/>
        <v>69.44383666666667</v>
      </c>
      <c r="E236" s="10">
        <f t="shared" si="11"/>
        <v>20.180883333333334</v>
      </c>
      <c r="F236" s="1">
        <v>68</v>
      </c>
      <c r="G236" s="1" t="s">
        <v>278</v>
      </c>
      <c r="H236" s="1" t="s">
        <v>25</v>
      </c>
      <c r="I236" s="1">
        <v>4</v>
      </c>
      <c r="J236" s="1">
        <v>10</v>
      </c>
      <c r="M236" s="1" t="s">
        <v>74</v>
      </c>
      <c r="N236" s="7" t="s">
        <v>308</v>
      </c>
      <c r="P236" s="8">
        <v>250</v>
      </c>
      <c r="Q236" s="1" t="s">
        <v>29</v>
      </c>
      <c r="R236" s="1" t="s">
        <v>60</v>
      </c>
      <c r="S236" s="1" t="s">
        <v>60</v>
      </c>
      <c r="T236" s="13" t="s">
        <v>61</v>
      </c>
      <c r="U236" s="1" t="s">
        <v>32</v>
      </c>
    </row>
    <row r="237" spans="1:21">
      <c r="A237" s="1" t="s">
        <v>21</v>
      </c>
      <c r="C237" s="17" t="s">
        <v>277</v>
      </c>
      <c r="D237" s="10">
        <f t="shared" si="10"/>
        <v>69.44383666666667</v>
      </c>
      <c r="E237" s="10">
        <f t="shared" si="11"/>
        <v>20.180883333333334</v>
      </c>
      <c r="F237" s="1">
        <v>68</v>
      </c>
      <c r="G237" s="1" t="s">
        <v>278</v>
      </c>
      <c r="H237" s="1" t="s">
        <v>25</v>
      </c>
      <c r="I237" s="1">
        <v>4</v>
      </c>
      <c r="J237" s="1">
        <v>10</v>
      </c>
      <c r="M237" s="1" t="s">
        <v>74</v>
      </c>
      <c r="N237" s="7" t="s">
        <v>309</v>
      </c>
      <c r="P237" s="8">
        <v>250</v>
      </c>
      <c r="Q237" s="1" t="s">
        <v>29</v>
      </c>
      <c r="R237" s="1" t="s">
        <v>60</v>
      </c>
      <c r="S237" s="1" t="s">
        <v>60</v>
      </c>
      <c r="T237" s="13" t="s">
        <v>61</v>
      </c>
      <c r="U237" s="1" t="s">
        <v>32</v>
      </c>
    </row>
    <row r="238" spans="1:21">
      <c r="A238" s="1" t="s">
        <v>21</v>
      </c>
      <c r="C238" s="17" t="s">
        <v>277</v>
      </c>
      <c r="D238" s="10">
        <f t="shared" si="10"/>
        <v>69.44383666666667</v>
      </c>
      <c r="E238" s="10">
        <f t="shared" si="11"/>
        <v>20.180883333333334</v>
      </c>
      <c r="F238" s="1">
        <v>68</v>
      </c>
      <c r="G238" s="1" t="s">
        <v>278</v>
      </c>
      <c r="H238" s="1" t="s">
        <v>25</v>
      </c>
      <c r="I238" s="1">
        <v>4</v>
      </c>
      <c r="J238" s="1">
        <v>10</v>
      </c>
      <c r="M238" s="1" t="s">
        <v>74</v>
      </c>
      <c r="N238" s="7" t="s">
        <v>310</v>
      </c>
      <c r="P238" s="8">
        <v>250</v>
      </c>
      <c r="Q238" s="1" t="s">
        <v>29</v>
      </c>
      <c r="R238" s="1" t="s">
        <v>60</v>
      </c>
      <c r="S238" s="1" t="s">
        <v>60</v>
      </c>
      <c r="T238" s="13" t="s">
        <v>61</v>
      </c>
      <c r="U238" s="1" t="s">
        <v>32</v>
      </c>
    </row>
    <row r="239" spans="1:21">
      <c r="A239" s="1" t="s">
        <v>21</v>
      </c>
      <c r="C239" s="17" t="s">
        <v>277</v>
      </c>
      <c r="D239" s="10">
        <f t="shared" si="10"/>
        <v>69.44383666666667</v>
      </c>
      <c r="E239" s="10">
        <f t="shared" si="11"/>
        <v>20.180883333333334</v>
      </c>
      <c r="F239" s="1">
        <v>68</v>
      </c>
      <c r="G239" s="1" t="s">
        <v>278</v>
      </c>
      <c r="H239" s="1" t="s">
        <v>25</v>
      </c>
      <c r="I239" s="1">
        <v>5</v>
      </c>
      <c r="J239" s="1">
        <v>2</v>
      </c>
      <c r="M239" s="1" t="s">
        <v>74</v>
      </c>
      <c r="N239" s="7" t="s">
        <v>311</v>
      </c>
      <c r="P239" s="8">
        <v>250</v>
      </c>
      <c r="Q239" s="1" t="s">
        <v>29</v>
      </c>
      <c r="R239" s="1" t="s">
        <v>60</v>
      </c>
      <c r="S239" s="1" t="s">
        <v>60</v>
      </c>
      <c r="T239" s="13" t="s">
        <v>61</v>
      </c>
      <c r="U239" s="1" t="s">
        <v>32</v>
      </c>
    </row>
    <row r="240" spans="1:21">
      <c r="A240" s="1" t="s">
        <v>21</v>
      </c>
      <c r="C240" s="17" t="s">
        <v>277</v>
      </c>
      <c r="D240" s="10">
        <f t="shared" si="10"/>
        <v>69.44383666666667</v>
      </c>
      <c r="E240" s="10">
        <f t="shared" si="11"/>
        <v>20.180883333333334</v>
      </c>
      <c r="F240" s="1">
        <v>68</v>
      </c>
      <c r="G240" s="1" t="s">
        <v>278</v>
      </c>
      <c r="H240" s="1" t="s">
        <v>25</v>
      </c>
      <c r="I240" s="1">
        <v>5</v>
      </c>
      <c r="J240" s="1">
        <v>2</v>
      </c>
      <c r="M240" s="1" t="s">
        <v>74</v>
      </c>
      <c r="N240" s="7" t="s">
        <v>312</v>
      </c>
      <c r="P240" s="8">
        <v>250</v>
      </c>
      <c r="Q240" s="1" t="s">
        <v>29</v>
      </c>
      <c r="R240" s="1" t="s">
        <v>60</v>
      </c>
      <c r="S240" s="1" t="s">
        <v>60</v>
      </c>
      <c r="T240" s="13" t="s">
        <v>61</v>
      </c>
      <c r="U240" s="1" t="s">
        <v>32</v>
      </c>
    </row>
    <row r="241" spans="1:21">
      <c r="A241" s="1" t="s">
        <v>21</v>
      </c>
      <c r="C241" s="17" t="s">
        <v>277</v>
      </c>
      <c r="D241" s="10">
        <f t="shared" si="10"/>
        <v>69.44383666666667</v>
      </c>
      <c r="E241" s="10">
        <f t="shared" si="11"/>
        <v>20.180883333333334</v>
      </c>
      <c r="F241" s="1">
        <v>68</v>
      </c>
      <c r="G241" s="1" t="s">
        <v>278</v>
      </c>
      <c r="H241" s="1" t="s">
        <v>25</v>
      </c>
      <c r="I241" s="1">
        <v>5</v>
      </c>
      <c r="J241" s="1">
        <v>2</v>
      </c>
      <c r="M241" s="1" t="s">
        <v>74</v>
      </c>
      <c r="N241" s="7" t="s">
        <v>313</v>
      </c>
      <c r="P241" s="8">
        <v>250</v>
      </c>
      <c r="Q241" s="1" t="s">
        <v>29</v>
      </c>
      <c r="R241" s="1" t="s">
        <v>60</v>
      </c>
      <c r="S241" s="1" t="s">
        <v>60</v>
      </c>
      <c r="T241" s="13" t="s">
        <v>61</v>
      </c>
      <c r="U241" s="1" t="s">
        <v>32</v>
      </c>
    </row>
    <row r="242" spans="1:21">
      <c r="A242" s="1" t="s">
        <v>21</v>
      </c>
      <c r="C242" s="17" t="s">
        <v>277</v>
      </c>
      <c r="D242" s="10">
        <f t="shared" si="10"/>
        <v>69.44383666666667</v>
      </c>
      <c r="E242" s="10">
        <f t="shared" si="11"/>
        <v>20.180883333333334</v>
      </c>
      <c r="F242" s="1">
        <v>68</v>
      </c>
      <c r="G242" s="1" t="s">
        <v>278</v>
      </c>
      <c r="H242" s="1" t="s">
        <v>93</v>
      </c>
      <c r="J242" s="1">
        <v>25</v>
      </c>
      <c r="M242" s="1" t="s">
        <v>94</v>
      </c>
      <c r="N242" s="7" t="s">
        <v>314</v>
      </c>
      <c r="S242" s="1" t="s">
        <v>60</v>
      </c>
      <c r="T242" s="13" t="s">
        <v>61</v>
      </c>
      <c r="U242" s="1" t="s">
        <v>32</v>
      </c>
    </row>
    <row r="243" spans="1:21">
      <c r="F243"/>
    </row>
    <row r="244" spans="1:21">
      <c r="A244" s="1" t="s">
        <v>21</v>
      </c>
      <c r="C244" s="17" t="s">
        <v>315</v>
      </c>
      <c r="D244" s="10">
        <f>69+26.679/60</f>
        <v>69.444649999999996</v>
      </c>
      <c r="E244" s="10">
        <f>20+13.534/60</f>
        <v>20.225566666666666</v>
      </c>
      <c r="F244" s="1">
        <v>98</v>
      </c>
      <c r="G244" s="1" t="s">
        <v>316</v>
      </c>
      <c r="H244" s="1" t="s">
        <v>25</v>
      </c>
      <c r="I244" s="1">
        <v>1</v>
      </c>
      <c r="J244" s="1" t="s">
        <v>26</v>
      </c>
      <c r="M244" s="1" t="s">
        <v>27</v>
      </c>
      <c r="N244" s="7" t="s">
        <v>317</v>
      </c>
      <c r="P244" s="8">
        <v>15</v>
      </c>
      <c r="Q244" s="1" t="s">
        <v>29</v>
      </c>
      <c r="R244" s="1" t="s">
        <v>30</v>
      </c>
      <c r="S244" s="1" t="s">
        <v>30</v>
      </c>
      <c r="T244" s="13" t="s">
        <v>31</v>
      </c>
      <c r="U244" s="1" t="s">
        <v>32</v>
      </c>
    </row>
    <row r="245" spans="1:21">
      <c r="A245" s="1" t="s">
        <v>21</v>
      </c>
      <c r="C245" s="17" t="s">
        <v>315</v>
      </c>
      <c r="D245" s="10">
        <f>69+26.679/60</f>
        <v>69.444649999999996</v>
      </c>
      <c r="E245" s="10">
        <f>20+13.534/60</f>
        <v>20.225566666666666</v>
      </c>
      <c r="F245" s="1">
        <v>98</v>
      </c>
      <c r="G245" s="1" t="s">
        <v>316</v>
      </c>
      <c r="H245" s="1" t="s">
        <v>25</v>
      </c>
      <c r="I245" s="1">
        <v>2</v>
      </c>
      <c r="J245" s="1">
        <v>40</v>
      </c>
      <c r="M245" s="1" t="s">
        <v>27</v>
      </c>
      <c r="N245" s="7" t="s">
        <v>318</v>
      </c>
      <c r="P245" s="8">
        <v>15</v>
      </c>
      <c r="Q245" s="1" t="s">
        <v>29</v>
      </c>
      <c r="R245" s="1" t="s">
        <v>30</v>
      </c>
      <c r="S245" s="1" t="s">
        <v>30</v>
      </c>
      <c r="T245" s="13" t="s">
        <v>31</v>
      </c>
      <c r="U245" s="1" t="s">
        <v>32</v>
      </c>
    </row>
    <row r="246" spans="1:21">
      <c r="A246" s="1" t="s">
        <v>21</v>
      </c>
      <c r="C246" s="17" t="s">
        <v>315</v>
      </c>
      <c r="D246" s="10">
        <f>69+26.679/60</f>
        <v>69.444649999999996</v>
      </c>
      <c r="E246" s="10">
        <f>20+13.534/60</f>
        <v>20.225566666666666</v>
      </c>
      <c r="F246" s="1">
        <v>98</v>
      </c>
      <c r="G246" s="1" t="s">
        <v>316</v>
      </c>
      <c r="H246" s="1" t="s">
        <v>25</v>
      </c>
      <c r="I246" s="1">
        <v>3</v>
      </c>
      <c r="J246" s="1">
        <v>20</v>
      </c>
      <c r="M246" s="1" t="s">
        <v>27</v>
      </c>
      <c r="N246" s="7" t="s">
        <v>319</v>
      </c>
      <c r="P246" s="8">
        <v>15</v>
      </c>
      <c r="Q246" s="1" t="s">
        <v>29</v>
      </c>
      <c r="R246" s="1" t="s">
        <v>30</v>
      </c>
      <c r="S246" s="1" t="s">
        <v>30</v>
      </c>
      <c r="T246" s="13" t="s">
        <v>31</v>
      </c>
      <c r="U246" s="1" t="s">
        <v>32</v>
      </c>
    </row>
    <row r="247" spans="1:21">
      <c r="A247" s="1" t="s">
        <v>21</v>
      </c>
      <c r="C247" s="17" t="s">
        <v>315</v>
      </c>
      <c r="D247" s="10">
        <f t="shared" ref="D247:D279" si="12">69+26.679/60</f>
        <v>69.444649999999996</v>
      </c>
      <c r="E247" s="10">
        <f t="shared" ref="E247:E279" si="13">20+13.534/60</f>
        <v>20.225566666666666</v>
      </c>
      <c r="F247" s="1">
        <v>98</v>
      </c>
      <c r="G247" s="1" t="s">
        <v>316</v>
      </c>
      <c r="H247" s="1" t="s">
        <v>25</v>
      </c>
      <c r="I247" s="1">
        <v>4</v>
      </c>
      <c r="J247" s="1">
        <v>10</v>
      </c>
      <c r="M247" s="1" t="s">
        <v>27</v>
      </c>
      <c r="N247" s="7" t="s">
        <v>320</v>
      </c>
      <c r="P247" s="8">
        <v>15</v>
      </c>
      <c r="Q247" s="1" t="s">
        <v>29</v>
      </c>
      <c r="R247" s="1" t="s">
        <v>30</v>
      </c>
      <c r="S247" s="1" t="s">
        <v>30</v>
      </c>
      <c r="T247" s="13" t="s">
        <v>31</v>
      </c>
      <c r="U247" s="1" t="s">
        <v>32</v>
      </c>
    </row>
    <row r="248" spans="1:21">
      <c r="A248" s="1" t="s">
        <v>21</v>
      </c>
      <c r="C248" s="17" t="s">
        <v>315</v>
      </c>
      <c r="D248" s="10">
        <f t="shared" si="12"/>
        <v>69.444649999999996</v>
      </c>
      <c r="E248" s="10">
        <f t="shared" si="13"/>
        <v>20.225566666666666</v>
      </c>
      <c r="F248" s="1">
        <v>98</v>
      </c>
      <c r="G248" s="1" t="s">
        <v>316</v>
      </c>
      <c r="H248" s="1" t="s">
        <v>25</v>
      </c>
      <c r="I248" s="1">
        <v>5</v>
      </c>
      <c r="J248" s="1">
        <v>2</v>
      </c>
      <c r="M248" s="1" t="s">
        <v>27</v>
      </c>
      <c r="N248" s="7" t="s">
        <v>321</v>
      </c>
      <c r="P248" s="8">
        <v>15</v>
      </c>
      <c r="Q248" s="1" t="s">
        <v>29</v>
      </c>
      <c r="R248" s="1" t="s">
        <v>30</v>
      </c>
      <c r="S248" s="1" t="s">
        <v>30</v>
      </c>
      <c r="T248" s="13" t="s">
        <v>31</v>
      </c>
      <c r="U248" s="1" t="s">
        <v>32</v>
      </c>
    </row>
    <row r="249" spans="1:21">
      <c r="A249" s="1" t="s">
        <v>21</v>
      </c>
      <c r="C249" s="17" t="s">
        <v>315</v>
      </c>
      <c r="D249" s="10">
        <f t="shared" si="12"/>
        <v>69.444649999999996</v>
      </c>
      <c r="E249" s="10">
        <f t="shared" si="13"/>
        <v>20.225566666666666</v>
      </c>
      <c r="F249" s="1">
        <v>98</v>
      </c>
      <c r="G249" s="1" t="s">
        <v>316</v>
      </c>
      <c r="H249" s="1" t="s">
        <v>25</v>
      </c>
      <c r="I249" s="1">
        <v>1</v>
      </c>
      <c r="J249" s="1" t="s">
        <v>26</v>
      </c>
      <c r="M249" s="1" t="s">
        <v>40</v>
      </c>
      <c r="N249" s="7" t="s">
        <v>322</v>
      </c>
      <c r="P249" s="8">
        <v>20</v>
      </c>
      <c r="Q249" s="1" t="s">
        <v>29</v>
      </c>
      <c r="R249" s="1" t="s">
        <v>30</v>
      </c>
      <c r="S249" s="1" t="s">
        <v>30</v>
      </c>
      <c r="T249" s="13" t="s">
        <v>31</v>
      </c>
      <c r="U249" s="1" t="s">
        <v>32</v>
      </c>
    </row>
    <row r="250" spans="1:21">
      <c r="A250" s="1" t="s">
        <v>21</v>
      </c>
      <c r="C250" s="17" t="s">
        <v>315</v>
      </c>
      <c r="D250" s="10">
        <f t="shared" si="12"/>
        <v>69.444649999999996</v>
      </c>
      <c r="E250" s="10">
        <f t="shared" si="13"/>
        <v>20.225566666666666</v>
      </c>
      <c r="F250" s="1">
        <v>98</v>
      </c>
      <c r="G250" s="1" t="s">
        <v>316</v>
      </c>
      <c r="H250" s="1" t="s">
        <v>25</v>
      </c>
      <c r="I250" s="1">
        <v>2</v>
      </c>
      <c r="J250" s="1">
        <v>40</v>
      </c>
      <c r="M250" s="1" t="s">
        <v>40</v>
      </c>
      <c r="N250" s="7" t="s">
        <v>323</v>
      </c>
      <c r="P250" s="8">
        <v>20</v>
      </c>
      <c r="Q250" s="1" t="s">
        <v>29</v>
      </c>
      <c r="R250" s="1" t="s">
        <v>30</v>
      </c>
      <c r="S250" s="1" t="s">
        <v>30</v>
      </c>
      <c r="T250" s="13" t="s">
        <v>31</v>
      </c>
      <c r="U250" s="1" t="s">
        <v>32</v>
      </c>
    </row>
    <row r="251" spans="1:21">
      <c r="A251" s="1" t="s">
        <v>21</v>
      </c>
      <c r="C251" s="17" t="s">
        <v>315</v>
      </c>
      <c r="D251" s="10">
        <f t="shared" si="12"/>
        <v>69.444649999999996</v>
      </c>
      <c r="E251" s="10">
        <f t="shared" si="13"/>
        <v>20.225566666666666</v>
      </c>
      <c r="F251" s="1">
        <v>98</v>
      </c>
      <c r="G251" s="1" t="s">
        <v>316</v>
      </c>
      <c r="H251" s="1" t="s">
        <v>25</v>
      </c>
      <c r="I251" s="1">
        <v>3</v>
      </c>
      <c r="J251" s="1">
        <v>20</v>
      </c>
      <c r="M251" s="1" t="s">
        <v>40</v>
      </c>
      <c r="N251" s="7" t="s">
        <v>324</v>
      </c>
      <c r="P251" s="8">
        <v>20</v>
      </c>
      <c r="Q251" s="1" t="s">
        <v>29</v>
      </c>
      <c r="R251" s="1" t="s">
        <v>30</v>
      </c>
      <c r="S251" s="1" t="s">
        <v>30</v>
      </c>
      <c r="T251" s="13" t="s">
        <v>31</v>
      </c>
      <c r="U251" s="1" t="s">
        <v>32</v>
      </c>
    </row>
    <row r="252" spans="1:21">
      <c r="A252" s="1" t="s">
        <v>21</v>
      </c>
      <c r="C252" s="17" t="s">
        <v>315</v>
      </c>
      <c r="D252" s="10">
        <f t="shared" si="12"/>
        <v>69.444649999999996</v>
      </c>
      <c r="E252" s="10">
        <f t="shared" si="13"/>
        <v>20.225566666666666</v>
      </c>
      <c r="F252" s="1">
        <v>98</v>
      </c>
      <c r="G252" s="1" t="s">
        <v>316</v>
      </c>
      <c r="H252" s="1" t="s">
        <v>25</v>
      </c>
      <c r="I252" s="1">
        <v>4</v>
      </c>
      <c r="J252" s="1">
        <v>10</v>
      </c>
      <c r="M252" s="1" t="s">
        <v>40</v>
      </c>
      <c r="N252" s="7" t="s">
        <v>325</v>
      </c>
      <c r="P252" s="8">
        <v>20</v>
      </c>
      <c r="Q252" s="1" t="s">
        <v>29</v>
      </c>
      <c r="R252" s="1" t="s">
        <v>30</v>
      </c>
      <c r="S252" s="1" t="s">
        <v>30</v>
      </c>
      <c r="T252" s="13" t="s">
        <v>31</v>
      </c>
      <c r="U252" s="1" t="s">
        <v>32</v>
      </c>
    </row>
    <row r="253" spans="1:21">
      <c r="A253" s="1" t="s">
        <v>21</v>
      </c>
      <c r="C253" s="17" t="s">
        <v>315</v>
      </c>
      <c r="D253" s="10">
        <f t="shared" si="12"/>
        <v>69.444649999999996</v>
      </c>
      <c r="E253" s="10">
        <f t="shared" si="13"/>
        <v>20.225566666666666</v>
      </c>
      <c r="F253" s="1">
        <v>98</v>
      </c>
      <c r="G253" s="1" t="s">
        <v>316</v>
      </c>
      <c r="H253" s="1" t="s">
        <v>25</v>
      </c>
      <c r="I253" s="1">
        <v>5</v>
      </c>
      <c r="J253" s="1">
        <v>2</v>
      </c>
      <c r="M253" s="1" t="s">
        <v>40</v>
      </c>
      <c r="N253" s="7" t="s">
        <v>326</v>
      </c>
      <c r="P253" s="8">
        <v>20</v>
      </c>
      <c r="Q253" s="1" t="s">
        <v>29</v>
      </c>
      <c r="R253" s="1" t="s">
        <v>30</v>
      </c>
      <c r="S253" s="1" t="s">
        <v>30</v>
      </c>
      <c r="T253" s="13" t="s">
        <v>31</v>
      </c>
      <c r="U253" s="1" t="s">
        <v>32</v>
      </c>
    </row>
    <row r="254" spans="1:21">
      <c r="A254" s="1" t="s">
        <v>21</v>
      </c>
      <c r="C254" s="17" t="s">
        <v>315</v>
      </c>
      <c r="D254" s="10">
        <f t="shared" si="12"/>
        <v>69.444649999999996</v>
      </c>
      <c r="E254" s="10">
        <f t="shared" si="13"/>
        <v>20.225566666666666</v>
      </c>
      <c r="F254" s="1">
        <v>98</v>
      </c>
      <c r="G254" s="1" t="s">
        <v>316</v>
      </c>
      <c r="H254" s="1" t="s">
        <v>25</v>
      </c>
      <c r="I254" s="1">
        <v>1</v>
      </c>
      <c r="J254" s="1" t="s">
        <v>26</v>
      </c>
      <c r="M254" s="1" t="s">
        <v>49</v>
      </c>
      <c r="N254" s="7" t="s">
        <v>327</v>
      </c>
      <c r="P254" s="8">
        <v>20</v>
      </c>
      <c r="Q254" s="1" t="s">
        <v>29</v>
      </c>
      <c r="R254" s="1" t="s">
        <v>30</v>
      </c>
      <c r="S254" s="1" t="s">
        <v>30</v>
      </c>
      <c r="T254" s="13" t="s">
        <v>31</v>
      </c>
      <c r="U254" s="1" t="s">
        <v>32</v>
      </c>
    </row>
    <row r="255" spans="1:21">
      <c r="A255" s="1" t="s">
        <v>21</v>
      </c>
      <c r="C255" s="17" t="s">
        <v>315</v>
      </c>
      <c r="D255" s="10">
        <f t="shared" si="12"/>
        <v>69.444649999999996</v>
      </c>
      <c r="E255" s="10">
        <f t="shared" si="13"/>
        <v>20.225566666666666</v>
      </c>
      <c r="F255" s="1">
        <v>98</v>
      </c>
      <c r="G255" s="1" t="s">
        <v>316</v>
      </c>
      <c r="H255" s="1" t="s">
        <v>25</v>
      </c>
      <c r="I255" s="1">
        <v>2</v>
      </c>
      <c r="J255" s="1">
        <v>40</v>
      </c>
      <c r="M255" s="1" t="s">
        <v>49</v>
      </c>
      <c r="N255" s="7" t="s">
        <v>328</v>
      </c>
      <c r="P255" s="8">
        <v>20</v>
      </c>
      <c r="Q255" s="1" t="s">
        <v>29</v>
      </c>
      <c r="R255" s="1" t="s">
        <v>30</v>
      </c>
      <c r="S255" s="1" t="s">
        <v>30</v>
      </c>
      <c r="T255" s="13" t="s">
        <v>31</v>
      </c>
      <c r="U255" s="1" t="s">
        <v>32</v>
      </c>
    </row>
    <row r="256" spans="1:21">
      <c r="A256" s="1" t="s">
        <v>21</v>
      </c>
      <c r="C256" s="17" t="s">
        <v>315</v>
      </c>
      <c r="D256" s="10">
        <f t="shared" si="12"/>
        <v>69.444649999999996</v>
      </c>
      <c r="E256" s="10">
        <f t="shared" si="13"/>
        <v>20.225566666666666</v>
      </c>
      <c r="F256" s="1">
        <v>98</v>
      </c>
      <c r="G256" s="1" t="s">
        <v>316</v>
      </c>
      <c r="H256" s="1" t="s">
        <v>25</v>
      </c>
      <c r="I256" s="1">
        <v>3</v>
      </c>
      <c r="J256" s="1">
        <v>20</v>
      </c>
      <c r="M256" s="1" t="s">
        <v>49</v>
      </c>
      <c r="N256" s="7" t="s">
        <v>329</v>
      </c>
      <c r="P256" s="8">
        <v>20</v>
      </c>
      <c r="Q256" s="1" t="s">
        <v>29</v>
      </c>
      <c r="R256" s="1" t="s">
        <v>30</v>
      </c>
      <c r="S256" s="1" t="s">
        <v>30</v>
      </c>
      <c r="T256" s="13" t="s">
        <v>31</v>
      </c>
      <c r="U256" s="1" t="s">
        <v>32</v>
      </c>
    </row>
    <row r="257" spans="1:21">
      <c r="A257" s="1" t="s">
        <v>21</v>
      </c>
      <c r="C257" s="17" t="s">
        <v>315</v>
      </c>
      <c r="D257" s="10">
        <f t="shared" si="12"/>
        <v>69.444649999999996</v>
      </c>
      <c r="E257" s="10">
        <f t="shared" si="13"/>
        <v>20.225566666666666</v>
      </c>
      <c r="F257" s="1">
        <v>98</v>
      </c>
      <c r="G257" s="1" t="s">
        <v>316</v>
      </c>
      <c r="H257" s="1" t="s">
        <v>25</v>
      </c>
      <c r="I257" s="1">
        <v>4</v>
      </c>
      <c r="J257" s="1">
        <v>10</v>
      </c>
      <c r="M257" s="1" t="s">
        <v>49</v>
      </c>
      <c r="N257" s="7" t="s">
        <v>330</v>
      </c>
      <c r="P257" s="8">
        <v>20</v>
      </c>
      <c r="Q257" s="1" t="s">
        <v>29</v>
      </c>
      <c r="R257" s="1" t="s">
        <v>30</v>
      </c>
      <c r="S257" s="1" t="s">
        <v>30</v>
      </c>
      <c r="T257" s="13" t="s">
        <v>31</v>
      </c>
      <c r="U257" s="1" t="s">
        <v>32</v>
      </c>
    </row>
    <row r="258" spans="1:21">
      <c r="A258" s="1" t="s">
        <v>21</v>
      </c>
      <c r="C258" s="17" t="s">
        <v>315</v>
      </c>
      <c r="D258" s="10">
        <f t="shared" si="12"/>
        <v>69.444649999999996</v>
      </c>
      <c r="E258" s="10">
        <f t="shared" si="13"/>
        <v>20.225566666666666</v>
      </c>
      <c r="F258" s="1">
        <v>98</v>
      </c>
      <c r="G258" s="1" t="s">
        <v>316</v>
      </c>
      <c r="H258" s="1" t="s">
        <v>25</v>
      </c>
      <c r="I258" s="1">
        <v>5</v>
      </c>
      <c r="J258" s="1">
        <v>2</v>
      </c>
      <c r="M258" s="1" t="s">
        <v>49</v>
      </c>
      <c r="N258" s="7" t="s">
        <v>331</v>
      </c>
      <c r="P258" s="8">
        <v>20</v>
      </c>
      <c r="Q258" s="1" t="s">
        <v>29</v>
      </c>
      <c r="R258" s="1" t="s">
        <v>30</v>
      </c>
      <c r="S258" s="1" t="s">
        <v>30</v>
      </c>
      <c r="T258" s="13" t="s">
        <v>31</v>
      </c>
      <c r="U258" s="1" t="s">
        <v>32</v>
      </c>
    </row>
    <row r="259" spans="1:21">
      <c r="A259" s="1" t="s">
        <v>21</v>
      </c>
      <c r="C259" s="17" t="s">
        <v>315</v>
      </c>
      <c r="D259" s="10">
        <f t="shared" si="12"/>
        <v>69.444649999999996</v>
      </c>
      <c r="E259" s="10">
        <f t="shared" si="13"/>
        <v>20.225566666666666</v>
      </c>
      <c r="F259" s="1">
        <v>98</v>
      </c>
      <c r="G259" s="1" t="s">
        <v>316</v>
      </c>
      <c r="H259" s="1" t="s">
        <v>25</v>
      </c>
      <c r="I259" s="1">
        <v>2</v>
      </c>
      <c r="J259" s="1">
        <v>40</v>
      </c>
      <c r="M259" s="1" t="s">
        <v>58</v>
      </c>
      <c r="N259" s="7" t="s">
        <v>332</v>
      </c>
      <c r="P259" s="8">
        <v>200</v>
      </c>
      <c r="Q259" s="1" t="s">
        <v>29</v>
      </c>
      <c r="R259" s="1" t="s">
        <v>60</v>
      </c>
      <c r="S259" s="1" t="s">
        <v>60</v>
      </c>
      <c r="T259" s="13" t="s">
        <v>61</v>
      </c>
      <c r="U259" s="1" t="s">
        <v>32</v>
      </c>
    </row>
    <row r="260" spans="1:21">
      <c r="A260" s="1" t="s">
        <v>21</v>
      </c>
      <c r="C260" s="17" t="s">
        <v>315</v>
      </c>
      <c r="D260" s="10">
        <f t="shared" si="12"/>
        <v>69.444649999999996</v>
      </c>
      <c r="E260" s="10">
        <f t="shared" si="13"/>
        <v>20.225566666666666</v>
      </c>
      <c r="F260" s="1">
        <v>98</v>
      </c>
      <c r="G260" s="1" t="s">
        <v>316</v>
      </c>
      <c r="H260" s="1" t="s">
        <v>25</v>
      </c>
      <c r="I260" s="1">
        <v>3</v>
      </c>
      <c r="J260" s="1">
        <v>20</v>
      </c>
      <c r="M260" s="1" t="s">
        <v>58</v>
      </c>
      <c r="N260" s="7" t="s">
        <v>333</v>
      </c>
      <c r="P260" s="8">
        <v>200</v>
      </c>
      <c r="Q260" s="1" t="s">
        <v>29</v>
      </c>
      <c r="R260" s="1" t="s">
        <v>60</v>
      </c>
      <c r="S260" s="1" t="s">
        <v>60</v>
      </c>
      <c r="T260" s="13" t="s">
        <v>61</v>
      </c>
      <c r="U260" s="1" t="s">
        <v>32</v>
      </c>
    </row>
    <row r="261" spans="1:21">
      <c r="A261" s="1" t="s">
        <v>21</v>
      </c>
      <c r="C261" s="17" t="s">
        <v>315</v>
      </c>
      <c r="D261" s="10">
        <f t="shared" si="12"/>
        <v>69.444649999999996</v>
      </c>
      <c r="E261" s="10">
        <f t="shared" si="13"/>
        <v>20.225566666666666</v>
      </c>
      <c r="F261" s="1">
        <v>98</v>
      </c>
      <c r="G261" s="1" t="s">
        <v>316</v>
      </c>
      <c r="H261" s="1" t="s">
        <v>25</v>
      </c>
      <c r="I261" s="1">
        <v>4</v>
      </c>
      <c r="J261" s="1">
        <v>10</v>
      </c>
      <c r="M261" s="1" t="s">
        <v>58</v>
      </c>
      <c r="N261" s="7" t="s">
        <v>334</v>
      </c>
      <c r="P261" s="8">
        <v>200</v>
      </c>
      <c r="Q261" s="1" t="s">
        <v>29</v>
      </c>
      <c r="R261" s="1" t="s">
        <v>60</v>
      </c>
      <c r="S261" s="1" t="s">
        <v>60</v>
      </c>
      <c r="T261" s="13" t="s">
        <v>61</v>
      </c>
      <c r="U261" s="1" t="s">
        <v>32</v>
      </c>
    </row>
    <row r="262" spans="1:21">
      <c r="A262" s="1" t="s">
        <v>21</v>
      </c>
      <c r="C262" s="17" t="s">
        <v>315</v>
      </c>
      <c r="D262" s="10">
        <f t="shared" si="12"/>
        <v>69.444649999999996</v>
      </c>
      <c r="E262" s="10">
        <f t="shared" si="13"/>
        <v>20.225566666666666</v>
      </c>
      <c r="F262" s="1">
        <v>98</v>
      </c>
      <c r="G262" s="1" t="s">
        <v>316</v>
      </c>
      <c r="H262" s="1" t="s">
        <v>25</v>
      </c>
      <c r="I262" s="1">
        <v>5</v>
      </c>
      <c r="J262" s="1">
        <v>2</v>
      </c>
      <c r="M262" s="1" t="s">
        <v>58</v>
      </c>
      <c r="N262" s="7" t="s">
        <v>335</v>
      </c>
      <c r="P262" s="8">
        <v>200</v>
      </c>
      <c r="Q262" s="1" t="s">
        <v>29</v>
      </c>
      <c r="R262" s="1" t="s">
        <v>60</v>
      </c>
      <c r="S262" s="1" t="s">
        <v>60</v>
      </c>
      <c r="T262" s="13" t="s">
        <v>61</v>
      </c>
      <c r="U262" s="1" t="s">
        <v>32</v>
      </c>
    </row>
    <row r="263" spans="1:21">
      <c r="A263" s="1" t="s">
        <v>21</v>
      </c>
      <c r="C263" s="17" t="s">
        <v>315</v>
      </c>
      <c r="D263" s="10">
        <f t="shared" si="12"/>
        <v>69.444649999999996</v>
      </c>
      <c r="E263" s="10">
        <f t="shared" si="13"/>
        <v>20.225566666666666</v>
      </c>
      <c r="F263" s="1">
        <v>98</v>
      </c>
      <c r="G263" s="1" t="s">
        <v>316</v>
      </c>
      <c r="H263" s="1" t="s">
        <v>25</v>
      </c>
      <c r="I263" s="1">
        <v>2</v>
      </c>
      <c r="J263" s="1">
        <v>40</v>
      </c>
      <c r="M263" s="1" t="s">
        <v>67</v>
      </c>
      <c r="N263" s="7" t="s">
        <v>336</v>
      </c>
      <c r="P263" s="8">
        <v>250</v>
      </c>
      <c r="Q263" s="1" t="s">
        <v>29</v>
      </c>
      <c r="R263" s="1" t="s">
        <v>60</v>
      </c>
      <c r="S263" s="1" t="s">
        <v>60</v>
      </c>
      <c r="T263" s="13" t="s">
        <v>61</v>
      </c>
      <c r="U263" s="1" t="s">
        <v>32</v>
      </c>
    </row>
    <row r="264" spans="1:21">
      <c r="A264" s="1" t="s">
        <v>21</v>
      </c>
      <c r="C264" s="17" t="s">
        <v>315</v>
      </c>
      <c r="D264" s="10">
        <f t="shared" si="12"/>
        <v>69.444649999999996</v>
      </c>
      <c r="E264" s="10">
        <f t="shared" si="13"/>
        <v>20.225566666666666</v>
      </c>
      <c r="F264" s="1">
        <v>98</v>
      </c>
      <c r="G264" s="1" t="s">
        <v>316</v>
      </c>
      <c r="H264" s="1" t="s">
        <v>25</v>
      </c>
      <c r="I264" s="1">
        <v>3</v>
      </c>
      <c r="J264" s="1">
        <v>20</v>
      </c>
      <c r="M264" s="1" t="s">
        <v>67</v>
      </c>
      <c r="N264" s="7" t="s">
        <v>337</v>
      </c>
      <c r="P264" s="8">
        <v>250</v>
      </c>
      <c r="Q264" s="1" t="s">
        <v>29</v>
      </c>
      <c r="R264" s="1" t="s">
        <v>60</v>
      </c>
      <c r="S264" s="1" t="s">
        <v>60</v>
      </c>
      <c r="T264" s="13" t="s">
        <v>61</v>
      </c>
      <c r="U264" s="1" t="s">
        <v>32</v>
      </c>
    </row>
    <row r="265" spans="1:21">
      <c r="A265" s="1" t="s">
        <v>21</v>
      </c>
      <c r="C265" s="17" t="s">
        <v>315</v>
      </c>
      <c r="D265" s="10">
        <f t="shared" si="12"/>
        <v>69.444649999999996</v>
      </c>
      <c r="E265" s="10">
        <f t="shared" si="13"/>
        <v>20.225566666666666</v>
      </c>
      <c r="F265" s="1">
        <v>98</v>
      </c>
      <c r="G265" s="1" t="s">
        <v>316</v>
      </c>
      <c r="H265" s="1" t="s">
        <v>25</v>
      </c>
      <c r="I265" s="1">
        <v>4</v>
      </c>
      <c r="J265" s="1">
        <v>10</v>
      </c>
      <c r="M265" s="1" t="s">
        <v>67</v>
      </c>
      <c r="N265" s="7" t="s">
        <v>338</v>
      </c>
      <c r="P265" s="8">
        <v>250</v>
      </c>
      <c r="Q265" s="1" t="s">
        <v>29</v>
      </c>
      <c r="R265" s="1" t="s">
        <v>60</v>
      </c>
      <c r="S265" s="1" t="s">
        <v>60</v>
      </c>
      <c r="T265" s="13" t="s">
        <v>61</v>
      </c>
      <c r="U265" s="1" t="s">
        <v>32</v>
      </c>
    </row>
    <row r="266" spans="1:21">
      <c r="A266" s="1" t="s">
        <v>21</v>
      </c>
      <c r="C266" s="17" t="s">
        <v>315</v>
      </c>
      <c r="D266" s="10">
        <f t="shared" si="12"/>
        <v>69.444649999999996</v>
      </c>
      <c r="E266" s="10">
        <f t="shared" si="13"/>
        <v>20.225566666666666</v>
      </c>
      <c r="F266" s="1">
        <v>98</v>
      </c>
      <c r="G266" s="1" t="s">
        <v>316</v>
      </c>
      <c r="H266" s="1" t="s">
        <v>25</v>
      </c>
      <c r="I266" s="1">
        <v>5</v>
      </c>
      <c r="J266" s="1">
        <v>2</v>
      </c>
      <c r="M266" s="1" t="s">
        <v>67</v>
      </c>
      <c r="N266" s="7" t="s">
        <v>339</v>
      </c>
      <c r="P266" s="8">
        <v>250</v>
      </c>
      <c r="Q266" s="1" t="s">
        <v>29</v>
      </c>
      <c r="R266" s="1" t="s">
        <v>60</v>
      </c>
      <c r="S266" s="1" t="s">
        <v>60</v>
      </c>
      <c r="T266" s="13" t="s">
        <v>61</v>
      </c>
      <c r="U266" s="1" t="s">
        <v>32</v>
      </c>
    </row>
    <row r="267" spans="1:21">
      <c r="A267" s="1" t="s">
        <v>21</v>
      </c>
      <c r="C267" s="17" t="s">
        <v>315</v>
      </c>
      <c r="D267" s="10">
        <f t="shared" si="12"/>
        <v>69.444649999999996</v>
      </c>
      <c r="E267" s="10">
        <f t="shared" si="13"/>
        <v>20.225566666666666</v>
      </c>
      <c r="F267" s="1">
        <v>98</v>
      </c>
      <c r="G267" s="1" t="s">
        <v>316</v>
      </c>
      <c r="H267" s="1" t="s">
        <v>25</v>
      </c>
      <c r="I267" s="1">
        <v>2</v>
      </c>
      <c r="J267" s="1">
        <v>40</v>
      </c>
      <c r="M267" s="1" t="s">
        <v>74</v>
      </c>
      <c r="N267" s="7" t="s">
        <v>340</v>
      </c>
      <c r="P267" s="8">
        <v>250</v>
      </c>
      <c r="Q267" s="1" t="s">
        <v>29</v>
      </c>
      <c r="R267" s="1" t="s">
        <v>60</v>
      </c>
      <c r="S267" s="1" t="s">
        <v>60</v>
      </c>
      <c r="T267" s="13" t="s">
        <v>61</v>
      </c>
      <c r="U267" s="1" t="s">
        <v>32</v>
      </c>
    </row>
    <row r="268" spans="1:21">
      <c r="A268" s="1" t="s">
        <v>21</v>
      </c>
      <c r="C268" s="17" t="s">
        <v>315</v>
      </c>
      <c r="D268" s="10">
        <f t="shared" si="12"/>
        <v>69.444649999999996</v>
      </c>
      <c r="E268" s="10">
        <f t="shared" si="13"/>
        <v>20.225566666666666</v>
      </c>
      <c r="F268" s="1">
        <v>98</v>
      </c>
      <c r="G268" s="1" t="s">
        <v>316</v>
      </c>
      <c r="H268" s="1" t="s">
        <v>25</v>
      </c>
      <c r="I268" s="1">
        <v>2</v>
      </c>
      <c r="J268" s="1">
        <v>40</v>
      </c>
      <c r="M268" s="1" t="s">
        <v>74</v>
      </c>
      <c r="N268" s="7" t="s">
        <v>341</v>
      </c>
      <c r="P268" s="8">
        <v>250</v>
      </c>
      <c r="Q268" s="1" t="s">
        <v>29</v>
      </c>
      <c r="R268" s="1" t="s">
        <v>60</v>
      </c>
      <c r="S268" s="1" t="s">
        <v>60</v>
      </c>
      <c r="T268" s="13" t="s">
        <v>61</v>
      </c>
      <c r="U268" s="1" t="s">
        <v>32</v>
      </c>
    </row>
    <row r="269" spans="1:21">
      <c r="A269" s="1" t="s">
        <v>21</v>
      </c>
      <c r="C269" s="17" t="s">
        <v>315</v>
      </c>
      <c r="D269" s="10">
        <f t="shared" si="12"/>
        <v>69.444649999999996</v>
      </c>
      <c r="E269" s="10">
        <f t="shared" si="13"/>
        <v>20.225566666666666</v>
      </c>
      <c r="F269" s="1">
        <v>98</v>
      </c>
      <c r="G269" s="1" t="s">
        <v>316</v>
      </c>
      <c r="H269" s="1" t="s">
        <v>25</v>
      </c>
      <c r="I269" s="1">
        <v>2</v>
      </c>
      <c r="J269" s="1">
        <v>40</v>
      </c>
      <c r="M269" s="1" t="s">
        <v>74</v>
      </c>
      <c r="N269" s="7" t="s">
        <v>342</v>
      </c>
      <c r="P269" s="8">
        <v>250</v>
      </c>
      <c r="Q269" s="1" t="s">
        <v>29</v>
      </c>
      <c r="R269" s="1" t="s">
        <v>60</v>
      </c>
      <c r="S269" s="1" t="s">
        <v>60</v>
      </c>
      <c r="T269" s="13" t="s">
        <v>61</v>
      </c>
      <c r="U269" s="1" t="s">
        <v>32</v>
      </c>
    </row>
    <row r="270" spans="1:21">
      <c r="A270" s="1" t="s">
        <v>21</v>
      </c>
      <c r="C270" s="17" t="s">
        <v>315</v>
      </c>
      <c r="D270" s="10">
        <f t="shared" si="12"/>
        <v>69.444649999999996</v>
      </c>
      <c r="E270" s="10">
        <f t="shared" si="13"/>
        <v>20.225566666666666</v>
      </c>
      <c r="F270" s="1">
        <v>98</v>
      </c>
      <c r="G270" s="1" t="s">
        <v>316</v>
      </c>
      <c r="H270" s="1" t="s">
        <v>25</v>
      </c>
      <c r="I270" s="1">
        <v>3</v>
      </c>
      <c r="J270" s="1">
        <v>20</v>
      </c>
      <c r="M270" s="1" t="s">
        <v>74</v>
      </c>
      <c r="N270" s="7" t="s">
        <v>343</v>
      </c>
      <c r="P270" s="8">
        <v>250</v>
      </c>
      <c r="Q270" s="1" t="s">
        <v>29</v>
      </c>
      <c r="R270" s="1" t="s">
        <v>60</v>
      </c>
      <c r="S270" s="1" t="s">
        <v>60</v>
      </c>
      <c r="T270" s="13" t="s">
        <v>61</v>
      </c>
      <c r="U270" s="1" t="s">
        <v>32</v>
      </c>
    </row>
    <row r="271" spans="1:21">
      <c r="A271" s="1" t="s">
        <v>21</v>
      </c>
      <c r="C271" s="17" t="s">
        <v>315</v>
      </c>
      <c r="D271" s="10">
        <f t="shared" si="12"/>
        <v>69.444649999999996</v>
      </c>
      <c r="E271" s="10">
        <f t="shared" si="13"/>
        <v>20.225566666666666</v>
      </c>
      <c r="F271" s="1">
        <v>98</v>
      </c>
      <c r="G271" s="1" t="s">
        <v>316</v>
      </c>
      <c r="H271" s="1" t="s">
        <v>25</v>
      </c>
      <c r="I271" s="1">
        <v>3</v>
      </c>
      <c r="J271" s="1">
        <v>20</v>
      </c>
      <c r="M271" s="1" t="s">
        <v>74</v>
      </c>
      <c r="N271" s="7" t="s">
        <v>344</v>
      </c>
      <c r="P271" s="8">
        <v>250</v>
      </c>
      <c r="Q271" s="1" t="s">
        <v>29</v>
      </c>
      <c r="R271" s="1" t="s">
        <v>60</v>
      </c>
      <c r="S271" s="1" t="s">
        <v>60</v>
      </c>
      <c r="T271" s="13" t="s">
        <v>61</v>
      </c>
      <c r="U271" s="1" t="s">
        <v>32</v>
      </c>
    </row>
    <row r="272" spans="1:21">
      <c r="A272" s="1" t="s">
        <v>21</v>
      </c>
      <c r="C272" s="17" t="s">
        <v>315</v>
      </c>
      <c r="D272" s="10">
        <f t="shared" si="12"/>
        <v>69.444649999999996</v>
      </c>
      <c r="E272" s="10">
        <f t="shared" si="13"/>
        <v>20.225566666666666</v>
      </c>
      <c r="F272" s="1">
        <v>98</v>
      </c>
      <c r="G272" s="1" t="s">
        <v>316</v>
      </c>
      <c r="H272" s="1" t="s">
        <v>25</v>
      </c>
      <c r="I272" s="1">
        <v>3</v>
      </c>
      <c r="J272" s="1">
        <v>20</v>
      </c>
      <c r="M272" s="1" t="s">
        <v>74</v>
      </c>
      <c r="N272" s="7" t="s">
        <v>345</v>
      </c>
      <c r="P272" s="8">
        <v>250</v>
      </c>
      <c r="Q272" s="1" t="s">
        <v>29</v>
      </c>
      <c r="R272" s="1" t="s">
        <v>60</v>
      </c>
      <c r="S272" s="1" t="s">
        <v>60</v>
      </c>
      <c r="T272" s="13" t="s">
        <v>61</v>
      </c>
      <c r="U272" s="1" t="s">
        <v>32</v>
      </c>
    </row>
    <row r="273" spans="1:21">
      <c r="A273" s="1" t="s">
        <v>21</v>
      </c>
      <c r="C273" s="17" t="s">
        <v>315</v>
      </c>
      <c r="D273" s="10">
        <f t="shared" si="12"/>
        <v>69.444649999999996</v>
      </c>
      <c r="E273" s="10">
        <f t="shared" si="13"/>
        <v>20.225566666666666</v>
      </c>
      <c r="F273" s="1">
        <v>98</v>
      </c>
      <c r="G273" s="1" t="s">
        <v>316</v>
      </c>
      <c r="H273" s="1" t="s">
        <v>25</v>
      </c>
      <c r="I273" s="1">
        <v>4</v>
      </c>
      <c r="J273" s="1">
        <v>10</v>
      </c>
      <c r="M273" s="1" t="s">
        <v>74</v>
      </c>
      <c r="N273" s="7" t="s">
        <v>346</v>
      </c>
      <c r="P273" s="8">
        <v>250</v>
      </c>
      <c r="Q273" s="1" t="s">
        <v>29</v>
      </c>
      <c r="R273" s="1" t="s">
        <v>60</v>
      </c>
      <c r="S273" s="1" t="s">
        <v>60</v>
      </c>
      <c r="T273" s="13" t="s">
        <v>61</v>
      </c>
      <c r="U273" s="1" t="s">
        <v>32</v>
      </c>
    </row>
    <row r="274" spans="1:21">
      <c r="A274" s="1" t="s">
        <v>21</v>
      </c>
      <c r="C274" s="17" t="s">
        <v>315</v>
      </c>
      <c r="D274" s="10">
        <f t="shared" si="12"/>
        <v>69.444649999999996</v>
      </c>
      <c r="E274" s="10">
        <f t="shared" si="13"/>
        <v>20.225566666666666</v>
      </c>
      <c r="F274" s="1">
        <v>98</v>
      </c>
      <c r="G274" s="1" t="s">
        <v>316</v>
      </c>
      <c r="H274" s="1" t="s">
        <v>25</v>
      </c>
      <c r="I274" s="1">
        <v>4</v>
      </c>
      <c r="J274" s="1">
        <v>10</v>
      </c>
      <c r="M274" s="1" t="s">
        <v>74</v>
      </c>
      <c r="N274" s="7" t="s">
        <v>347</v>
      </c>
      <c r="P274" s="8">
        <v>250</v>
      </c>
      <c r="Q274" s="1" t="s">
        <v>29</v>
      </c>
      <c r="R274" s="1" t="s">
        <v>60</v>
      </c>
      <c r="S274" s="1" t="s">
        <v>60</v>
      </c>
      <c r="T274" s="13" t="s">
        <v>61</v>
      </c>
      <c r="U274" s="1" t="s">
        <v>32</v>
      </c>
    </row>
    <row r="275" spans="1:21">
      <c r="A275" s="1" t="s">
        <v>21</v>
      </c>
      <c r="C275" s="17" t="s">
        <v>315</v>
      </c>
      <c r="D275" s="10">
        <f t="shared" si="12"/>
        <v>69.444649999999996</v>
      </c>
      <c r="E275" s="10">
        <f t="shared" si="13"/>
        <v>20.225566666666666</v>
      </c>
      <c r="F275" s="1">
        <v>98</v>
      </c>
      <c r="G275" s="1" t="s">
        <v>316</v>
      </c>
      <c r="H275" s="1" t="s">
        <v>25</v>
      </c>
      <c r="I275" s="1">
        <v>4</v>
      </c>
      <c r="J275" s="1">
        <v>10</v>
      </c>
      <c r="M275" s="1" t="s">
        <v>74</v>
      </c>
      <c r="N275" s="7" t="s">
        <v>348</v>
      </c>
      <c r="P275" s="8">
        <v>250</v>
      </c>
      <c r="Q275" s="1" t="s">
        <v>29</v>
      </c>
      <c r="R275" s="1" t="s">
        <v>60</v>
      </c>
      <c r="S275" s="1" t="s">
        <v>60</v>
      </c>
      <c r="T275" s="13" t="s">
        <v>61</v>
      </c>
      <c r="U275" s="1" t="s">
        <v>32</v>
      </c>
    </row>
    <row r="276" spans="1:21">
      <c r="A276" s="1" t="s">
        <v>21</v>
      </c>
      <c r="C276" s="17" t="s">
        <v>315</v>
      </c>
      <c r="D276" s="10">
        <f t="shared" si="12"/>
        <v>69.444649999999996</v>
      </c>
      <c r="E276" s="10">
        <f t="shared" si="13"/>
        <v>20.225566666666666</v>
      </c>
      <c r="F276" s="1">
        <v>98</v>
      </c>
      <c r="G276" s="1" t="s">
        <v>316</v>
      </c>
      <c r="H276" s="1" t="s">
        <v>25</v>
      </c>
      <c r="I276" s="1">
        <v>5</v>
      </c>
      <c r="J276" s="1">
        <v>2</v>
      </c>
      <c r="M276" s="1" t="s">
        <v>74</v>
      </c>
      <c r="N276" s="7" t="s">
        <v>349</v>
      </c>
      <c r="P276" s="8">
        <v>250</v>
      </c>
      <c r="Q276" s="1" t="s">
        <v>29</v>
      </c>
      <c r="R276" s="1" t="s">
        <v>60</v>
      </c>
      <c r="S276" s="1" t="s">
        <v>60</v>
      </c>
      <c r="T276" s="13" t="s">
        <v>61</v>
      </c>
      <c r="U276" s="1" t="s">
        <v>32</v>
      </c>
    </row>
    <row r="277" spans="1:21">
      <c r="A277" s="1" t="s">
        <v>21</v>
      </c>
      <c r="C277" s="17" t="s">
        <v>315</v>
      </c>
      <c r="D277" s="10">
        <f t="shared" si="12"/>
        <v>69.444649999999996</v>
      </c>
      <c r="E277" s="10">
        <f t="shared" si="13"/>
        <v>20.225566666666666</v>
      </c>
      <c r="F277" s="1">
        <v>98</v>
      </c>
      <c r="G277" s="1" t="s">
        <v>316</v>
      </c>
      <c r="H277" s="1" t="s">
        <v>25</v>
      </c>
      <c r="I277" s="1">
        <v>5</v>
      </c>
      <c r="J277" s="1">
        <v>2</v>
      </c>
      <c r="M277" s="1" t="s">
        <v>74</v>
      </c>
      <c r="N277" s="7" t="s">
        <v>350</v>
      </c>
      <c r="P277" s="8">
        <v>250</v>
      </c>
      <c r="Q277" s="1" t="s">
        <v>29</v>
      </c>
      <c r="R277" s="1" t="s">
        <v>60</v>
      </c>
      <c r="S277" s="1" t="s">
        <v>60</v>
      </c>
      <c r="T277" s="13" t="s">
        <v>61</v>
      </c>
      <c r="U277" s="1" t="s">
        <v>32</v>
      </c>
    </row>
    <row r="278" spans="1:21">
      <c r="A278" s="1" t="s">
        <v>21</v>
      </c>
      <c r="C278" s="17" t="s">
        <v>315</v>
      </c>
      <c r="D278" s="10">
        <f t="shared" si="12"/>
        <v>69.444649999999996</v>
      </c>
      <c r="E278" s="10">
        <f t="shared" si="13"/>
        <v>20.225566666666666</v>
      </c>
      <c r="F278" s="1">
        <v>98</v>
      </c>
      <c r="G278" s="1" t="s">
        <v>316</v>
      </c>
      <c r="H278" s="1" t="s">
        <v>25</v>
      </c>
      <c r="I278" s="1">
        <v>5</v>
      </c>
      <c r="J278" s="1">
        <v>2</v>
      </c>
      <c r="M278" s="1" t="s">
        <v>74</v>
      </c>
      <c r="N278" s="7" t="s">
        <v>351</v>
      </c>
      <c r="P278" s="8">
        <v>250</v>
      </c>
      <c r="Q278" s="1" t="s">
        <v>29</v>
      </c>
      <c r="R278" s="1" t="s">
        <v>60</v>
      </c>
      <c r="S278" s="1" t="s">
        <v>60</v>
      </c>
      <c r="T278" s="13" t="s">
        <v>61</v>
      </c>
      <c r="U278" s="1" t="s">
        <v>32</v>
      </c>
    </row>
    <row r="279" spans="1:21">
      <c r="A279" s="1" t="s">
        <v>21</v>
      </c>
      <c r="C279" s="17" t="s">
        <v>315</v>
      </c>
      <c r="D279" s="10">
        <f t="shared" si="12"/>
        <v>69.444649999999996</v>
      </c>
      <c r="E279" s="10">
        <f t="shared" si="13"/>
        <v>20.225566666666666</v>
      </c>
      <c r="F279" s="1">
        <v>98</v>
      </c>
      <c r="G279" s="1" t="s">
        <v>316</v>
      </c>
      <c r="H279" s="1" t="s">
        <v>93</v>
      </c>
      <c r="J279" s="1">
        <v>25</v>
      </c>
      <c r="M279" s="1" t="s">
        <v>94</v>
      </c>
      <c r="N279" s="7" t="s">
        <v>352</v>
      </c>
      <c r="S279" s="1" t="s">
        <v>60</v>
      </c>
      <c r="T279" s="13" t="s">
        <v>61</v>
      </c>
      <c r="U279" s="1" t="s">
        <v>32</v>
      </c>
    </row>
    <row r="280" spans="1:21">
      <c r="F280"/>
    </row>
    <row r="281" spans="1:21">
      <c r="A281" s="1" t="s">
        <v>21</v>
      </c>
      <c r="C281" s="17" t="s">
        <v>353</v>
      </c>
      <c r="D281" s="10">
        <f>69+26.775/60</f>
        <v>69.446250000000006</v>
      </c>
      <c r="E281" s="10">
        <f>20+15.398/60</f>
        <v>20.256633333333333</v>
      </c>
      <c r="F281" s="1">
        <v>130</v>
      </c>
      <c r="G281" s="1" t="s">
        <v>354</v>
      </c>
      <c r="H281" s="1" t="s">
        <v>25</v>
      </c>
      <c r="I281" s="1">
        <v>1</v>
      </c>
      <c r="J281" s="1" t="s">
        <v>26</v>
      </c>
      <c r="M281" s="1" t="s">
        <v>27</v>
      </c>
      <c r="N281" s="7" t="s">
        <v>355</v>
      </c>
      <c r="P281" s="8">
        <v>15</v>
      </c>
      <c r="Q281" s="1" t="s">
        <v>29</v>
      </c>
      <c r="R281" s="1" t="s">
        <v>30</v>
      </c>
      <c r="S281" s="1" t="s">
        <v>30</v>
      </c>
      <c r="T281" s="13" t="s">
        <v>31</v>
      </c>
      <c r="U281" s="1" t="s">
        <v>32</v>
      </c>
    </row>
    <row r="282" spans="1:21">
      <c r="A282" s="1" t="s">
        <v>21</v>
      </c>
      <c r="C282" s="17" t="s">
        <v>353</v>
      </c>
      <c r="D282" s="10">
        <f>69+26.775/60</f>
        <v>69.446250000000006</v>
      </c>
      <c r="E282" s="10">
        <f>20+15.398/60</f>
        <v>20.256633333333333</v>
      </c>
      <c r="F282" s="1">
        <v>130</v>
      </c>
      <c r="G282" s="1" t="s">
        <v>354</v>
      </c>
      <c r="H282" s="1" t="s">
        <v>25</v>
      </c>
      <c r="I282" s="1">
        <v>2</v>
      </c>
      <c r="J282" s="1">
        <v>40</v>
      </c>
      <c r="L282" s="1" t="s">
        <v>356</v>
      </c>
      <c r="M282" s="1" t="s">
        <v>27</v>
      </c>
      <c r="N282" s="7" t="s">
        <v>357</v>
      </c>
      <c r="P282" s="8">
        <v>15</v>
      </c>
      <c r="Q282" s="1" t="s">
        <v>29</v>
      </c>
      <c r="R282" s="1" t="s">
        <v>30</v>
      </c>
      <c r="S282" s="1" t="s">
        <v>30</v>
      </c>
      <c r="T282" s="13" t="s">
        <v>31</v>
      </c>
      <c r="U282" s="1" t="s">
        <v>32</v>
      </c>
    </row>
    <row r="283" spans="1:21">
      <c r="A283" s="1" t="s">
        <v>21</v>
      </c>
      <c r="C283" s="17" t="s">
        <v>353</v>
      </c>
      <c r="D283" s="10">
        <f>69+26.775/60</f>
        <v>69.446250000000006</v>
      </c>
      <c r="E283" s="10">
        <f>20+15.398/60</f>
        <v>20.256633333333333</v>
      </c>
      <c r="F283" s="1">
        <v>130</v>
      </c>
      <c r="G283" s="1" t="s">
        <v>354</v>
      </c>
      <c r="H283" s="1" t="s">
        <v>25</v>
      </c>
      <c r="I283" s="1">
        <v>3</v>
      </c>
      <c r="J283" s="1">
        <v>20</v>
      </c>
      <c r="M283" s="1" t="s">
        <v>27</v>
      </c>
      <c r="N283" s="7" t="s">
        <v>358</v>
      </c>
      <c r="P283" s="8">
        <v>15</v>
      </c>
      <c r="Q283" s="1" t="s">
        <v>29</v>
      </c>
      <c r="R283" s="1" t="s">
        <v>30</v>
      </c>
      <c r="S283" s="1" t="s">
        <v>30</v>
      </c>
      <c r="T283" s="13" t="s">
        <v>31</v>
      </c>
      <c r="U283" s="1" t="s">
        <v>32</v>
      </c>
    </row>
    <row r="284" spans="1:21">
      <c r="A284" s="1" t="s">
        <v>21</v>
      </c>
      <c r="C284" s="17" t="s">
        <v>353</v>
      </c>
      <c r="D284" s="10">
        <f t="shared" ref="D284:D316" si="14">69+26.775/60</f>
        <v>69.446250000000006</v>
      </c>
      <c r="E284" s="10">
        <f t="shared" ref="E284:E316" si="15">20+15.398/60</f>
        <v>20.256633333333333</v>
      </c>
      <c r="F284" s="1">
        <v>130</v>
      </c>
      <c r="G284" s="1" t="s">
        <v>354</v>
      </c>
      <c r="H284" s="1" t="s">
        <v>25</v>
      </c>
      <c r="I284" s="1">
        <v>4</v>
      </c>
      <c r="J284" s="1">
        <v>10</v>
      </c>
      <c r="M284" s="1" t="s">
        <v>27</v>
      </c>
      <c r="N284" s="7" t="s">
        <v>359</v>
      </c>
      <c r="P284" s="8">
        <v>15</v>
      </c>
      <c r="Q284" s="1" t="s">
        <v>29</v>
      </c>
      <c r="R284" s="1" t="s">
        <v>30</v>
      </c>
      <c r="S284" s="1" t="s">
        <v>30</v>
      </c>
      <c r="T284" s="13" t="s">
        <v>31</v>
      </c>
      <c r="U284" s="1" t="s">
        <v>32</v>
      </c>
    </row>
    <row r="285" spans="1:21">
      <c r="A285" s="1" t="s">
        <v>21</v>
      </c>
      <c r="C285" s="17" t="s">
        <v>353</v>
      </c>
      <c r="D285" s="10">
        <f t="shared" si="14"/>
        <v>69.446250000000006</v>
      </c>
      <c r="E285" s="10">
        <f t="shared" si="15"/>
        <v>20.256633333333333</v>
      </c>
      <c r="F285" s="1">
        <v>130</v>
      </c>
      <c r="G285" s="1" t="s">
        <v>354</v>
      </c>
      <c r="H285" s="1" t="s">
        <v>25</v>
      </c>
      <c r="I285" s="1">
        <v>5</v>
      </c>
      <c r="J285" s="1">
        <v>2</v>
      </c>
      <c r="M285" s="1" t="s">
        <v>27</v>
      </c>
      <c r="N285" s="7" t="s">
        <v>360</v>
      </c>
      <c r="P285" s="8">
        <v>15</v>
      </c>
      <c r="Q285" s="1" t="s">
        <v>29</v>
      </c>
      <c r="R285" s="1" t="s">
        <v>30</v>
      </c>
      <c r="S285" s="1" t="s">
        <v>30</v>
      </c>
      <c r="T285" s="13" t="s">
        <v>31</v>
      </c>
      <c r="U285" s="1" t="s">
        <v>32</v>
      </c>
    </row>
    <row r="286" spans="1:21">
      <c r="A286" s="1" t="s">
        <v>21</v>
      </c>
      <c r="C286" s="17" t="s">
        <v>353</v>
      </c>
      <c r="D286" s="10">
        <f t="shared" si="14"/>
        <v>69.446250000000006</v>
      </c>
      <c r="E286" s="10">
        <f t="shared" si="15"/>
        <v>20.256633333333333</v>
      </c>
      <c r="F286" s="1">
        <v>130</v>
      </c>
      <c r="G286" s="1" t="s">
        <v>354</v>
      </c>
      <c r="H286" s="1" t="s">
        <v>25</v>
      </c>
      <c r="I286" s="1">
        <v>1</v>
      </c>
      <c r="J286" s="1" t="s">
        <v>26</v>
      </c>
      <c r="M286" s="1" t="s">
        <v>40</v>
      </c>
      <c r="N286" s="7" t="s">
        <v>361</v>
      </c>
      <c r="P286" s="8">
        <v>20</v>
      </c>
      <c r="Q286" s="1" t="s">
        <v>29</v>
      </c>
      <c r="R286" s="1" t="s">
        <v>30</v>
      </c>
      <c r="S286" s="1" t="s">
        <v>30</v>
      </c>
      <c r="T286" s="13" t="s">
        <v>31</v>
      </c>
      <c r="U286" s="1" t="s">
        <v>32</v>
      </c>
    </row>
    <row r="287" spans="1:21">
      <c r="A287" s="1" t="s">
        <v>21</v>
      </c>
      <c r="C287" s="17" t="s">
        <v>353</v>
      </c>
      <c r="D287" s="10">
        <f t="shared" si="14"/>
        <v>69.446250000000006</v>
      </c>
      <c r="E287" s="10">
        <f t="shared" si="15"/>
        <v>20.256633333333333</v>
      </c>
      <c r="F287" s="1">
        <v>130</v>
      </c>
      <c r="G287" s="1" t="s">
        <v>354</v>
      </c>
      <c r="H287" s="1" t="s">
        <v>25</v>
      </c>
      <c r="I287" s="1">
        <v>2</v>
      </c>
      <c r="J287" s="1">
        <v>40</v>
      </c>
      <c r="L287" s="1" t="s">
        <v>356</v>
      </c>
      <c r="M287" s="1" t="s">
        <v>40</v>
      </c>
      <c r="N287" s="7" t="s">
        <v>362</v>
      </c>
      <c r="P287" s="8">
        <v>20</v>
      </c>
      <c r="Q287" s="1" t="s">
        <v>29</v>
      </c>
      <c r="R287" s="1" t="s">
        <v>30</v>
      </c>
      <c r="S287" s="1" t="s">
        <v>30</v>
      </c>
      <c r="T287" s="13" t="s">
        <v>31</v>
      </c>
      <c r="U287" s="1" t="s">
        <v>32</v>
      </c>
    </row>
    <row r="288" spans="1:21">
      <c r="A288" s="1" t="s">
        <v>21</v>
      </c>
      <c r="C288" s="17" t="s">
        <v>353</v>
      </c>
      <c r="D288" s="10">
        <f t="shared" si="14"/>
        <v>69.446250000000006</v>
      </c>
      <c r="E288" s="10">
        <f t="shared" si="15"/>
        <v>20.256633333333333</v>
      </c>
      <c r="F288" s="1">
        <v>130</v>
      </c>
      <c r="G288" s="1" t="s">
        <v>354</v>
      </c>
      <c r="H288" s="1" t="s">
        <v>25</v>
      </c>
      <c r="I288" s="1">
        <v>3</v>
      </c>
      <c r="J288" s="1">
        <v>20</v>
      </c>
      <c r="M288" s="1" t="s">
        <v>40</v>
      </c>
      <c r="N288" s="7" t="s">
        <v>363</v>
      </c>
      <c r="P288" s="8">
        <v>20</v>
      </c>
      <c r="Q288" s="1" t="s">
        <v>29</v>
      </c>
      <c r="R288" s="1" t="s">
        <v>30</v>
      </c>
      <c r="S288" s="1" t="s">
        <v>30</v>
      </c>
      <c r="T288" s="13" t="s">
        <v>31</v>
      </c>
      <c r="U288" s="1" t="s">
        <v>32</v>
      </c>
    </row>
    <row r="289" spans="1:21">
      <c r="A289" s="1" t="s">
        <v>21</v>
      </c>
      <c r="C289" s="17" t="s">
        <v>353</v>
      </c>
      <c r="D289" s="10">
        <f t="shared" si="14"/>
        <v>69.446250000000006</v>
      </c>
      <c r="E289" s="10">
        <f t="shared" si="15"/>
        <v>20.256633333333333</v>
      </c>
      <c r="F289" s="1">
        <v>130</v>
      </c>
      <c r="G289" s="1" t="s">
        <v>354</v>
      </c>
      <c r="H289" s="1" t="s">
        <v>25</v>
      </c>
      <c r="I289" s="1">
        <v>4</v>
      </c>
      <c r="J289" s="1">
        <v>10</v>
      </c>
      <c r="M289" s="1" t="s">
        <v>40</v>
      </c>
      <c r="N289" s="7" t="s">
        <v>364</v>
      </c>
      <c r="P289" s="8">
        <v>20</v>
      </c>
      <c r="Q289" s="1" t="s">
        <v>29</v>
      </c>
      <c r="R289" s="1" t="s">
        <v>30</v>
      </c>
      <c r="S289" s="1" t="s">
        <v>30</v>
      </c>
      <c r="T289" s="13" t="s">
        <v>31</v>
      </c>
      <c r="U289" s="1" t="s">
        <v>32</v>
      </c>
    </row>
    <row r="290" spans="1:21">
      <c r="A290" s="1" t="s">
        <v>21</v>
      </c>
      <c r="C290" s="17" t="s">
        <v>353</v>
      </c>
      <c r="D290" s="10">
        <f t="shared" si="14"/>
        <v>69.446250000000006</v>
      </c>
      <c r="E290" s="10">
        <f t="shared" si="15"/>
        <v>20.256633333333333</v>
      </c>
      <c r="F290" s="1">
        <v>130</v>
      </c>
      <c r="G290" s="1" t="s">
        <v>354</v>
      </c>
      <c r="H290" s="1" t="s">
        <v>25</v>
      </c>
      <c r="I290" s="1">
        <v>5</v>
      </c>
      <c r="J290" s="1">
        <v>2</v>
      </c>
      <c r="M290" s="1" t="s">
        <v>40</v>
      </c>
      <c r="N290" s="7" t="s">
        <v>365</v>
      </c>
      <c r="P290" s="8">
        <v>20</v>
      </c>
      <c r="Q290" s="1" t="s">
        <v>29</v>
      </c>
      <c r="R290" s="1" t="s">
        <v>30</v>
      </c>
      <c r="S290" s="1" t="s">
        <v>30</v>
      </c>
      <c r="T290" s="13" t="s">
        <v>31</v>
      </c>
      <c r="U290" s="1" t="s">
        <v>32</v>
      </c>
    </row>
    <row r="291" spans="1:21">
      <c r="A291" s="1" t="s">
        <v>21</v>
      </c>
      <c r="C291" s="17" t="s">
        <v>353</v>
      </c>
      <c r="D291" s="10">
        <f t="shared" si="14"/>
        <v>69.446250000000006</v>
      </c>
      <c r="E291" s="10">
        <f t="shared" si="15"/>
        <v>20.256633333333333</v>
      </c>
      <c r="F291" s="1">
        <v>130</v>
      </c>
      <c r="G291" s="1" t="s">
        <v>354</v>
      </c>
      <c r="H291" s="1" t="s">
        <v>25</v>
      </c>
      <c r="I291" s="1">
        <v>1</v>
      </c>
      <c r="J291" s="1" t="s">
        <v>26</v>
      </c>
      <c r="M291" s="1" t="s">
        <v>49</v>
      </c>
      <c r="N291" s="7" t="s">
        <v>366</v>
      </c>
      <c r="P291" s="8">
        <v>20</v>
      </c>
      <c r="Q291" s="1" t="s">
        <v>29</v>
      </c>
      <c r="R291" s="1" t="s">
        <v>30</v>
      </c>
      <c r="S291" s="1" t="s">
        <v>30</v>
      </c>
      <c r="T291" s="13" t="s">
        <v>31</v>
      </c>
      <c r="U291" s="1" t="s">
        <v>32</v>
      </c>
    </row>
    <row r="292" spans="1:21">
      <c r="A292" s="1" t="s">
        <v>21</v>
      </c>
      <c r="C292" s="17" t="s">
        <v>353</v>
      </c>
      <c r="D292" s="10">
        <f t="shared" si="14"/>
        <v>69.446250000000006</v>
      </c>
      <c r="E292" s="10">
        <f t="shared" si="15"/>
        <v>20.256633333333333</v>
      </c>
      <c r="F292" s="1">
        <v>130</v>
      </c>
      <c r="G292" s="1" t="s">
        <v>354</v>
      </c>
      <c r="H292" s="1" t="s">
        <v>25</v>
      </c>
      <c r="I292" s="1">
        <v>2</v>
      </c>
      <c r="J292" s="1">
        <v>40</v>
      </c>
      <c r="L292" s="1" t="s">
        <v>356</v>
      </c>
      <c r="M292" s="1" t="s">
        <v>49</v>
      </c>
      <c r="N292" s="7" t="s">
        <v>367</v>
      </c>
      <c r="P292" s="8">
        <v>20</v>
      </c>
      <c r="Q292" s="1" t="s">
        <v>29</v>
      </c>
      <c r="R292" s="1" t="s">
        <v>30</v>
      </c>
      <c r="S292" s="1" t="s">
        <v>30</v>
      </c>
      <c r="T292" s="13" t="s">
        <v>31</v>
      </c>
      <c r="U292" s="1" t="s">
        <v>32</v>
      </c>
    </row>
    <row r="293" spans="1:21">
      <c r="A293" s="1" t="s">
        <v>21</v>
      </c>
      <c r="C293" s="17" t="s">
        <v>353</v>
      </c>
      <c r="D293" s="10">
        <f t="shared" si="14"/>
        <v>69.446250000000006</v>
      </c>
      <c r="E293" s="10">
        <f t="shared" si="15"/>
        <v>20.256633333333333</v>
      </c>
      <c r="F293" s="1">
        <v>130</v>
      </c>
      <c r="G293" s="1" t="s">
        <v>354</v>
      </c>
      <c r="H293" s="1" t="s">
        <v>25</v>
      </c>
      <c r="I293" s="1">
        <v>3</v>
      </c>
      <c r="J293" s="1">
        <v>20</v>
      </c>
      <c r="M293" s="1" t="s">
        <v>49</v>
      </c>
      <c r="N293" s="7" t="s">
        <v>368</v>
      </c>
      <c r="P293" s="8">
        <v>20</v>
      </c>
      <c r="Q293" s="1" t="s">
        <v>29</v>
      </c>
      <c r="R293" s="1" t="s">
        <v>30</v>
      </c>
      <c r="S293" s="1" t="s">
        <v>30</v>
      </c>
      <c r="T293" s="13" t="s">
        <v>31</v>
      </c>
      <c r="U293" s="1" t="s">
        <v>32</v>
      </c>
    </row>
    <row r="294" spans="1:21">
      <c r="A294" s="1" t="s">
        <v>21</v>
      </c>
      <c r="C294" s="17" t="s">
        <v>353</v>
      </c>
      <c r="D294" s="10">
        <f t="shared" si="14"/>
        <v>69.446250000000006</v>
      </c>
      <c r="E294" s="10">
        <f t="shared" si="15"/>
        <v>20.256633333333333</v>
      </c>
      <c r="F294" s="1">
        <v>130</v>
      </c>
      <c r="G294" s="1" t="s">
        <v>354</v>
      </c>
      <c r="H294" s="1" t="s">
        <v>25</v>
      </c>
      <c r="I294" s="1">
        <v>4</v>
      </c>
      <c r="J294" s="1">
        <v>10</v>
      </c>
      <c r="M294" s="1" t="s">
        <v>49</v>
      </c>
      <c r="N294" s="7" t="s">
        <v>369</v>
      </c>
      <c r="P294" s="8">
        <v>20</v>
      </c>
      <c r="Q294" s="1" t="s">
        <v>29</v>
      </c>
      <c r="R294" s="1" t="s">
        <v>30</v>
      </c>
      <c r="S294" s="1" t="s">
        <v>30</v>
      </c>
      <c r="T294" s="13" t="s">
        <v>31</v>
      </c>
      <c r="U294" s="1" t="s">
        <v>32</v>
      </c>
    </row>
    <row r="295" spans="1:21">
      <c r="A295" s="1" t="s">
        <v>21</v>
      </c>
      <c r="C295" s="17" t="s">
        <v>353</v>
      </c>
      <c r="D295" s="10">
        <f t="shared" si="14"/>
        <v>69.446250000000006</v>
      </c>
      <c r="E295" s="10">
        <f t="shared" si="15"/>
        <v>20.256633333333333</v>
      </c>
      <c r="F295" s="1">
        <v>130</v>
      </c>
      <c r="G295" s="1" t="s">
        <v>354</v>
      </c>
      <c r="H295" s="1" t="s">
        <v>25</v>
      </c>
      <c r="I295" s="1">
        <v>5</v>
      </c>
      <c r="J295" s="1">
        <v>2</v>
      </c>
      <c r="M295" s="1" t="s">
        <v>49</v>
      </c>
      <c r="N295" s="7" t="s">
        <v>370</v>
      </c>
      <c r="P295" s="8">
        <v>20</v>
      </c>
      <c r="Q295" s="1" t="s">
        <v>29</v>
      </c>
      <c r="R295" s="1" t="s">
        <v>30</v>
      </c>
      <c r="S295" s="1" t="s">
        <v>30</v>
      </c>
      <c r="T295" s="13" t="s">
        <v>31</v>
      </c>
      <c r="U295" s="1" t="s">
        <v>32</v>
      </c>
    </row>
    <row r="296" spans="1:21">
      <c r="A296" s="1" t="s">
        <v>21</v>
      </c>
      <c r="C296" s="17" t="s">
        <v>353</v>
      </c>
      <c r="D296" s="10">
        <f t="shared" si="14"/>
        <v>69.446250000000006</v>
      </c>
      <c r="E296" s="10">
        <f t="shared" si="15"/>
        <v>20.256633333333333</v>
      </c>
      <c r="F296" s="1">
        <v>130</v>
      </c>
      <c r="G296" s="1" t="s">
        <v>354</v>
      </c>
      <c r="H296" s="1" t="s">
        <v>25</v>
      </c>
      <c r="I296" s="1">
        <v>2</v>
      </c>
      <c r="J296" s="1">
        <v>40</v>
      </c>
      <c r="L296" s="1" t="s">
        <v>356</v>
      </c>
      <c r="M296" s="1" t="s">
        <v>58</v>
      </c>
      <c r="N296" s="7" t="s">
        <v>371</v>
      </c>
      <c r="P296" s="8">
        <v>200</v>
      </c>
      <c r="Q296" s="1" t="s">
        <v>29</v>
      </c>
      <c r="R296" s="1" t="s">
        <v>60</v>
      </c>
      <c r="S296" s="1" t="s">
        <v>60</v>
      </c>
      <c r="T296" s="13" t="s">
        <v>61</v>
      </c>
      <c r="U296" s="1" t="s">
        <v>32</v>
      </c>
    </row>
    <row r="297" spans="1:21">
      <c r="A297" s="1" t="s">
        <v>21</v>
      </c>
      <c r="C297" s="17" t="s">
        <v>353</v>
      </c>
      <c r="D297" s="10">
        <f t="shared" si="14"/>
        <v>69.446250000000006</v>
      </c>
      <c r="E297" s="10">
        <f t="shared" si="15"/>
        <v>20.256633333333333</v>
      </c>
      <c r="F297" s="1">
        <v>130</v>
      </c>
      <c r="G297" s="1" t="s">
        <v>354</v>
      </c>
      <c r="H297" s="1" t="s">
        <v>25</v>
      </c>
      <c r="I297" s="1">
        <v>3</v>
      </c>
      <c r="J297" s="1">
        <v>20</v>
      </c>
      <c r="M297" s="1" t="s">
        <v>58</v>
      </c>
      <c r="N297" s="7" t="s">
        <v>372</v>
      </c>
      <c r="P297" s="8">
        <v>200</v>
      </c>
      <c r="Q297" s="1" t="s">
        <v>29</v>
      </c>
      <c r="R297" s="1" t="s">
        <v>60</v>
      </c>
      <c r="S297" s="1" t="s">
        <v>60</v>
      </c>
      <c r="T297" s="13" t="s">
        <v>61</v>
      </c>
      <c r="U297" s="1" t="s">
        <v>32</v>
      </c>
    </row>
    <row r="298" spans="1:21">
      <c r="A298" s="1" t="s">
        <v>21</v>
      </c>
      <c r="C298" s="17" t="s">
        <v>353</v>
      </c>
      <c r="D298" s="10">
        <f t="shared" si="14"/>
        <v>69.446250000000006</v>
      </c>
      <c r="E298" s="10">
        <f t="shared" si="15"/>
        <v>20.256633333333333</v>
      </c>
      <c r="F298" s="1">
        <v>130</v>
      </c>
      <c r="G298" s="1" t="s">
        <v>354</v>
      </c>
      <c r="H298" s="1" t="s">
        <v>25</v>
      </c>
      <c r="I298" s="1">
        <v>4</v>
      </c>
      <c r="J298" s="1">
        <v>10</v>
      </c>
      <c r="M298" s="1" t="s">
        <v>58</v>
      </c>
      <c r="N298" s="7" t="s">
        <v>373</v>
      </c>
      <c r="P298" s="8">
        <v>200</v>
      </c>
      <c r="Q298" s="1" t="s">
        <v>29</v>
      </c>
      <c r="R298" s="1" t="s">
        <v>60</v>
      </c>
      <c r="S298" s="1" t="s">
        <v>60</v>
      </c>
      <c r="T298" s="13" t="s">
        <v>61</v>
      </c>
      <c r="U298" s="1" t="s">
        <v>32</v>
      </c>
    </row>
    <row r="299" spans="1:21">
      <c r="A299" s="1" t="s">
        <v>21</v>
      </c>
      <c r="C299" s="17" t="s">
        <v>353</v>
      </c>
      <c r="D299" s="10">
        <f t="shared" si="14"/>
        <v>69.446250000000006</v>
      </c>
      <c r="E299" s="10">
        <f t="shared" si="15"/>
        <v>20.256633333333333</v>
      </c>
      <c r="F299" s="1">
        <v>130</v>
      </c>
      <c r="G299" s="1" t="s">
        <v>354</v>
      </c>
      <c r="H299" s="1" t="s">
        <v>25</v>
      </c>
      <c r="I299" s="1">
        <v>5</v>
      </c>
      <c r="J299" s="1">
        <v>2</v>
      </c>
      <c r="M299" s="1" t="s">
        <v>58</v>
      </c>
      <c r="N299" s="7" t="s">
        <v>374</v>
      </c>
      <c r="P299" s="8">
        <v>200</v>
      </c>
      <c r="Q299" s="1" t="s">
        <v>29</v>
      </c>
      <c r="R299" s="1" t="s">
        <v>60</v>
      </c>
      <c r="S299" s="1" t="s">
        <v>60</v>
      </c>
      <c r="T299" s="13" t="s">
        <v>61</v>
      </c>
      <c r="U299" s="1" t="s">
        <v>32</v>
      </c>
    </row>
    <row r="300" spans="1:21">
      <c r="A300" s="1" t="s">
        <v>21</v>
      </c>
      <c r="C300" s="17" t="s">
        <v>353</v>
      </c>
      <c r="D300" s="10">
        <f t="shared" si="14"/>
        <v>69.446250000000006</v>
      </c>
      <c r="E300" s="10">
        <f t="shared" si="15"/>
        <v>20.256633333333333</v>
      </c>
      <c r="F300" s="1">
        <v>130</v>
      </c>
      <c r="G300" s="1" t="s">
        <v>354</v>
      </c>
      <c r="H300" s="1" t="s">
        <v>25</v>
      </c>
      <c r="I300" s="1">
        <v>2</v>
      </c>
      <c r="J300" s="1">
        <v>40</v>
      </c>
      <c r="L300" s="1" t="s">
        <v>356</v>
      </c>
      <c r="M300" s="1" t="s">
        <v>67</v>
      </c>
      <c r="N300" s="7" t="s">
        <v>375</v>
      </c>
      <c r="P300" s="8">
        <v>250</v>
      </c>
      <c r="Q300" s="1" t="s">
        <v>29</v>
      </c>
      <c r="R300" s="1" t="s">
        <v>60</v>
      </c>
      <c r="S300" s="1" t="s">
        <v>60</v>
      </c>
      <c r="T300" s="13" t="s">
        <v>61</v>
      </c>
      <c r="U300" s="1" t="s">
        <v>32</v>
      </c>
    </row>
    <row r="301" spans="1:21">
      <c r="A301" s="1" t="s">
        <v>21</v>
      </c>
      <c r="C301" s="17" t="s">
        <v>353</v>
      </c>
      <c r="D301" s="10">
        <f t="shared" si="14"/>
        <v>69.446250000000006</v>
      </c>
      <c r="E301" s="10">
        <f t="shared" si="15"/>
        <v>20.256633333333333</v>
      </c>
      <c r="F301" s="1">
        <v>130</v>
      </c>
      <c r="G301" s="1" t="s">
        <v>354</v>
      </c>
      <c r="H301" s="1" t="s">
        <v>25</v>
      </c>
      <c r="I301" s="1">
        <v>3</v>
      </c>
      <c r="J301" s="1">
        <v>20</v>
      </c>
      <c r="M301" s="1" t="s">
        <v>67</v>
      </c>
      <c r="N301" s="7" t="s">
        <v>376</v>
      </c>
      <c r="P301" s="8">
        <v>250</v>
      </c>
      <c r="Q301" s="1" t="s">
        <v>29</v>
      </c>
      <c r="R301" s="1" t="s">
        <v>60</v>
      </c>
      <c r="S301" s="1" t="s">
        <v>60</v>
      </c>
      <c r="T301" s="13" t="s">
        <v>61</v>
      </c>
      <c r="U301" s="1" t="s">
        <v>32</v>
      </c>
    </row>
    <row r="302" spans="1:21">
      <c r="A302" s="1" t="s">
        <v>21</v>
      </c>
      <c r="C302" s="17" t="s">
        <v>353</v>
      </c>
      <c r="D302" s="10">
        <f t="shared" si="14"/>
        <v>69.446250000000006</v>
      </c>
      <c r="E302" s="10">
        <f t="shared" si="15"/>
        <v>20.256633333333333</v>
      </c>
      <c r="F302" s="1">
        <v>130</v>
      </c>
      <c r="G302" s="1" t="s">
        <v>354</v>
      </c>
      <c r="H302" s="1" t="s">
        <v>25</v>
      </c>
      <c r="I302" s="1">
        <v>4</v>
      </c>
      <c r="J302" s="1">
        <v>10</v>
      </c>
      <c r="M302" s="1" t="s">
        <v>67</v>
      </c>
      <c r="N302" s="7" t="s">
        <v>377</v>
      </c>
      <c r="P302" s="8">
        <v>250</v>
      </c>
      <c r="Q302" s="1" t="s">
        <v>29</v>
      </c>
      <c r="R302" s="1" t="s">
        <v>60</v>
      </c>
      <c r="S302" s="1" t="s">
        <v>60</v>
      </c>
      <c r="T302" s="13" t="s">
        <v>61</v>
      </c>
      <c r="U302" s="1" t="s">
        <v>32</v>
      </c>
    </row>
    <row r="303" spans="1:21">
      <c r="A303" s="1" t="s">
        <v>21</v>
      </c>
      <c r="C303" s="17" t="s">
        <v>353</v>
      </c>
      <c r="D303" s="10">
        <f t="shared" si="14"/>
        <v>69.446250000000006</v>
      </c>
      <c r="E303" s="10">
        <f t="shared" si="15"/>
        <v>20.256633333333333</v>
      </c>
      <c r="F303" s="1">
        <v>130</v>
      </c>
      <c r="G303" s="1" t="s">
        <v>354</v>
      </c>
      <c r="H303" s="1" t="s">
        <v>25</v>
      </c>
      <c r="I303" s="1">
        <v>5</v>
      </c>
      <c r="J303" s="1">
        <v>2</v>
      </c>
      <c r="M303" s="1" t="s">
        <v>67</v>
      </c>
      <c r="N303" s="7" t="s">
        <v>378</v>
      </c>
      <c r="P303" s="8">
        <v>250</v>
      </c>
      <c r="Q303" s="1" t="s">
        <v>29</v>
      </c>
      <c r="R303" s="1" t="s">
        <v>60</v>
      </c>
      <c r="S303" s="1" t="s">
        <v>60</v>
      </c>
      <c r="T303" s="13" t="s">
        <v>61</v>
      </c>
      <c r="U303" s="1" t="s">
        <v>32</v>
      </c>
    </row>
    <row r="304" spans="1:21">
      <c r="A304" s="1" t="s">
        <v>21</v>
      </c>
      <c r="C304" s="17" t="s">
        <v>353</v>
      </c>
      <c r="D304" s="10">
        <f t="shared" si="14"/>
        <v>69.446250000000006</v>
      </c>
      <c r="E304" s="10">
        <f t="shared" si="15"/>
        <v>20.256633333333333</v>
      </c>
      <c r="F304" s="1">
        <v>130</v>
      </c>
      <c r="G304" s="1" t="s">
        <v>354</v>
      </c>
      <c r="H304" s="1" t="s">
        <v>25</v>
      </c>
      <c r="I304" s="1">
        <v>2</v>
      </c>
      <c r="J304" s="1">
        <v>40</v>
      </c>
      <c r="L304" s="1" t="s">
        <v>356</v>
      </c>
      <c r="M304" s="1" t="s">
        <v>74</v>
      </c>
      <c r="N304" s="7" t="s">
        <v>379</v>
      </c>
      <c r="P304" s="8">
        <v>250</v>
      </c>
      <c r="Q304" s="1" t="s">
        <v>29</v>
      </c>
      <c r="R304" s="1" t="s">
        <v>60</v>
      </c>
      <c r="S304" s="1" t="s">
        <v>60</v>
      </c>
      <c r="T304" s="13" t="s">
        <v>61</v>
      </c>
      <c r="U304" s="1" t="s">
        <v>32</v>
      </c>
    </row>
    <row r="305" spans="1:21">
      <c r="A305" s="1" t="s">
        <v>21</v>
      </c>
      <c r="C305" s="17" t="s">
        <v>353</v>
      </c>
      <c r="D305" s="10">
        <f t="shared" si="14"/>
        <v>69.446250000000006</v>
      </c>
      <c r="E305" s="10">
        <f t="shared" si="15"/>
        <v>20.256633333333333</v>
      </c>
      <c r="F305" s="1">
        <v>130</v>
      </c>
      <c r="G305" s="1" t="s">
        <v>354</v>
      </c>
      <c r="H305" s="1" t="s">
        <v>25</v>
      </c>
      <c r="I305" s="1">
        <v>2</v>
      </c>
      <c r="J305" s="1">
        <v>40</v>
      </c>
      <c r="L305" s="1" t="s">
        <v>356</v>
      </c>
      <c r="M305" s="1" t="s">
        <v>74</v>
      </c>
      <c r="N305" s="7" t="s">
        <v>380</v>
      </c>
      <c r="P305" s="8">
        <v>250</v>
      </c>
      <c r="Q305" s="1" t="s">
        <v>29</v>
      </c>
      <c r="R305" s="1" t="s">
        <v>60</v>
      </c>
      <c r="S305" s="1" t="s">
        <v>60</v>
      </c>
      <c r="T305" s="13" t="s">
        <v>61</v>
      </c>
      <c r="U305" s="1" t="s">
        <v>32</v>
      </c>
    </row>
    <row r="306" spans="1:21">
      <c r="A306" s="1" t="s">
        <v>21</v>
      </c>
      <c r="C306" s="17" t="s">
        <v>353</v>
      </c>
      <c r="D306" s="10">
        <f t="shared" si="14"/>
        <v>69.446250000000006</v>
      </c>
      <c r="E306" s="10">
        <f t="shared" si="15"/>
        <v>20.256633333333333</v>
      </c>
      <c r="F306" s="1">
        <v>130</v>
      </c>
      <c r="G306" s="1" t="s">
        <v>354</v>
      </c>
      <c r="H306" s="1" t="s">
        <v>25</v>
      </c>
      <c r="I306" s="1">
        <v>2</v>
      </c>
      <c r="J306" s="1">
        <v>40</v>
      </c>
      <c r="L306" s="1" t="s">
        <v>356</v>
      </c>
      <c r="M306" s="1" t="s">
        <v>74</v>
      </c>
      <c r="N306" s="7" t="s">
        <v>381</v>
      </c>
      <c r="P306" s="8">
        <v>250</v>
      </c>
      <c r="Q306" s="1" t="s">
        <v>29</v>
      </c>
      <c r="R306" s="1" t="s">
        <v>60</v>
      </c>
      <c r="S306" s="1" t="s">
        <v>60</v>
      </c>
      <c r="T306" s="13" t="s">
        <v>61</v>
      </c>
      <c r="U306" s="1" t="s">
        <v>32</v>
      </c>
    </row>
    <row r="307" spans="1:21">
      <c r="A307" s="1" t="s">
        <v>21</v>
      </c>
      <c r="C307" s="17" t="s">
        <v>353</v>
      </c>
      <c r="D307" s="10">
        <f t="shared" si="14"/>
        <v>69.446250000000006</v>
      </c>
      <c r="E307" s="10">
        <f t="shared" si="15"/>
        <v>20.256633333333333</v>
      </c>
      <c r="F307" s="1">
        <v>130</v>
      </c>
      <c r="G307" s="1" t="s">
        <v>354</v>
      </c>
      <c r="H307" s="1" t="s">
        <v>25</v>
      </c>
      <c r="I307" s="1">
        <v>3</v>
      </c>
      <c r="J307" s="1">
        <v>20</v>
      </c>
      <c r="M307" s="1" t="s">
        <v>74</v>
      </c>
      <c r="N307" s="7" t="s">
        <v>382</v>
      </c>
      <c r="O307" s="1" t="s">
        <v>383</v>
      </c>
      <c r="P307" s="8">
        <v>250</v>
      </c>
      <c r="Q307" s="1" t="s">
        <v>29</v>
      </c>
      <c r="R307" s="1" t="s">
        <v>60</v>
      </c>
      <c r="S307" s="1" t="s">
        <v>60</v>
      </c>
      <c r="T307" s="13" t="s">
        <v>61</v>
      </c>
      <c r="U307" s="1" t="s">
        <v>32</v>
      </c>
    </row>
    <row r="308" spans="1:21">
      <c r="A308" s="1" t="s">
        <v>21</v>
      </c>
      <c r="C308" s="17" t="s">
        <v>353</v>
      </c>
      <c r="D308" s="10">
        <f t="shared" si="14"/>
        <v>69.446250000000006</v>
      </c>
      <c r="E308" s="10">
        <f t="shared" si="15"/>
        <v>20.256633333333333</v>
      </c>
      <c r="F308" s="1">
        <v>130</v>
      </c>
      <c r="G308" s="1" t="s">
        <v>354</v>
      </c>
      <c r="H308" s="1" t="s">
        <v>25</v>
      </c>
      <c r="I308" s="1">
        <v>3</v>
      </c>
      <c r="J308" s="1">
        <v>20</v>
      </c>
      <c r="M308" s="1" t="s">
        <v>74</v>
      </c>
      <c r="N308" s="7" t="s">
        <v>384</v>
      </c>
      <c r="P308" s="8">
        <v>250</v>
      </c>
      <c r="Q308" s="1" t="s">
        <v>29</v>
      </c>
      <c r="R308" s="1" t="s">
        <v>60</v>
      </c>
      <c r="S308" s="1" t="s">
        <v>60</v>
      </c>
      <c r="T308" s="13" t="s">
        <v>61</v>
      </c>
      <c r="U308" s="1" t="s">
        <v>32</v>
      </c>
    </row>
    <row r="309" spans="1:21">
      <c r="A309" s="1" t="s">
        <v>21</v>
      </c>
      <c r="C309" s="17" t="s">
        <v>353</v>
      </c>
      <c r="D309" s="10">
        <f t="shared" si="14"/>
        <v>69.446250000000006</v>
      </c>
      <c r="E309" s="10">
        <f t="shared" si="15"/>
        <v>20.256633333333333</v>
      </c>
      <c r="F309" s="1">
        <v>130</v>
      </c>
      <c r="G309" s="1" t="s">
        <v>354</v>
      </c>
      <c r="H309" s="1" t="s">
        <v>25</v>
      </c>
      <c r="I309" s="1">
        <v>3</v>
      </c>
      <c r="J309" s="1">
        <v>20</v>
      </c>
      <c r="M309" s="1" t="s">
        <v>74</v>
      </c>
      <c r="N309" s="7" t="s">
        <v>385</v>
      </c>
      <c r="P309" s="8">
        <v>250</v>
      </c>
      <c r="Q309" s="1" t="s">
        <v>29</v>
      </c>
      <c r="R309" s="1" t="s">
        <v>60</v>
      </c>
      <c r="S309" s="1" t="s">
        <v>60</v>
      </c>
      <c r="T309" s="13" t="s">
        <v>61</v>
      </c>
      <c r="U309" s="1" t="s">
        <v>32</v>
      </c>
    </row>
    <row r="310" spans="1:21">
      <c r="A310" s="1" t="s">
        <v>21</v>
      </c>
      <c r="C310" s="17" t="s">
        <v>353</v>
      </c>
      <c r="D310" s="10">
        <f t="shared" si="14"/>
        <v>69.446250000000006</v>
      </c>
      <c r="E310" s="10">
        <f t="shared" si="15"/>
        <v>20.256633333333333</v>
      </c>
      <c r="F310" s="1">
        <v>130</v>
      </c>
      <c r="G310" s="1" t="s">
        <v>354</v>
      </c>
      <c r="H310" s="1" t="s">
        <v>25</v>
      </c>
      <c r="I310" s="1">
        <v>4</v>
      </c>
      <c r="J310" s="1">
        <v>10</v>
      </c>
      <c r="M310" s="1" t="s">
        <v>74</v>
      </c>
      <c r="N310" s="7" t="s">
        <v>386</v>
      </c>
      <c r="P310" s="8">
        <v>250</v>
      </c>
      <c r="Q310" s="1" t="s">
        <v>29</v>
      </c>
      <c r="R310" s="1" t="s">
        <v>60</v>
      </c>
      <c r="S310" s="1" t="s">
        <v>60</v>
      </c>
      <c r="T310" s="13" t="s">
        <v>61</v>
      </c>
      <c r="U310" s="1" t="s">
        <v>32</v>
      </c>
    </row>
    <row r="311" spans="1:21">
      <c r="A311" s="1" t="s">
        <v>21</v>
      </c>
      <c r="C311" s="17" t="s">
        <v>353</v>
      </c>
      <c r="D311" s="10">
        <f t="shared" si="14"/>
        <v>69.446250000000006</v>
      </c>
      <c r="E311" s="10">
        <f t="shared" si="15"/>
        <v>20.256633333333333</v>
      </c>
      <c r="F311" s="1">
        <v>130</v>
      </c>
      <c r="G311" s="1" t="s">
        <v>354</v>
      </c>
      <c r="H311" s="1" t="s">
        <v>25</v>
      </c>
      <c r="I311" s="1">
        <v>4</v>
      </c>
      <c r="J311" s="1">
        <v>10</v>
      </c>
      <c r="M311" s="1" t="s">
        <v>74</v>
      </c>
      <c r="N311" s="7" t="s">
        <v>387</v>
      </c>
      <c r="P311" s="8">
        <v>250</v>
      </c>
      <c r="Q311" s="1" t="s">
        <v>29</v>
      </c>
      <c r="R311" s="1" t="s">
        <v>60</v>
      </c>
      <c r="S311" s="1" t="s">
        <v>60</v>
      </c>
      <c r="T311" s="13" t="s">
        <v>61</v>
      </c>
      <c r="U311" s="1" t="s">
        <v>32</v>
      </c>
    </row>
    <row r="312" spans="1:21">
      <c r="A312" s="1" t="s">
        <v>21</v>
      </c>
      <c r="C312" s="17" t="s">
        <v>353</v>
      </c>
      <c r="D312" s="10">
        <f t="shared" si="14"/>
        <v>69.446250000000006</v>
      </c>
      <c r="E312" s="10">
        <f t="shared" si="15"/>
        <v>20.256633333333333</v>
      </c>
      <c r="F312" s="1">
        <v>130</v>
      </c>
      <c r="G312" s="1" t="s">
        <v>354</v>
      </c>
      <c r="H312" s="1" t="s">
        <v>25</v>
      </c>
      <c r="I312" s="1">
        <v>4</v>
      </c>
      <c r="J312" s="1">
        <v>10</v>
      </c>
      <c r="M312" s="1" t="s">
        <v>74</v>
      </c>
      <c r="N312" s="7" t="s">
        <v>388</v>
      </c>
      <c r="P312" s="8">
        <v>250</v>
      </c>
      <c r="Q312" s="1" t="s">
        <v>29</v>
      </c>
      <c r="R312" s="1" t="s">
        <v>60</v>
      </c>
      <c r="S312" s="1" t="s">
        <v>60</v>
      </c>
      <c r="T312" s="13" t="s">
        <v>61</v>
      </c>
      <c r="U312" s="1" t="s">
        <v>32</v>
      </c>
    </row>
    <row r="313" spans="1:21">
      <c r="A313" s="1" t="s">
        <v>21</v>
      </c>
      <c r="C313" s="17" t="s">
        <v>353</v>
      </c>
      <c r="D313" s="10">
        <f t="shared" si="14"/>
        <v>69.446250000000006</v>
      </c>
      <c r="E313" s="10">
        <f t="shared" si="15"/>
        <v>20.256633333333333</v>
      </c>
      <c r="F313" s="1">
        <v>130</v>
      </c>
      <c r="G313" s="1" t="s">
        <v>354</v>
      </c>
      <c r="H313" s="1" t="s">
        <v>25</v>
      </c>
      <c r="I313" s="1">
        <v>5</v>
      </c>
      <c r="J313" s="1">
        <v>2</v>
      </c>
      <c r="M313" s="1" t="s">
        <v>74</v>
      </c>
      <c r="N313" s="7" t="s">
        <v>389</v>
      </c>
      <c r="P313" s="8">
        <v>250</v>
      </c>
      <c r="Q313" s="1" t="s">
        <v>29</v>
      </c>
      <c r="R313" s="1" t="s">
        <v>60</v>
      </c>
      <c r="S313" s="1" t="s">
        <v>60</v>
      </c>
      <c r="T313" s="13" t="s">
        <v>61</v>
      </c>
      <c r="U313" s="1" t="s">
        <v>32</v>
      </c>
    </row>
    <row r="314" spans="1:21">
      <c r="A314" s="1" t="s">
        <v>21</v>
      </c>
      <c r="C314" s="17" t="s">
        <v>353</v>
      </c>
      <c r="D314" s="10">
        <f t="shared" si="14"/>
        <v>69.446250000000006</v>
      </c>
      <c r="E314" s="10">
        <f t="shared" si="15"/>
        <v>20.256633333333333</v>
      </c>
      <c r="F314" s="1">
        <v>130</v>
      </c>
      <c r="G314" s="1" t="s">
        <v>354</v>
      </c>
      <c r="H314" s="1" t="s">
        <v>25</v>
      </c>
      <c r="I314" s="1">
        <v>5</v>
      </c>
      <c r="J314" s="1">
        <v>2</v>
      </c>
      <c r="M314" s="1" t="s">
        <v>74</v>
      </c>
      <c r="N314" s="7" t="s">
        <v>390</v>
      </c>
      <c r="P314" s="8">
        <v>250</v>
      </c>
      <c r="Q314" s="1" t="s">
        <v>29</v>
      </c>
      <c r="R314" s="1" t="s">
        <v>60</v>
      </c>
      <c r="S314" s="1" t="s">
        <v>60</v>
      </c>
      <c r="T314" s="13" t="s">
        <v>61</v>
      </c>
      <c r="U314" s="1" t="s">
        <v>32</v>
      </c>
    </row>
    <row r="315" spans="1:21">
      <c r="A315" s="1" t="s">
        <v>21</v>
      </c>
      <c r="C315" s="17" t="s">
        <v>353</v>
      </c>
      <c r="D315" s="10">
        <f t="shared" si="14"/>
        <v>69.446250000000006</v>
      </c>
      <c r="E315" s="10">
        <f t="shared" si="15"/>
        <v>20.256633333333333</v>
      </c>
      <c r="F315" s="1">
        <v>130</v>
      </c>
      <c r="G315" s="1" t="s">
        <v>354</v>
      </c>
      <c r="H315" s="1" t="s">
        <v>25</v>
      </c>
      <c r="I315" s="1">
        <v>5</v>
      </c>
      <c r="J315" s="1">
        <v>2</v>
      </c>
      <c r="M315" s="1" t="s">
        <v>74</v>
      </c>
      <c r="N315" s="7" t="s">
        <v>391</v>
      </c>
      <c r="P315" s="8">
        <v>250</v>
      </c>
      <c r="Q315" s="1" t="s">
        <v>29</v>
      </c>
      <c r="R315" s="1" t="s">
        <v>60</v>
      </c>
      <c r="S315" s="1" t="s">
        <v>60</v>
      </c>
      <c r="T315" s="13" t="s">
        <v>61</v>
      </c>
      <c r="U315" s="1" t="s">
        <v>32</v>
      </c>
    </row>
    <row r="316" spans="1:21">
      <c r="A316" s="1" t="s">
        <v>21</v>
      </c>
      <c r="C316" s="17" t="s">
        <v>353</v>
      </c>
      <c r="D316" s="10">
        <f t="shared" si="14"/>
        <v>69.446250000000006</v>
      </c>
      <c r="E316" s="10">
        <f t="shared" si="15"/>
        <v>20.256633333333333</v>
      </c>
      <c r="F316" s="1">
        <v>130</v>
      </c>
      <c r="G316" s="1" t="s">
        <v>354</v>
      </c>
      <c r="H316" s="1" t="s">
        <v>93</v>
      </c>
      <c r="J316" s="1">
        <v>25</v>
      </c>
      <c r="M316" s="1" t="s">
        <v>94</v>
      </c>
      <c r="N316" s="7" t="s">
        <v>392</v>
      </c>
      <c r="S316" s="1" t="s">
        <v>60</v>
      </c>
      <c r="T316" s="13" t="s">
        <v>61</v>
      </c>
      <c r="U316" s="1" t="s">
        <v>32</v>
      </c>
    </row>
    <row r="835" spans="6:6">
      <c r="F835"/>
    </row>
    <row r="836" spans="6:6">
      <c r="F836"/>
    </row>
    <row r="837" spans="6:6">
      <c r="F837"/>
    </row>
    <row r="838" spans="6:6">
      <c r="F838"/>
    </row>
    <row r="839" spans="6:6">
      <c r="F839"/>
    </row>
    <row r="840" spans="6:6">
      <c r="F840"/>
    </row>
    <row r="841" spans="6:6">
      <c r="F841"/>
    </row>
    <row r="842" spans="6:6">
      <c r="F842"/>
    </row>
    <row r="843" spans="6:6">
      <c r="F843"/>
    </row>
    <row r="844" spans="6:6">
      <c r="F844"/>
    </row>
    <row r="845" spans="6:6">
      <c r="F845"/>
    </row>
    <row r="846" spans="6:6">
      <c r="F846"/>
    </row>
    <row r="847" spans="6:6">
      <c r="F847"/>
    </row>
    <row r="848" spans="6:6">
      <c r="F848"/>
    </row>
    <row r="849" spans="6:6">
      <c r="F849"/>
    </row>
    <row r="850" spans="6:6">
      <c r="F850"/>
    </row>
    <row r="851" spans="6:6">
      <c r="F851"/>
    </row>
    <row r="852" spans="6:6">
      <c r="F852"/>
    </row>
    <row r="853" spans="6:6">
      <c r="F853"/>
    </row>
    <row r="854" spans="6:6">
      <c r="F854"/>
    </row>
    <row r="855" spans="6:6">
      <c r="F855"/>
    </row>
    <row r="856" spans="6:6">
      <c r="F856"/>
    </row>
    <row r="857" spans="6:6">
      <c r="F857"/>
    </row>
    <row r="858" spans="6:6">
      <c r="F858"/>
    </row>
    <row r="859" spans="6:6">
      <c r="F859"/>
    </row>
    <row r="860" spans="6:6">
      <c r="F860"/>
    </row>
    <row r="861" spans="6:6">
      <c r="F861"/>
    </row>
    <row r="862" spans="6:6">
      <c r="F862"/>
    </row>
    <row r="863" spans="6:6">
      <c r="F863"/>
    </row>
    <row r="864" spans="6:6">
      <c r="F864"/>
    </row>
    <row r="865" spans="6:6">
      <c r="F865"/>
    </row>
    <row r="866" spans="6:6">
      <c r="F866"/>
    </row>
    <row r="867" spans="6:6">
      <c r="F867"/>
    </row>
    <row r="868" spans="6:6">
      <c r="F868"/>
    </row>
    <row r="869" spans="6:6">
      <c r="F869"/>
    </row>
    <row r="870" spans="6:6">
      <c r="F870"/>
    </row>
    <row r="871" spans="6:6">
      <c r="F871"/>
    </row>
    <row r="872" spans="6:6">
      <c r="F872"/>
    </row>
    <row r="873" spans="6:6">
      <c r="F873"/>
    </row>
    <row r="874" spans="6:6">
      <c r="F874"/>
    </row>
    <row r="875" spans="6:6">
      <c r="F875"/>
    </row>
    <row r="876" spans="6:6">
      <c r="F876"/>
    </row>
    <row r="877" spans="6:6">
      <c r="F877"/>
    </row>
    <row r="878" spans="6:6">
      <c r="F878"/>
    </row>
    <row r="879" spans="6:6">
      <c r="F879"/>
    </row>
    <row r="880" spans="6:6">
      <c r="F880"/>
    </row>
    <row r="881" spans="6:6">
      <c r="F881"/>
    </row>
    <row r="882" spans="6:6">
      <c r="F882"/>
    </row>
    <row r="883" spans="6:6">
      <c r="F883"/>
    </row>
    <row r="884" spans="6:6">
      <c r="F884"/>
    </row>
    <row r="885" spans="6:6">
      <c r="F885"/>
    </row>
    <row r="886" spans="6:6">
      <c r="F886"/>
    </row>
    <row r="887" spans="6:6">
      <c r="F887"/>
    </row>
    <row r="888" spans="6:6">
      <c r="F888"/>
    </row>
    <row r="889" spans="6:6">
      <c r="F889"/>
    </row>
    <row r="890" spans="6:6">
      <c r="F890"/>
    </row>
    <row r="891" spans="6:6">
      <c r="F891"/>
    </row>
    <row r="892" spans="6:6">
      <c r="F892"/>
    </row>
    <row r="893" spans="6:6">
      <c r="F893"/>
    </row>
    <row r="894" spans="6:6">
      <c r="F894"/>
    </row>
    <row r="895" spans="6:6">
      <c r="F895"/>
    </row>
    <row r="896" spans="6:6">
      <c r="F896"/>
    </row>
    <row r="897" spans="6:6">
      <c r="F897"/>
    </row>
    <row r="898" spans="6:6">
      <c r="F898"/>
    </row>
    <row r="899" spans="6:6">
      <c r="F899"/>
    </row>
    <row r="900" spans="6:6">
      <c r="F900"/>
    </row>
    <row r="901" spans="6:6">
      <c r="F901"/>
    </row>
    <row r="902" spans="6:6">
      <c r="F902"/>
    </row>
    <row r="903" spans="6:6">
      <c r="F903"/>
    </row>
    <row r="904" spans="6:6">
      <c r="F904"/>
    </row>
    <row r="905" spans="6:6">
      <c r="F905"/>
    </row>
    <row r="906" spans="6:6">
      <c r="F906"/>
    </row>
    <row r="907" spans="6:6">
      <c r="F907"/>
    </row>
    <row r="908" spans="6:6">
      <c r="F908"/>
    </row>
    <row r="909" spans="6:6">
      <c r="F909"/>
    </row>
    <row r="910" spans="6:6">
      <c r="F910"/>
    </row>
    <row r="911" spans="6:6">
      <c r="F911"/>
    </row>
    <row r="912" spans="6:6">
      <c r="F912"/>
    </row>
    <row r="913" spans="6:6">
      <c r="F913"/>
    </row>
    <row r="914" spans="6:6">
      <c r="F914"/>
    </row>
    <row r="915" spans="6:6">
      <c r="F915"/>
    </row>
    <row r="916" spans="6:6">
      <c r="F916"/>
    </row>
    <row r="917" spans="6:6">
      <c r="F917"/>
    </row>
    <row r="918" spans="6:6">
      <c r="F918"/>
    </row>
    <row r="919" spans="6:6">
      <c r="F919"/>
    </row>
    <row r="920" spans="6:6">
      <c r="F920"/>
    </row>
    <row r="921" spans="6:6">
      <c r="F921"/>
    </row>
    <row r="922" spans="6:6">
      <c r="F922"/>
    </row>
    <row r="923" spans="6:6">
      <c r="F923"/>
    </row>
    <row r="924" spans="6:6">
      <c r="F924"/>
    </row>
    <row r="925" spans="6:6">
      <c r="F925"/>
    </row>
    <row r="926" spans="6:6">
      <c r="F926"/>
    </row>
    <row r="927" spans="6:6">
      <c r="F927"/>
    </row>
    <row r="928" spans="6:6">
      <c r="F928"/>
    </row>
  </sheetData>
  <phoneticPr fontId="8" type="noConversion"/>
  <hyperlinks>
    <hyperlink ref="T2" r:id="rId1" xr:uid="{F6FAD20D-3C53-4C7A-BE1E-50A1C345FCDD}"/>
    <hyperlink ref="T3" r:id="rId2" xr:uid="{CACD860C-D524-4FEC-9F8F-D69138A3A5B1}"/>
    <hyperlink ref="T4" r:id="rId3" xr:uid="{ED89E58A-BBD5-4F2C-ADED-E05F035C5617}"/>
    <hyperlink ref="T5" r:id="rId4" xr:uid="{B6732AD1-1F3C-40D0-BCDA-D2C94595EBB5}"/>
    <hyperlink ref="T6" r:id="rId5" xr:uid="{D1C9A411-B270-4D77-9BBC-62178F5676ED}"/>
    <hyperlink ref="T7" r:id="rId6" xr:uid="{C26FDC43-9712-4745-9E49-8FE09411218D}"/>
    <hyperlink ref="T8" r:id="rId7" xr:uid="{DF14DE40-E641-47A0-94E3-C122FC9241EC}"/>
    <hyperlink ref="T9" r:id="rId8" xr:uid="{865B7990-B73B-4851-960E-F415CC98F5E8}"/>
    <hyperlink ref="T10" r:id="rId9" xr:uid="{87BD90ED-4EAF-4046-A471-5F978D82D610}"/>
    <hyperlink ref="T11" r:id="rId10" xr:uid="{C6F08587-50BB-4D47-9947-A541409F731E}"/>
    <hyperlink ref="T12" r:id="rId11" xr:uid="{9CB48EE6-39A9-4B99-AE27-EA316F76AC8A}"/>
    <hyperlink ref="T13" r:id="rId12" xr:uid="{C5111A78-C5EF-4D8C-8899-B355819F94B3}"/>
    <hyperlink ref="T14" r:id="rId13" xr:uid="{2A31F0A1-FC17-4CA8-B9A7-01345D2AC201}"/>
    <hyperlink ref="T15" r:id="rId14" xr:uid="{3DE73F84-0CCD-465E-9E07-49722AFBF48D}"/>
    <hyperlink ref="T16" r:id="rId15" xr:uid="{EB329E88-60E5-4945-BF79-92B546FA2827}"/>
    <hyperlink ref="T17" r:id="rId16" xr:uid="{514C0480-AF1D-4034-A80B-B21B778AC3C8}"/>
    <hyperlink ref="T18" r:id="rId17" xr:uid="{4AB71F8A-9752-449D-9048-8365041DD9CE}"/>
    <hyperlink ref="T19" r:id="rId18" xr:uid="{62402783-6686-49C1-B476-61F439D875ED}"/>
    <hyperlink ref="T20" r:id="rId19" xr:uid="{855175A0-58D5-4285-8A62-6F8DB1A53CD1}"/>
    <hyperlink ref="T21" r:id="rId20" xr:uid="{8A7C7A86-21D2-4B21-802E-D3DF8517BCDA}"/>
    <hyperlink ref="T22" r:id="rId21" xr:uid="{8EDE04F4-7A24-4D45-8159-910DDAD3FC8C}"/>
    <hyperlink ref="T23" r:id="rId22" xr:uid="{CF2612A1-F9AD-4323-99AA-3C01DBA9D21E}"/>
    <hyperlink ref="T24" r:id="rId23" xr:uid="{4744940C-4D76-4716-BCD9-0D6D8EDFEC72}"/>
    <hyperlink ref="T25" r:id="rId24" xr:uid="{F9122723-A872-4327-864F-731B6B0210E7}"/>
    <hyperlink ref="T26" r:id="rId25" xr:uid="{2445F43D-2CA9-4CBB-B212-0D6C91C5C3A7}"/>
    <hyperlink ref="T27" r:id="rId26" xr:uid="{A10E3E41-3B2A-48AD-96ED-62C8E8E3817B}"/>
    <hyperlink ref="T28" r:id="rId27" xr:uid="{082554E1-DECE-4DE5-95CB-A8CFCDBA699C}"/>
    <hyperlink ref="T29" r:id="rId28" xr:uid="{E802BDF0-9ADE-4D4B-B40F-A2BC804E8241}"/>
    <hyperlink ref="T31" r:id="rId29" xr:uid="{0E14DB36-5178-4A9F-82B2-0EFD6F3D335C}"/>
    <hyperlink ref="T32" r:id="rId30" xr:uid="{E5E7BB0D-73C2-4654-8458-AA3B833B7EFE}"/>
    <hyperlink ref="T33" r:id="rId31" xr:uid="{8729BCF0-D4A4-48B9-A788-513E32027E7B}"/>
    <hyperlink ref="T35" r:id="rId32" xr:uid="{F233828E-2E07-41EE-9240-E7FBCEA607BD}"/>
    <hyperlink ref="T36" r:id="rId33" xr:uid="{3E66301B-6431-4B3B-BB53-9A66759D6694}"/>
    <hyperlink ref="T37" r:id="rId34" xr:uid="{7657D41C-7A93-4F27-ADE2-0A9B9F2175CE}"/>
    <hyperlink ref="T38" r:id="rId35" xr:uid="{8B1FFBAA-4781-4174-8FB9-336407DAF338}"/>
    <hyperlink ref="T40" r:id="rId36" xr:uid="{B83D7416-CBE7-4C55-85BA-9F6EE4B564A9}"/>
    <hyperlink ref="T41" r:id="rId37" xr:uid="{716D5495-782E-4D36-8945-81E0A2F90111}"/>
    <hyperlink ref="T42" r:id="rId38" xr:uid="{3913F6EE-307A-4687-86DD-8EC469435341}"/>
    <hyperlink ref="T43" r:id="rId39" xr:uid="{A6A9CE39-0B23-4C61-B24D-EBB6CB8E8320}"/>
    <hyperlink ref="T46" r:id="rId40" xr:uid="{BE819E5B-E8E0-45FB-ACD2-5D57A907074F}"/>
    <hyperlink ref="T47" r:id="rId41" xr:uid="{EA7578C3-06F2-4BA9-9CC6-3B590511997A}"/>
    <hyperlink ref="T49" r:id="rId42" xr:uid="{BFDA1E65-FC6B-4793-9B9A-154747EF525E}"/>
    <hyperlink ref="T50" r:id="rId43" xr:uid="{660BBFC7-07EA-466F-B3F2-4362443FEB10}"/>
    <hyperlink ref="T51" r:id="rId44" xr:uid="{278E5E1F-A593-425C-92F3-0EF0BB63AF55}"/>
    <hyperlink ref="T53" r:id="rId45" xr:uid="{080645BB-C5DB-4905-B5E9-FF0F30C0B4D3}"/>
    <hyperlink ref="T54" r:id="rId46" xr:uid="{D48ACF28-0302-4C50-8814-66C285F6E04C}"/>
    <hyperlink ref="T55" r:id="rId47" xr:uid="{AE774028-5FA3-438C-9B24-463F2CAD537C}"/>
    <hyperlink ref="T56" r:id="rId48" xr:uid="{7AA6C50E-D6F3-4E23-8CEF-36F304B8F5FB}"/>
    <hyperlink ref="T57" r:id="rId49" xr:uid="{E9E8C696-6743-4493-9140-7A7D3B3A648F}"/>
    <hyperlink ref="T58" r:id="rId50" xr:uid="{D63CA5BF-415C-471F-95DA-660F30F481A8}"/>
    <hyperlink ref="T59" r:id="rId51" xr:uid="{032E623B-C6AE-4A15-9E8D-CCF034B0E866}"/>
    <hyperlink ref="T60" r:id="rId52" xr:uid="{A6E51872-87A1-42C2-8928-133C43F31594}"/>
    <hyperlink ref="T61" r:id="rId53" xr:uid="{24EA9384-3849-49CC-8781-19AB69CABA1E}"/>
    <hyperlink ref="T62" r:id="rId54" xr:uid="{CB7BA3D9-E04F-4E55-9B88-04D2526B5FA5}"/>
    <hyperlink ref="T34" r:id="rId55" xr:uid="{BED7CE57-091A-4114-8DB9-BAE08B3BE6E6}"/>
    <hyperlink ref="T39" r:id="rId56" xr:uid="{193D0D10-AE5F-44C5-9CC1-A427D01580EE}"/>
    <hyperlink ref="T44" r:id="rId57" xr:uid="{803DE2A1-8919-4479-9BBD-373418D641E2}"/>
    <hyperlink ref="T48" r:id="rId58" xr:uid="{15F4056D-6C30-46C3-A01B-C38079F4D8EF}"/>
    <hyperlink ref="T52" r:id="rId59" xr:uid="{5E436C06-7FFB-4EBD-8B37-A39839F56EDA}"/>
    <hyperlink ref="T45" r:id="rId60" xr:uid="{65D60F74-5906-404B-B112-8E232909CCEE}"/>
    <hyperlink ref="T63" r:id="rId61" xr:uid="{EA3677E4-B7A7-4553-B0EF-A9244F94C36E}"/>
    <hyperlink ref="T64" r:id="rId62" xr:uid="{D7346DFC-F9EB-4FD7-83FE-AC157C3B62C4}"/>
    <hyperlink ref="T65" r:id="rId63" xr:uid="{32CAC114-447C-421E-9B21-B1DA0A8535F9}"/>
    <hyperlink ref="T68" r:id="rId64" xr:uid="{A524E9F9-7C1E-4210-8F17-8F5FF84D63FE}"/>
    <hyperlink ref="T69" r:id="rId65" xr:uid="{7C34BA42-1968-43E7-ABCB-FB8DE54AEB0F}"/>
    <hyperlink ref="T70" r:id="rId66" xr:uid="{6AD653D1-EFBB-4EB2-A86C-9EA7919A4D29}"/>
    <hyperlink ref="T72" r:id="rId67" xr:uid="{6445D6BB-EE91-43E8-9EB6-590AE7D794D2}"/>
    <hyperlink ref="T73" r:id="rId68" xr:uid="{93012246-0F60-4380-A894-92E972EFAB6D}"/>
    <hyperlink ref="T74" r:id="rId69" xr:uid="{7748F954-220C-41EA-B4F7-9B32146C1230}"/>
    <hyperlink ref="T75" r:id="rId70" xr:uid="{4EEE4A1E-E47A-4554-BC57-B46B39872BD0}"/>
    <hyperlink ref="T77" r:id="rId71" xr:uid="{CD257259-5DBB-4994-B878-425E787C4CAA}"/>
    <hyperlink ref="T78" r:id="rId72" xr:uid="{F678164A-8F04-4023-9330-EE121FFF4001}"/>
    <hyperlink ref="T79" r:id="rId73" xr:uid="{A1F06B43-245B-4EEF-BAA4-F1D5E6C76834}"/>
    <hyperlink ref="T80" r:id="rId74" xr:uid="{235B9A51-01B0-4607-A8BF-128295FCD1DC}"/>
    <hyperlink ref="T83" r:id="rId75" xr:uid="{4BFF7801-ADB6-422A-96CC-58876090499F}"/>
    <hyperlink ref="T84" r:id="rId76" xr:uid="{32778683-D123-442C-8840-25CA9EF059C8}"/>
    <hyperlink ref="T86" r:id="rId77" xr:uid="{6D749A8E-A7CB-4F3B-82AE-7A516681B4A6}"/>
    <hyperlink ref="T87" r:id="rId78" xr:uid="{0015EF60-61D5-4770-9DFA-9CF8B160D602}"/>
    <hyperlink ref="T88" r:id="rId79" xr:uid="{B3F524CC-4D43-49EC-9B79-53E655240306}"/>
    <hyperlink ref="T90" r:id="rId80" xr:uid="{87FD0DDD-8526-411F-ABE5-A86EF7AE62F2}"/>
    <hyperlink ref="T91" r:id="rId81" xr:uid="{0FA8AD5B-9778-4488-AE5C-F0FB81677314}"/>
    <hyperlink ref="T92" r:id="rId82" xr:uid="{EFE1E3C8-B55C-428C-A2F5-2A4ADF9D4E04}"/>
    <hyperlink ref="T93" r:id="rId83" xr:uid="{B73DF8B4-73C1-47D6-A6CA-541ED0482115}"/>
    <hyperlink ref="T94" r:id="rId84" xr:uid="{A4EF4561-69FF-4B5E-928F-2B15C6E8B373}"/>
    <hyperlink ref="T95" r:id="rId85" xr:uid="{F7289B67-C246-4E5F-B23B-E4B9DEB3E937}"/>
    <hyperlink ref="T96" r:id="rId86" xr:uid="{C669E973-3F87-4C79-85C7-2F7FC2543E1C}"/>
    <hyperlink ref="T97" r:id="rId87" xr:uid="{00159AB4-8028-4AC7-B8CE-0C4154462684}"/>
    <hyperlink ref="T98" r:id="rId88" xr:uid="{1C2C40EC-1797-43E0-B598-AAE99821C493}"/>
    <hyperlink ref="T99" r:id="rId89" xr:uid="{FA772901-7A22-440E-B916-4958D2F6C153}"/>
    <hyperlink ref="T71" r:id="rId90" xr:uid="{8F1C07B2-C37D-48A3-869F-6BAA1D48C70D}"/>
    <hyperlink ref="T76" r:id="rId91" xr:uid="{DD1733C6-18C6-4295-900A-BCED0A869E19}"/>
    <hyperlink ref="T81" r:id="rId92" xr:uid="{93C52BE7-860D-494E-B643-6093F5EA8B5D}"/>
    <hyperlink ref="T85" r:id="rId93" xr:uid="{C275C36B-12A9-45FE-8D44-B85B07C45BAD}"/>
    <hyperlink ref="T89" r:id="rId94" xr:uid="{4BEF8EB9-1D6F-4648-A4D8-74D6C0211856}"/>
    <hyperlink ref="T82" r:id="rId95" xr:uid="{E961CD21-80B7-45B4-B888-E6C33F67811F}"/>
    <hyperlink ref="T100" r:id="rId96" xr:uid="{BDD7B675-64FD-49CE-90DA-0661BB70D2ED}"/>
    <hyperlink ref="T101" r:id="rId97" xr:uid="{308CB616-93B7-4173-83C9-F06ED4F7DDF3}"/>
    <hyperlink ref="T102" r:id="rId98" xr:uid="{185E011B-A08F-41CD-89AA-212798F77913}"/>
    <hyperlink ref="T105" r:id="rId99" xr:uid="{22186A51-5F51-49BC-8E68-B655837AA039}"/>
    <hyperlink ref="T106" r:id="rId100" xr:uid="{50B9D394-3545-47F9-BECD-92CB1D7156EB}"/>
    <hyperlink ref="T107" r:id="rId101" xr:uid="{E813345E-019B-43D6-B458-827FBE73F3C8}"/>
    <hyperlink ref="T109" r:id="rId102" xr:uid="{A28EFC3F-8D6C-4085-A89B-5DA6B6C49EFD}"/>
    <hyperlink ref="T110" r:id="rId103" xr:uid="{286C8717-EBFD-483B-8DAC-C786366A0348}"/>
    <hyperlink ref="T111" r:id="rId104" xr:uid="{9D1C6834-F4B5-4D23-83F8-7A9CF4322C51}"/>
    <hyperlink ref="T112" r:id="rId105" xr:uid="{1334F364-1509-4D21-842D-DCF529192651}"/>
    <hyperlink ref="T114" r:id="rId106" xr:uid="{F47B92E4-F5FE-403C-8CE4-C38B7D5FA1A2}"/>
    <hyperlink ref="T115" r:id="rId107" xr:uid="{6601AE3B-B1B7-4C1D-9885-CE318EC9BE60}"/>
    <hyperlink ref="T116" r:id="rId108" xr:uid="{6A035621-0F03-4FB4-8134-315B0A411C6C}"/>
    <hyperlink ref="T121" r:id="rId109" xr:uid="{78182D37-1BBB-487F-ADC0-5C6D248F266C}"/>
    <hyperlink ref="T123" r:id="rId110" xr:uid="{6B58D272-35B1-4C1D-93F9-986EDF4DA25C}"/>
    <hyperlink ref="T124" r:id="rId111" xr:uid="{450BB4B2-E370-4403-9EDE-B1CCC4DEEB72}"/>
    <hyperlink ref="T125" r:id="rId112" xr:uid="{659333DD-6ED0-4DDC-BD9D-8DF6F7E8C1E6}"/>
    <hyperlink ref="T127" r:id="rId113" xr:uid="{45BDFF45-1A7B-4192-A449-C9DD889BF92E}"/>
    <hyperlink ref="T128" r:id="rId114" xr:uid="{FF911E78-6702-4E01-BEB4-8D91C84C0A2E}"/>
    <hyperlink ref="T129" r:id="rId115" xr:uid="{A9660697-2D9B-4187-B7CC-03A483DB6DBD}"/>
    <hyperlink ref="T130" r:id="rId116" xr:uid="{9275DAC3-F1F8-4702-9E4E-38A12FD5CF83}"/>
    <hyperlink ref="T131" r:id="rId117" xr:uid="{8BE7AFD5-EDC0-4732-A22E-773A4007344F}"/>
    <hyperlink ref="T132" r:id="rId118" xr:uid="{4012BFED-1703-4F30-B7FB-E88F8BD7BD2B}"/>
    <hyperlink ref="T133" r:id="rId119" xr:uid="{942DEE9E-11D9-4864-A376-7F61484A7024}"/>
    <hyperlink ref="T134" r:id="rId120" xr:uid="{CE7D4CB0-435C-4127-AD84-74021B02B49B}"/>
    <hyperlink ref="T135" r:id="rId121" xr:uid="{B2BE77AD-1A74-4CE4-B8B6-1C59F40E0AE8}"/>
    <hyperlink ref="T136" r:id="rId122" xr:uid="{B7497D96-8DD8-4CEA-9100-234F12287AAB}"/>
    <hyperlink ref="T108" r:id="rId123" xr:uid="{8886BD35-6823-4C53-8F1D-B4F493EDA826}"/>
    <hyperlink ref="T113" r:id="rId124" xr:uid="{10B8E9D1-9178-462B-9A1A-AD3227BADCB0}"/>
    <hyperlink ref="T122" r:id="rId125" xr:uid="{9F35AB6C-1356-4B38-90FF-37D75DA86E51}"/>
    <hyperlink ref="T126" r:id="rId126" xr:uid="{13235A2D-DF02-4213-BD49-313885812C5F}"/>
    <hyperlink ref="T137" r:id="rId127" xr:uid="{41DC1574-90A7-49DC-9E1E-3136D6BD8D5D}"/>
    <hyperlink ref="T117" r:id="rId128" xr:uid="{DABC803F-5405-40E9-A8A7-9B0B2357DD52}"/>
    <hyperlink ref="T118" r:id="rId129" xr:uid="{1E350AEA-CCC9-4A80-8393-09353E3CC768}"/>
    <hyperlink ref="T119" r:id="rId130" xr:uid="{5A7535D1-5446-42A4-8042-210A893680C0}"/>
    <hyperlink ref="T120" r:id="rId131" xr:uid="{E6F9AE04-9D04-4B44-9855-202186B67E16}"/>
    <hyperlink ref="T139" r:id="rId132" xr:uid="{CEB051F4-F613-4C4F-A049-A72E3EA3BC5F}"/>
    <hyperlink ref="T140" r:id="rId133" xr:uid="{656CB7D7-DC42-4F6E-B6FF-4E4DD0C117C8}"/>
    <hyperlink ref="T141" r:id="rId134" xr:uid="{0E34629A-D45F-49EB-83C0-7F1F1733327D}"/>
    <hyperlink ref="T143" r:id="rId135" xr:uid="{C21EA66A-7538-4780-BA50-FBC23D8AB08D}"/>
    <hyperlink ref="T144" r:id="rId136" xr:uid="{DB748777-50D4-432C-9E57-24C2DD6D84D7}"/>
    <hyperlink ref="T145" r:id="rId137" xr:uid="{F986C70A-00E1-4DFD-825C-A16166AA2A7D}"/>
    <hyperlink ref="T146" r:id="rId138" xr:uid="{CA692A46-5957-4932-B9AD-D1FB6EFEB5FF}"/>
    <hyperlink ref="T148" r:id="rId139" xr:uid="{E9EB1617-487D-4851-AB29-B641E8EEFCCB}"/>
    <hyperlink ref="T149" r:id="rId140" xr:uid="{3258B34B-B4C1-4C2D-A225-0B10213812F8}"/>
    <hyperlink ref="T150" r:id="rId141" xr:uid="{A3450E48-39CD-4E96-AA49-53A536E647BD}"/>
    <hyperlink ref="T155" r:id="rId142" xr:uid="{5CAA182A-D871-4C64-BD05-F90DF8140FED}"/>
    <hyperlink ref="T157" r:id="rId143" xr:uid="{03E8CDC9-BF38-460F-B361-820B6409727D}"/>
    <hyperlink ref="T158" r:id="rId144" xr:uid="{7EA942E9-E762-4F40-A8D3-7034D4CA7A53}"/>
    <hyperlink ref="T159" r:id="rId145" xr:uid="{44A2010D-9103-4DA8-AD89-F47FD1C93A86}"/>
    <hyperlink ref="T161" r:id="rId146" xr:uid="{FAF5F350-FC4C-48BF-B12D-3587E32F09B2}"/>
    <hyperlink ref="T162" r:id="rId147" xr:uid="{80CE66B6-91A2-484A-B42D-FCE726FF3152}"/>
    <hyperlink ref="T163" r:id="rId148" xr:uid="{766AB9A3-5847-494A-ACBD-FB5D746B5DAF}"/>
    <hyperlink ref="T164" r:id="rId149" xr:uid="{95592AF2-4017-47E1-AAED-BA352FF9A3D5}"/>
    <hyperlink ref="T165" r:id="rId150" xr:uid="{88D43F59-B24F-4956-9261-7CD0F1BDC6FC}"/>
    <hyperlink ref="T166" r:id="rId151" xr:uid="{BF12300C-FF3B-4D4D-9E0E-B84AA9C271DE}"/>
    <hyperlink ref="T167" r:id="rId152" xr:uid="{4C99F1FA-1951-4DCA-AF8F-B86B3B8CC65C}"/>
    <hyperlink ref="T168" r:id="rId153" xr:uid="{4381C71D-D93B-414D-9350-B1B48A88D5A0}"/>
    <hyperlink ref="T169" r:id="rId154" xr:uid="{A78B342F-D1FD-49B1-AE25-C4B3BA7155CE}"/>
    <hyperlink ref="T170" r:id="rId155" xr:uid="{F1A8FA35-D15A-465D-85DB-80B0D14A80A0}"/>
    <hyperlink ref="T142" r:id="rId156" xr:uid="{F440E998-3403-49EE-B046-51C56A40B2DB}"/>
    <hyperlink ref="T147" r:id="rId157" xr:uid="{F255C32E-DCB6-4899-A3D1-ACBA5FA4E274}"/>
    <hyperlink ref="T156" r:id="rId158" xr:uid="{B854154F-A751-4072-9EF8-9B7E670C3118}"/>
    <hyperlink ref="T160" r:id="rId159" xr:uid="{CAED8B9E-71E7-4DDF-A73C-D83522709505}"/>
    <hyperlink ref="T171" r:id="rId160" xr:uid="{13BBC38B-EDFE-4ABC-A6A5-F6F05F7C9243}"/>
    <hyperlink ref="T151" r:id="rId161" xr:uid="{4D9C275D-3BDA-4435-AB20-C8F573909977}"/>
    <hyperlink ref="T152" r:id="rId162" xr:uid="{6DAB7873-DD4D-4E85-852E-E5088785EE23}"/>
    <hyperlink ref="T153" r:id="rId163" xr:uid="{6C460E1A-35DF-4431-BBCB-C06706C0C2E6}"/>
    <hyperlink ref="T154" r:id="rId164" xr:uid="{6A7BBC72-883A-4454-ADBB-595FF9A0AD4C}"/>
    <hyperlink ref="T173" r:id="rId165" xr:uid="{E3565CC2-67FB-4D5E-A6B0-9C9996A1C225}"/>
    <hyperlink ref="T174" r:id="rId166" xr:uid="{0D82C5FB-9034-416E-BE91-6B8B3B5CA2E7}"/>
    <hyperlink ref="T175" r:id="rId167" xr:uid="{220AC99F-E052-423F-AA72-B1E69B97781D}"/>
    <hyperlink ref="T177" r:id="rId168" xr:uid="{558496FB-D9B9-4896-A914-D5D596027762}"/>
    <hyperlink ref="T178" r:id="rId169" xr:uid="{C0AB3E5D-5D97-4554-8A58-341A157F3170}"/>
    <hyperlink ref="T179" r:id="rId170" xr:uid="{AA790B3E-1C47-4698-920A-9391F602671A}"/>
    <hyperlink ref="T180" r:id="rId171" xr:uid="{8D90A903-0AA7-4880-BBEC-9A82D7B5C24B}"/>
    <hyperlink ref="T182" r:id="rId172" xr:uid="{9135941B-AA29-4E30-BB71-E64189AA5271}"/>
    <hyperlink ref="T183" r:id="rId173" xr:uid="{4F49FD5B-2515-44AE-9ABA-727C679E4891}"/>
    <hyperlink ref="T184" r:id="rId174" xr:uid="{DADABFCF-4641-4F34-B69A-11089FC15039}"/>
    <hyperlink ref="T189" r:id="rId175" xr:uid="{5ACBD2A3-83E0-4288-9027-D3770B7C745D}"/>
    <hyperlink ref="T191" r:id="rId176" xr:uid="{0CD1E05A-C3C8-4216-A137-C1FD35D61DCB}"/>
    <hyperlink ref="T192" r:id="rId177" xr:uid="{F1CCAE68-FE40-4A4B-9884-D0D0C5443BAD}"/>
    <hyperlink ref="T193" r:id="rId178" xr:uid="{C96CE2ED-EE6B-4F7B-A207-97C5A81B8B63}"/>
    <hyperlink ref="T195" r:id="rId179" xr:uid="{5DDF1F66-F7D5-43EB-B56E-0705A272A29C}"/>
    <hyperlink ref="T196" r:id="rId180" xr:uid="{07CAC249-D215-4F5A-9078-4FE3B6060FC5}"/>
    <hyperlink ref="T197" r:id="rId181" xr:uid="{FB703729-372E-43D3-99DF-264DF4E80D6D}"/>
    <hyperlink ref="T198" r:id="rId182" xr:uid="{7FCCDA04-EF1D-4ED9-ADF5-1428AE79169B}"/>
    <hyperlink ref="T199" r:id="rId183" xr:uid="{2F6FD13E-846F-4704-A69A-0771BA56B2D8}"/>
    <hyperlink ref="T200" r:id="rId184" xr:uid="{1AC9972A-2355-4AF1-81DE-9301FFE0CF70}"/>
    <hyperlink ref="T201" r:id="rId185" xr:uid="{E2EC8417-11BE-47A8-B8D6-5B6DFAB0AE51}"/>
    <hyperlink ref="T202" r:id="rId186" xr:uid="{6453DD6B-3173-4082-BF7C-EF520D4AD093}"/>
    <hyperlink ref="T203" r:id="rId187" xr:uid="{6CBDAACF-B9FE-4101-8046-A088AB86DC29}"/>
    <hyperlink ref="T204" r:id="rId188" xr:uid="{18CF3EFC-88DB-4A5C-99B5-9DE2F0518823}"/>
    <hyperlink ref="T176" r:id="rId189" xr:uid="{6C2B092D-70B7-4E27-AAB8-9E600279C416}"/>
    <hyperlink ref="T181" r:id="rId190" xr:uid="{E88F7AFA-7651-473A-8C6B-382AEFC51DAC}"/>
    <hyperlink ref="T190" r:id="rId191" xr:uid="{1A2D7682-A5DC-4236-A592-FBE41701740C}"/>
    <hyperlink ref="T194" r:id="rId192" xr:uid="{0F2A0D60-9F31-4540-9509-5D37602257D8}"/>
    <hyperlink ref="T205" r:id="rId193" xr:uid="{32E60DCC-4E07-4D05-B53B-2DA3F6733130}"/>
    <hyperlink ref="T185" r:id="rId194" xr:uid="{CC8C0379-C18A-49C1-9927-7F49AD4DADC0}"/>
    <hyperlink ref="T186" r:id="rId195" xr:uid="{AAA34907-C873-42D7-A702-1CD08A3BE83C}"/>
    <hyperlink ref="T187" r:id="rId196" xr:uid="{672B2113-B812-43A9-AC75-E25D32C6A341}"/>
    <hyperlink ref="T188" r:id="rId197" xr:uid="{3FFE54A0-61B8-4DB2-9503-D857F35D880A}"/>
    <hyperlink ref="T207" r:id="rId198" xr:uid="{68C91C53-8C13-4BEF-9FDB-58CDA44F2420}"/>
    <hyperlink ref="T208" r:id="rId199" xr:uid="{DCA2E75B-D376-474C-B54C-42A8B682B8D4}"/>
    <hyperlink ref="T209" r:id="rId200" xr:uid="{469476A7-AA1F-4ED5-B665-FD63971D48F7}"/>
    <hyperlink ref="T211" r:id="rId201" xr:uid="{AE2452EF-6195-496D-ACD6-17132B86CF25}"/>
    <hyperlink ref="T212" r:id="rId202" xr:uid="{4F7F281D-7347-43B5-A408-04C762F59E1D}"/>
    <hyperlink ref="T213" r:id="rId203" xr:uid="{F65A29A6-9718-4A59-80D6-9E7F7929C06C}"/>
    <hyperlink ref="T214" r:id="rId204" xr:uid="{56F299BD-8DD2-4794-848E-A0F4801FEBC9}"/>
    <hyperlink ref="T216" r:id="rId205" xr:uid="{AE320224-89F2-4F2C-9658-A1DBAE470C52}"/>
    <hyperlink ref="T217" r:id="rId206" xr:uid="{A81560B9-FDB3-4FD6-BC2A-ECAD48DA0C93}"/>
    <hyperlink ref="T218" r:id="rId207" xr:uid="{A59207E9-2FAA-4510-9C18-ABE47F0C81E4}"/>
    <hyperlink ref="T210" r:id="rId208" xr:uid="{72A9730D-5C78-4853-BB2D-8C47514D5AAE}"/>
    <hyperlink ref="T215" r:id="rId209" xr:uid="{9D3E0DDF-85D2-4ED0-A22F-6A665EDE6E5B}"/>
    <hyperlink ref="T219" r:id="rId210" xr:uid="{C22DA109-B738-45E1-8D53-F1A25C364E76}"/>
    <hyperlink ref="T220" r:id="rId211" xr:uid="{57B07CAB-8217-46FD-A624-D37879E73FF0}"/>
    <hyperlink ref="T221" r:id="rId212" xr:uid="{45E70F1A-8867-485D-948F-A7D23406E3FE}"/>
    <hyperlink ref="T226" r:id="rId213" xr:uid="{6907C129-AEEA-4832-8FCF-CD476838A41A}"/>
    <hyperlink ref="T228" r:id="rId214" xr:uid="{296C0F4E-D9FA-472A-BF67-801EE25DC1E0}"/>
    <hyperlink ref="T229" r:id="rId215" xr:uid="{AD51FE1D-78B7-4213-887B-ACDA76E0487D}"/>
    <hyperlink ref="T230" r:id="rId216" xr:uid="{7E1AA3DF-6384-42EC-9E50-DA94E7692C46}"/>
    <hyperlink ref="T232" r:id="rId217" xr:uid="{B65AC687-325F-473D-B18B-A1375D946922}"/>
    <hyperlink ref="T233" r:id="rId218" xr:uid="{7D786F5F-5E44-4C77-9BCD-93D2524F5A02}"/>
    <hyperlink ref="T234" r:id="rId219" xr:uid="{FF18E48A-802A-493A-AAAB-6889417478B5}"/>
    <hyperlink ref="T235" r:id="rId220" xr:uid="{75EA7578-E51C-493A-813B-812112BF912D}"/>
    <hyperlink ref="T236" r:id="rId221" xr:uid="{D2EFBC24-B812-494F-B6D0-9E46554AA566}"/>
    <hyperlink ref="T237" r:id="rId222" xr:uid="{13520107-32E8-4F0F-95B5-D37FD421BE0C}"/>
    <hyperlink ref="T238" r:id="rId223" xr:uid="{A89AEE2E-D111-4966-A402-E15B85B2C298}"/>
    <hyperlink ref="T239" r:id="rId224" xr:uid="{C20CCAFD-FD32-439C-9142-17CA74EA0AE6}"/>
    <hyperlink ref="T240" r:id="rId225" xr:uid="{C479C99A-38DE-4313-A5B6-DB261AFA0D6E}"/>
    <hyperlink ref="T241" r:id="rId226" xr:uid="{031ED6E2-5892-4B2D-8BB0-28828A8C06F2}"/>
    <hyperlink ref="T227" r:id="rId227" xr:uid="{BF956907-353C-44A3-814A-A722CF2E61BC}"/>
    <hyperlink ref="T231" r:id="rId228" xr:uid="{7F861F13-6F5A-436D-A242-CAD0A1AD6C25}"/>
    <hyperlink ref="T242" r:id="rId229" xr:uid="{64433F3A-B4DF-4FA2-8C14-D244966E23B4}"/>
    <hyperlink ref="T222" r:id="rId230" xr:uid="{B8E843B9-C865-4708-8025-2815146064DA}"/>
    <hyperlink ref="T223" r:id="rId231" xr:uid="{935B20E1-C6BF-4E11-AC31-6FAC65B8A90D}"/>
    <hyperlink ref="T224" r:id="rId232" xr:uid="{D8610B1F-C8C9-4D87-B57C-10CE8D818CDD}"/>
    <hyperlink ref="T225" r:id="rId233" xr:uid="{55189CA0-DF33-49F9-BAC2-BB4F5E6F9723}"/>
    <hyperlink ref="T244" r:id="rId234" xr:uid="{7E0F1DEE-1657-4484-9A74-78CA4F3DFE7B}"/>
    <hyperlink ref="T245" r:id="rId235" xr:uid="{4134BDEF-DE83-4581-92A2-EA68FAADB87D}"/>
    <hyperlink ref="T246" r:id="rId236" xr:uid="{7D6CF17C-1D47-43BF-8662-B1D059C1919A}"/>
    <hyperlink ref="T248" r:id="rId237" xr:uid="{FCC35C3F-4E38-4426-A8DB-379AB49E844D}"/>
    <hyperlink ref="T249" r:id="rId238" xr:uid="{42D13F57-FBE5-4FD1-B8AA-61AD2E635F85}"/>
    <hyperlink ref="T250" r:id="rId239" xr:uid="{9193B4E3-F4CE-45DF-B638-D44BCAB0C4F7}"/>
    <hyperlink ref="T251" r:id="rId240" xr:uid="{175DA51F-A343-4D1D-A925-E136003DD533}"/>
    <hyperlink ref="T253" r:id="rId241" xr:uid="{EC4CAD04-59AA-4F56-83EA-B30C6C3E001E}"/>
    <hyperlink ref="T254" r:id="rId242" xr:uid="{0DA40161-0CB8-4684-A037-C19E80F53AF6}"/>
    <hyperlink ref="T255" r:id="rId243" xr:uid="{13BF7652-B9C9-431C-8D82-45055B5AD0D7}"/>
    <hyperlink ref="T247" r:id="rId244" xr:uid="{A8B94F90-BC75-408C-968A-22122A7B4E9B}"/>
    <hyperlink ref="T252" r:id="rId245" xr:uid="{506B2BF7-8FD0-4DDB-9B67-C9F2205FC606}"/>
    <hyperlink ref="T256" r:id="rId246" xr:uid="{CF1B0C63-EBEC-49E4-A709-9EE38C469220}"/>
    <hyperlink ref="T257" r:id="rId247" xr:uid="{ABD588DC-A0B9-4A81-9E2E-D40B5FEA56D9}"/>
    <hyperlink ref="T258" r:id="rId248" xr:uid="{F4625F5A-6604-4173-AD15-45980FE7DF78}"/>
    <hyperlink ref="T263" r:id="rId249" xr:uid="{9E66847D-1144-4882-9ADA-4CFA5D9A98DB}"/>
    <hyperlink ref="T265" r:id="rId250" xr:uid="{00062A26-9200-4D58-8593-FDE087FFE68F}"/>
    <hyperlink ref="T266" r:id="rId251" xr:uid="{D9B70123-AA9E-4EC6-9171-DB2C3C26F65B}"/>
    <hyperlink ref="T267" r:id="rId252" xr:uid="{37BB6FC9-D69F-448B-8691-80490ECB4089}"/>
    <hyperlink ref="T269" r:id="rId253" xr:uid="{284FAE9B-A94E-4CF5-9EE8-319DB8A96CC9}"/>
    <hyperlink ref="T270" r:id="rId254" xr:uid="{38E12821-5039-4404-81CD-780C8979118F}"/>
    <hyperlink ref="T271" r:id="rId255" xr:uid="{4DDCE9CB-1693-493B-AA24-D69B6AF7292E}"/>
    <hyperlink ref="T272" r:id="rId256" xr:uid="{EA2335C1-501A-4C43-B212-B1EC8829B3F6}"/>
    <hyperlink ref="T273" r:id="rId257" xr:uid="{06598A98-59B9-447C-A4C7-E0D14636FD93}"/>
    <hyperlink ref="T274" r:id="rId258" xr:uid="{9CE38B02-B2BA-4FB8-A120-3161BBC5535B}"/>
    <hyperlink ref="T275" r:id="rId259" xr:uid="{97D50C04-F650-41F7-A70C-1B9A6DC96DC3}"/>
    <hyperlink ref="T276" r:id="rId260" xr:uid="{CD10292D-36F9-4DF3-B4D1-F8BA25CEF5D8}"/>
    <hyperlink ref="T277" r:id="rId261" xr:uid="{02499E69-25C1-4073-BA72-3D0260C65A2D}"/>
    <hyperlink ref="T278" r:id="rId262" xr:uid="{20C35FA9-E95E-4D3F-B137-3AA1FA8CDD1A}"/>
    <hyperlink ref="T264" r:id="rId263" xr:uid="{388CFAF3-5CEC-4493-ACA2-53BA6FFC0008}"/>
    <hyperlink ref="T268" r:id="rId264" xr:uid="{87D97EE2-0FA0-44F6-A85F-C8AE31748D0D}"/>
    <hyperlink ref="T279" r:id="rId265" xr:uid="{8578B56E-4B4F-486C-A859-4AD2AE923123}"/>
    <hyperlink ref="T259" r:id="rId266" xr:uid="{8F262108-0AE7-42F2-9143-DA31DCF84CAB}"/>
    <hyperlink ref="T260" r:id="rId267" xr:uid="{9F975DBE-F1AA-4C97-8E0C-6FA667C33942}"/>
    <hyperlink ref="T261" r:id="rId268" xr:uid="{E5819C8F-DFA7-4F60-983C-B343CF27D5C9}"/>
    <hyperlink ref="T262" r:id="rId269" xr:uid="{B528E461-96FB-4D02-9816-D3DD6659E03D}"/>
    <hyperlink ref="T281" r:id="rId270" xr:uid="{B0714D38-45E7-42FE-A39E-895E007A5370}"/>
    <hyperlink ref="T282" r:id="rId271" xr:uid="{22D9864A-28FD-480B-ABA1-14E436C7E6F6}"/>
    <hyperlink ref="T283" r:id="rId272" xr:uid="{AB7650A2-31A8-41A0-8CC1-51B6E7218D09}"/>
    <hyperlink ref="T285" r:id="rId273" xr:uid="{ACE63EE2-1E84-438B-922A-CE9D425DDD74}"/>
    <hyperlink ref="T286" r:id="rId274" xr:uid="{63F1A6FF-9D5D-4DB3-B41C-BBCC51B23602}"/>
    <hyperlink ref="T287" r:id="rId275" xr:uid="{73EF777C-FE65-47E5-998D-A655705A9A17}"/>
    <hyperlink ref="T288" r:id="rId276" xr:uid="{FD3926A4-A4FC-471A-AB2F-40A0B3775715}"/>
    <hyperlink ref="T290" r:id="rId277" xr:uid="{4C24AFED-41DA-43C9-9444-D7635A512B8B}"/>
    <hyperlink ref="T291" r:id="rId278" xr:uid="{07AFCE8B-74AA-490E-9909-9E9712260917}"/>
    <hyperlink ref="T292" r:id="rId279" xr:uid="{279431F0-8E32-4866-9E9C-05AE9DCD6EC1}"/>
    <hyperlink ref="T284" r:id="rId280" xr:uid="{35A44EBA-390B-4FD9-8500-90E9B0991F7B}"/>
    <hyperlink ref="T289" r:id="rId281" xr:uid="{252C91D3-BB8A-461A-91A7-6672194EAA22}"/>
    <hyperlink ref="T293" r:id="rId282" xr:uid="{6F0064C5-B13D-4D4F-97A6-884D18BBB18F}"/>
    <hyperlink ref="T294" r:id="rId283" xr:uid="{FC8E49BB-9BA9-4869-BDB3-3A71160DB1AE}"/>
    <hyperlink ref="T295" r:id="rId284" xr:uid="{FCB38F39-C2A2-4C94-9F69-8FB9DF649FF5}"/>
    <hyperlink ref="T300" r:id="rId285" xr:uid="{19BA9C72-00E9-42BD-A76E-7A73340ECC94}"/>
    <hyperlink ref="T302" r:id="rId286" xr:uid="{647E47FF-7625-4D27-B77B-5014B133B248}"/>
    <hyperlink ref="T303" r:id="rId287" xr:uid="{E0F03799-1011-4E76-A7AD-F337F9806EB5}"/>
    <hyperlink ref="T304" r:id="rId288" xr:uid="{FD82AFAE-4C2C-41E7-9BF7-4B2930BA14C7}"/>
    <hyperlink ref="T306" r:id="rId289" xr:uid="{5B22E9FA-2544-451D-A8A8-C5D7D6E6AD20}"/>
    <hyperlink ref="T307" r:id="rId290" xr:uid="{3C0E9994-870E-47D5-A4F7-D1A4947A008D}"/>
    <hyperlink ref="T308" r:id="rId291" xr:uid="{E62752EF-95FE-4189-A39D-8CACAC01889C}"/>
    <hyperlink ref="T309" r:id="rId292" xr:uid="{4E061BAA-E207-48DC-924A-06FC58D6D394}"/>
    <hyperlink ref="T310" r:id="rId293" xr:uid="{3EC5CA5A-0615-40C1-99EC-82624C23B816}"/>
    <hyperlink ref="T311" r:id="rId294" xr:uid="{AB478C05-23D3-4C92-A820-6E3A737A392D}"/>
    <hyperlink ref="T312" r:id="rId295" xr:uid="{3604BA2C-46FE-4D9B-8316-941DE2A96FE5}"/>
    <hyperlink ref="T313" r:id="rId296" xr:uid="{2E4727CB-0FAC-48D1-BBDD-9CDA1D0238E0}"/>
    <hyperlink ref="T314" r:id="rId297" xr:uid="{A97B2AEA-58DA-45ED-B240-979F99118885}"/>
    <hyperlink ref="T315" r:id="rId298" xr:uid="{8AA627C5-4FF5-466B-BDA9-9A9FE2AEAD4B}"/>
    <hyperlink ref="T301" r:id="rId299" xr:uid="{68D12EDB-F75E-47C3-A01F-78EA73776A8C}"/>
    <hyperlink ref="T305" r:id="rId300" xr:uid="{0C8D5C20-A6C8-456B-BE49-E5C4AFC384D9}"/>
    <hyperlink ref="T316" r:id="rId301" xr:uid="{7FE4B653-9339-44C8-9A43-D11FA35FA5F6}"/>
    <hyperlink ref="T296" r:id="rId302" xr:uid="{A29E9481-0548-4144-926B-B3F454485C85}"/>
    <hyperlink ref="T297" r:id="rId303" xr:uid="{5D4B2640-35E3-42EB-A233-D1CAF230316E}"/>
    <hyperlink ref="T298" r:id="rId304" xr:uid="{D57F6110-5913-4343-A68D-E6898DDAF264}"/>
    <hyperlink ref="T299" r:id="rId305" xr:uid="{EFC20CBC-A9BC-4EB1-A125-7E41C6A02E32}"/>
  </hyperlinks>
  <pageMargins left="0.7" right="0.7" top="0.75" bottom="0.75" header="0.3" footer="0.3"/>
  <pageSetup paperSize="9" orientation="portrait" r:id="rId306"/>
  <legacyDrawing r:id="rId307"/>
  <tableParts count="1">
    <tablePart r:id="rId308"/>
  </tableParts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5EAB7CD0-494B-4B8B-B4CE-2048420BA8E7}">
          <x14:formula1>
            <xm:f>gearType!$A:$A</xm:f>
          </x14:formula1>
          <xm:sqref>H1:H1048576</xm:sqref>
        </x14:dataValidation>
        <x14:dataValidation type="list" allowBlank="1" showInputMessage="1" showErrorMessage="1" xr:uid="{81C28CF5-C8E2-42D0-B913-C3583D100376}">
          <x14:formula1>
            <xm:f>sampleType!$B:$B</xm:f>
          </x14:formula1>
          <xm:sqref>M1:M1048576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946C1-C604-44E8-BE41-087695C39E8F}">
  <dimension ref="A1:G58"/>
  <sheetViews>
    <sheetView workbookViewId="0">
      <selection activeCell="A34" sqref="A34:XFD34"/>
    </sheetView>
  </sheetViews>
  <sheetFormatPr defaultColWidth="8.7109375" defaultRowHeight="14.45"/>
  <cols>
    <col min="1" max="1" width="14.85546875" style="1" customWidth="1"/>
    <col min="2" max="2" width="25.7109375" style="1" bestFit="1" customWidth="1"/>
    <col min="3" max="16384" width="8.7109375" style="1"/>
  </cols>
  <sheetData>
    <row r="1" spans="1:4">
      <c r="A1" s="1" t="s">
        <v>393</v>
      </c>
      <c r="B1" s="1" t="s">
        <v>12</v>
      </c>
    </row>
    <row r="2" spans="1:4">
      <c r="A2" s="3" t="s">
        <v>394</v>
      </c>
      <c r="B2" s="3" t="s">
        <v>395</v>
      </c>
    </row>
    <row r="3" spans="1:4">
      <c r="A3" s="2" t="s">
        <v>396</v>
      </c>
      <c r="B3" s="2" t="s">
        <v>397</v>
      </c>
      <c r="D3" s="2"/>
    </row>
    <row r="4" spans="1:4">
      <c r="A4" s="3" t="s">
        <v>398</v>
      </c>
      <c r="B4" s="3" t="s">
        <v>74</v>
      </c>
    </row>
    <row r="5" spans="1:4">
      <c r="A5" s="2" t="s">
        <v>399</v>
      </c>
      <c r="B5" s="2" t="s">
        <v>399</v>
      </c>
      <c r="D5" s="2"/>
    </row>
    <row r="6" spans="1:4">
      <c r="A6" s="2" t="s">
        <v>400</v>
      </c>
      <c r="B6" s="4" t="s">
        <v>401</v>
      </c>
    </row>
    <row r="7" spans="1:4">
      <c r="A7" s="3" t="s">
        <v>402</v>
      </c>
      <c r="B7" s="3" t="s">
        <v>94</v>
      </c>
    </row>
    <row r="8" spans="1:4">
      <c r="A8" s="2" t="s">
        <v>403</v>
      </c>
      <c r="B8" s="2" t="s">
        <v>404</v>
      </c>
    </row>
    <row r="9" spans="1:4">
      <c r="A9" s="3" t="s">
        <v>405</v>
      </c>
      <c r="B9" s="3" t="s">
        <v>406</v>
      </c>
    </row>
    <row r="10" spans="1:4">
      <c r="A10" s="3" t="s">
        <v>407</v>
      </c>
      <c r="B10" s="3" t="s">
        <v>27</v>
      </c>
    </row>
    <row r="11" spans="1:4">
      <c r="A11" s="2" t="s">
        <v>408</v>
      </c>
      <c r="B11" s="2" t="s">
        <v>40</v>
      </c>
    </row>
    <row r="12" spans="1:4">
      <c r="A12" s="3" t="s">
        <v>409</v>
      </c>
      <c r="B12" s="3" t="s">
        <v>58</v>
      </c>
    </row>
    <row r="13" spans="1:4">
      <c r="A13" s="3" t="s">
        <v>410</v>
      </c>
      <c r="B13" s="3" t="s">
        <v>67</v>
      </c>
    </row>
    <row r="14" spans="1:4">
      <c r="A14" s="3" t="s">
        <v>411</v>
      </c>
      <c r="B14" s="3" t="s">
        <v>412</v>
      </c>
    </row>
    <row r="15" spans="1:4">
      <c r="A15" s="1" t="s">
        <v>413</v>
      </c>
      <c r="B15" s="1" t="s">
        <v>414</v>
      </c>
    </row>
    <row r="16" spans="1:4">
      <c r="A16" s="1" t="s">
        <v>415</v>
      </c>
      <c r="B16" s="1" t="s">
        <v>416</v>
      </c>
    </row>
    <row r="17" spans="1:7">
      <c r="A17" s="1" t="s">
        <v>417</v>
      </c>
      <c r="B17" s="1" t="s">
        <v>418</v>
      </c>
    </row>
    <row r="18" spans="1:7">
      <c r="A18" s="1" t="s">
        <v>419</v>
      </c>
      <c r="B18" s="1" t="s">
        <v>420</v>
      </c>
    </row>
    <row r="19" spans="1:7">
      <c r="A19" s="1" t="s">
        <v>421</v>
      </c>
      <c r="B19" s="1" t="s">
        <v>422</v>
      </c>
    </row>
    <row r="20" spans="1:7">
      <c r="A20" s="1" t="s">
        <v>423</v>
      </c>
      <c r="B20" s="1" t="s">
        <v>424</v>
      </c>
    </row>
    <row r="21" spans="1:7">
      <c r="A21" s="1" t="s">
        <v>425</v>
      </c>
      <c r="B21" s="1" t="s">
        <v>426</v>
      </c>
    </row>
    <row r="22" spans="1:7">
      <c r="A22" s="1" t="s">
        <v>427</v>
      </c>
      <c r="B22" s="1" t="s">
        <v>428</v>
      </c>
    </row>
    <row r="23" spans="1:7">
      <c r="A23" s="1" t="s">
        <v>429</v>
      </c>
      <c r="B23" s="1" t="s">
        <v>430</v>
      </c>
    </row>
    <row r="24" spans="1:7">
      <c r="A24" s="1" t="s">
        <v>431</v>
      </c>
      <c r="B24" s="1" t="s">
        <v>432</v>
      </c>
    </row>
    <row r="25" spans="1:7">
      <c r="A25" s="1" t="s">
        <v>433</v>
      </c>
      <c r="B25" s="1" t="s">
        <v>49</v>
      </c>
    </row>
    <row r="31" spans="1:7">
      <c r="D31" s="1">
        <f>69+21.413/60</f>
        <v>69.356883333333329</v>
      </c>
      <c r="E31" s="1">
        <f>20+3.355/60</f>
        <v>20.055916666666668</v>
      </c>
      <c r="F31" s="1">
        <v>64</v>
      </c>
      <c r="G31" s="1" t="s">
        <v>97</v>
      </c>
    </row>
    <row r="32" spans="1:7">
      <c r="D32" s="1">
        <f t="shared" ref="D32:D58" si="0">69+21.413/60</f>
        <v>69.356883333333329</v>
      </c>
      <c r="E32" s="1">
        <f t="shared" ref="E32:E58" si="1">20+3.355/60</f>
        <v>20.055916666666668</v>
      </c>
      <c r="F32" s="1">
        <v>64</v>
      </c>
      <c r="G32" s="1" t="s">
        <v>97</v>
      </c>
    </row>
    <row r="33" spans="4:7">
      <c r="D33" s="1">
        <f t="shared" si="0"/>
        <v>69.356883333333329</v>
      </c>
      <c r="E33" s="1">
        <f t="shared" si="1"/>
        <v>20.055916666666668</v>
      </c>
      <c r="F33" s="1">
        <v>64</v>
      </c>
      <c r="G33" s="1" t="s">
        <v>97</v>
      </c>
    </row>
    <row r="34" spans="4:7">
      <c r="D34" s="1">
        <f t="shared" si="0"/>
        <v>69.356883333333329</v>
      </c>
      <c r="E34" s="1">
        <f t="shared" si="1"/>
        <v>20.055916666666668</v>
      </c>
      <c r="F34" s="1">
        <v>64</v>
      </c>
      <c r="G34" s="1" t="s">
        <v>97</v>
      </c>
    </row>
    <row r="35" spans="4:7">
      <c r="D35" s="1">
        <f t="shared" si="0"/>
        <v>69.356883333333329</v>
      </c>
      <c r="E35" s="1">
        <f t="shared" si="1"/>
        <v>20.055916666666668</v>
      </c>
      <c r="F35" s="1">
        <v>64</v>
      </c>
      <c r="G35" s="1" t="s">
        <v>97</v>
      </c>
    </row>
    <row r="36" spans="4:7">
      <c r="D36" s="1">
        <f t="shared" si="0"/>
        <v>69.356883333333329</v>
      </c>
      <c r="E36" s="1">
        <f t="shared" si="1"/>
        <v>20.055916666666668</v>
      </c>
      <c r="F36" s="1">
        <v>64</v>
      </c>
      <c r="G36" s="1" t="s">
        <v>97</v>
      </c>
    </row>
    <row r="37" spans="4:7">
      <c r="D37" s="1">
        <f t="shared" si="0"/>
        <v>69.356883333333329</v>
      </c>
      <c r="E37" s="1">
        <f t="shared" si="1"/>
        <v>20.055916666666668</v>
      </c>
      <c r="F37" s="1">
        <v>64</v>
      </c>
      <c r="G37" s="1" t="s">
        <v>97</v>
      </c>
    </row>
    <row r="38" spans="4:7">
      <c r="D38" s="1">
        <f t="shared" si="0"/>
        <v>69.356883333333329</v>
      </c>
      <c r="E38" s="1">
        <f t="shared" si="1"/>
        <v>20.055916666666668</v>
      </c>
      <c r="F38" s="1">
        <v>64</v>
      </c>
      <c r="G38" s="1" t="s">
        <v>97</v>
      </c>
    </row>
    <row r="39" spans="4:7">
      <c r="D39" s="1">
        <f t="shared" si="0"/>
        <v>69.356883333333329</v>
      </c>
      <c r="E39" s="1">
        <f t="shared" si="1"/>
        <v>20.055916666666668</v>
      </c>
      <c r="F39" s="1">
        <v>64</v>
      </c>
      <c r="G39" s="1" t="s">
        <v>97</v>
      </c>
    </row>
    <row r="40" spans="4:7">
      <c r="D40" s="1">
        <f t="shared" si="0"/>
        <v>69.356883333333329</v>
      </c>
      <c r="E40" s="1">
        <f t="shared" si="1"/>
        <v>20.055916666666668</v>
      </c>
      <c r="F40" s="1">
        <v>64</v>
      </c>
      <c r="G40" s="1" t="s">
        <v>97</v>
      </c>
    </row>
    <row r="41" spans="4:7">
      <c r="D41" s="1">
        <f t="shared" si="0"/>
        <v>69.356883333333329</v>
      </c>
      <c r="E41" s="1">
        <f t="shared" si="1"/>
        <v>20.055916666666668</v>
      </c>
      <c r="F41" s="1">
        <v>64</v>
      </c>
      <c r="G41" s="1" t="s">
        <v>97</v>
      </c>
    </row>
    <row r="42" spans="4:7">
      <c r="D42" s="1">
        <f t="shared" si="0"/>
        <v>69.356883333333329</v>
      </c>
      <c r="E42" s="1">
        <f t="shared" si="1"/>
        <v>20.055916666666668</v>
      </c>
      <c r="F42" s="1">
        <v>64</v>
      </c>
      <c r="G42" s="1" t="s">
        <v>97</v>
      </c>
    </row>
    <row r="43" spans="4:7">
      <c r="D43" s="1">
        <f t="shared" si="0"/>
        <v>69.356883333333329</v>
      </c>
      <c r="E43" s="1">
        <f t="shared" si="1"/>
        <v>20.055916666666668</v>
      </c>
      <c r="F43" s="1">
        <v>64</v>
      </c>
      <c r="G43" s="1" t="s">
        <v>97</v>
      </c>
    </row>
    <row r="44" spans="4:7">
      <c r="D44" s="1">
        <f t="shared" si="0"/>
        <v>69.356883333333329</v>
      </c>
      <c r="E44" s="1">
        <f t="shared" si="1"/>
        <v>20.055916666666668</v>
      </c>
      <c r="F44" s="1">
        <v>64</v>
      </c>
      <c r="G44" s="1" t="s">
        <v>97</v>
      </c>
    </row>
    <row r="45" spans="4:7">
      <c r="D45" s="1">
        <f t="shared" si="0"/>
        <v>69.356883333333329</v>
      </c>
      <c r="E45" s="1">
        <f t="shared" si="1"/>
        <v>20.055916666666668</v>
      </c>
      <c r="F45" s="1">
        <v>64</v>
      </c>
      <c r="G45" s="1" t="s">
        <v>97</v>
      </c>
    </row>
    <row r="46" spans="4:7">
      <c r="D46" s="1">
        <f t="shared" si="0"/>
        <v>69.356883333333329</v>
      </c>
      <c r="E46" s="1">
        <f t="shared" si="1"/>
        <v>20.055916666666668</v>
      </c>
      <c r="F46" s="1">
        <v>64</v>
      </c>
      <c r="G46" s="1" t="s">
        <v>97</v>
      </c>
    </row>
    <row r="47" spans="4:7">
      <c r="D47" s="1">
        <f t="shared" si="0"/>
        <v>69.356883333333329</v>
      </c>
      <c r="E47" s="1">
        <f t="shared" si="1"/>
        <v>20.055916666666668</v>
      </c>
      <c r="F47" s="1">
        <v>64</v>
      </c>
      <c r="G47" s="1" t="s">
        <v>97</v>
      </c>
    </row>
    <row r="48" spans="4:7">
      <c r="D48" s="1">
        <f t="shared" si="0"/>
        <v>69.356883333333329</v>
      </c>
      <c r="E48" s="1">
        <f t="shared" si="1"/>
        <v>20.055916666666668</v>
      </c>
      <c r="F48" s="1">
        <v>64</v>
      </c>
      <c r="G48" s="1" t="s">
        <v>97</v>
      </c>
    </row>
    <row r="49" spans="4:7">
      <c r="D49" s="1">
        <f t="shared" si="0"/>
        <v>69.356883333333329</v>
      </c>
      <c r="E49" s="1">
        <f t="shared" si="1"/>
        <v>20.055916666666668</v>
      </c>
      <c r="F49" s="1">
        <v>64</v>
      </c>
      <c r="G49" s="1" t="s">
        <v>97</v>
      </c>
    </row>
    <row r="50" spans="4:7">
      <c r="D50" s="1">
        <f t="shared" si="0"/>
        <v>69.356883333333329</v>
      </c>
      <c r="E50" s="1">
        <f t="shared" si="1"/>
        <v>20.055916666666668</v>
      </c>
      <c r="F50" s="1">
        <v>64</v>
      </c>
      <c r="G50" s="1" t="s">
        <v>97</v>
      </c>
    </row>
    <row r="51" spans="4:7">
      <c r="D51" s="1">
        <f t="shared" si="0"/>
        <v>69.356883333333329</v>
      </c>
      <c r="E51" s="1">
        <f t="shared" si="1"/>
        <v>20.055916666666668</v>
      </c>
      <c r="F51" s="1">
        <v>64</v>
      </c>
      <c r="G51" s="1" t="s">
        <v>97</v>
      </c>
    </row>
    <row r="52" spans="4:7">
      <c r="D52" s="1">
        <f t="shared" si="0"/>
        <v>69.356883333333329</v>
      </c>
      <c r="E52" s="1">
        <f t="shared" si="1"/>
        <v>20.055916666666668</v>
      </c>
      <c r="F52" s="1">
        <v>64</v>
      </c>
      <c r="G52" s="1" t="s">
        <v>97</v>
      </c>
    </row>
    <row r="53" spans="4:7">
      <c r="D53" s="1">
        <f t="shared" si="0"/>
        <v>69.356883333333329</v>
      </c>
      <c r="E53" s="1">
        <f t="shared" si="1"/>
        <v>20.055916666666668</v>
      </c>
      <c r="F53" s="1">
        <v>64</v>
      </c>
      <c r="G53" s="1" t="s">
        <v>97</v>
      </c>
    </row>
    <row r="54" spans="4:7">
      <c r="D54" s="1">
        <f t="shared" si="0"/>
        <v>69.356883333333329</v>
      </c>
      <c r="E54" s="1">
        <f t="shared" si="1"/>
        <v>20.055916666666668</v>
      </c>
      <c r="F54" s="1">
        <v>64</v>
      </c>
      <c r="G54" s="1" t="s">
        <v>97</v>
      </c>
    </row>
    <row r="55" spans="4:7">
      <c r="D55" s="1">
        <f t="shared" si="0"/>
        <v>69.356883333333329</v>
      </c>
      <c r="E55" s="1">
        <f t="shared" si="1"/>
        <v>20.055916666666668</v>
      </c>
      <c r="F55" s="1">
        <v>64</v>
      </c>
      <c r="G55" s="1" t="s">
        <v>97</v>
      </c>
    </row>
    <row r="56" spans="4:7">
      <c r="D56" s="1">
        <f t="shared" si="0"/>
        <v>69.356883333333329</v>
      </c>
      <c r="E56" s="1">
        <f t="shared" si="1"/>
        <v>20.055916666666668</v>
      </c>
      <c r="F56" s="1">
        <v>64</v>
      </c>
      <c r="G56" s="1" t="s">
        <v>97</v>
      </c>
    </row>
    <row r="57" spans="4:7">
      <c r="D57" s="1">
        <f t="shared" si="0"/>
        <v>69.356883333333329</v>
      </c>
      <c r="E57" s="1">
        <f t="shared" si="1"/>
        <v>20.055916666666668</v>
      </c>
      <c r="F57" s="1">
        <v>64</v>
      </c>
      <c r="G57" s="1" t="s">
        <v>97</v>
      </c>
    </row>
    <row r="58" spans="4:7">
      <c r="D58" s="1">
        <f t="shared" si="0"/>
        <v>69.356883333333329</v>
      </c>
      <c r="E58" s="1">
        <f t="shared" si="1"/>
        <v>20.055916666666668</v>
      </c>
      <c r="F58" s="1">
        <v>64</v>
      </c>
      <c r="G58" s="1" t="s">
        <v>97</v>
      </c>
    </row>
  </sheetData>
  <sortState xmlns:xlrd2="http://schemas.microsoft.com/office/spreadsheetml/2017/richdata2" ref="A2:B15">
    <sortCondition ref="A2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D7B1C-CECB-4743-862D-D6C959CCA141}">
  <dimension ref="A1:A15"/>
  <sheetViews>
    <sheetView workbookViewId="0">
      <selection activeCell="C17" sqref="C17"/>
    </sheetView>
  </sheetViews>
  <sheetFormatPr defaultColWidth="8.7109375" defaultRowHeight="14.45"/>
  <cols>
    <col min="1" max="1" width="18.28515625" style="1" customWidth="1"/>
    <col min="2" max="2" width="15.140625" style="1" bestFit="1" customWidth="1"/>
    <col min="3" max="3" width="14.42578125" style="1" bestFit="1" customWidth="1"/>
    <col min="4" max="16384" width="8.7109375" style="1"/>
  </cols>
  <sheetData>
    <row r="1" spans="1:1">
      <c r="A1" s="5" t="s">
        <v>7</v>
      </c>
    </row>
    <row r="2" spans="1:1">
      <c r="A2" s="1" t="s">
        <v>434</v>
      </c>
    </row>
    <row r="3" spans="1:1">
      <c r="A3" s="1" t="s">
        <v>435</v>
      </c>
    </row>
    <row r="4" spans="1:1">
      <c r="A4" s="1" t="s">
        <v>436</v>
      </c>
    </row>
    <row r="5" spans="1:1">
      <c r="A5" s="1" t="s">
        <v>93</v>
      </c>
    </row>
    <row r="6" spans="1:1">
      <c r="A6" s="1" t="s">
        <v>437</v>
      </c>
    </row>
    <row r="7" spans="1:1">
      <c r="A7" s="1" t="s">
        <v>438</v>
      </c>
    </row>
    <row r="8" spans="1:1">
      <c r="A8" s="1" t="s">
        <v>439</v>
      </c>
    </row>
    <row r="9" spans="1:1">
      <c r="A9" s="1" t="s">
        <v>440</v>
      </c>
    </row>
    <row r="10" spans="1:1">
      <c r="A10" s="1" t="s">
        <v>25</v>
      </c>
    </row>
    <row r="11" spans="1:1">
      <c r="A11" s="1" t="s">
        <v>441</v>
      </c>
    </row>
    <row r="12" spans="1:1">
      <c r="A12" s="1" t="s">
        <v>442</v>
      </c>
    </row>
    <row r="13" spans="1:1">
      <c r="A13" s="1" t="s">
        <v>443</v>
      </c>
    </row>
    <row r="14" spans="1:1">
      <c r="A14" s="1" t="s">
        <v>444</v>
      </c>
    </row>
    <row r="15" spans="1:1">
      <c r="A15" s="1" t="s">
        <v>445</v>
      </c>
    </row>
  </sheetData>
  <sortState xmlns:xlrd2="http://schemas.microsoft.com/office/spreadsheetml/2017/richdata2" ref="A2:A11">
    <sortCondition ref="A2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w a b 5 U F m b H C u o A A A A + Q A A A B I A H A B D b 2 5 m a W c v U G F j a 2 F n Z S 5 4 b W w g o h g A K K A U A A A A A A A A A A A A A A A A A A A A A A A A A A A A h Y 9 B D o I w F E S v Q r q n H 0 p E Q z 5 l 4 V b U x M S 4 r V C h E Y q h R b i b C 4 / k F S R R 1 J 3 L m b x J 3 j x u d 0 y G u n K u s j W q 0 T H x q U c c q b M m V 7 q I S W d P 7 o I k H L c i O 4 t C O i O s T T Q Y F Z P S 2 k s E 0 P c 9 7 Q P a t A U w z / P h k K 5 2 W S l r 4 S p t r N C Z J J 9 V / n 9 F O O 5 f M p z R M K S z Y B 5 S P 2 Q M Y e o x V f r L s F G Z e g g / J S 6 7 y n a t 5 P r o r j c I U 0 R 4 3 + B P U E s D B B Q A A g A I A M G m +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B p v l Q K I p H u A 4 A A A A R A A A A E w A c A E Z v c m 1 1 b G F z L 1 N l Y 3 R p b 2 4 x L m 0 g o h g A K K A U A A A A A A A A A A A A A A A A A A A A A A A A A A A A K 0 5 N L s n M z 1 M I h t C G 1 g B Q S w E C L Q A U A A I A C A D B p v l Q W Z s c K 6 g A A A D 5 A A A A E g A A A A A A A A A A A A A A A A A A A A A A Q 2 9 u Z m l n L 1 B h Y 2 t h Z 2 U u e G 1 s U E s B A i 0 A F A A C A A g A w a b 5 U A / K 6 a u k A A A A 6 Q A A A B M A A A A A A A A A A A A A A A A A 9 A A A A F t D b 2 5 0 Z W 5 0 X 1 R 5 c G V z X S 5 4 b W x Q S w E C L Q A U A A I A C A D B p v l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E F F d C 8 R T F k u q T g e r m F w Z W g A A A A A C A A A A A A A D Z g A A w A A A A B A A A A A i 7 k V L z e h U R 5 B L w j A n y W / T A A A A A A S A A A C g A A A A E A A A A I B w I K e / Q P / 4 i S / h X P 3 e I n 5 Q A A A A c g P s N X M D + z p O q O C y t R O G V F M v x E c r c 8 X 9 Z J A 0 P 4 C C D S I U 7 L B R n e z 7 L l n Y O f L 3 E K 6 s K b V b m C u f c j h I 6 v 5 V c d b A a q m u Q 4 0 g y y v a + S y 9 m n X / n 7 Y U A A A A j d 2 O 3 b g j d S w q I p D I K Y 4 i S e e S E j w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E7DCEDAC9F9441BDF70123B61739C0" ma:contentTypeVersion="13" ma:contentTypeDescription="Create a new document." ma:contentTypeScope="" ma:versionID="271fa9fa76ef0fe0e8f3511a70fc73fd">
  <xsd:schema xmlns:xsd="http://www.w3.org/2001/XMLSchema" xmlns:xs="http://www.w3.org/2001/XMLSchema" xmlns:p="http://schemas.microsoft.com/office/2006/metadata/properties" xmlns:ns2="5596f10f-d666-4406-a957-f114f3c2a4c8" xmlns:ns3="f8b90237-5fc7-4717-be8c-c3e6d3d3e765" targetNamespace="http://schemas.microsoft.com/office/2006/metadata/properties" ma:root="true" ma:fieldsID="232882e9907d88e392d6420b0c90d35b" ns2:_="" ns3:_="">
    <xsd:import namespace="5596f10f-d666-4406-a957-f114f3c2a4c8"/>
    <xsd:import namespace="f8b90237-5fc7-4717-be8c-c3e6d3d3e7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96f10f-d666-4406-a957-f114f3c2a4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0a916d09-11b3-44b5-b5f4-9aae0c20137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b90237-5fc7-4717-be8c-c3e6d3d3e76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0dfb291-bfdf-4288-9b31-8a16f5bc87e9}" ma:internalName="TaxCatchAll" ma:showField="CatchAllData" ma:web="f8b90237-5fc7-4717-be8c-c3e6d3d3e7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haredContentType xmlns="Microsoft.SharePoint.Taxonomy.ContentTypeSync" SourceId="0a916d09-11b3-44b5-b5f4-9aae0c201370" ContentTypeId="0x0101" PreviousValue="false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596f10f-d666-4406-a957-f114f3c2a4c8">
      <Terms xmlns="http://schemas.microsoft.com/office/infopath/2007/PartnerControls"/>
    </lcf76f155ced4ddcb4097134ff3c332f>
    <TaxCatchAll xmlns="f8b90237-5fc7-4717-be8c-c3e6d3d3e765" xsi:nil="true"/>
  </documentManagement>
</p:properties>
</file>

<file path=customXml/itemProps1.xml><?xml version="1.0" encoding="utf-8"?>
<ds:datastoreItem xmlns:ds="http://schemas.openxmlformats.org/officeDocument/2006/customXml" ds:itemID="{80C5B21C-9ED5-4B2D-8D44-69B9ABDBDC1D}"/>
</file>

<file path=customXml/itemProps2.xml><?xml version="1.0" encoding="utf-8"?>
<ds:datastoreItem xmlns:ds="http://schemas.openxmlformats.org/officeDocument/2006/customXml" ds:itemID="{6FE74D1C-7174-41FF-A095-0291C61FF739}"/>
</file>

<file path=customXml/itemProps3.xml><?xml version="1.0" encoding="utf-8"?>
<ds:datastoreItem xmlns:ds="http://schemas.openxmlformats.org/officeDocument/2006/customXml" ds:itemID="{595B39BA-CFCD-4EFF-A1B2-64598D2E2AD0}"/>
</file>

<file path=customXml/itemProps4.xml><?xml version="1.0" encoding="utf-8"?>
<ds:datastoreItem xmlns:ds="http://schemas.openxmlformats.org/officeDocument/2006/customXml" ds:itemID="{28D68C29-AFA8-4639-80CF-8B04B248AC4D}"/>
</file>

<file path=customXml/itemProps5.xml><?xml version="1.0" encoding="utf-8"?>
<ds:datastoreItem xmlns:ds="http://schemas.openxmlformats.org/officeDocument/2006/customXml" ds:itemID="{2A4ECF09-73CB-47EA-8E4F-9882EDF9413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Norsk Polarinstitutt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Anette Wold</dc:creator>
  <cp:keywords/>
  <dc:description/>
  <cp:lastModifiedBy>Silje Waaler</cp:lastModifiedBy>
  <cp:revision/>
  <dcterms:created xsi:type="dcterms:W3CDTF">2018-07-14T03:28:07Z</dcterms:created>
  <dcterms:modified xsi:type="dcterms:W3CDTF">2024-09-14T19:33:57Z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0x0101007BE7DCEDAC9F9441BDF70123B61739C0</vt:lpwstr>
  </property>
  <property fmtid="{D5CDD505-2E9C-101B-9397-08002B2CF9AE}" pid="3" name="MediaServiceImageTags">
    <vt:lpwstr/>
  </property>
</Properties>
</file>