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ram_strait\SOURCE\CTD\gonorth_2023\winkler\"/>
    </mc:Choice>
  </mc:AlternateContent>
  <xr:revisionPtr revIDLastSave="0" documentId="13_ncr:1_{AD9F8DCC-7906-4C3C-B169-8C44CD159518}" xr6:coauthVersionLast="47" xr6:coauthVersionMax="47" xr10:uidLastSave="{00000000-0000-0000-0000-000000000000}"/>
  <bookViews>
    <workbookView xWindow="1500" yWindow="1560" windowWidth="30480" windowHeight="13845" tabRatio="500" activeTab="1" xr2:uid="{00000000-000D-0000-FFFF-FFFF00000000}"/>
  </bookViews>
  <sheets>
    <sheet name="session1" sheetId="6" r:id="rId1"/>
    <sheet name="summary" sheetId="7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B22" i="7"/>
  <c r="A23" i="7"/>
  <c r="B23" i="7"/>
  <c r="A24" i="7"/>
  <c r="B24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F69" i="6"/>
  <c r="F68" i="6"/>
  <c r="F67" i="6"/>
  <c r="F66" i="6"/>
  <c r="D23" i="6"/>
  <c r="E22" i="6"/>
  <c r="E21" i="6"/>
  <c r="E20" i="6"/>
  <c r="E19" i="6"/>
  <c r="E18" i="6"/>
  <c r="F10" i="6"/>
  <c r="F9" i="6"/>
  <c r="F8" i="6"/>
  <c r="F7" i="6"/>
  <c r="F6" i="6"/>
  <c r="F11" i="6" l="1"/>
  <c r="G6" i="6"/>
  <c r="G7" i="6"/>
  <c r="G8" i="6"/>
  <c r="G9" i="6"/>
  <c r="G10" i="6"/>
  <c r="D28" i="6"/>
  <c r="F70" i="6"/>
  <c r="G66" i="6"/>
  <c r="G67" i="6"/>
  <c r="G68" i="6"/>
  <c r="G69" i="6"/>
  <c r="F58" i="6" l="1"/>
  <c r="F57" i="6"/>
  <c r="F56" i="6"/>
  <c r="F55" i="6"/>
  <c r="B21" i="7" s="1"/>
  <c r="F54" i="6"/>
  <c r="B20" i="7" s="1"/>
  <c r="F53" i="6"/>
  <c r="F52" i="6"/>
  <c r="B18" i="7" s="1"/>
  <c r="F51" i="6"/>
  <c r="B17" i="7" s="1"/>
  <c r="F50" i="6"/>
  <c r="F49" i="6"/>
  <c r="B15" i="7" s="1"/>
  <c r="F48" i="6"/>
  <c r="B14" i="7" s="1"/>
  <c r="F47" i="6"/>
  <c r="F46" i="6"/>
  <c r="B12" i="7" s="1"/>
  <c r="F45" i="6"/>
  <c r="B11" i="7" s="1"/>
  <c r="F44" i="6"/>
  <c r="F43" i="6"/>
  <c r="B9" i="7" s="1"/>
  <c r="F42" i="6"/>
  <c r="B8" i="7" s="1"/>
  <c r="F41" i="6"/>
  <c r="F40" i="6"/>
  <c r="B6" i="7" s="1"/>
  <c r="F39" i="6"/>
  <c r="B5" i="7" s="1"/>
  <c r="F38" i="6"/>
  <c r="F37" i="6"/>
  <c r="B3" i="7" s="1"/>
  <c r="F36" i="6"/>
  <c r="F35" i="6"/>
  <c r="B1" i="7" s="1"/>
  <c r="B2" i="7" l="1"/>
  <c r="G37" i="6"/>
  <c r="H37" i="6" s="1"/>
  <c r="G36" i="6"/>
  <c r="H36" i="6" s="1"/>
  <c r="G35" i="6"/>
  <c r="H35" i="6" s="1"/>
  <c r="B4" i="7"/>
  <c r="G40" i="6"/>
  <c r="H40" i="6" s="1"/>
  <c r="G39" i="6"/>
  <c r="H39" i="6" s="1"/>
  <c r="G38" i="6"/>
  <c r="H38" i="6" s="1"/>
  <c r="B7" i="7"/>
  <c r="G43" i="6"/>
  <c r="H43" i="6" s="1"/>
  <c r="G42" i="6"/>
  <c r="H42" i="6" s="1"/>
  <c r="G41" i="6"/>
  <c r="H41" i="6" s="1"/>
  <c r="B10" i="7"/>
  <c r="G46" i="6"/>
  <c r="H46" i="6" s="1"/>
  <c r="G45" i="6"/>
  <c r="H45" i="6" s="1"/>
  <c r="G44" i="6"/>
  <c r="H44" i="6" s="1"/>
  <c r="B13" i="7"/>
  <c r="G49" i="6"/>
  <c r="H49" i="6" s="1"/>
  <c r="G48" i="6"/>
  <c r="H48" i="6" s="1"/>
  <c r="G47" i="6"/>
  <c r="H47" i="6" s="1"/>
  <c r="B16" i="7"/>
  <c r="G52" i="6"/>
  <c r="H52" i="6" s="1"/>
  <c r="G51" i="6"/>
  <c r="H51" i="6" s="1"/>
  <c r="G50" i="6"/>
  <c r="H50" i="6" s="1"/>
  <c r="B19" i="7"/>
  <c r="G55" i="6"/>
  <c r="H55" i="6" s="1"/>
  <c r="G54" i="6"/>
  <c r="H54" i="6" s="1"/>
  <c r="G53" i="6"/>
  <c r="H53" i="6" s="1"/>
  <c r="G58" i="6"/>
  <c r="H58" i="6" s="1"/>
  <c r="G57" i="6"/>
  <c r="H57" i="6" s="1"/>
  <c r="G56" i="6"/>
  <c r="H56" i="6" s="1"/>
</calcChain>
</file>

<file path=xl/sharedStrings.xml><?xml version="1.0" encoding="utf-8"?>
<sst xmlns="http://schemas.openxmlformats.org/spreadsheetml/2006/main" count="71" uniqueCount="24">
  <si>
    <t>/</t>
  </si>
  <si>
    <t>Pre-Blanks</t>
  </si>
  <si>
    <t>Replicate</t>
  </si>
  <si>
    <t>V1</t>
  </si>
  <si>
    <t>V2</t>
  </si>
  <si>
    <t>RBV</t>
  </si>
  <si>
    <t>% from mean</t>
  </si>
  <si>
    <t>Notes</t>
  </si>
  <si>
    <t>OK</t>
  </si>
  <si>
    <t>Mean RBV:</t>
  </si>
  <si>
    <t>Standardisation</t>
  </si>
  <si>
    <t>Volume Thio (ml)</t>
  </si>
  <si>
    <t>Mean</t>
  </si>
  <si>
    <t>Thiosulphate Normality</t>
  </si>
  <si>
    <t>Samples</t>
  </si>
  <si>
    <t>Sample</t>
  </si>
  <si>
    <t>Bottle vol (ml)</t>
  </si>
  <si>
    <t>O2 (ml/l)</t>
  </si>
  <si>
    <t>Niskin Mean</t>
  </si>
  <si>
    <t>% diff</t>
  </si>
  <si>
    <t>ok</t>
  </si>
  <si>
    <t>Post-Blanks</t>
  </si>
  <si>
    <t>-+ 0.3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</si>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</sst>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FAF4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right"/>
    </xf>
    <xf numFmtId="164" fontId="3" fillId="0" borderId="0" xfId="0" applyNumberFormat="1" applyFont="1"/>
    <xf numFmtId="0" fontId="1" fillId="0" borderId="9" xfId="0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0" fontId="4" fillId="0" borderId="0" xfId="0" applyFont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 applyAlignment="1">
      <alignment horizontal="left"/>
    </xf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1"/>
  <sheetViews>
    <sheetView topLeftCell="A37" zoomScale="110" zoomScaleNormal="110" workbookViewId="0">
      <selection activeCell="D49" sqref="D49"/>
    </sheetView>
  </sheetViews>
  <sheetFormatPr defaultColWidth="8.7109375" defaultRowHeight="15" x14ac:dyDescent="0.25"/>
  <cols>
    <col min="4" max="4" width="17.140625" customWidth="1"/>
    <col min="5" max="5" width="12.7109375" style="1" customWidth="1"/>
    <col min="6" max="6" width="13.140625" customWidth="1"/>
    <col min="7" max="7" width="12.85546875" style="2" customWidth="1"/>
    <col min="8" max="8" width="11.42578125" style="3" customWidth="1"/>
  </cols>
  <sheetData>
    <row r="2" spans="2:10" x14ac:dyDescent="0.25">
      <c r="B2" s="4"/>
      <c r="C2" s="5"/>
      <c r="D2" s="5"/>
      <c r="E2" s="6"/>
      <c r="F2" s="5"/>
      <c r="G2" s="7" t="s">
        <v>0</v>
      </c>
      <c r="H2" s="8"/>
      <c r="I2" s="5"/>
      <c r="J2" s="9"/>
    </row>
    <row r="3" spans="2:10" x14ac:dyDescent="0.25">
      <c r="B3" s="10"/>
      <c r="C3" s="11" t="s">
        <v>1</v>
      </c>
      <c r="J3" s="12"/>
    </row>
    <row r="4" spans="2:10" x14ac:dyDescent="0.25">
      <c r="B4" s="10"/>
      <c r="G4" s="1" t="s">
        <v>22</v>
      </c>
      <c r="J4" s="12"/>
    </row>
    <row r="5" spans="2:10" x14ac:dyDescent="0.25">
      <c r="B5" s="10"/>
      <c r="C5" s="11" t="s">
        <v>2</v>
      </c>
      <c r="D5" s="11" t="s">
        <v>3</v>
      </c>
      <c r="E5" s="13" t="s">
        <v>4</v>
      </c>
      <c r="F5" s="11" t="s">
        <v>5</v>
      </c>
      <c r="G5" s="14" t="s">
        <v>6</v>
      </c>
      <c r="H5" s="15" t="s">
        <v>7</v>
      </c>
      <c r="J5" s="12"/>
    </row>
    <row r="6" spans="2:10" x14ac:dyDescent="0.25">
      <c r="B6" s="10"/>
      <c r="C6">
        <v>1</v>
      </c>
      <c r="D6" s="35">
        <v>9.1999999999999998E-2</v>
      </c>
      <c r="E6" s="35">
        <v>0.08</v>
      </c>
      <c r="F6" s="35">
        <f>2*D6-E6-(D6+0.02)</f>
        <v>-8.0000000000000071E-3</v>
      </c>
      <c r="G6" s="36">
        <f>((F6-$F$11)/$F$11)*100</f>
        <v>-21.568627450980355</v>
      </c>
      <c r="H6" s="37" t="s">
        <v>8</v>
      </c>
      <c r="J6" s="12"/>
    </row>
    <row r="7" spans="2:10" x14ac:dyDescent="0.25">
      <c r="B7" s="10"/>
      <c r="C7">
        <v>2</v>
      </c>
      <c r="D7" s="35">
        <v>9.1999999999999998E-2</v>
      </c>
      <c r="E7" s="35">
        <v>7.9699999999999993E-2</v>
      </c>
      <c r="F7" s="35">
        <f>2*D7-E7-(D7+0.02)</f>
        <v>-7.6999999999999985E-3</v>
      </c>
      <c r="G7" s="36">
        <f>((F7-$F$11)/$F$11)*100</f>
        <v>-24.509803921568675</v>
      </c>
      <c r="H7" s="37" t="s">
        <v>8</v>
      </c>
      <c r="J7" s="12"/>
    </row>
    <row r="8" spans="2:10" x14ac:dyDescent="0.25">
      <c r="B8" s="10"/>
      <c r="C8">
        <v>3</v>
      </c>
      <c r="D8" s="35">
        <v>9.1999999999999998E-2</v>
      </c>
      <c r="E8" s="35">
        <v>7.9899999999999999E-2</v>
      </c>
      <c r="F8" s="35">
        <f>2*D8-E8-(D8+0.02)</f>
        <v>-7.9000000000000042E-3</v>
      </c>
      <c r="G8" s="36">
        <f>((F8-$F$11)/$F$11)*100</f>
        <v>-22.549019607843128</v>
      </c>
      <c r="H8" s="37" t="s">
        <v>8</v>
      </c>
      <c r="J8" s="12"/>
    </row>
    <row r="9" spans="2:10" x14ac:dyDescent="0.25">
      <c r="B9" s="10"/>
      <c r="C9">
        <v>4</v>
      </c>
      <c r="D9" s="35">
        <v>9.1999999999999998E-2</v>
      </c>
      <c r="E9" s="35">
        <v>7.9399999999999998E-2</v>
      </c>
      <c r="F9" s="35">
        <f>2*D9-E9-(D9+0.02)</f>
        <v>-7.4000000000000038E-3</v>
      </c>
      <c r="G9" s="36">
        <f>((F9-$F$11)/$F$11)*100</f>
        <v>-27.450980392156854</v>
      </c>
      <c r="H9" s="37" t="s">
        <v>8</v>
      </c>
      <c r="J9" s="12"/>
    </row>
    <row r="10" spans="2:10" x14ac:dyDescent="0.25">
      <c r="B10" s="10"/>
      <c r="C10">
        <v>5</v>
      </c>
      <c r="D10" s="35"/>
      <c r="E10" s="35"/>
      <c r="F10" s="35">
        <f>2*D10-E10-(D10+0.02)</f>
        <v>-0.02</v>
      </c>
      <c r="G10" s="36">
        <f>((F10-$F$11)/$F$11)*100</f>
        <v>96.078431372548948</v>
      </c>
      <c r="H10" s="37" t="s">
        <v>8</v>
      </c>
      <c r="J10" s="12"/>
    </row>
    <row r="11" spans="2:10" x14ac:dyDescent="0.25">
      <c r="B11" s="10"/>
      <c r="D11" s="1"/>
      <c r="E11" s="13" t="s">
        <v>9</v>
      </c>
      <c r="F11" s="13">
        <f>AVERAGE(F6:F10)</f>
        <v>-1.0200000000000004E-2</v>
      </c>
      <c r="J11" s="12"/>
    </row>
    <row r="12" spans="2:10" x14ac:dyDescent="0.25">
      <c r="B12" s="18"/>
      <c r="C12" s="19"/>
      <c r="D12" s="20"/>
      <c r="E12" s="20"/>
      <c r="F12" s="19"/>
      <c r="G12" s="21"/>
      <c r="H12" s="22"/>
      <c r="I12" s="19"/>
      <c r="J12" s="23"/>
    </row>
    <row r="13" spans="2:10" x14ac:dyDescent="0.25">
      <c r="D13" s="1"/>
    </row>
    <row r="14" spans="2:10" x14ac:dyDescent="0.25">
      <c r="B14" s="4"/>
      <c r="C14" s="5"/>
      <c r="D14" s="6"/>
      <c r="E14" s="6"/>
      <c r="F14" s="5"/>
      <c r="G14" s="7"/>
      <c r="H14" s="8"/>
      <c r="I14" s="5"/>
      <c r="J14" s="9"/>
    </row>
    <row r="15" spans="2:10" x14ac:dyDescent="0.25">
      <c r="B15" s="10"/>
      <c r="C15" s="11" t="s">
        <v>10</v>
      </c>
      <c r="D15" s="1"/>
      <c r="J15" s="12"/>
    </row>
    <row r="16" spans="2:10" x14ac:dyDescent="0.25">
      <c r="B16" s="10"/>
      <c r="D16" s="1"/>
      <c r="E16" s="1" t="s">
        <v>22</v>
      </c>
      <c r="J16" s="12"/>
    </row>
    <row r="17" spans="2:10" x14ac:dyDescent="0.25">
      <c r="B17" s="10"/>
      <c r="C17" s="11" t="s">
        <v>2</v>
      </c>
      <c r="D17" s="13" t="s">
        <v>11</v>
      </c>
      <c r="E17" s="14" t="s">
        <v>6</v>
      </c>
      <c r="F17" s="11" t="s">
        <v>7</v>
      </c>
      <c r="J17" s="12"/>
    </row>
    <row r="18" spans="2:10" x14ac:dyDescent="0.25">
      <c r="B18" s="10"/>
      <c r="C18">
        <v>1</v>
      </c>
      <c r="D18" s="33">
        <v>0.98270000000000002</v>
      </c>
      <c r="E18" s="1">
        <f>((D18-$D$23)/$D$23)*100</f>
        <v>-0.52888630209782372</v>
      </c>
      <c r="F18" s="34" t="s">
        <v>23</v>
      </c>
      <c r="J18" s="12"/>
    </row>
    <row r="19" spans="2:10" x14ac:dyDescent="0.25">
      <c r="B19" s="10"/>
      <c r="C19">
        <v>2</v>
      </c>
      <c r="D19" s="16">
        <v>0.9839</v>
      </c>
      <c r="E19" s="1">
        <f>((D19-$D$23)/$D$23)*100</f>
        <v>-0.40741959156818031</v>
      </c>
      <c r="F19" s="17" t="s">
        <v>8</v>
      </c>
      <c r="J19" s="12"/>
    </row>
    <row r="20" spans="2:10" x14ac:dyDescent="0.25">
      <c r="B20" s="10"/>
      <c r="C20">
        <v>3</v>
      </c>
      <c r="D20" s="16">
        <v>0.98809999999999998</v>
      </c>
      <c r="E20" s="1">
        <f>((D20-$D$23)/$D$23)*100</f>
        <v>1.7713895285576969E-2</v>
      </c>
      <c r="F20" s="17" t="s">
        <v>8</v>
      </c>
      <c r="J20" s="12"/>
    </row>
    <row r="21" spans="2:10" x14ac:dyDescent="0.25">
      <c r="B21" s="10"/>
      <c r="C21">
        <v>4</v>
      </c>
      <c r="D21" s="16">
        <v>0.98970000000000002</v>
      </c>
      <c r="E21" s="1">
        <f>((D21-$D$23)/$D$23)*100</f>
        <v>0.17966950932510889</v>
      </c>
      <c r="F21" s="17" t="s">
        <v>8</v>
      </c>
      <c r="J21" s="12"/>
    </row>
    <row r="22" spans="2:10" x14ac:dyDescent="0.25">
      <c r="B22" s="10"/>
      <c r="C22">
        <v>5</v>
      </c>
      <c r="D22" s="16">
        <v>0.99</v>
      </c>
      <c r="E22" s="1">
        <f>((D22-$D$23)/$D$23)*100</f>
        <v>0.21003618695751694</v>
      </c>
      <c r="F22" s="17" t="s">
        <v>8</v>
      </c>
      <c r="J22" s="12"/>
    </row>
    <row r="23" spans="2:10" x14ac:dyDescent="0.25">
      <c r="B23" s="10"/>
      <c r="C23" s="24" t="s">
        <v>12</v>
      </c>
      <c r="D23" s="25">
        <f>AVERAGE(D19:D22)</f>
        <v>0.98792499999999994</v>
      </c>
      <c r="J23" s="12"/>
    </row>
    <row r="24" spans="2:10" x14ac:dyDescent="0.25">
      <c r="B24" s="18"/>
      <c r="C24" s="19"/>
      <c r="D24" s="19"/>
      <c r="E24" s="20"/>
      <c r="F24" s="19"/>
      <c r="G24" s="21"/>
      <c r="H24" s="22"/>
      <c r="I24" s="19"/>
      <c r="J24" s="23"/>
    </row>
    <row r="26" spans="2:10" x14ac:dyDescent="0.25">
      <c r="B26" s="4"/>
      <c r="C26" s="5"/>
      <c r="D26" s="5"/>
      <c r="E26" s="6"/>
      <c r="F26" s="5"/>
      <c r="G26" s="7"/>
      <c r="H26" s="8"/>
      <c r="I26" s="5"/>
      <c r="J26" s="9"/>
    </row>
    <row r="27" spans="2:10" x14ac:dyDescent="0.25">
      <c r="B27" s="10"/>
      <c r="C27" s="11" t="s">
        <v>13</v>
      </c>
      <c r="J27" s="12"/>
    </row>
    <row r="28" spans="2:10" x14ac:dyDescent="0.25">
      <c r="B28" s="10"/>
      <c r="D28">
        <f>(10*0.01)/($D$23-$F$11)</f>
        <v>0.10018785222291798</v>
      </c>
      <c r="J28" s="12"/>
    </row>
    <row r="29" spans="2:10" x14ac:dyDescent="0.25">
      <c r="B29" s="18"/>
      <c r="C29" s="19"/>
      <c r="D29" s="19"/>
      <c r="E29" s="20"/>
      <c r="F29" s="19"/>
      <c r="G29" s="21"/>
      <c r="H29" s="22"/>
      <c r="I29" s="19"/>
      <c r="J29" s="23"/>
    </row>
    <row r="31" spans="2:10" x14ac:dyDescent="0.25">
      <c r="B31" s="4"/>
      <c r="C31" s="5"/>
      <c r="D31" s="5"/>
      <c r="E31" s="6"/>
      <c r="F31" s="5"/>
      <c r="G31" s="7"/>
      <c r="H31" s="8"/>
      <c r="I31" s="5"/>
      <c r="J31" s="9"/>
    </row>
    <row r="32" spans="2:10" x14ac:dyDescent="0.25">
      <c r="B32" s="10"/>
      <c r="C32" s="11" t="s">
        <v>14</v>
      </c>
      <c r="J32" s="12"/>
    </row>
    <row r="33" spans="2:10" x14ac:dyDescent="0.25">
      <c r="B33" s="10"/>
      <c r="C33" s="11"/>
      <c r="J33" s="12"/>
    </row>
    <row r="34" spans="2:10" x14ac:dyDescent="0.25">
      <c r="B34" s="10"/>
      <c r="C34" s="26" t="s">
        <v>15</v>
      </c>
      <c r="D34" s="26" t="s">
        <v>16</v>
      </c>
      <c r="E34" s="27" t="s">
        <v>11</v>
      </c>
      <c r="F34" s="26" t="s">
        <v>17</v>
      </c>
      <c r="G34" s="26" t="s">
        <v>18</v>
      </c>
      <c r="H34" s="28" t="s">
        <v>19</v>
      </c>
      <c r="J34" s="12"/>
    </row>
    <row r="35" spans="2:10" x14ac:dyDescent="0.25">
      <c r="B35" s="10"/>
      <c r="C35">
        <v>1</v>
      </c>
      <c r="D35">
        <v>112.17</v>
      </c>
      <c r="E35" s="1">
        <v>1.3362000000000001</v>
      </c>
      <c r="F35">
        <f t="shared" ref="F35:F58" si="0">(((E35-$F$11)*$D$28*5598)-1.7)/(D35-2)</f>
        <v>6.8387999442314609</v>
      </c>
      <c r="G35">
        <f>AVERAGE($F$36:$F$37)</f>
        <v>6.8507427064207471</v>
      </c>
      <c r="H35" s="3">
        <f t="shared" ref="H35:H58" si="1">((G35-F35)/F35)*100</f>
        <v>0.1746324250844622</v>
      </c>
      <c r="I35" s="29"/>
      <c r="J35" s="12" t="s">
        <v>20</v>
      </c>
    </row>
    <row r="36" spans="2:10" x14ac:dyDescent="0.25">
      <c r="B36" s="10"/>
      <c r="C36">
        <v>2</v>
      </c>
      <c r="D36">
        <v>112.3</v>
      </c>
      <c r="E36" s="1">
        <v>1.341</v>
      </c>
      <c r="F36">
        <f t="shared" si="0"/>
        <v>6.8551466683622007</v>
      </c>
      <c r="G36">
        <f>AVERAGE($F$36:$F$37)</f>
        <v>6.8507427064207471</v>
      </c>
      <c r="H36" s="3">
        <f t="shared" si="1"/>
        <v>-6.4243146857508621E-2</v>
      </c>
      <c r="J36" s="12" t="s">
        <v>20</v>
      </c>
    </row>
    <row r="37" spans="2:10" x14ac:dyDescent="0.25">
      <c r="B37" s="10"/>
      <c r="C37" s="30">
        <v>3</v>
      </c>
      <c r="D37" s="30">
        <v>110.91</v>
      </c>
      <c r="E37" s="31">
        <v>1.3223</v>
      </c>
      <c r="F37" s="30">
        <f t="shared" si="0"/>
        <v>6.8463387444792936</v>
      </c>
      <c r="G37" s="30">
        <f>AVERAGE($F$36:$F$37)</f>
        <v>6.8507427064207471</v>
      </c>
      <c r="H37" s="32">
        <f t="shared" si="1"/>
        <v>6.4325796689577719E-2</v>
      </c>
      <c r="J37" s="12" t="s">
        <v>20</v>
      </c>
    </row>
    <row r="38" spans="2:10" x14ac:dyDescent="0.25">
      <c r="B38" s="10"/>
      <c r="C38">
        <v>4</v>
      </c>
      <c r="D38">
        <v>110.5</v>
      </c>
      <c r="E38" s="1">
        <v>1.3326</v>
      </c>
      <c r="F38">
        <f t="shared" si="0"/>
        <v>6.9254518350940275</v>
      </c>
      <c r="G38">
        <f>AVERAGE($F$38:$F$40)</f>
        <v>6.9378464899396555</v>
      </c>
      <c r="H38" s="3">
        <f t="shared" si="1"/>
        <v>0.17897250808704351</v>
      </c>
      <c r="J38" s="12" t="s">
        <v>20</v>
      </c>
    </row>
    <row r="39" spans="2:10" x14ac:dyDescent="0.25">
      <c r="B39" s="10"/>
      <c r="C39">
        <v>5</v>
      </c>
      <c r="D39">
        <v>110.68</v>
      </c>
      <c r="E39" s="1">
        <v>1.337</v>
      </c>
      <c r="F39">
        <f t="shared" si="0"/>
        <v>6.9366881775246148</v>
      </c>
      <c r="G39">
        <f>AVERAGE($F$38:$F$40)</f>
        <v>6.9378464899396555</v>
      </c>
      <c r="H39" s="3">
        <f t="shared" si="1"/>
        <v>1.6698349203496519E-2</v>
      </c>
      <c r="J39" s="12" t="s">
        <v>20</v>
      </c>
    </row>
    <row r="40" spans="2:10" x14ac:dyDescent="0.25">
      <c r="B40" s="10"/>
      <c r="C40" s="30">
        <v>6</v>
      </c>
      <c r="D40" s="30">
        <v>110.45</v>
      </c>
      <c r="E40" s="31">
        <v>1.337</v>
      </c>
      <c r="F40" s="30">
        <f t="shared" si="0"/>
        <v>6.9513994572003242</v>
      </c>
      <c r="G40" s="30">
        <f>AVERAGE($F$38:$F$40)</f>
        <v>6.9378464899396555</v>
      </c>
      <c r="H40" s="32">
        <f t="shared" si="1"/>
        <v>-0.19496746438057722</v>
      </c>
      <c r="J40" s="12" t="s">
        <v>20</v>
      </c>
    </row>
    <row r="41" spans="2:10" x14ac:dyDescent="0.25">
      <c r="B41" s="10"/>
      <c r="C41">
        <v>7</v>
      </c>
      <c r="D41">
        <v>110.91</v>
      </c>
      <c r="E41" s="1">
        <v>1.3406</v>
      </c>
      <c r="F41">
        <f t="shared" si="0"/>
        <v>6.9405778797323778</v>
      </c>
      <c r="G41">
        <f>AVERAGE($F$41:$F$43)</f>
        <v>6.9538715377234412</v>
      </c>
      <c r="H41" s="3">
        <f t="shared" si="1"/>
        <v>0.19153531912498334</v>
      </c>
      <c r="J41" s="12" t="s">
        <v>20</v>
      </c>
    </row>
    <row r="42" spans="2:10" x14ac:dyDescent="0.25">
      <c r="B42" s="10"/>
      <c r="C42">
        <v>8</v>
      </c>
      <c r="D42">
        <v>110.83</v>
      </c>
      <c r="E42" s="1">
        <v>1.345</v>
      </c>
      <c r="F42">
        <f t="shared" si="0"/>
        <v>6.9683550850622646</v>
      </c>
      <c r="G42">
        <f>AVERAGE($F$41:$F$43)</f>
        <v>6.9538715377234412</v>
      </c>
      <c r="H42" s="3">
        <f t="shared" si="1"/>
        <v>-0.20784743547112142</v>
      </c>
      <c r="J42" s="12" t="s">
        <v>20</v>
      </c>
    </row>
    <row r="43" spans="2:10" x14ac:dyDescent="0.25">
      <c r="B43" s="10"/>
      <c r="C43" s="30">
        <v>9</v>
      </c>
      <c r="D43" s="30">
        <v>110.43</v>
      </c>
      <c r="E43" s="31">
        <v>1.337</v>
      </c>
      <c r="F43" s="30">
        <f t="shared" si="0"/>
        <v>6.9526816483756813</v>
      </c>
      <c r="G43" s="30">
        <f>AVERAGE($F$41:$F$43)</f>
        <v>6.9538715377234412</v>
      </c>
      <c r="H43" s="32">
        <f t="shared" si="1"/>
        <v>1.7114106584154829E-2</v>
      </c>
      <c r="J43" s="12" t="s">
        <v>20</v>
      </c>
    </row>
    <row r="44" spans="2:10" x14ac:dyDescent="0.25">
      <c r="B44" s="10"/>
      <c r="C44">
        <v>10</v>
      </c>
      <c r="D44">
        <v>112.09</v>
      </c>
      <c r="E44" s="1">
        <v>1.369</v>
      </c>
      <c r="F44">
        <f t="shared" si="0"/>
        <v>7.01086858233427</v>
      </c>
      <c r="G44">
        <f>AVERAGE($F$44:$F$46)</f>
        <v>7.020442007036233</v>
      </c>
      <c r="H44" s="3">
        <f t="shared" si="1"/>
        <v>0.13655119318718581</v>
      </c>
      <c r="J44" s="12" t="s">
        <v>20</v>
      </c>
    </row>
    <row r="45" spans="2:10" x14ac:dyDescent="0.25">
      <c r="B45" s="10"/>
      <c r="C45">
        <v>11</v>
      </c>
      <c r="D45">
        <v>110.93</v>
      </c>
      <c r="E45" s="1">
        <v>1.3567</v>
      </c>
      <c r="F45">
        <f t="shared" si="0"/>
        <v>7.0221981785479652</v>
      </c>
      <c r="G45">
        <f>AVERAGE($F$44:$F$46)</f>
        <v>7.020442007036233</v>
      </c>
      <c r="H45" s="3">
        <f t="shared" si="1"/>
        <v>-2.500885715668278E-2</v>
      </c>
      <c r="J45" s="12" t="s">
        <v>20</v>
      </c>
    </row>
    <row r="46" spans="2:10" x14ac:dyDescent="0.25">
      <c r="B46" s="10"/>
      <c r="C46" s="30">
        <v>12</v>
      </c>
      <c r="D46" s="30">
        <v>110.86</v>
      </c>
      <c r="E46" s="31">
        <v>1.357</v>
      </c>
      <c r="F46" s="30">
        <f t="shared" si="0"/>
        <v>7.0282592602264646</v>
      </c>
      <c r="G46" s="30">
        <f>AVERAGE($F$44:$F$46)</f>
        <v>7.020442007036233</v>
      </c>
      <c r="H46" s="32">
        <f t="shared" si="1"/>
        <v>-0.11122602198911689</v>
      </c>
      <c r="J46" s="12" t="s">
        <v>20</v>
      </c>
    </row>
    <row r="47" spans="2:10" x14ac:dyDescent="0.25">
      <c r="B47" s="10"/>
      <c r="C47">
        <v>13</v>
      </c>
      <c r="D47">
        <v>111.89</v>
      </c>
      <c r="E47" s="1">
        <v>1.3520000000000001</v>
      </c>
      <c r="F47">
        <f t="shared" si="0"/>
        <v>6.936864547133804</v>
      </c>
      <c r="G47">
        <f>AVERAGE($F$47:$F$49)</f>
        <v>6.9467397545725573</v>
      </c>
      <c r="H47" s="3">
        <f t="shared" si="1"/>
        <v>0.14235837202318782</v>
      </c>
      <c r="J47" s="12" t="s">
        <v>20</v>
      </c>
    </row>
    <row r="48" spans="2:10" x14ac:dyDescent="0.25">
      <c r="B48" s="10"/>
      <c r="C48">
        <v>14</v>
      </c>
      <c r="D48">
        <v>111.09</v>
      </c>
      <c r="E48" s="1">
        <v>1.345</v>
      </c>
      <c r="F48">
        <f t="shared" si="0"/>
        <v>6.951747033709105</v>
      </c>
      <c r="G48">
        <f>AVERAGE($F$47:$F$49)</f>
        <v>6.9467397545725573</v>
      </c>
      <c r="H48" s="3">
        <f t="shared" si="1"/>
        <v>-7.2029075745525278E-2</v>
      </c>
      <c r="J48" s="12" t="s">
        <v>20</v>
      </c>
    </row>
    <row r="49" spans="2:10" x14ac:dyDescent="0.25">
      <c r="B49" s="10"/>
      <c r="C49" s="30">
        <v>15</v>
      </c>
      <c r="D49" s="30">
        <v>112.02</v>
      </c>
      <c r="E49" s="31">
        <v>1.3565</v>
      </c>
      <c r="F49" s="30">
        <f t="shared" si="0"/>
        <v>6.9516076828747604</v>
      </c>
      <c r="G49" s="30">
        <f>AVERAGE($F$47:$F$49)</f>
        <v>6.9467397545725573</v>
      </c>
      <c r="H49" s="32">
        <f t="shared" si="1"/>
        <v>-7.0025935355862656E-2</v>
      </c>
      <c r="J49" s="12" t="s">
        <v>20</v>
      </c>
    </row>
    <row r="50" spans="2:10" x14ac:dyDescent="0.25">
      <c r="B50" s="10"/>
      <c r="C50">
        <v>16</v>
      </c>
      <c r="D50">
        <v>111.87</v>
      </c>
      <c r="E50" s="1">
        <v>1.381</v>
      </c>
      <c r="F50">
        <f t="shared" si="0"/>
        <v>7.0861631144999224</v>
      </c>
      <c r="G50">
        <f>AVERAGE($F$50:$F$52)</f>
        <v>7.0871790504207155</v>
      </c>
      <c r="H50" s="3">
        <f t="shared" si="1"/>
        <v>1.433689719496066E-2</v>
      </c>
      <c r="J50" s="12" t="s">
        <v>20</v>
      </c>
    </row>
    <row r="51" spans="2:10" x14ac:dyDescent="0.25">
      <c r="B51" s="10"/>
      <c r="C51">
        <v>17</v>
      </c>
      <c r="D51">
        <v>112.15</v>
      </c>
      <c r="E51" s="1">
        <v>1.3888</v>
      </c>
      <c r="F51">
        <f t="shared" si="0"/>
        <v>7.1078654911003989</v>
      </c>
      <c r="G51">
        <f>AVERAGE($F$50:$F$52)</f>
        <v>7.0871790504207155</v>
      </c>
      <c r="H51" s="3">
        <f t="shared" si="1"/>
        <v>-0.29103590530215334</v>
      </c>
      <c r="J51" s="12" t="s">
        <v>20</v>
      </c>
    </row>
    <row r="52" spans="2:10" x14ac:dyDescent="0.25">
      <c r="B52" s="10"/>
      <c r="C52" s="30">
        <v>18</v>
      </c>
      <c r="D52" s="30">
        <v>112.16</v>
      </c>
      <c r="E52" s="31">
        <v>1.381</v>
      </c>
      <c r="F52" s="30">
        <f t="shared" si="0"/>
        <v>7.0675085456618234</v>
      </c>
      <c r="G52" s="30">
        <f>AVERAGE($F$50:$F$52)</f>
        <v>7.0871790504207155</v>
      </c>
      <c r="H52" s="32">
        <f t="shared" si="1"/>
        <v>0.27832304173110961</v>
      </c>
      <c r="J52" s="12" t="s">
        <v>20</v>
      </c>
    </row>
    <row r="53" spans="2:10" x14ac:dyDescent="0.25">
      <c r="B53" s="10"/>
      <c r="C53">
        <v>19</v>
      </c>
      <c r="D53">
        <v>112.02</v>
      </c>
      <c r="E53" s="1">
        <v>1.3728</v>
      </c>
      <c r="F53">
        <f t="shared" si="0"/>
        <v>7.0347005844101673</v>
      </c>
      <c r="G53">
        <f>AVERAGE($F$53:$F$55)</f>
        <v>7.0319887069975211</v>
      </c>
      <c r="H53" s="3">
        <f t="shared" si="1"/>
        <v>-3.855000479560005E-2</v>
      </c>
      <c r="J53" s="12" t="s">
        <v>20</v>
      </c>
    </row>
    <row r="54" spans="2:10" x14ac:dyDescent="0.25">
      <c r="B54" s="10"/>
      <c r="C54">
        <v>20</v>
      </c>
      <c r="D54">
        <v>110.93</v>
      </c>
      <c r="E54" s="1">
        <v>1.3569</v>
      </c>
      <c r="F54">
        <f t="shared" si="0"/>
        <v>7.0232279253518639</v>
      </c>
      <c r="G54">
        <f>AVERAGE($F$53:$F$55)</f>
        <v>7.0319887069975211</v>
      </c>
      <c r="H54" s="3">
        <f t="shared" si="1"/>
        <v>0.12474010154267169</v>
      </c>
      <c r="J54" s="12" t="s">
        <v>20</v>
      </c>
    </row>
    <row r="55" spans="2:10" x14ac:dyDescent="0.25">
      <c r="B55" s="10"/>
      <c r="C55" s="30">
        <v>21</v>
      </c>
      <c r="D55" s="30">
        <v>110.39</v>
      </c>
      <c r="E55" s="31">
        <v>1.353</v>
      </c>
      <c r="F55" s="30">
        <f t="shared" si="0"/>
        <v>7.038037611230533</v>
      </c>
      <c r="G55" s="30">
        <f>AVERAGE($F$53:$F$55)</f>
        <v>7.0319887069975211</v>
      </c>
      <c r="H55" s="32">
        <f t="shared" si="1"/>
        <v>-8.5945892408413285E-2</v>
      </c>
      <c r="J55" s="12" t="s">
        <v>20</v>
      </c>
    </row>
    <row r="56" spans="2:10" x14ac:dyDescent="0.25">
      <c r="B56" s="10"/>
      <c r="C56">
        <v>22</v>
      </c>
      <c r="D56">
        <v>110.9</v>
      </c>
      <c r="F56">
        <f t="shared" si="0"/>
        <v>3.6920902541668778E-2</v>
      </c>
      <c r="G56">
        <f>AVERAGE($F$56:$F$58)</f>
        <v>3.6105260769398316E-2</v>
      </c>
      <c r="H56" s="3">
        <f t="shared" si="1"/>
        <v>-2.2091598962130781</v>
      </c>
      <c r="J56" s="12" t="s">
        <v>20</v>
      </c>
    </row>
    <row r="57" spans="2:10" x14ac:dyDescent="0.25">
      <c r="B57" s="10"/>
      <c r="C57">
        <v>23</v>
      </c>
      <c r="D57">
        <v>110.83</v>
      </c>
      <c r="F57">
        <f t="shared" si="0"/>
        <v>3.6944650250737204E-2</v>
      </c>
      <c r="G57">
        <f>AVERAGE($F$56:$F$58)</f>
        <v>3.6105260769398316E-2</v>
      </c>
      <c r="H57" s="3">
        <f t="shared" si="1"/>
        <v>-2.2720190220832821</v>
      </c>
      <c r="J57" s="12" t="s">
        <v>20</v>
      </c>
    </row>
    <row r="58" spans="2:10" x14ac:dyDescent="0.25">
      <c r="B58" s="10"/>
      <c r="C58" s="30">
        <v>24</v>
      </c>
      <c r="D58" s="30">
        <v>118.71</v>
      </c>
      <c r="E58" s="31"/>
      <c r="F58" s="30">
        <f t="shared" si="0"/>
        <v>3.4450229515788966E-2</v>
      </c>
      <c r="G58" s="30">
        <f>AVERAGE($F$56:$F$58)</f>
        <v>3.6105260769398316E-2</v>
      </c>
      <c r="H58" s="32">
        <f t="shared" si="1"/>
        <v>4.8041225758766828</v>
      </c>
      <c r="J58" s="12" t="s">
        <v>20</v>
      </c>
    </row>
    <row r="59" spans="2:10" x14ac:dyDescent="0.25">
      <c r="B59" s="10"/>
      <c r="J59" s="12"/>
    </row>
    <row r="60" spans="2:10" x14ac:dyDescent="0.25">
      <c r="B60" s="18"/>
      <c r="C60" s="19"/>
      <c r="D60" s="19"/>
      <c r="E60" s="20"/>
      <c r="F60" s="19"/>
      <c r="G60" s="21"/>
      <c r="H60" s="22"/>
      <c r="I60" s="19"/>
      <c r="J60" s="23"/>
    </row>
    <row r="62" spans="2:10" x14ac:dyDescent="0.25">
      <c r="B62" s="4"/>
      <c r="C62" s="5"/>
      <c r="D62" s="5"/>
      <c r="E62" s="6"/>
      <c r="F62" s="5"/>
      <c r="G62" s="7"/>
      <c r="H62" s="8"/>
      <c r="I62" s="5"/>
      <c r="J62" s="9"/>
    </row>
    <row r="63" spans="2:10" x14ac:dyDescent="0.25">
      <c r="B63" s="10"/>
      <c r="C63" s="11" t="s">
        <v>21</v>
      </c>
      <c r="J63" s="12"/>
    </row>
    <row r="64" spans="2:10" x14ac:dyDescent="0.25">
      <c r="B64" s="10"/>
      <c r="J64" s="12"/>
    </row>
    <row r="65" spans="2:10" x14ac:dyDescent="0.25">
      <c r="B65" s="10"/>
      <c r="C65" s="11" t="s">
        <v>2</v>
      </c>
      <c r="D65" s="11" t="s">
        <v>3</v>
      </c>
      <c r="E65" s="13" t="s">
        <v>4</v>
      </c>
      <c r="F65" s="11" t="s">
        <v>5</v>
      </c>
      <c r="G65" s="14" t="s">
        <v>6</v>
      </c>
      <c r="H65" s="15" t="s">
        <v>7</v>
      </c>
      <c r="J65" s="12"/>
    </row>
    <row r="66" spans="2:10" x14ac:dyDescent="0.25">
      <c r="B66" s="10"/>
      <c r="C66" s="37">
        <v>1</v>
      </c>
      <c r="D66" s="35"/>
      <c r="E66" s="35"/>
      <c r="F66" s="35">
        <f>2*D66-E66-(D66+0.02)</f>
        <v>-0.02</v>
      </c>
      <c r="G66" s="36">
        <f>((F66-$F$70)/$F$70)*100</f>
        <v>0</v>
      </c>
      <c r="H66" s="38" t="s">
        <v>8</v>
      </c>
      <c r="J66" s="12"/>
    </row>
    <row r="67" spans="2:10" x14ac:dyDescent="0.25">
      <c r="B67" s="10"/>
      <c r="C67" s="37">
        <v>2</v>
      </c>
      <c r="D67" s="35"/>
      <c r="E67" s="35"/>
      <c r="F67" s="35">
        <f>2*D67-E67-(D67+0.02)</f>
        <v>-0.02</v>
      </c>
      <c r="G67" s="36">
        <f>((F67-$F$70)/$F$70)*100</f>
        <v>0</v>
      </c>
      <c r="H67" s="38" t="s">
        <v>8</v>
      </c>
      <c r="J67" s="12"/>
    </row>
    <row r="68" spans="2:10" x14ac:dyDescent="0.25">
      <c r="B68" s="10"/>
      <c r="C68" s="37">
        <v>3</v>
      </c>
      <c r="D68" s="35"/>
      <c r="E68" s="35"/>
      <c r="F68" s="35">
        <f>2*D68-E68-(D68+0.02)</f>
        <v>-0.02</v>
      </c>
      <c r="G68" s="36">
        <f>((F68-$F$70)/$F$70)*100</f>
        <v>0</v>
      </c>
      <c r="H68" s="39" t="s">
        <v>8</v>
      </c>
      <c r="J68" s="12"/>
    </row>
    <row r="69" spans="2:10" x14ac:dyDescent="0.25">
      <c r="B69" s="10"/>
      <c r="C69" s="37">
        <v>4</v>
      </c>
      <c r="D69" s="35"/>
      <c r="E69" s="35"/>
      <c r="F69" s="35">
        <f>2*D69-E69-(D69+0.02)</f>
        <v>-0.02</v>
      </c>
      <c r="G69" s="36">
        <f>((F69-$F$70)/$F$70)*100</f>
        <v>0</v>
      </c>
      <c r="H69" s="38" t="s">
        <v>8</v>
      </c>
      <c r="J69" s="12"/>
    </row>
    <row r="70" spans="2:10" x14ac:dyDescent="0.25">
      <c r="B70" s="10"/>
      <c r="D70" s="1"/>
      <c r="E70" s="13" t="s">
        <v>9</v>
      </c>
      <c r="F70" s="13">
        <f>AVERAGE(F66:F69)</f>
        <v>-0.02</v>
      </c>
      <c r="J70" s="12"/>
    </row>
    <row r="71" spans="2:10" x14ac:dyDescent="0.25">
      <c r="B71" s="18"/>
      <c r="C71" s="19"/>
      <c r="D71" s="20"/>
      <c r="E71" s="20"/>
      <c r="F71" s="19"/>
      <c r="G71" s="21"/>
      <c r="H71" s="22"/>
      <c r="I71" s="19"/>
      <c r="J71" s="2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7"/>
  <sheetViews>
    <sheetView tabSelected="1" zoomScaleNormal="100" workbookViewId="0">
      <selection activeCell="E25" sqref="E25"/>
    </sheetView>
  </sheetViews>
  <sheetFormatPr defaultColWidth="8.7109375" defaultRowHeight="15" x14ac:dyDescent="0.25"/>
  <sheetData>
    <row r="1" spans="1:2" x14ac:dyDescent="0.25">
      <c r="A1">
        <f>session1!C35</f>
        <v>1</v>
      </c>
      <c r="B1">
        <f>session1!F35</f>
        <v>6.8387999442314609</v>
      </c>
    </row>
    <row r="2" spans="1:2" x14ac:dyDescent="0.25">
      <c r="A2">
        <f>session1!C36</f>
        <v>2</v>
      </c>
      <c r="B2">
        <f>session1!F36</f>
        <v>6.8551466683622007</v>
      </c>
    </row>
    <row r="3" spans="1:2" x14ac:dyDescent="0.25">
      <c r="A3">
        <f>session1!C37</f>
        <v>3</v>
      </c>
      <c r="B3">
        <f>session1!F37</f>
        <v>6.8463387444792936</v>
      </c>
    </row>
    <row r="4" spans="1:2" x14ac:dyDescent="0.25">
      <c r="A4">
        <f>session1!C38</f>
        <v>4</v>
      </c>
      <c r="B4">
        <f>session1!F38</f>
        <v>6.9254518350940275</v>
      </c>
    </row>
    <row r="5" spans="1:2" x14ac:dyDescent="0.25">
      <c r="A5">
        <f>session1!C39</f>
        <v>5</v>
      </c>
      <c r="B5">
        <f>session1!F39</f>
        <v>6.9366881775246148</v>
      </c>
    </row>
    <row r="6" spans="1:2" x14ac:dyDescent="0.25">
      <c r="A6">
        <f>session1!C40</f>
        <v>6</v>
      </c>
      <c r="B6">
        <f>session1!F40</f>
        <v>6.9513994572003242</v>
      </c>
    </row>
    <row r="7" spans="1:2" x14ac:dyDescent="0.25">
      <c r="A7">
        <f>session1!C41</f>
        <v>7</v>
      </c>
      <c r="B7">
        <f>session1!F41</f>
        <v>6.9405778797323778</v>
      </c>
    </row>
    <row r="8" spans="1:2" x14ac:dyDescent="0.25">
      <c r="A8">
        <f>session1!C42</f>
        <v>8</v>
      </c>
      <c r="B8">
        <f>session1!F42</f>
        <v>6.9683550850622646</v>
      </c>
    </row>
    <row r="9" spans="1:2" x14ac:dyDescent="0.25">
      <c r="A9">
        <f>session1!C43</f>
        <v>9</v>
      </c>
      <c r="B9">
        <f>session1!F43</f>
        <v>6.9526816483756813</v>
      </c>
    </row>
    <row r="10" spans="1:2" x14ac:dyDescent="0.25">
      <c r="A10">
        <f>session1!C44</f>
        <v>10</v>
      </c>
      <c r="B10">
        <f>session1!F44</f>
        <v>7.01086858233427</v>
      </c>
    </row>
    <row r="11" spans="1:2" x14ac:dyDescent="0.25">
      <c r="A11">
        <f>session1!C45</f>
        <v>11</v>
      </c>
      <c r="B11">
        <f>session1!F45</f>
        <v>7.0221981785479652</v>
      </c>
    </row>
    <row r="12" spans="1:2" x14ac:dyDescent="0.25">
      <c r="A12">
        <f>session1!C46</f>
        <v>12</v>
      </c>
      <c r="B12">
        <f>session1!F46</f>
        <v>7.0282592602264646</v>
      </c>
    </row>
    <row r="13" spans="1:2" x14ac:dyDescent="0.25">
      <c r="A13">
        <f>session1!C47</f>
        <v>13</v>
      </c>
      <c r="B13">
        <f>session1!F47</f>
        <v>6.936864547133804</v>
      </c>
    </row>
    <row r="14" spans="1:2" x14ac:dyDescent="0.25">
      <c r="A14">
        <f>session1!C48</f>
        <v>14</v>
      </c>
      <c r="B14">
        <f>session1!F48</f>
        <v>6.951747033709105</v>
      </c>
    </row>
    <row r="15" spans="1:2" x14ac:dyDescent="0.25">
      <c r="A15">
        <f>session1!C49</f>
        <v>15</v>
      </c>
      <c r="B15">
        <f>session1!F49</f>
        <v>6.9516076828747604</v>
      </c>
    </row>
    <row r="16" spans="1:2" x14ac:dyDescent="0.25">
      <c r="A16">
        <f>session1!C50</f>
        <v>16</v>
      </c>
      <c r="B16">
        <f>session1!F50</f>
        <v>7.0861631144999224</v>
      </c>
    </row>
    <row r="17" spans="1:2" x14ac:dyDescent="0.25">
      <c r="A17">
        <f>session1!C51</f>
        <v>17</v>
      </c>
      <c r="B17">
        <f>session1!F51</f>
        <v>7.1078654911003989</v>
      </c>
    </row>
    <row r="18" spans="1:2" x14ac:dyDescent="0.25">
      <c r="A18">
        <f>session1!C52</f>
        <v>18</v>
      </c>
      <c r="B18">
        <f>session1!F52</f>
        <v>7.0675085456618234</v>
      </c>
    </row>
    <row r="19" spans="1:2" x14ac:dyDescent="0.25">
      <c r="A19">
        <f>session1!C53</f>
        <v>19</v>
      </c>
      <c r="B19">
        <f>session1!F53</f>
        <v>7.0347005844101673</v>
      </c>
    </row>
    <row r="20" spans="1:2" x14ac:dyDescent="0.25">
      <c r="A20">
        <f>session1!C54</f>
        <v>20</v>
      </c>
      <c r="B20">
        <f>session1!F54</f>
        <v>7.0232279253518639</v>
      </c>
    </row>
    <row r="21" spans="1:2" x14ac:dyDescent="0.25">
      <c r="A21">
        <f>session1!C55</f>
        <v>21</v>
      </c>
      <c r="B21">
        <f>session1!F55</f>
        <v>7.038037611230533</v>
      </c>
    </row>
    <row r="22" spans="1:2" x14ac:dyDescent="0.25">
      <c r="A22">
        <f>session1!C56</f>
        <v>22</v>
      </c>
      <c r="B22">
        <f>session1!F56</f>
        <v>3.6920902541668778E-2</v>
      </c>
    </row>
    <row r="23" spans="1:2" x14ac:dyDescent="0.25">
      <c r="A23">
        <f>session1!C57</f>
        <v>23</v>
      </c>
      <c r="B23">
        <f>session1!F57</f>
        <v>3.6944650250737204E-2</v>
      </c>
    </row>
    <row r="24" spans="1:2" x14ac:dyDescent="0.25">
      <c r="A24">
        <f>session1!C58</f>
        <v>24</v>
      </c>
      <c r="B24">
        <f>session1!F58</f>
        <v>3.4450229515788966E-2</v>
      </c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session1</vt:lpstr>
      <vt:lpstr>summary</vt:lpstr>
    </vt:vector>
  </TitlesOfParts>
  <Company>Norsk Polarinstitutt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Dodd</dc:creator>
  <dc:description/>
  <cp:lastModifiedBy>Yannick</cp:lastModifiedBy>
  <cp:revision>73</cp:revision>
  <dcterms:created xsi:type="dcterms:W3CDTF">2019-09-04T11:57:50Z</dcterms:created>
  <dcterms:modified xsi:type="dcterms:W3CDTF">2023-06-27T08:14:42Z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Norsk Polarinstitutt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