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jun\Dropbox\Seagrasses\Degradacion anaerobia_OSCAR\SOC_Decay\Decay2023\"/>
    </mc:Choice>
  </mc:AlternateContent>
  <xr:revisionPtr revIDLastSave="0" documentId="13_ncr:1_{612758DA-28AD-4A55-84BF-8979CA700878}" xr6:coauthVersionLast="47" xr6:coauthVersionMax="47" xr10:uidLastSave="{00000000-0000-0000-0000-000000000000}"/>
  <bookViews>
    <workbookView xWindow="11925" yWindow="0" windowWidth="16845" windowHeight="15600" activeTab="2" xr2:uid="{00000000-000D-0000-FFFF-FFFF00000000}"/>
  </bookViews>
  <sheets>
    <sheet name="var_100" sheetId="2" r:id="rId1"/>
    <sheet name="var_1000" sheetId="5" r:id="rId2"/>
    <sheet name="Hoja1" sheetId="6" r:id="rId3"/>
    <sheet name="Summar decay" sheetId="9" r:id="rId4"/>
    <sheet name="k_table" sheetId="8" r:id="rId5"/>
    <sheet name="tables" sheetId="7" r:id="rId6"/>
  </sheets>
  <definedNames>
    <definedName name="DatosExternos_1" localSheetId="4" hidden="1">k_table!#REF!</definedName>
    <definedName name="DatosExternos_1" localSheetId="3" hidden="1">'Summar decay'!#REF!</definedName>
    <definedName name="DatosExternos_1" localSheetId="0" hidden="1">var_100!#REF!</definedName>
    <definedName name="DatosExternos_1" localSheetId="1" hidden="1">var_1000!#REF!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12" i="2" l="1"/>
  <c r="AL12" i="2"/>
  <c r="AM12" i="2"/>
  <c r="AJ12" i="2"/>
  <c r="AJ13" i="2" s="1"/>
  <c r="AD5" i="5"/>
  <c r="AD6" i="5"/>
  <c r="AD7" i="5"/>
  <c r="AD8" i="5"/>
  <c r="AD9" i="5"/>
  <c r="AD10" i="5"/>
  <c r="AD11" i="5"/>
  <c r="AD12" i="5"/>
  <c r="AD13" i="5"/>
  <c r="AD4" i="5"/>
  <c r="AB14" i="5"/>
  <c r="AC14" i="5"/>
  <c r="AA14" i="5"/>
  <c r="AA15" i="5" s="1"/>
  <c r="AJ27" i="2"/>
  <c r="AK27" i="2" s="1"/>
  <c r="AL27" i="2" s="1"/>
  <c r="AM27" i="2" s="1"/>
  <c r="AK26" i="2"/>
  <c r="AL26" i="2"/>
  <c r="AM26" i="2"/>
  <c r="AJ26" i="2"/>
  <c r="AN4" i="2"/>
  <c r="AN5" i="2"/>
  <c r="AN6" i="2"/>
  <c r="AN7" i="2"/>
  <c r="AN8" i="2"/>
  <c r="AN9" i="2"/>
  <c r="AN10" i="2"/>
  <c r="AN11" i="2"/>
  <c r="AN3" i="2"/>
  <c r="AA11" i="5"/>
  <c r="AB11" i="5"/>
  <c r="AC11" i="5"/>
  <c r="AA13" i="5"/>
  <c r="AB13" i="5"/>
  <c r="AC13" i="5"/>
  <c r="AA8" i="5"/>
  <c r="AB8" i="5"/>
  <c r="AC8" i="5"/>
  <c r="AA5" i="5"/>
  <c r="AB5" i="5"/>
  <c r="AC5" i="5"/>
  <c r="AA6" i="5"/>
  <c r="AB6" i="5"/>
  <c r="AC6" i="5"/>
  <c r="AA12" i="5"/>
  <c r="AB12" i="5"/>
  <c r="AC12" i="5"/>
  <c r="AA4" i="5"/>
  <c r="AB4" i="5"/>
  <c r="AC4" i="5"/>
  <c r="AA9" i="5"/>
  <c r="AB9" i="5"/>
  <c r="AC9" i="5"/>
  <c r="AA10" i="5"/>
  <c r="AB10" i="5"/>
  <c r="AC10" i="5"/>
  <c r="AB7" i="5"/>
  <c r="AC7" i="5"/>
  <c r="AA7" i="5"/>
  <c r="AJ18" i="2"/>
  <c r="AK18" i="2"/>
  <c r="AL18" i="2"/>
  <c r="AM18" i="2"/>
  <c r="AJ20" i="2"/>
  <c r="AK20" i="2"/>
  <c r="AL20" i="2"/>
  <c r="AM20" i="2"/>
  <c r="AJ25" i="2"/>
  <c r="AK25" i="2"/>
  <c r="AL25" i="2"/>
  <c r="AM25" i="2"/>
  <c r="AJ17" i="2"/>
  <c r="AK17" i="2"/>
  <c r="AL17" i="2"/>
  <c r="AM17" i="2"/>
  <c r="AJ16" i="2"/>
  <c r="AK16" i="2"/>
  <c r="AL16" i="2"/>
  <c r="AM16" i="2"/>
  <c r="AJ22" i="2"/>
  <c r="AK22" i="2"/>
  <c r="AL22" i="2"/>
  <c r="AM22" i="2"/>
  <c r="AJ24" i="2"/>
  <c r="AK24" i="2"/>
  <c r="AL24" i="2"/>
  <c r="AM24" i="2"/>
  <c r="AJ19" i="2"/>
  <c r="AK19" i="2"/>
  <c r="AL19" i="2"/>
  <c r="AM19" i="2"/>
  <c r="AJ21" i="2"/>
  <c r="AK21" i="2"/>
  <c r="AL21" i="2"/>
  <c r="AM21" i="2"/>
  <c r="AK23" i="2"/>
  <c r="AL23" i="2"/>
  <c r="AM23" i="2"/>
  <c r="AJ23" i="2"/>
  <c r="AJ10" i="2"/>
  <c r="AK10" i="2"/>
  <c r="AL10" i="2"/>
  <c r="AM10" i="2"/>
  <c r="AJ8" i="2"/>
  <c r="AK8" i="2"/>
  <c r="AL8" i="2"/>
  <c r="AM8" i="2"/>
  <c r="AJ5" i="2"/>
  <c r="AK5" i="2"/>
  <c r="AL5" i="2"/>
  <c r="AM5" i="2"/>
  <c r="AJ4" i="2"/>
  <c r="AK4" i="2"/>
  <c r="AL4" i="2"/>
  <c r="AM4" i="2"/>
  <c r="AJ9" i="2"/>
  <c r="AK9" i="2"/>
  <c r="AL9" i="2"/>
  <c r="AM9" i="2"/>
  <c r="AJ3" i="2"/>
  <c r="AK3" i="2"/>
  <c r="AL3" i="2"/>
  <c r="AM3" i="2"/>
  <c r="AJ7" i="2"/>
  <c r="AK7" i="2"/>
  <c r="AL7" i="2"/>
  <c r="AM7" i="2"/>
  <c r="AJ6" i="2"/>
  <c r="AK6" i="2"/>
  <c r="AL6" i="2"/>
  <c r="AM6" i="2"/>
  <c r="AK11" i="2"/>
  <c r="AL11" i="2"/>
  <c r="AM11" i="2"/>
  <c r="AJ11" i="2"/>
  <c r="AK13" i="2" l="1"/>
  <c r="AL13" i="2" s="1"/>
  <c r="AM13" i="2" s="1"/>
  <c r="AB15" i="5"/>
  <c r="AC15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100_long_loa" description="Conexión a la consulta '100_long_loa' en el libro." type="5" refreshedVersion="0" background="1">
    <dbPr connection="Provider=Microsoft.Mashup.OleDb.1;Data Source=$Workbook$;Location=100_long_loa;Extended Properties=&quot;&quot;" command="SELECT * FROM [100_long_loa]"/>
  </connection>
  <connection id="2" xr16:uid="{00000000-0015-0000-FFFF-FFFF01000000}" keepAlive="1" name="Consulta - 100_long_loa (2)" description="Conexión a la consulta '100_long_loa (2)' en el libro." type="5" refreshedVersion="0" background="1">
    <dbPr connection="Provider=Microsoft.Mashup.OleDb.1;Data Source=$Workbook$;Location=&quot;100_long_loa (2)&quot;;Extended Properties=&quot;&quot;" command="SELECT * FROM [100_long_loa (2)]"/>
  </connection>
  <connection id="3" xr16:uid="{00000000-0015-0000-FFFF-FFFF02000000}" keepAlive="1" name="Consulta - 100_long_sco" description="Conexión a la consulta '100_long_sco' en el libro." type="5" refreshedVersion="0" background="1">
    <dbPr connection="Provider=Microsoft.Mashup.OleDb.1;Data Source=$Workbook$;Location=100_long_sco;Extended Properties=&quot;&quot;" command="SELECT * FROM [100_long_sco]"/>
  </connection>
  <connection id="4" xr16:uid="{00000000-0015-0000-FFFF-FFFF03000000}" keepAlive="1" name="Consulta - 100_long_sco (2)" description="Conexión a la consulta '100_long_sco (2)' en el libro." type="5" refreshedVersion="0" background="1">
    <dbPr connection="Provider=Microsoft.Mashup.OleDb.1;Data Source=$Workbook$;Location=&quot;100_long_sco (2)&quot;;Extended Properties=&quot;&quot;" command="SELECT * FROM [100_long_sco (2)]"/>
  </connection>
  <connection id="5" xr16:uid="{00000000-0015-0000-FFFF-FFFF04000000}" keepAlive="1" name="Consulta - 100_long_sco (3)" description="Conexión a la consulta '100_long_sco (3)' en el libro." type="5" refreshedVersion="0" background="1">
    <dbPr connection="Provider=Microsoft.Mashup.OleDb.1;Data Source=$Workbook$;Location=&quot;100_long_sco (3)&quot;;Extended Properties=&quot;&quot;" command="SELECT * FROM [100_long_sco (3)]"/>
  </connection>
  <connection id="6" xr16:uid="{00000000-0015-0000-FFFF-FFFF05000000}" keepAlive="1" name="Consulta - 100_short_loa" description="Conexión a la consulta '100_short_loa' en el libro." type="5" refreshedVersion="0" background="1">
    <dbPr connection="Provider=Microsoft.Mashup.OleDb.1;Data Source=$Workbook$;Location=100_short_loa;Extended Properties=&quot;&quot;" command="SELECT * FROM [100_short_loa]"/>
  </connection>
  <connection id="7" xr16:uid="{00000000-0015-0000-FFFF-FFFF06000000}" keepAlive="1" name="Consulta - 100_short_loa (2)" description="Conexión a la consulta '100_short_loa (2)' en el libro." type="5" refreshedVersion="0" background="1">
    <dbPr connection="Provider=Microsoft.Mashup.OleDb.1;Data Source=$Workbook$;Location=&quot;100_short_loa (2)&quot;;Extended Properties=&quot;&quot;" command="SELECT * FROM [100_short_loa (2)]"/>
  </connection>
  <connection id="8" xr16:uid="{00000000-0015-0000-FFFF-FFFF07000000}" keepAlive="1" name="Consulta - 100_short_sco" description="Conexión a la consulta '100_short_sco' en el libro." type="5" refreshedVersion="0" background="1">
    <dbPr connection="Provider=Microsoft.Mashup.OleDb.1;Data Source=$Workbook$;Location=100_short_sco;Extended Properties=&quot;&quot;" command="SELECT * FROM [100_short_sco]"/>
  </connection>
  <connection id="9" xr16:uid="{00000000-0015-0000-FFFF-FFFF08000000}" keepAlive="1" name="Consulta - 100_short_sco (2)" description="Conexión a la consulta '100_short_sco (2)' en el libro." type="5" refreshedVersion="0" background="1">
    <dbPr connection="Provider=Microsoft.Mashup.OleDb.1;Data Source=$Workbook$;Location=&quot;100_short_sco (2)&quot;;Extended Properties=&quot;&quot;" command="SELECT * FROM [100_short_sco (2)]"/>
  </connection>
  <connection id="10" xr16:uid="{00000000-0015-0000-FFFF-FFFF09000000}" keepAlive="1" name="Consulta - 1000_long_loa" description="Conexión a la consulta '1000_long_loa' en el libro." type="5" refreshedVersion="0" background="1">
    <dbPr connection="Provider=Microsoft.Mashup.OleDb.1;Data Source=$Workbook$;Location=1000_long_loa;Extended Properties=&quot;&quot;" command="SELECT * FROM [1000_long_loa]"/>
  </connection>
  <connection id="11" xr16:uid="{00000000-0015-0000-FFFF-FFFF0A000000}" keepAlive="1" name="Consulta - 1000_short_loa" description="Conexión a la consulta '1000_short_loa' en el libro." type="5" refreshedVersion="8" background="1" saveData="1">
    <dbPr connection="Provider=Microsoft.Mashup.OleDb.1;Data Source=$Workbook$;Location=1000_short_loa;Extended Properties=&quot;&quot;" command="SELECT * FROM [1000_short_loa]"/>
  </connection>
  <connection id="12" xr16:uid="{00000000-0015-0000-FFFF-FFFF0B000000}" keepAlive="1" name="Consulta - 1000_short_loa (2)" description="Conexión a la consulta '1000_short_loa (2)' en el libro." type="5" refreshedVersion="0" background="1">
    <dbPr connection="Provider=Microsoft.Mashup.OleDb.1;Data Source=$Workbook$;Location=&quot;1000_short_loa (2)&quot;;Extended Properties=&quot;&quot;" command="SELECT * FROM [1000_short_loa (2)]"/>
  </connection>
  <connection id="13" xr16:uid="{00000000-0015-0000-FFFF-FFFF0C000000}" keepAlive="1" name="Consulta - 1000_short_sco" description="Conexión a la consulta '1000_short_sco' en el libro." type="5" refreshedVersion="0" background="1">
    <dbPr connection="Provider=Microsoft.Mashup.OleDb.1;Data Source=$Workbook$;Location=1000_short_sco;Extended Properties=&quot;&quot;" command="SELECT * FROM [1000_short_sco]"/>
  </connection>
  <connection id="14" xr16:uid="{00000000-0015-0000-FFFF-FFFF0D000000}" keepAlive="1" name="Consulta - 1000_short_sco (2)" description="Conexión a la consulta '1000_short_sco (2)' en el libro." type="5" refreshedVersion="0" background="1">
    <dbPr connection="Provider=Microsoft.Mashup.OleDb.1;Data Source=$Workbook$;Location=&quot;1000_short_sco (2)&quot;;Extended Properties=&quot;&quot;" command="SELECT * FROM [1000_short_sco (2)]"/>
  </connection>
  <connection id="15" xr16:uid="{29849F1B-0BCD-4DB8-93B4-E8E4491B6739}" keepAlive="1" name="Consulta - k_table" description="Conexión a la consulta 'k_table' en el libro." type="5" refreshedVersion="0" background="1">
    <dbPr connection="Provider=Microsoft.Mashup.OleDb.1;Data Source=$Workbook$;Location=k_table;Extended Properties=&quot;&quot;" command="SELECT * FROM [k_table]"/>
  </connection>
  <connection id="16" xr16:uid="{7ACFBE2B-F1EB-4D02-A68D-08A78244AC7A}" keepAlive="1" name="Consulta - Summar decay" description="Conexión a la consulta 'Summar decay' en el libro." type="5" refreshedVersion="0" background="1">
    <dbPr connection="Provider=Microsoft.Mashup.OleDb.1;Data Source=$Workbook$;Location=&quot;Summar decay&quot;;Extended Properties=&quot;&quot;" command="SELECT * FROM [Summar decay]"/>
  </connection>
  <connection id="17" xr16:uid="{00000000-0015-0000-FFFF-FFFF0E000000}" keepAlive="1" name="Consulta - var_100" description="Conexión a la consulta 'var_100' en el libro." type="5" refreshedVersion="0" background="1">
    <dbPr connection="Provider=Microsoft.Mashup.OleDb.1;Data Source=$Workbook$;Location=var_100;Extended Properties=&quot;&quot;" command="SELECT * FROM [var_100]"/>
  </connection>
  <connection id="18" xr16:uid="{00000000-0015-0000-FFFF-FFFF0F000000}" keepAlive="1" name="Consulta - var_1000" description="Conexión a la consulta 'var_1000' en el libro." type="5" refreshedVersion="0" background="1">
    <dbPr connection="Provider=Microsoft.Mashup.OleDb.1;Data Source=$Workbook$;Location=var_1000;Extended Properties=&quot;&quot;" command="SELECT * FROM [var_1000]"/>
  </connection>
</connections>
</file>

<file path=xl/sharedStrings.xml><?xml version="1.0" encoding="utf-8"?>
<sst xmlns="http://schemas.openxmlformats.org/spreadsheetml/2006/main" count="999" uniqueCount="126">
  <si>
    <t/>
  </si>
  <si>
    <t>ID</t>
  </si>
  <si>
    <t>Ecosystem</t>
  </si>
  <si>
    <t>P</t>
  </si>
  <si>
    <t>k</t>
  </si>
  <si>
    <t>Max.Age</t>
  </si>
  <si>
    <t>OC</t>
  </si>
  <si>
    <t>Mud</t>
  </si>
  <si>
    <t>d13C</t>
  </si>
  <si>
    <t>SAR</t>
  </si>
  <si>
    <t>temperature</t>
  </si>
  <si>
    <t>nitratos</t>
  </si>
  <si>
    <t>pH</t>
  </si>
  <si>
    <t>phosphates</t>
  </si>
  <si>
    <t>salinidade</t>
  </si>
  <si>
    <t>water.velocity</t>
  </si>
  <si>
    <t>Mg_010</t>
  </si>
  <si>
    <t>Mangrove</t>
  </si>
  <si>
    <t>NA</t>
  </si>
  <si>
    <t>Mg_011</t>
  </si>
  <si>
    <t>Mg_012</t>
  </si>
  <si>
    <t>Mg_016</t>
  </si>
  <si>
    <t>Sg_002</t>
  </si>
  <si>
    <t>Seagrass</t>
  </si>
  <si>
    <t>Sg_005</t>
  </si>
  <si>
    <t>Sg_011</t>
  </si>
  <si>
    <t>Sg_019</t>
  </si>
  <si>
    <t>Sg_112</t>
  </si>
  <si>
    <t>Sg_123</t>
  </si>
  <si>
    <t>Sg_241</t>
  </si>
  <si>
    <t>Sg_244</t>
  </si>
  <si>
    <t>Sg_310</t>
  </si>
  <si>
    <t>Sg_311</t>
  </si>
  <si>
    <t>Sg_312</t>
  </si>
  <si>
    <t>Sg_314</t>
  </si>
  <si>
    <t>Sg_332</t>
  </si>
  <si>
    <t>Sg_334</t>
  </si>
  <si>
    <t>Sg_505</t>
  </si>
  <si>
    <t>Sm_010</t>
  </si>
  <si>
    <t>Tidal Marsh</t>
  </si>
  <si>
    <t>Sm_027</t>
  </si>
  <si>
    <t>Sm_034</t>
  </si>
  <si>
    <t>Sm_051</t>
  </si>
  <si>
    <t>Sm_064</t>
  </si>
  <si>
    <t>Sm_074</t>
  </si>
  <si>
    <t>Sm_081</t>
  </si>
  <si>
    <t>Sm_083</t>
  </si>
  <si>
    <t>Sm_094</t>
  </si>
  <si>
    <t>Sm_1073</t>
  </si>
  <si>
    <t>Sm_1074</t>
  </si>
  <si>
    <t>Sm_1077</t>
  </si>
  <si>
    <t>Sm_1083</t>
  </si>
  <si>
    <t>Sm_1087</t>
  </si>
  <si>
    <t>Sm_441</t>
  </si>
  <si>
    <t>Sm_445</t>
  </si>
  <si>
    <t>Sm_501</t>
  </si>
  <si>
    <t>Sm_502</t>
  </si>
  <si>
    <t>Sm_504</t>
  </si>
  <si>
    <t>Sm_505</t>
  </si>
  <si>
    <t>Sm_614</t>
  </si>
  <si>
    <t>PC1</t>
  </si>
  <si>
    <t>PC2</t>
  </si>
  <si>
    <t>PC3</t>
  </si>
  <si>
    <t>PC4</t>
  </si>
  <si>
    <t>Sg_003</t>
  </si>
  <si>
    <t>Sg_004</t>
  </si>
  <si>
    <t>Sg_110</t>
  </si>
  <si>
    <t>Sg_111</t>
  </si>
  <si>
    <t>Sg_119</t>
  </si>
  <si>
    <t>Sg_120</t>
  </si>
  <si>
    <t>Sg_121</t>
  </si>
  <si>
    <t>Sg_170</t>
  </si>
  <si>
    <t>Sg_279</t>
  </si>
  <si>
    <t>Sg_291</t>
  </si>
  <si>
    <t>Sg_298</t>
  </si>
  <si>
    <t>Sm_022</t>
  </si>
  <si>
    <t>long</t>
  </si>
  <si>
    <t>short</t>
  </si>
  <si>
    <t>short 1000</t>
  </si>
  <si>
    <t>long 100</t>
  </si>
  <si>
    <t>Phosphates</t>
  </si>
  <si>
    <t>Sea Temperature</t>
  </si>
  <si>
    <t>Nitrates</t>
  </si>
  <si>
    <t>Decay rate</t>
  </si>
  <si>
    <t>Salinity</t>
  </si>
  <si>
    <t>Water vel.</t>
  </si>
  <si>
    <t>Mud %</t>
  </si>
  <si>
    <t>Max_Age</t>
  </si>
  <si>
    <t>Mg_ 2203</t>
  </si>
  <si>
    <t>Mg_015</t>
  </si>
  <si>
    <t>Mg_023</t>
  </si>
  <si>
    <t>Sg_030</t>
  </si>
  <si>
    <t>Sg_041</t>
  </si>
  <si>
    <t>Sg_042</t>
  </si>
  <si>
    <t>Sg_057</t>
  </si>
  <si>
    <t>Sg_081</t>
  </si>
  <si>
    <t>Sg_097</t>
  </si>
  <si>
    <t>Sg_117</t>
  </si>
  <si>
    <t>Sg_179</t>
  </si>
  <si>
    <t>Sg_247</t>
  </si>
  <si>
    <t>Sg_285</t>
  </si>
  <si>
    <t>Sg_323</t>
  </si>
  <si>
    <t>Sg_333</t>
  </si>
  <si>
    <t>Sg_335</t>
  </si>
  <si>
    <t>Sg_588</t>
  </si>
  <si>
    <t>Sm_038</t>
  </si>
  <si>
    <t>Sm_049</t>
  </si>
  <si>
    <t>Sm_063</t>
  </si>
  <si>
    <t>Sm_068</t>
  </si>
  <si>
    <t>Sm_1072</t>
  </si>
  <si>
    <t>Sm_1075</t>
  </si>
  <si>
    <t>80-100 yr</t>
  </si>
  <si>
    <t>100-150 yr</t>
  </si>
  <si>
    <t>150-300 yr</t>
  </si>
  <si>
    <t>300-500 yr</t>
  </si>
  <si>
    <t>500-1000 yr</t>
  </si>
  <si>
    <t>1000-1500 yr</t>
  </si>
  <si>
    <t>1500-2000 yr</t>
  </si>
  <si>
    <t>&gt;2000 yr</t>
  </si>
  <si>
    <t>Mean</t>
  </si>
  <si>
    <t>SE</t>
  </si>
  <si>
    <t>n</t>
  </si>
  <si>
    <t>All</t>
  </si>
  <si>
    <t>Var %</t>
  </si>
  <si>
    <t>Acc. Var %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</si>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</sst>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1" fillId="0" borderId="1" xfId="0" applyNumberFormat="1" applyFont="1" applyBorder="1"/>
    <xf numFmtId="164" fontId="1" fillId="0" borderId="4" xfId="0" applyNumberFormat="1" applyFont="1" applyBorder="1"/>
    <xf numFmtId="164" fontId="1" fillId="0" borderId="5" xfId="0" applyNumberFormat="1" applyFont="1" applyBorder="1"/>
    <xf numFmtId="164" fontId="1" fillId="0" borderId="8" xfId="0" applyNumberFormat="1" applyFont="1" applyBorder="1"/>
    <xf numFmtId="1" fontId="0" fillId="0" borderId="0" xfId="0" applyNumberFormat="1"/>
    <xf numFmtId="164" fontId="1" fillId="0" borderId="0" xfId="0" applyNumberFormat="1" applyFont="1"/>
    <xf numFmtId="164" fontId="1" fillId="0" borderId="7" xfId="0" applyNumberFormat="1" applyFont="1" applyBorder="1"/>
    <xf numFmtId="2" fontId="0" fillId="0" borderId="0" xfId="0" applyNumberFormat="1"/>
    <xf numFmtId="165" fontId="0" fillId="0" borderId="0" xfId="0" applyNumberFormat="1"/>
    <xf numFmtId="0" fontId="3" fillId="0" borderId="9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1"/>
  <sheetViews>
    <sheetView topLeftCell="X1" workbookViewId="0">
      <selection activeCell="AN3" sqref="AN3:AN11"/>
    </sheetView>
  </sheetViews>
  <sheetFormatPr baseColWidth="10" defaultRowHeight="15" x14ac:dyDescent="0.25"/>
  <cols>
    <col min="4" max="5" width="5.5703125" bestFit="1" customWidth="1"/>
    <col min="6" max="6" width="8.7109375" bestFit="1" customWidth="1"/>
    <col min="7" max="8" width="6.5703125" bestFit="1" customWidth="1"/>
    <col min="9" max="9" width="7.28515625" bestFit="1" customWidth="1"/>
    <col min="10" max="10" width="5.5703125" bestFit="1" customWidth="1"/>
    <col min="11" max="11" width="12.28515625" bestFit="1" customWidth="1"/>
    <col min="12" max="12" width="7.85546875" bestFit="1" customWidth="1"/>
    <col min="13" max="13" width="5.5703125" bestFit="1" customWidth="1"/>
    <col min="14" max="14" width="11.28515625" bestFit="1" customWidth="1"/>
    <col min="15" max="15" width="10.140625" bestFit="1" customWidth="1"/>
    <col min="16" max="16" width="13.7109375" bestFit="1" customWidth="1"/>
    <col min="18" max="18" width="5" bestFit="1" customWidth="1"/>
    <col min="19" max="22" width="6.28515625" bestFit="1" customWidth="1"/>
    <col min="24" max="24" width="5" bestFit="1" customWidth="1"/>
    <col min="25" max="28" width="6.28515625" bestFit="1" customWidth="1"/>
    <col min="31" max="34" width="6.28515625" bestFit="1" customWidth="1"/>
    <col min="35" max="35" width="5.5703125" bestFit="1" customWidth="1"/>
    <col min="36" max="36" width="6.5703125" bestFit="1" customWidth="1"/>
    <col min="37" max="38" width="5.57031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t="s">
        <v>0</v>
      </c>
      <c r="S1" t="s">
        <v>1</v>
      </c>
      <c r="T1" t="s">
        <v>60</v>
      </c>
      <c r="U1" t="s">
        <v>61</v>
      </c>
      <c r="V1" t="s">
        <v>62</v>
      </c>
      <c r="W1" t="s">
        <v>63</v>
      </c>
      <c r="Y1" t="s">
        <v>0</v>
      </c>
      <c r="Z1" t="s">
        <v>60</v>
      </c>
      <c r="AA1" t="s">
        <v>61</v>
      </c>
      <c r="AB1" t="s">
        <v>62</v>
      </c>
      <c r="AC1" t="s">
        <v>63</v>
      </c>
      <c r="AE1" t="s">
        <v>76</v>
      </c>
    </row>
    <row r="2" spans="1:40" x14ac:dyDescent="0.25">
      <c r="A2">
        <v>1848</v>
      </c>
      <c r="B2" t="s">
        <v>16</v>
      </c>
      <c r="C2" t="s">
        <v>17</v>
      </c>
      <c r="D2" s="1">
        <v>2.9587066958456702E-2</v>
      </c>
      <c r="E2" s="1">
        <v>3.5724036738220402E-2</v>
      </c>
      <c r="F2" s="1">
        <v>81.3</v>
      </c>
      <c r="G2" s="1">
        <v>15</v>
      </c>
      <c r="H2" s="1" t="s">
        <v>18</v>
      </c>
      <c r="I2" s="1" t="s">
        <v>18</v>
      </c>
      <c r="J2" s="1">
        <v>0.20910209102091001</v>
      </c>
      <c r="K2" s="1">
        <v>25.72859399</v>
      </c>
      <c r="L2" s="1">
        <v>0.62462980000000001</v>
      </c>
      <c r="M2" s="1">
        <v>8.0614305000000002</v>
      </c>
      <c r="N2" s="1">
        <v>5.9027999999999999E-4</v>
      </c>
      <c r="O2" s="1">
        <v>36.37555777</v>
      </c>
      <c r="P2" s="1">
        <v>3.1782009999999999E-2</v>
      </c>
      <c r="R2">
        <v>1848</v>
      </c>
      <c r="S2" t="s">
        <v>16</v>
      </c>
      <c r="T2" s="1">
        <v>-0.95028080402406401</v>
      </c>
      <c r="U2" s="1">
        <v>0.31369444571849597</v>
      </c>
      <c r="V2" s="1">
        <v>-1.09529803947305</v>
      </c>
      <c r="W2" s="1">
        <v>0.95616626604995802</v>
      </c>
      <c r="AE2" t="s">
        <v>0</v>
      </c>
      <c r="AF2" t="s">
        <v>60</v>
      </c>
      <c r="AG2" t="s">
        <v>61</v>
      </c>
      <c r="AH2" t="s">
        <v>62</v>
      </c>
      <c r="AI2" t="s">
        <v>63</v>
      </c>
      <c r="AJ2" t="s">
        <v>60</v>
      </c>
      <c r="AK2" t="s">
        <v>61</v>
      </c>
      <c r="AL2" t="s">
        <v>62</v>
      </c>
      <c r="AM2" t="s">
        <v>63</v>
      </c>
    </row>
    <row r="3" spans="1:40" x14ac:dyDescent="0.25">
      <c r="A3">
        <v>1849</v>
      </c>
      <c r="B3" t="s">
        <v>19</v>
      </c>
      <c r="C3" t="s">
        <v>17</v>
      </c>
      <c r="D3" s="1">
        <v>2.5998977991697699E-2</v>
      </c>
      <c r="E3" s="1">
        <v>2.27101090828641E-2</v>
      </c>
      <c r="F3" s="1">
        <v>87.7</v>
      </c>
      <c r="G3" s="1">
        <v>20.9375</v>
      </c>
      <c r="H3" s="1" t="s">
        <v>18</v>
      </c>
      <c r="I3" s="1" t="s">
        <v>18</v>
      </c>
      <c r="J3" s="1">
        <v>0.23945267958951</v>
      </c>
      <c r="K3" s="1">
        <v>25.64533909</v>
      </c>
      <c r="L3" s="1">
        <v>0.64300367999999997</v>
      </c>
      <c r="M3" s="1">
        <v>8.0627528700000006</v>
      </c>
      <c r="N3" s="1">
        <v>5.7229999999999998E-4</v>
      </c>
      <c r="O3" s="1">
        <v>36.36806816</v>
      </c>
      <c r="P3" s="1">
        <v>3.520533E-2</v>
      </c>
      <c r="R3">
        <v>1849</v>
      </c>
      <c r="S3" t="s">
        <v>19</v>
      </c>
      <c r="T3" s="1">
        <v>-0.80898760188361996</v>
      </c>
      <c r="U3" s="1">
        <v>0.34631345864931901</v>
      </c>
      <c r="V3" s="1">
        <v>-1.4485217193912701</v>
      </c>
      <c r="W3" s="1">
        <v>0.221481855905662</v>
      </c>
      <c r="AE3" t="s">
        <v>13</v>
      </c>
      <c r="AF3" s="8">
        <v>0.863905982515489</v>
      </c>
      <c r="AG3" s="2">
        <v>-5.4495012837505699E-2</v>
      </c>
      <c r="AH3" s="2">
        <v>6.4167767871827703E-3</v>
      </c>
      <c r="AI3" s="3">
        <v>-8.8104135841849299E-2</v>
      </c>
      <c r="AJ3" s="1">
        <f t="shared" ref="AJ3:AJ11" si="0">AF3^2</f>
        <v>0.74633354662605234</v>
      </c>
      <c r="AK3" s="1">
        <f t="shared" ref="AK3:AK11" si="1">AG3^2</f>
        <v>2.9697064241599111E-3</v>
      </c>
      <c r="AL3" s="1">
        <f t="shared" ref="AL3:AL11" si="2">AH3^2</f>
        <v>4.1175024336527637E-5</v>
      </c>
      <c r="AM3" s="1">
        <f t="shared" ref="AM3:AM11" si="3">AI3^2</f>
        <v>7.7623387524390344E-3</v>
      </c>
      <c r="AN3" s="1">
        <f>SUM(AJ3:AM3)</f>
        <v>0.75710676682698785</v>
      </c>
    </row>
    <row r="4" spans="1:40" x14ac:dyDescent="0.25">
      <c r="A4">
        <v>1850</v>
      </c>
      <c r="B4" t="s">
        <v>20</v>
      </c>
      <c r="C4" t="s">
        <v>17</v>
      </c>
      <c r="D4" s="1">
        <v>1.70751220930664E-2</v>
      </c>
      <c r="E4" s="1">
        <v>1.52598508587641E-2</v>
      </c>
      <c r="F4" s="1">
        <v>92.4</v>
      </c>
      <c r="G4" s="1">
        <v>19.2777777777778</v>
      </c>
      <c r="H4" s="1" t="s">
        <v>18</v>
      </c>
      <c r="I4" s="1" t="s">
        <v>18</v>
      </c>
      <c r="J4" s="1">
        <v>0.24891774891774901</v>
      </c>
      <c r="K4" s="1">
        <v>25.771676549999999</v>
      </c>
      <c r="L4" s="1">
        <v>0.62006640000000002</v>
      </c>
      <c r="M4" s="1">
        <v>8.0596571899999994</v>
      </c>
      <c r="N4" s="1">
        <v>6.1932999999999997E-4</v>
      </c>
      <c r="O4" s="1">
        <v>36.389365189999999</v>
      </c>
      <c r="P4" s="1">
        <v>2.640731E-2</v>
      </c>
      <c r="R4">
        <v>1850</v>
      </c>
      <c r="S4" t="s">
        <v>20</v>
      </c>
      <c r="T4" s="1">
        <v>-0.69820801114318698</v>
      </c>
      <c r="U4" s="1">
        <v>0.56369635675090002</v>
      </c>
      <c r="V4" s="1">
        <v>-1.5496556984051999</v>
      </c>
      <c r="W4" s="1">
        <v>1.22168585147254E-2</v>
      </c>
      <c r="AE4" t="s">
        <v>11</v>
      </c>
      <c r="AF4" s="9">
        <v>0.74267911397428998</v>
      </c>
      <c r="AG4" s="1">
        <v>-0.113368224725342</v>
      </c>
      <c r="AH4" s="1">
        <v>-0.157295938182519</v>
      </c>
      <c r="AI4" s="5">
        <v>0.33069682030942299</v>
      </c>
      <c r="AJ4" s="1">
        <f t="shared" si="0"/>
        <v>0.55157226633363643</v>
      </c>
      <c r="AK4" s="1">
        <f t="shared" si="1"/>
        <v>1.2852354377375644E-2</v>
      </c>
      <c r="AL4" s="1">
        <f t="shared" si="2"/>
        <v>2.4742012168718838E-2</v>
      </c>
      <c r="AM4" s="1">
        <f t="shared" si="3"/>
        <v>0.1093603869627628</v>
      </c>
      <c r="AN4" s="1">
        <f t="shared" ref="AN4:AN11" si="4">SUM(AJ4:AM4)</f>
        <v>0.69852701984249377</v>
      </c>
    </row>
    <row r="5" spans="1:40" x14ac:dyDescent="0.25">
      <c r="A5">
        <v>1854</v>
      </c>
      <c r="B5" t="s">
        <v>21</v>
      </c>
      <c r="C5" t="s">
        <v>17</v>
      </c>
      <c r="D5" s="1">
        <v>4.3861764564841199E-3</v>
      </c>
      <c r="E5" s="1">
        <v>1.5392413179428801E-2</v>
      </c>
      <c r="F5" s="1">
        <v>90.304976049999993</v>
      </c>
      <c r="G5" s="1">
        <v>10.5956666666667</v>
      </c>
      <c r="H5" s="1" t="s">
        <v>18</v>
      </c>
      <c r="I5" s="1" t="s">
        <v>18</v>
      </c>
      <c r="J5" s="1">
        <v>0.354354780873673</v>
      </c>
      <c r="K5" s="1">
        <v>23.6110367</v>
      </c>
      <c r="L5" s="1">
        <v>2.6726044099999999</v>
      </c>
      <c r="M5" s="1">
        <v>8.0488855000000008</v>
      </c>
      <c r="N5" s="1">
        <v>1.1853E-3</v>
      </c>
      <c r="O5" s="1">
        <v>34.878988560000003</v>
      </c>
      <c r="P5" s="1">
        <v>3.4272500000000002E-3</v>
      </c>
      <c r="R5">
        <v>1854</v>
      </c>
      <c r="S5" t="s">
        <v>21</v>
      </c>
      <c r="T5" s="1">
        <v>0.21848801798350401</v>
      </c>
      <c r="U5" s="1">
        <v>1.19245027001606</v>
      </c>
      <c r="V5" s="1">
        <v>-1.34380268642324</v>
      </c>
      <c r="W5" s="1">
        <v>0.34641014887316501</v>
      </c>
      <c r="AE5" t="s">
        <v>10</v>
      </c>
      <c r="AF5" s="9">
        <v>-0.722230055015466</v>
      </c>
      <c r="AG5" s="1">
        <v>0.51245065423913605</v>
      </c>
      <c r="AH5" s="1">
        <v>-0.26812645647231398</v>
      </c>
      <c r="AI5" s="5">
        <v>0.112062964002652</v>
      </c>
      <c r="AJ5" s="1">
        <f t="shared" si="0"/>
        <v>0.52161625236764309</v>
      </c>
      <c r="AK5" s="1">
        <f t="shared" si="1"/>
        <v>0.26260567303011856</v>
      </c>
      <c r="AL5" s="1">
        <f t="shared" si="2"/>
        <v>7.1891796660399687E-2</v>
      </c>
      <c r="AM5" s="1">
        <f t="shared" si="3"/>
        <v>1.2558107901059679E-2</v>
      </c>
      <c r="AN5" s="1">
        <f t="shared" si="4"/>
        <v>0.86867182995922099</v>
      </c>
    </row>
    <row r="6" spans="1:40" x14ac:dyDescent="0.25">
      <c r="A6">
        <v>2228</v>
      </c>
      <c r="B6" t="s">
        <v>22</v>
      </c>
      <c r="C6" t="s">
        <v>23</v>
      </c>
      <c r="D6" s="1">
        <v>1.1140215078763799E-2</v>
      </c>
      <c r="E6" s="1">
        <v>2.4949690452341799E-2</v>
      </c>
      <c r="F6" s="1">
        <v>90</v>
      </c>
      <c r="G6" s="1">
        <v>2.60661456054545</v>
      </c>
      <c r="H6" s="1">
        <v>1.38344784127273</v>
      </c>
      <c r="I6" s="1">
        <v>-11.088795345299999</v>
      </c>
      <c r="J6" s="1">
        <v>0.25454333333333301</v>
      </c>
      <c r="K6" s="1">
        <v>19.883540180000001</v>
      </c>
      <c r="L6" s="1">
        <v>3.5155079999999998E-2</v>
      </c>
      <c r="M6" s="1">
        <v>8.1228800400000001</v>
      </c>
      <c r="N6" s="1">
        <v>2.330084E-2</v>
      </c>
      <c r="O6" s="1">
        <v>35.742001279999997</v>
      </c>
      <c r="P6" s="1">
        <v>4.8079230000000001E-2</v>
      </c>
      <c r="R6">
        <v>2228</v>
      </c>
      <c r="S6" t="s">
        <v>22</v>
      </c>
      <c r="T6" s="1">
        <v>-0.64897827985637102</v>
      </c>
      <c r="U6" s="1">
        <v>5.9960488072757202E-2</v>
      </c>
      <c r="V6" s="1">
        <v>1.05443078297464</v>
      </c>
      <c r="W6" s="1">
        <v>0.13667697892681999</v>
      </c>
      <c r="Y6">
        <v>2228</v>
      </c>
      <c r="Z6" s="1">
        <v>-0.33341390684655298</v>
      </c>
      <c r="AA6" s="1">
        <v>-0.34486341994771202</v>
      </c>
      <c r="AB6" s="1">
        <v>-0.31293941288798399</v>
      </c>
      <c r="AC6" s="1">
        <v>-1.29961258339559</v>
      </c>
      <c r="AE6" t="s">
        <v>15</v>
      </c>
      <c r="AF6" s="9">
        <v>-0.49892035453254402</v>
      </c>
      <c r="AG6" s="13">
        <v>-0.430312080329744</v>
      </c>
      <c r="AH6" s="1">
        <v>0.339315978902059</v>
      </c>
      <c r="AI6" s="10">
        <v>-0.488693473857162</v>
      </c>
      <c r="AJ6" s="1">
        <f t="shared" si="0"/>
        <v>0.24892152016687941</v>
      </c>
      <c r="AK6" s="1">
        <f t="shared" si="1"/>
        <v>0.18516848647771206</v>
      </c>
      <c r="AL6" s="1">
        <f t="shared" si="2"/>
        <v>0.11513533353826255</v>
      </c>
      <c r="AM6" s="1">
        <f t="shared" si="3"/>
        <v>0.23882131139058069</v>
      </c>
      <c r="AN6" s="1">
        <f t="shared" si="4"/>
        <v>0.78804665157343468</v>
      </c>
    </row>
    <row r="7" spans="1:40" x14ac:dyDescent="0.25">
      <c r="A7">
        <v>2231</v>
      </c>
      <c r="B7" t="s">
        <v>24</v>
      </c>
      <c r="C7" t="s">
        <v>23</v>
      </c>
      <c r="D7" s="1">
        <v>3.5649365538292801E-3</v>
      </c>
      <c r="E7" s="1">
        <v>2.7061136016290298E-2</v>
      </c>
      <c r="F7" s="1">
        <v>86</v>
      </c>
      <c r="G7" s="1">
        <v>1.1610818061999999</v>
      </c>
      <c r="H7" s="1">
        <v>3.7472281214000001</v>
      </c>
      <c r="I7" s="1">
        <v>-14.686131998</v>
      </c>
      <c r="J7" s="1">
        <v>0.118036046511628</v>
      </c>
      <c r="K7" s="1">
        <v>19.883540180000001</v>
      </c>
      <c r="L7" s="1">
        <v>3.5155079999999998E-2</v>
      </c>
      <c r="M7" s="1">
        <v>8.1228800400000001</v>
      </c>
      <c r="N7" s="1">
        <v>2.330084E-2</v>
      </c>
      <c r="O7" s="1">
        <v>35.742001279999997</v>
      </c>
      <c r="P7" s="1">
        <v>4.8079230000000001E-2</v>
      </c>
      <c r="R7">
        <v>2231</v>
      </c>
      <c r="S7" t="s">
        <v>24</v>
      </c>
      <c r="T7" s="1">
        <v>-0.83180761110792001</v>
      </c>
      <c r="U7" s="1">
        <v>-0.37747492005819</v>
      </c>
      <c r="V7" s="1">
        <v>0.95887170185858395</v>
      </c>
      <c r="W7" s="1">
        <v>0.60128452996389703</v>
      </c>
      <c r="Y7">
        <v>2231</v>
      </c>
      <c r="Z7" s="1">
        <v>-0.548533359938295</v>
      </c>
      <c r="AA7" s="1">
        <v>-0.28304061125817798</v>
      </c>
      <c r="AB7" s="1">
        <v>-0.163455385801999</v>
      </c>
      <c r="AC7" s="1">
        <v>-1.97671000243155</v>
      </c>
      <c r="AE7" t="s">
        <v>14</v>
      </c>
      <c r="AF7" s="4">
        <v>-0.183282788819044</v>
      </c>
      <c r="AG7" s="13">
        <v>0.82984088497929598</v>
      </c>
      <c r="AH7" s="1">
        <v>1.7888549076716099E-2</v>
      </c>
      <c r="AI7" s="5">
        <v>8.3259634148219797E-2</v>
      </c>
      <c r="AJ7" s="1">
        <f t="shared" si="0"/>
        <v>3.359258067728628E-2</v>
      </c>
      <c r="AK7" s="1">
        <f t="shared" si="1"/>
        <v>0.68863589438322115</v>
      </c>
      <c r="AL7" s="1">
        <f t="shared" si="2"/>
        <v>3.2000018807008037E-4</v>
      </c>
      <c r="AM7" s="1">
        <f t="shared" si="3"/>
        <v>6.9321666784954083E-3</v>
      </c>
      <c r="AN7" s="1">
        <f t="shared" si="4"/>
        <v>0.72948064192707296</v>
      </c>
    </row>
    <row r="8" spans="1:40" x14ac:dyDescent="0.25">
      <c r="A8">
        <v>2232</v>
      </c>
      <c r="B8" t="s">
        <v>25</v>
      </c>
      <c r="C8" t="s">
        <v>23</v>
      </c>
      <c r="D8" s="1">
        <v>4.2237919386222201E-3</v>
      </c>
      <c r="E8" s="1">
        <v>2.0481999900136502E-3</v>
      </c>
      <c r="F8" s="1">
        <v>96</v>
      </c>
      <c r="G8" s="1">
        <v>0.95750294018181803</v>
      </c>
      <c r="H8" s="1" t="s">
        <v>18</v>
      </c>
      <c r="I8" s="1">
        <v>-12.5047329959091</v>
      </c>
      <c r="J8" s="1">
        <v>0.32315937500000003</v>
      </c>
      <c r="K8" s="1">
        <v>20.293985849999999</v>
      </c>
      <c r="L8" s="1">
        <v>4.5816849999999999E-2</v>
      </c>
      <c r="M8" s="1">
        <v>8.1217218500000001</v>
      </c>
      <c r="N8" s="1">
        <v>2.565566E-2</v>
      </c>
      <c r="O8" s="1">
        <v>35.653792439999997</v>
      </c>
      <c r="P8" s="1">
        <v>7.0205799999999999E-2</v>
      </c>
      <c r="R8">
        <v>2232</v>
      </c>
      <c r="S8" t="s">
        <v>25</v>
      </c>
      <c r="T8" s="1">
        <v>-0.67634988128222695</v>
      </c>
      <c r="U8" s="1">
        <v>0.108970714532097</v>
      </c>
      <c r="V8" s="1">
        <v>1.1596853124578099</v>
      </c>
      <c r="W8" s="1">
        <v>-1.2345632222453999</v>
      </c>
      <c r="Z8" s="1"/>
      <c r="AA8" s="1"/>
      <c r="AB8" s="1"/>
      <c r="AC8" s="1"/>
      <c r="AE8" t="s">
        <v>9</v>
      </c>
      <c r="AF8" s="4">
        <v>-4.28110746890338E-2</v>
      </c>
      <c r="AG8" s="13">
        <v>0.67762611195332201</v>
      </c>
      <c r="AH8" s="1">
        <v>0.33795992542272002</v>
      </c>
      <c r="AI8" s="5">
        <v>-0.41933187717943798</v>
      </c>
      <c r="AJ8" s="1">
        <f t="shared" si="0"/>
        <v>1.8327881160300305E-3</v>
      </c>
      <c r="AK8" s="1">
        <f t="shared" si="1"/>
        <v>0.45917714760097611</v>
      </c>
      <c r="AL8" s="1">
        <f t="shared" si="2"/>
        <v>0.11421691119173048</v>
      </c>
      <c r="AM8" s="1">
        <f t="shared" si="3"/>
        <v>0.17583922321883128</v>
      </c>
      <c r="AN8" s="1">
        <f t="shared" si="4"/>
        <v>0.75106607012756788</v>
      </c>
    </row>
    <row r="9" spans="1:40" x14ac:dyDescent="0.25">
      <c r="A9">
        <v>2236</v>
      </c>
      <c r="B9" t="s">
        <v>26</v>
      </c>
      <c r="C9" t="s">
        <v>23</v>
      </c>
      <c r="D9" s="1">
        <v>1.08392298863829E-2</v>
      </c>
      <c r="E9" s="1">
        <v>3.0764851114007698E-2</v>
      </c>
      <c r="F9" s="1">
        <v>87</v>
      </c>
      <c r="G9" s="1">
        <v>2.0621935097000001</v>
      </c>
      <c r="H9" s="1" t="s">
        <v>18</v>
      </c>
      <c r="I9" s="1">
        <v>-11.216491249000001</v>
      </c>
      <c r="J9" s="1">
        <v>0.25752643678160902</v>
      </c>
      <c r="K9" s="1">
        <v>20.1985007</v>
      </c>
      <c r="L9" s="1">
        <v>4.4999169999999998E-2</v>
      </c>
      <c r="M9" s="1">
        <v>8.1216795000000008</v>
      </c>
      <c r="N9" s="1">
        <v>2.570996E-2</v>
      </c>
      <c r="O9" s="1">
        <v>35.669610740000003</v>
      </c>
      <c r="P9" s="1">
        <v>6.0438319999999997E-2</v>
      </c>
      <c r="R9">
        <v>2236</v>
      </c>
      <c r="S9" t="s">
        <v>26</v>
      </c>
      <c r="T9" s="1">
        <v>-0.82014657246641298</v>
      </c>
      <c r="U9" s="1">
        <v>-0.112525449384879</v>
      </c>
      <c r="V9" s="1">
        <v>1.2124416108329401</v>
      </c>
      <c r="W9" s="1">
        <v>0.23088260840889899</v>
      </c>
      <c r="Y9">
        <v>2316</v>
      </c>
      <c r="Z9" s="1">
        <v>-0.99164294428580801</v>
      </c>
      <c r="AA9" s="1">
        <v>-0.66171696430480897</v>
      </c>
      <c r="AB9" s="1">
        <v>-1.41016339477875</v>
      </c>
      <c r="AC9" s="1">
        <v>0.15761382405495</v>
      </c>
      <c r="AE9" t="s">
        <v>12</v>
      </c>
      <c r="AF9" s="4">
        <v>0.150164687841884</v>
      </c>
      <c r="AG9" s="1">
        <v>-7.4296973248592899E-2</v>
      </c>
      <c r="AH9" s="13">
        <v>0.795849468136827</v>
      </c>
      <c r="AI9" s="5">
        <v>6.7371842789084299E-2</v>
      </c>
      <c r="AJ9" s="1">
        <f t="shared" si="0"/>
        <v>2.2549433474650465E-2</v>
      </c>
      <c r="AK9" s="1">
        <f t="shared" si="1"/>
        <v>5.5200402339021289E-3</v>
      </c>
      <c r="AL9" s="1">
        <f t="shared" si="2"/>
        <v>0.63337637593367047</v>
      </c>
      <c r="AM9" s="1">
        <f t="shared" si="3"/>
        <v>4.5389652007970897E-3</v>
      </c>
      <c r="AN9" s="1">
        <f t="shared" si="4"/>
        <v>0.66598481484302019</v>
      </c>
    </row>
    <row r="10" spans="1:40" x14ac:dyDescent="0.25">
      <c r="A10">
        <v>2316</v>
      </c>
      <c r="B10" t="s">
        <v>27</v>
      </c>
      <c r="C10" t="s">
        <v>23</v>
      </c>
      <c r="D10" s="1">
        <v>1.04759412593491E-2</v>
      </c>
      <c r="E10" s="1">
        <v>5.6056193171479501E-2</v>
      </c>
      <c r="F10" s="1">
        <v>83</v>
      </c>
      <c r="G10" s="1">
        <v>2.1220772572</v>
      </c>
      <c r="H10" s="1">
        <v>22.808223940000001</v>
      </c>
      <c r="I10" s="1">
        <v>-12.480612002000001</v>
      </c>
      <c r="J10" s="1">
        <v>0.26384578313252999</v>
      </c>
      <c r="K10" s="1">
        <v>22.389009519999998</v>
      </c>
      <c r="L10" s="1">
        <v>1.5833900000000001E-3</v>
      </c>
      <c r="M10" s="1">
        <v>8.0755853799999997</v>
      </c>
      <c r="N10" s="1">
        <v>3.0387000000000001E-3</v>
      </c>
      <c r="O10" s="1">
        <v>36.810396150000003</v>
      </c>
      <c r="P10" s="1">
        <v>1.1732380000000001E-2</v>
      </c>
      <c r="R10">
        <v>2316</v>
      </c>
      <c r="S10" t="s">
        <v>27</v>
      </c>
      <c r="T10" s="1">
        <v>-0.84385379825734796</v>
      </c>
      <c r="U10" s="1">
        <v>0.71698204090239603</v>
      </c>
      <c r="V10" s="1">
        <v>0.13324111370799399</v>
      </c>
      <c r="W10" s="1">
        <v>1.9000080940399899</v>
      </c>
      <c r="Z10" s="1"/>
      <c r="AA10" s="1"/>
      <c r="AB10" s="1"/>
      <c r="AC10" s="1"/>
      <c r="AE10" t="s">
        <v>6</v>
      </c>
      <c r="AF10" s="4">
        <v>0.24220852712640001</v>
      </c>
      <c r="AG10" s="1">
        <v>-0.25735857904049603</v>
      </c>
      <c r="AH10" s="13">
        <v>-0.77846725539795902</v>
      </c>
      <c r="AI10" s="5">
        <v>-0.12176523341340099</v>
      </c>
      <c r="AJ10" s="1">
        <f t="shared" si="0"/>
        <v>5.866497061274005E-2</v>
      </c>
      <c r="AK10" s="1">
        <f t="shared" si="1"/>
        <v>6.6233438205743247E-2</v>
      </c>
      <c r="AL10" s="1">
        <f t="shared" si="2"/>
        <v>0.60601126772683112</v>
      </c>
      <c r="AM10" s="1">
        <f t="shared" si="3"/>
        <v>1.4826772068220025E-2</v>
      </c>
      <c r="AN10" s="1">
        <f t="shared" si="4"/>
        <v>0.7457364486135345</v>
      </c>
    </row>
    <row r="11" spans="1:40" x14ac:dyDescent="0.25">
      <c r="A11">
        <v>2327</v>
      </c>
      <c r="B11" t="s">
        <v>28</v>
      </c>
      <c r="C11" t="s">
        <v>23</v>
      </c>
      <c r="D11" s="1">
        <v>1.14015088013037E-2</v>
      </c>
      <c r="E11" s="1">
        <v>2.3314527918786399E-2</v>
      </c>
      <c r="F11" s="1">
        <v>89</v>
      </c>
      <c r="G11" s="1">
        <v>2.8596278277222198</v>
      </c>
      <c r="H11" s="1">
        <v>30.447380617777799</v>
      </c>
      <c r="I11" s="1">
        <v>-13.325882453125001</v>
      </c>
      <c r="J11" s="1">
        <v>0.40300561797752799</v>
      </c>
      <c r="K11" s="1">
        <v>22.389009519999998</v>
      </c>
      <c r="L11" s="1">
        <v>1.5833900000000001E-3</v>
      </c>
      <c r="M11" s="1">
        <v>8.0755853799999997</v>
      </c>
      <c r="N11" s="1">
        <v>3.0387000000000001E-3</v>
      </c>
      <c r="O11" s="1">
        <v>36.810396150000003</v>
      </c>
      <c r="P11" s="1">
        <v>1.1732380000000001E-2</v>
      </c>
      <c r="R11">
        <v>2327</v>
      </c>
      <c r="S11" t="s">
        <v>28</v>
      </c>
      <c r="T11" s="1">
        <v>-0.47159121426755501</v>
      </c>
      <c r="U11" s="1">
        <v>1.30803449995971</v>
      </c>
      <c r="V11" s="1">
        <v>-3.0364524049905198E-2</v>
      </c>
      <c r="W11" s="1">
        <v>0.16701700873653999</v>
      </c>
      <c r="Y11">
        <v>2327</v>
      </c>
      <c r="Z11" s="1">
        <v>-0.80646408738173603</v>
      </c>
      <c r="AA11" s="1">
        <v>-0.102163659834727</v>
      </c>
      <c r="AB11" s="1">
        <v>-1.16727582575189</v>
      </c>
      <c r="AC11" s="1">
        <v>0.50313890119550397</v>
      </c>
      <c r="AE11" t="s">
        <v>4</v>
      </c>
      <c r="AF11" s="6">
        <v>5.2349304020030303E-3</v>
      </c>
      <c r="AG11" s="7">
        <v>-4.6190650263845598E-2</v>
      </c>
      <c r="AH11" s="14">
        <v>0.27276838354882299</v>
      </c>
      <c r="AI11" s="11">
        <v>0.869502516432484</v>
      </c>
      <c r="AJ11" s="1">
        <f t="shared" si="0"/>
        <v>2.7404496313815608E-5</v>
      </c>
      <c r="AK11" s="1">
        <f t="shared" si="1"/>
        <v>2.1335761717968995E-3</v>
      </c>
      <c r="AL11" s="1">
        <f t="shared" si="2"/>
        <v>7.4402591063837814E-2</v>
      </c>
      <c r="AM11" s="1">
        <f t="shared" si="3"/>
        <v>0.75603462608242211</v>
      </c>
      <c r="AN11" s="1">
        <f t="shared" si="4"/>
        <v>0.83259819781437061</v>
      </c>
    </row>
    <row r="12" spans="1:40" x14ac:dyDescent="0.25">
      <c r="A12">
        <v>2421</v>
      </c>
      <c r="B12" t="s">
        <v>29</v>
      </c>
      <c r="C12" t="s">
        <v>23</v>
      </c>
      <c r="D12" s="1">
        <v>1.42568129606639E-2</v>
      </c>
      <c r="E12" s="1">
        <v>1.5323961958782599E-3</v>
      </c>
      <c r="F12" s="1">
        <v>98</v>
      </c>
      <c r="G12" s="1">
        <v>3.3297084958333301</v>
      </c>
      <c r="H12" s="1">
        <v>4.0869940472222197</v>
      </c>
      <c r="I12" s="1">
        <v>-15.159837736666701</v>
      </c>
      <c r="J12" s="1">
        <v>0.53816326530612202</v>
      </c>
      <c r="K12" s="1">
        <v>18.193222290000001</v>
      </c>
      <c r="L12" s="1">
        <v>0.16895521999999999</v>
      </c>
      <c r="M12" s="1">
        <v>8.0666933000000007</v>
      </c>
      <c r="N12" s="1">
        <v>2.0454070000000001E-2</v>
      </c>
      <c r="O12" s="1">
        <v>36.718164199999997</v>
      </c>
      <c r="P12" s="1">
        <v>3.705282E-2</v>
      </c>
      <c r="R12">
        <v>2421</v>
      </c>
      <c r="S12" t="s">
        <v>29</v>
      </c>
      <c r="T12" s="1">
        <v>-0.12882552796579999</v>
      </c>
      <c r="U12" s="1">
        <v>1.36841296109255</v>
      </c>
      <c r="V12" s="1">
        <v>0.105079531570027</v>
      </c>
      <c r="W12" s="1">
        <v>-1.52812239700693</v>
      </c>
      <c r="Y12">
        <v>2421</v>
      </c>
      <c r="Z12" s="1">
        <v>-0.108506155293169</v>
      </c>
      <c r="AA12" s="1">
        <v>0.19766040268225801</v>
      </c>
      <c r="AB12" s="1">
        <v>-0.57409268158976301</v>
      </c>
      <c r="AC12" s="1">
        <v>0.91526379123898904</v>
      </c>
      <c r="AJ12" s="1">
        <f>SUM(AJ3:AJ11)/9*100</f>
        <v>24.279008476347023</v>
      </c>
      <c r="AK12" s="1">
        <f t="shared" ref="AK12:AM12" si="5">SUM(AK3:AK11)/9*100</f>
        <v>18.725514632277839</v>
      </c>
      <c r="AL12" s="1">
        <f t="shared" si="5"/>
        <v>18.22374959439842</v>
      </c>
      <c r="AM12" s="1">
        <f t="shared" si="5"/>
        <v>14.740821091728979</v>
      </c>
    </row>
    <row r="13" spans="1:40" x14ac:dyDescent="0.25">
      <c r="A13">
        <v>2424</v>
      </c>
      <c r="B13" t="s">
        <v>30</v>
      </c>
      <c r="C13" t="s">
        <v>23</v>
      </c>
      <c r="D13" s="1">
        <v>1.5738109721502701E-2</v>
      </c>
      <c r="E13" s="1">
        <v>4.68848485308117E-2</v>
      </c>
      <c r="F13" s="1">
        <v>93</v>
      </c>
      <c r="G13" s="1">
        <v>1.751772898125</v>
      </c>
      <c r="H13" s="1">
        <v>5.2460528862500002</v>
      </c>
      <c r="I13" s="1">
        <v>-17.43</v>
      </c>
      <c r="J13" s="1">
        <v>0.52365591397849498</v>
      </c>
      <c r="K13" s="1">
        <v>18.193222290000001</v>
      </c>
      <c r="L13" s="1">
        <v>0.16895521999999999</v>
      </c>
      <c r="M13" s="1">
        <v>8.0666933000000007</v>
      </c>
      <c r="N13" s="1">
        <v>2.0454070000000001E-2</v>
      </c>
      <c r="O13" s="1">
        <v>36.718164199999997</v>
      </c>
      <c r="P13" s="1">
        <v>3.705282E-2</v>
      </c>
      <c r="R13">
        <v>2424</v>
      </c>
      <c r="S13" t="s">
        <v>30</v>
      </c>
      <c r="T13" s="1">
        <v>-0.44168106659223999</v>
      </c>
      <c r="U13" s="1">
        <v>1.1380575816226399</v>
      </c>
      <c r="V13" s="1">
        <v>0.61634987977837496</v>
      </c>
      <c r="W13" s="1">
        <v>0.41110920639227799</v>
      </c>
      <c r="Y13">
        <v>2424</v>
      </c>
      <c r="Z13" s="1">
        <v>-0.376148945377005</v>
      </c>
      <c r="AA13" s="1">
        <v>-0.55092120802065903</v>
      </c>
      <c r="AB13" s="1">
        <v>-0.82661314185221302</v>
      </c>
      <c r="AC13" s="1">
        <v>1.23691261060659</v>
      </c>
      <c r="AJ13" s="1">
        <f>AJ12</f>
        <v>24.279008476347023</v>
      </c>
      <c r="AK13" s="1">
        <f>AJ13+AK12</f>
        <v>43.004523108624866</v>
      </c>
      <c r="AL13" s="1">
        <f t="shared" ref="AL13:AM13" si="6">AK13+AL12</f>
        <v>61.228272703023286</v>
      </c>
      <c r="AM13" s="1">
        <f t="shared" si="6"/>
        <v>75.969093794752268</v>
      </c>
    </row>
    <row r="14" spans="1:40" x14ac:dyDescent="0.25">
      <c r="A14">
        <v>2469</v>
      </c>
      <c r="B14" t="s">
        <v>31</v>
      </c>
      <c r="C14" t="s">
        <v>23</v>
      </c>
      <c r="D14" s="1">
        <v>3.9121426752345402E-2</v>
      </c>
      <c r="E14" s="1">
        <v>3.42266073817847E-2</v>
      </c>
      <c r="F14" s="1">
        <v>88</v>
      </c>
      <c r="G14" s="1">
        <v>2.9125341263125</v>
      </c>
      <c r="H14" s="1">
        <v>1.5027605384615399</v>
      </c>
      <c r="I14" s="1">
        <v>-18.684885766250002</v>
      </c>
      <c r="J14" s="1">
        <v>0.55335964999999998</v>
      </c>
      <c r="K14" s="1">
        <v>14.596261419999999</v>
      </c>
      <c r="L14" s="1">
        <v>0.92394041999999998</v>
      </c>
      <c r="M14" s="1">
        <v>8.1139420999999992</v>
      </c>
      <c r="N14" s="1">
        <v>7.6328900000000005E-2</v>
      </c>
      <c r="O14" s="1">
        <v>37.785966330000001</v>
      </c>
      <c r="P14" s="1">
        <v>1.1375949999999999E-2</v>
      </c>
      <c r="R14">
        <v>2469</v>
      </c>
      <c r="S14" t="s">
        <v>31</v>
      </c>
      <c r="T14" s="1">
        <v>0.72142160294841795</v>
      </c>
      <c r="U14" s="1">
        <v>1.60869191584383</v>
      </c>
      <c r="V14" s="1">
        <v>1.24147030560122</v>
      </c>
      <c r="W14" s="1">
        <v>0.10030017427093101</v>
      </c>
      <c r="Y14">
        <v>2469</v>
      </c>
      <c r="Z14" s="1">
        <v>0.60667467746905301</v>
      </c>
      <c r="AA14" s="1">
        <v>-1.20335425111356</v>
      </c>
      <c r="AB14" s="1">
        <v>1.18187640235986</v>
      </c>
      <c r="AC14" s="1">
        <v>0.74252553836714397</v>
      </c>
      <c r="AE14" t="s">
        <v>77</v>
      </c>
    </row>
    <row r="15" spans="1:40" x14ac:dyDescent="0.25">
      <c r="A15">
        <v>2470</v>
      </c>
      <c r="B15" t="s">
        <v>32</v>
      </c>
      <c r="C15" t="s">
        <v>23</v>
      </c>
      <c r="D15" s="1">
        <v>2.4980560618793099E-2</v>
      </c>
      <c r="E15" s="1">
        <v>3.5960679816125898E-2</v>
      </c>
      <c r="F15" s="1">
        <v>92</v>
      </c>
      <c r="G15" s="1">
        <v>1.7734659794444401</v>
      </c>
      <c r="H15" s="1">
        <v>1.5555422352941199</v>
      </c>
      <c r="I15" s="1">
        <v>-18.5302746521429</v>
      </c>
      <c r="J15" s="1">
        <v>0.41363441086956498</v>
      </c>
      <c r="K15" s="1">
        <v>14.596261419999999</v>
      </c>
      <c r="L15" s="1">
        <v>0.92394041999999998</v>
      </c>
      <c r="M15" s="1">
        <v>8.1139420999999992</v>
      </c>
      <c r="N15" s="1">
        <v>7.6328900000000005E-2</v>
      </c>
      <c r="O15" s="1">
        <v>37.785966330000001</v>
      </c>
      <c r="P15" s="1">
        <v>1.1375949999999999E-2</v>
      </c>
      <c r="R15">
        <v>2470</v>
      </c>
      <c r="S15" t="s">
        <v>32</v>
      </c>
      <c r="T15" s="1">
        <v>0.53956083445615499</v>
      </c>
      <c r="U15" s="1">
        <v>1.1587471407718599</v>
      </c>
      <c r="V15" s="1">
        <v>1.1209590488754899</v>
      </c>
      <c r="W15" s="1">
        <v>0.55381136067436798</v>
      </c>
      <c r="Y15">
        <v>2470</v>
      </c>
      <c r="Z15" s="1">
        <v>0.42851210466383299</v>
      </c>
      <c r="AA15" s="1">
        <v>-1.1578464962488</v>
      </c>
      <c r="AB15" s="1">
        <v>1.29490513005932</v>
      </c>
      <c r="AC15" s="1">
        <v>6.0575408235417801E-2</v>
      </c>
      <c r="AE15" t="s">
        <v>0</v>
      </c>
      <c r="AF15" t="s">
        <v>60</v>
      </c>
      <c r="AG15" t="s">
        <v>61</v>
      </c>
      <c r="AH15" t="s">
        <v>62</v>
      </c>
      <c r="AI15" t="s">
        <v>63</v>
      </c>
      <c r="AJ15" t="s">
        <v>60</v>
      </c>
      <c r="AK15" t="s">
        <v>61</v>
      </c>
      <c r="AL15" t="s">
        <v>62</v>
      </c>
      <c r="AM15" t="s">
        <v>63</v>
      </c>
    </row>
    <row r="16" spans="1:40" x14ac:dyDescent="0.25">
      <c r="A16">
        <v>2471</v>
      </c>
      <c r="B16" t="s">
        <v>33</v>
      </c>
      <c r="C16" t="s">
        <v>23</v>
      </c>
      <c r="D16" s="1">
        <v>1.2508591105952999E-2</v>
      </c>
      <c r="E16" s="1">
        <v>2.4320110738741199E-2</v>
      </c>
      <c r="F16" s="1">
        <v>95</v>
      </c>
      <c r="G16" s="1">
        <v>1.74780848868421</v>
      </c>
      <c r="H16" s="1">
        <v>2.8694013749999998</v>
      </c>
      <c r="I16" s="1">
        <v>-19.062604042631602</v>
      </c>
      <c r="J16" s="1">
        <v>0.42105263157894701</v>
      </c>
      <c r="K16" s="1">
        <v>14.596261419999999</v>
      </c>
      <c r="L16" s="1">
        <v>0.92394041999999998</v>
      </c>
      <c r="M16" s="1">
        <v>8.1139420999999992</v>
      </c>
      <c r="N16" s="1">
        <v>7.6328900000000005E-2</v>
      </c>
      <c r="O16" s="1">
        <v>37.785966330000001</v>
      </c>
      <c r="P16" s="1">
        <v>1.1375949999999999E-2</v>
      </c>
      <c r="R16">
        <v>2471</v>
      </c>
      <c r="S16" t="s">
        <v>33</v>
      </c>
      <c r="T16" s="1">
        <v>0.62085907905767801</v>
      </c>
      <c r="U16" s="1">
        <v>1.23511337474306</v>
      </c>
      <c r="V16" s="1">
        <v>1.01839686367752</v>
      </c>
      <c r="W16" s="1">
        <v>5.1842817262091702E-2</v>
      </c>
      <c r="Y16">
        <v>2471</v>
      </c>
      <c r="Z16" s="1">
        <v>0.45284569603142699</v>
      </c>
      <c r="AA16" s="1">
        <v>-0.95274988563992102</v>
      </c>
      <c r="AB16" s="1">
        <v>1.4078374980831401</v>
      </c>
      <c r="AC16" s="1">
        <v>-2.5183713582936602E-2</v>
      </c>
      <c r="AE16" t="s">
        <v>11</v>
      </c>
      <c r="AF16" s="8">
        <v>0.90549130629835395</v>
      </c>
      <c r="AG16" s="2">
        <v>-7.1642397465877306E-2</v>
      </c>
      <c r="AH16" s="2">
        <v>0.308789416864924</v>
      </c>
      <c r="AI16" s="3">
        <v>5.49247399182533E-2</v>
      </c>
      <c r="AJ16" s="1">
        <f t="shared" ref="AJ16:AJ25" si="7">AF16^2</f>
        <v>0.81991450578189939</v>
      </c>
      <c r="AK16" s="1">
        <f t="shared" ref="AK16:AK25" si="8">AG16^2</f>
        <v>5.1326331146587427E-3</v>
      </c>
      <c r="AL16" s="1">
        <f t="shared" ref="AL16:AL25" si="9">AH16^2</f>
        <v>9.5350903967779815E-2</v>
      </c>
      <c r="AM16" s="1">
        <f t="shared" ref="AM16:AM25" si="10">AI16^2</f>
        <v>3.0167270550877675E-3</v>
      </c>
    </row>
    <row r="17" spans="1:39" x14ac:dyDescent="0.25">
      <c r="A17">
        <v>2473</v>
      </c>
      <c r="B17" t="s">
        <v>34</v>
      </c>
      <c r="C17" t="s">
        <v>23</v>
      </c>
      <c r="D17" s="1">
        <v>1.8820078975134099E-2</v>
      </c>
      <c r="E17" s="1">
        <v>2.6024643667326899E-2</v>
      </c>
      <c r="F17" s="1">
        <v>88</v>
      </c>
      <c r="G17" s="1">
        <v>4.3537271821666703</v>
      </c>
      <c r="H17" s="1">
        <v>11.8948646875</v>
      </c>
      <c r="I17" s="1">
        <v>-21.007980963888901</v>
      </c>
      <c r="J17" s="1">
        <v>0.29545454545454503</v>
      </c>
      <c r="K17" s="1">
        <v>16.11286385</v>
      </c>
      <c r="L17" s="1">
        <v>0.10586655</v>
      </c>
      <c r="M17" s="1">
        <v>8.1054378000000007</v>
      </c>
      <c r="N17" s="1">
        <v>1.7190750000000001E-2</v>
      </c>
      <c r="O17" s="1">
        <v>37.359459809999997</v>
      </c>
      <c r="P17" s="1">
        <v>3.1354369999999999E-2</v>
      </c>
      <c r="R17">
        <v>2473</v>
      </c>
      <c r="S17" t="s">
        <v>34</v>
      </c>
      <c r="T17" s="1">
        <v>-0.28250531811521101</v>
      </c>
      <c r="U17" s="1">
        <v>0.451808155712913</v>
      </c>
      <c r="V17" s="1">
        <v>0.689156010820276</v>
      </c>
      <c r="W17" s="1">
        <v>0.17222018111550699</v>
      </c>
      <c r="Y17">
        <v>2473</v>
      </c>
      <c r="Z17" s="1">
        <v>2.2534730950956101E-2</v>
      </c>
      <c r="AA17" s="1">
        <v>-0.45047484139288901</v>
      </c>
      <c r="AB17" s="1">
        <v>-0.42819982673725299</v>
      </c>
      <c r="AC17" s="1">
        <v>-0.51195820896530697</v>
      </c>
      <c r="AE17" t="s">
        <v>10</v>
      </c>
      <c r="AF17" s="9">
        <v>-0.89898008903544402</v>
      </c>
      <c r="AG17" s="1">
        <v>4.4376868991708299E-2</v>
      </c>
      <c r="AH17" s="1">
        <v>-0.35529035614514798</v>
      </c>
      <c r="AI17" s="5">
        <v>-2.7156731931960901E-2</v>
      </c>
      <c r="AJ17" s="1">
        <f t="shared" si="7"/>
        <v>0.80816520048217488</v>
      </c>
      <c r="AK17" s="1">
        <f t="shared" si="8"/>
        <v>1.9693065015072416E-3</v>
      </c>
      <c r="AL17" s="1">
        <f t="shared" si="9"/>
        <v>0.1262312371697461</v>
      </c>
      <c r="AM17" s="1">
        <f t="shared" si="10"/>
        <v>7.3748808922438484E-4</v>
      </c>
    </row>
    <row r="18" spans="1:39" x14ac:dyDescent="0.25">
      <c r="A18">
        <v>2489</v>
      </c>
      <c r="B18" t="s">
        <v>35</v>
      </c>
      <c r="C18" t="s">
        <v>23</v>
      </c>
      <c r="D18" s="1">
        <v>2.50950590106823E-3</v>
      </c>
      <c r="E18" s="1">
        <v>6.6313337599828298E-2</v>
      </c>
      <c r="F18" s="1">
        <v>98</v>
      </c>
      <c r="G18" s="1">
        <v>0.2144211915</v>
      </c>
      <c r="H18" s="1" t="s">
        <v>18</v>
      </c>
      <c r="I18" s="1" t="s">
        <v>18</v>
      </c>
      <c r="J18" s="1">
        <v>0.16326530612244899</v>
      </c>
      <c r="K18" s="1">
        <v>1.96809707</v>
      </c>
      <c r="L18" s="1">
        <v>5.4684572500000002</v>
      </c>
      <c r="M18" s="1">
        <v>8.1442371799999993</v>
      </c>
      <c r="N18" s="1">
        <v>0.44933088999999998</v>
      </c>
      <c r="O18" s="1">
        <v>32.845533949999997</v>
      </c>
      <c r="P18" s="1">
        <v>3.1765399999999998E-3</v>
      </c>
      <c r="R18">
        <v>2489</v>
      </c>
      <c r="S18" t="s">
        <v>35</v>
      </c>
      <c r="T18" s="1">
        <v>3.5557094416656501</v>
      </c>
      <c r="U18" s="1">
        <v>-0.14071376328628599</v>
      </c>
      <c r="V18" s="1">
        <v>1.98942237681068</v>
      </c>
      <c r="W18" s="1">
        <v>2.3428571432508001</v>
      </c>
      <c r="Z18" s="1"/>
      <c r="AA18" s="1"/>
      <c r="AB18" s="1"/>
      <c r="AC18" s="1"/>
      <c r="AE18" t="s">
        <v>6</v>
      </c>
      <c r="AF18" s="9">
        <v>0.83146964880678798</v>
      </c>
      <c r="AG18" s="1">
        <v>0.34904834451186001</v>
      </c>
      <c r="AH18" s="1">
        <v>-0.35353316049796302</v>
      </c>
      <c r="AI18" s="5">
        <v>7.6958729893654099E-2</v>
      </c>
      <c r="AJ18" s="1">
        <f t="shared" si="7"/>
        <v>0.69134177688688336</v>
      </c>
      <c r="AK18" s="1">
        <f t="shared" si="8"/>
        <v>0.12183474680647011</v>
      </c>
      <c r="AL18" s="1">
        <f t="shared" si="9"/>
        <v>0.12498569557167848</v>
      </c>
      <c r="AM18" s="1">
        <f t="shared" si="10"/>
        <v>5.9226461068444093E-3</v>
      </c>
    </row>
    <row r="19" spans="1:39" x14ac:dyDescent="0.25">
      <c r="A19">
        <v>2491</v>
      </c>
      <c r="B19" t="s">
        <v>36</v>
      </c>
      <c r="C19" t="s">
        <v>23</v>
      </c>
      <c r="D19" s="1">
        <v>7.6300253552787798E-3</v>
      </c>
      <c r="E19" s="1">
        <v>6.2686539196131694E-2</v>
      </c>
      <c r="F19" s="1">
        <v>98</v>
      </c>
      <c r="G19" s="1">
        <v>2.441494928</v>
      </c>
      <c r="H19" s="1" t="s">
        <v>18</v>
      </c>
      <c r="I19" s="1" t="s">
        <v>18</v>
      </c>
      <c r="J19" s="1">
        <v>0.14285714285714299</v>
      </c>
      <c r="K19" s="1">
        <v>27.918983839999999</v>
      </c>
      <c r="L19" s="1">
        <v>0.15897633</v>
      </c>
      <c r="M19" s="1">
        <v>8.0483337699999993</v>
      </c>
      <c r="N19" s="1">
        <v>5.6758999999999998E-4</v>
      </c>
      <c r="O19" s="1">
        <v>34.699569240000002</v>
      </c>
      <c r="P19" s="1">
        <v>4.746156E-2</v>
      </c>
      <c r="R19">
        <v>2491</v>
      </c>
      <c r="S19" t="s">
        <v>36</v>
      </c>
      <c r="T19" s="1">
        <v>-1.7479296545405101</v>
      </c>
      <c r="U19" s="1">
        <v>-0.16935701883590201</v>
      </c>
      <c r="V19" s="1">
        <v>-0.40349810775450701</v>
      </c>
      <c r="W19" s="1">
        <v>2.1753236623752898</v>
      </c>
      <c r="Z19" s="1"/>
      <c r="AA19" s="1"/>
      <c r="AB19" s="1"/>
      <c r="AC19" s="1"/>
      <c r="AE19" t="s">
        <v>14</v>
      </c>
      <c r="AF19" s="9">
        <v>-0.80048843862154095</v>
      </c>
      <c r="AG19" s="1">
        <v>-0.38667702263216303</v>
      </c>
      <c r="AH19" s="1">
        <v>0.37462829612835902</v>
      </c>
      <c r="AI19" s="5">
        <v>0.175513385458961</v>
      </c>
      <c r="AJ19" s="1">
        <f t="shared" si="7"/>
        <v>0.64078174036675251</v>
      </c>
      <c r="AK19" s="1">
        <f t="shared" si="8"/>
        <v>0.14951911983167432</v>
      </c>
      <c r="AL19" s="1">
        <f t="shared" si="9"/>
        <v>0.14034636026003747</v>
      </c>
      <c r="AM19" s="1">
        <f t="shared" si="10"/>
        <v>3.0804948475265822E-2</v>
      </c>
    </row>
    <row r="20" spans="1:39" x14ac:dyDescent="0.25">
      <c r="A20">
        <v>2656</v>
      </c>
      <c r="B20" t="s">
        <v>37</v>
      </c>
      <c r="C20" t="s">
        <v>23</v>
      </c>
      <c r="D20" s="1">
        <v>6.5033050990364596E-3</v>
      </c>
      <c r="E20" s="1">
        <v>1.94876393397014E-2</v>
      </c>
      <c r="F20" s="1">
        <v>99</v>
      </c>
      <c r="G20" s="1">
        <v>1.5468181818181801</v>
      </c>
      <c r="H20" s="1" t="s">
        <v>18</v>
      </c>
      <c r="I20" s="1">
        <v>-17.349545454545499</v>
      </c>
      <c r="J20" s="1">
        <v>0.238080808080808</v>
      </c>
      <c r="K20" s="1">
        <v>10.29242221</v>
      </c>
      <c r="L20" s="1">
        <v>1.62404273</v>
      </c>
      <c r="M20" s="1">
        <v>8.0912501700000004</v>
      </c>
      <c r="N20" s="1">
        <v>1.441803E-2</v>
      </c>
      <c r="O20" s="1">
        <v>19.673986920000001</v>
      </c>
      <c r="P20" s="1">
        <v>5.3978039999999998E-2</v>
      </c>
      <c r="R20">
        <v>2656</v>
      </c>
      <c r="S20" t="s">
        <v>37</v>
      </c>
      <c r="T20" s="1">
        <v>-8.9320301994408897E-3</v>
      </c>
      <c r="U20" s="1">
        <v>-1.86208820188226</v>
      </c>
      <c r="V20" s="1">
        <v>0.79526788083711497</v>
      </c>
      <c r="W20" s="1">
        <v>-0.31134562189555198</v>
      </c>
      <c r="Z20" s="1"/>
      <c r="AA20" s="1"/>
      <c r="AB20" s="1"/>
      <c r="AC20" s="1"/>
      <c r="AE20" t="s">
        <v>7</v>
      </c>
      <c r="AF20" s="4">
        <v>-0.121903821206253</v>
      </c>
      <c r="AG20" s="13">
        <v>0.90536557619268598</v>
      </c>
      <c r="AH20" s="1">
        <v>0.15377192244915699</v>
      </c>
      <c r="AI20" s="5">
        <v>0.14902327782118699</v>
      </c>
      <c r="AJ20" s="1">
        <f t="shared" si="7"/>
        <v>1.4860541624686098E-2</v>
      </c>
      <c r="AK20" s="1">
        <f t="shared" si="8"/>
        <v>0.81968682655471425</v>
      </c>
      <c r="AL20" s="1">
        <f t="shared" si="9"/>
        <v>2.3645804133709553E-2</v>
      </c>
      <c r="AM20" s="1">
        <f t="shared" si="10"/>
        <v>2.2207937332570683E-2</v>
      </c>
    </row>
    <row r="21" spans="1:39" x14ac:dyDescent="0.25">
      <c r="A21">
        <v>2727</v>
      </c>
      <c r="B21" t="s">
        <v>38</v>
      </c>
      <c r="C21" t="s">
        <v>39</v>
      </c>
      <c r="D21" s="1">
        <v>3.3417040061570402E-3</v>
      </c>
      <c r="E21" s="1">
        <v>1.7670327222707501E-2</v>
      </c>
      <c r="F21" s="1">
        <v>99</v>
      </c>
      <c r="G21" s="1">
        <v>3.74723947466667</v>
      </c>
      <c r="H21" s="1">
        <v>70.494439193333307</v>
      </c>
      <c r="I21" s="1" t="s">
        <v>18</v>
      </c>
      <c r="J21" s="1">
        <v>0.23725140989898999</v>
      </c>
      <c r="K21" s="1">
        <v>18.301189310000002</v>
      </c>
      <c r="L21" s="1">
        <v>0.37513131999999999</v>
      </c>
      <c r="M21" s="1">
        <v>8.0618076900000002</v>
      </c>
      <c r="N21" s="1">
        <v>6.1925830000000001E-2</v>
      </c>
      <c r="O21" s="1">
        <v>35.74671584</v>
      </c>
      <c r="P21" s="1">
        <v>4.9336610000000003E-2</v>
      </c>
      <c r="R21">
        <v>2727</v>
      </c>
      <c r="S21" t="s">
        <v>38</v>
      </c>
      <c r="T21" s="1">
        <v>-0.51130999981793002</v>
      </c>
      <c r="U21" s="1">
        <v>0.10200597434479999</v>
      </c>
      <c r="V21" s="1">
        <v>-0.175997028985069</v>
      </c>
      <c r="W21" s="1">
        <v>-0.26781851077738</v>
      </c>
      <c r="Y21">
        <v>2727</v>
      </c>
      <c r="Z21" s="1">
        <v>-0.41780317450105198</v>
      </c>
      <c r="AA21" s="1">
        <v>1.21932503174685</v>
      </c>
      <c r="AB21" s="1">
        <v>0.45746271293294499</v>
      </c>
      <c r="AC21" s="1">
        <v>-0.29395632034671998</v>
      </c>
      <c r="AE21" t="s">
        <v>15</v>
      </c>
      <c r="AF21" s="4">
        <v>0.28593452904925398</v>
      </c>
      <c r="AG21" s="13">
        <v>0.85076212079944502</v>
      </c>
      <c r="AH21" s="1">
        <v>-6.1174083378482499E-2</v>
      </c>
      <c r="AI21" s="5">
        <v>-0.172381479597885</v>
      </c>
      <c r="AJ21" s="1">
        <f t="shared" si="7"/>
        <v>8.1758554902618671E-2</v>
      </c>
      <c r="AK21" s="1">
        <f t="shared" si="8"/>
        <v>0.72379618618716945</v>
      </c>
      <c r="AL21" s="1">
        <f t="shared" si="9"/>
        <v>3.7422684771975289E-3</v>
      </c>
      <c r="AM21" s="1">
        <f t="shared" si="10"/>
        <v>2.9715374508356041E-2</v>
      </c>
    </row>
    <row r="22" spans="1:39" x14ac:dyDescent="0.25">
      <c r="A22">
        <v>2741</v>
      </c>
      <c r="B22" t="s">
        <v>40</v>
      </c>
      <c r="C22" t="s">
        <v>39</v>
      </c>
      <c r="D22" s="1">
        <v>1.9331488516007799E-3</v>
      </c>
      <c r="E22" s="1">
        <v>8.6863209277879203E-3</v>
      </c>
      <c r="F22" s="1">
        <v>88</v>
      </c>
      <c r="G22" s="1">
        <v>1.0220596952857099</v>
      </c>
      <c r="H22" s="1">
        <v>83.463164464285697</v>
      </c>
      <c r="I22" s="1">
        <v>-22.526499999999999</v>
      </c>
      <c r="J22" s="1">
        <v>0.227184725909091</v>
      </c>
      <c r="K22" s="1">
        <v>18.258061250000001</v>
      </c>
      <c r="L22" s="1">
        <v>0.24594922</v>
      </c>
      <c r="M22" s="1">
        <v>8.0642136099999995</v>
      </c>
      <c r="N22" s="1">
        <v>7.3627719999999994E-2</v>
      </c>
      <c r="O22" s="1">
        <v>35.7997145</v>
      </c>
      <c r="P22" s="1">
        <v>7.5384759999999995E-2</v>
      </c>
      <c r="R22">
        <v>2741</v>
      </c>
      <c r="S22" t="s">
        <v>40</v>
      </c>
      <c r="T22" s="1">
        <v>-0.73002607078114901</v>
      </c>
      <c r="U22" s="1">
        <v>-0.21323405388545799</v>
      </c>
      <c r="V22" s="1">
        <v>0.13654839450430001</v>
      </c>
      <c r="W22" s="1">
        <v>-0.93024479959446604</v>
      </c>
      <c r="Y22">
        <v>2741</v>
      </c>
      <c r="Z22" s="1">
        <v>-0.77850967932515402</v>
      </c>
      <c r="AA22" s="1">
        <v>1.87435064987558</v>
      </c>
      <c r="AB22" s="1">
        <v>1.12984126738756</v>
      </c>
      <c r="AC22" s="1">
        <v>-0.81999389526588695</v>
      </c>
      <c r="AE22" t="s">
        <v>12</v>
      </c>
      <c r="AF22" s="4">
        <v>0.21899194873397701</v>
      </c>
      <c r="AG22" s="13">
        <v>-0.67039987217929198</v>
      </c>
      <c r="AH22" s="1">
        <v>0.27515723746663401</v>
      </c>
      <c r="AI22" s="5">
        <v>-0.53647681343276699</v>
      </c>
      <c r="AJ22" s="1">
        <f t="shared" si="7"/>
        <v>4.7957473610304814E-2</v>
      </c>
      <c r="AK22" s="1">
        <f t="shared" si="8"/>
        <v>0.44943598861801104</v>
      </c>
      <c r="AL22" s="1">
        <f t="shared" si="9"/>
        <v>7.5711505330269616E-2</v>
      </c>
      <c r="AM22" s="1">
        <f t="shared" si="10"/>
        <v>0.28780737135097589</v>
      </c>
    </row>
    <row r="23" spans="1:39" x14ac:dyDescent="0.25">
      <c r="A23">
        <v>2745</v>
      </c>
      <c r="B23" t="s">
        <v>41</v>
      </c>
      <c r="C23" t="s">
        <v>39</v>
      </c>
      <c r="D23" s="1">
        <v>1.74413346175596E-2</v>
      </c>
      <c r="E23" s="1">
        <v>1.7101043294097201E-2</v>
      </c>
      <c r="F23" s="1">
        <v>88</v>
      </c>
      <c r="G23" s="1">
        <v>5.1996571426923097</v>
      </c>
      <c r="H23" s="1">
        <v>87.020487452307705</v>
      </c>
      <c r="I23" s="1" t="s">
        <v>18</v>
      </c>
      <c r="J23" s="1">
        <v>0.71767910284090897</v>
      </c>
      <c r="K23" s="1">
        <v>18.258061250000001</v>
      </c>
      <c r="L23" s="1">
        <v>0.24594922</v>
      </c>
      <c r="M23" s="1">
        <v>8.0642136099999995</v>
      </c>
      <c r="N23" s="1">
        <v>7.3627719999999994E-2</v>
      </c>
      <c r="O23" s="1">
        <v>35.7997145</v>
      </c>
      <c r="P23" s="1">
        <v>7.5384759999999995E-2</v>
      </c>
      <c r="R23">
        <v>2745</v>
      </c>
      <c r="S23" t="s">
        <v>41</v>
      </c>
      <c r="T23" s="1">
        <v>-0.18104235791660001</v>
      </c>
      <c r="U23" s="1">
        <v>1.29950933795002</v>
      </c>
      <c r="V23" s="1">
        <v>0.69257361491279401</v>
      </c>
      <c r="W23" s="1">
        <v>-1.9230489042155501</v>
      </c>
      <c r="Y23">
        <v>2745</v>
      </c>
      <c r="Z23" s="1">
        <v>-0.187302637987276</v>
      </c>
      <c r="AA23" s="1">
        <v>1.5183485347450301</v>
      </c>
      <c r="AB23" s="1">
        <v>0.60347050613384401</v>
      </c>
      <c r="AC23" s="1">
        <v>1.7330871169195501</v>
      </c>
      <c r="AE23" t="s">
        <v>4</v>
      </c>
      <c r="AF23" s="9">
        <v>-0.348813480649379</v>
      </c>
      <c r="AG23" s="13">
        <v>-0.662868661737961</v>
      </c>
      <c r="AH23" s="1">
        <v>-0.13326443420281001</v>
      </c>
      <c r="AI23" s="5">
        <v>0.115696126664211</v>
      </c>
      <c r="AJ23" s="1">
        <f t="shared" si="7"/>
        <v>0.1216708442827347</v>
      </c>
      <c r="AK23" s="1">
        <f t="shared" si="8"/>
        <v>0.43939486271427536</v>
      </c>
      <c r="AL23" s="1">
        <f t="shared" si="9"/>
        <v>1.7759409423395076E-2</v>
      </c>
      <c r="AM23" s="1">
        <f t="shared" si="10"/>
        <v>1.3385593725101156E-2</v>
      </c>
    </row>
    <row r="24" spans="1:39" x14ac:dyDescent="0.25">
      <c r="A24">
        <v>2760</v>
      </c>
      <c r="B24" t="s">
        <v>42</v>
      </c>
      <c r="C24" t="s">
        <v>39</v>
      </c>
      <c r="D24" s="1">
        <v>6.9975915236022597E-3</v>
      </c>
      <c r="E24" s="1">
        <v>2.04002312498178E-2</v>
      </c>
      <c r="F24" s="1">
        <v>89</v>
      </c>
      <c r="G24" s="1">
        <v>1.5740000000000001</v>
      </c>
      <c r="H24" s="1" t="s">
        <v>18</v>
      </c>
      <c r="I24" s="1" t="s">
        <v>18</v>
      </c>
      <c r="J24" s="1">
        <v>0.224719101123595</v>
      </c>
      <c r="K24" s="1">
        <v>23.109911060000002</v>
      </c>
      <c r="L24" s="1">
        <v>3.5121134199999999</v>
      </c>
      <c r="M24" s="1">
        <v>8.0529287000000007</v>
      </c>
      <c r="N24" s="1">
        <v>1.7202700000000001E-3</v>
      </c>
      <c r="O24" s="1">
        <v>35.380923410000001</v>
      </c>
      <c r="P24" s="1">
        <v>5.3302899999999997E-3</v>
      </c>
      <c r="R24">
        <v>2760</v>
      </c>
      <c r="S24" t="s">
        <v>42</v>
      </c>
      <c r="T24" s="1">
        <v>0.2226646107462</v>
      </c>
      <c r="U24" s="1">
        <v>0.88235341306952197</v>
      </c>
      <c r="V24" s="1">
        <v>-0.92973701785970997</v>
      </c>
      <c r="W24" s="1">
        <v>1.10536669658751</v>
      </c>
      <c r="Z24" s="1"/>
      <c r="AA24" s="1"/>
      <c r="AB24" s="1"/>
      <c r="AC24" s="1"/>
      <c r="AE24" t="s">
        <v>13</v>
      </c>
      <c r="AF24" s="4">
        <v>0.105099309311195</v>
      </c>
      <c r="AG24" s="1">
        <v>0.14916347465634799</v>
      </c>
      <c r="AH24" s="13">
        <v>0.95969963157971905</v>
      </c>
      <c r="AI24" s="5">
        <v>0.15646404726194801</v>
      </c>
      <c r="AJ24" s="1">
        <f t="shared" si="7"/>
        <v>1.1045864817690241E-2</v>
      </c>
      <c r="AK24" s="1">
        <f t="shared" si="8"/>
        <v>2.2249742171554971E-2</v>
      </c>
      <c r="AL24" s="1">
        <f t="shared" si="9"/>
        <v>0.92102338285424845</v>
      </c>
      <c r="AM24" s="1">
        <f t="shared" si="10"/>
        <v>2.4480998085589102E-2</v>
      </c>
    </row>
    <row r="25" spans="1:39" x14ac:dyDescent="0.25">
      <c r="A25">
        <v>2769</v>
      </c>
      <c r="B25" t="s">
        <v>43</v>
      </c>
      <c r="C25" t="s">
        <v>39</v>
      </c>
      <c r="D25" s="1">
        <v>2.0223426037250501E-2</v>
      </c>
      <c r="E25" s="1">
        <v>2.4136755300290101E-2</v>
      </c>
      <c r="F25" s="1">
        <v>98</v>
      </c>
      <c r="G25" s="1">
        <v>23.925000000000001</v>
      </c>
      <c r="H25" s="1" t="s">
        <v>18</v>
      </c>
      <c r="I25" s="1" t="s">
        <v>18</v>
      </c>
      <c r="J25" s="1">
        <v>0.16326530612244899</v>
      </c>
      <c r="K25" s="1">
        <v>21.253393519999999</v>
      </c>
      <c r="L25" s="1">
        <v>0.79335953000000003</v>
      </c>
      <c r="M25" s="1">
        <v>8.1086528100000006</v>
      </c>
      <c r="N25" s="1">
        <v>2.2184700000000002E-3</v>
      </c>
      <c r="O25" s="1">
        <v>34.534428480000003</v>
      </c>
      <c r="P25" s="1">
        <v>3.6384100000000003E-2</v>
      </c>
      <c r="R25">
        <v>2769</v>
      </c>
      <c r="S25" t="s">
        <v>43</v>
      </c>
      <c r="T25" s="1">
        <v>-0.47182279346664902</v>
      </c>
      <c r="U25" s="1">
        <v>-0.36944751616786697</v>
      </c>
      <c r="V25" s="1">
        <v>-0.69296102768099499</v>
      </c>
      <c r="W25" s="1">
        <v>0.36466843998534798</v>
      </c>
      <c r="Z25" s="1"/>
      <c r="AA25" s="1"/>
      <c r="AB25" s="1"/>
      <c r="AC25" s="1"/>
      <c r="AE25" t="s">
        <v>9</v>
      </c>
      <c r="AF25" s="6">
        <v>8.8954518964719495E-2</v>
      </c>
      <c r="AG25" s="7">
        <v>-6.2363878174011997E-2</v>
      </c>
      <c r="AH25" s="7">
        <v>0.19930831954591299</v>
      </c>
      <c r="AI25" s="11">
        <v>0.91937842315514096</v>
      </c>
      <c r="AJ25" s="1">
        <f t="shared" si="7"/>
        <v>7.9129064442446401E-3</v>
      </c>
      <c r="AK25" s="1">
        <f t="shared" si="8"/>
        <v>3.88925330090301E-3</v>
      </c>
      <c r="AL25" s="1">
        <f t="shared" si="9"/>
        <v>3.9723806240215764E-2</v>
      </c>
      <c r="AM25" s="1">
        <f t="shared" si="10"/>
        <v>0.84525668496323347</v>
      </c>
    </row>
    <row r="26" spans="1:39" x14ac:dyDescent="0.25">
      <c r="A26">
        <v>2779</v>
      </c>
      <c r="B26" t="s">
        <v>44</v>
      </c>
      <c r="C26" t="s">
        <v>39</v>
      </c>
      <c r="D26" s="1">
        <v>1.32097044639888E-2</v>
      </c>
      <c r="E26" s="1">
        <v>5.9346521429008902E-3</v>
      </c>
      <c r="F26" s="1">
        <v>95.816832930000004</v>
      </c>
      <c r="G26" s="1">
        <v>16.855121280076901</v>
      </c>
      <c r="H26" s="1" t="s">
        <v>18</v>
      </c>
      <c r="I26" s="1" t="s">
        <v>18</v>
      </c>
      <c r="J26" s="1">
        <v>0.19829501162787</v>
      </c>
      <c r="K26" s="1">
        <v>11.91888425</v>
      </c>
      <c r="L26" s="1">
        <v>0.10340566</v>
      </c>
      <c r="M26" s="1">
        <v>8.0445189799999994</v>
      </c>
      <c r="N26" s="1">
        <v>0.13124941000000001</v>
      </c>
      <c r="O26" s="1">
        <v>31.78966192</v>
      </c>
      <c r="P26" s="1">
        <v>2.7758720000000001E-2</v>
      </c>
      <c r="R26">
        <v>2779</v>
      </c>
      <c r="S26" t="s">
        <v>44</v>
      </c>
      <c r="T26" s="1">
        <v>0.28139272434919199</v>
      </c>
      <c r="U26" s="1">
        <v>-0.36016634678130699</v>
      </c>
      <c r="V26" s="1">
        <v>-1.2765088080675999</v>
      </c>
      <c r="W26" s="1">
        <v>-0.92999278022229104</v>
      </c>
      <c r="Z26" s="1"/>
      <c r="AA26" s="1"/>
      <c r="AB26" s="1"/>
      <c r="AC26" s="1"/>
      <c r="AJ26" s="1">
        <f>SUM(AJ16:AJ25)/9</f>
        <v>0.36060104546666549</v>
      </c>
      <c r="AK26" s="1">
        <f t="shared" ref="AK26:AM26" si="11">SUM(AK16:AK25)/9</f>
        <v>0.30410096286677096</v>
      </c>
      <c r="AL26" s="1">
        <f t="shared" si="11"/>
        <v>0.17428004149203088</v>
      </c>
      <c r="AM26" s="1">
        <f t="shared" si="11"/>
        <v>0.14037064107691652</v>
      </c>
    </row>
    <row r="27" spans="1:39" x14ac:dyDescent="0.25">
      <c r="A27">
        <v>2786</v>
      </c>
      <c r="B27" t="s">
        <v>45</v>
      </c>
      <c r="C27" t="s">
        <v>39</v>
      </c>
      <c r="D27" s="1">
        <v>4.1849615975988802E-3</v>
      </c>
      <c r="E27" s="1">
        <v>8.8558696922437299E-3</v>
      </c>
      <c r="F27" s="1">
        <v>86.213418720000007</v>
      </c>
      <c r="G27" s="1">
        <v>11.535</v>
      </c>
      <c r="H27" s="1" t="s">
        <v>18</v>
      </c>
      <c r="I27" s="1" t="s">
        <v>18</v>
      </c>
      <c r="J27" s="1">
        <v>0.231982448868605</v>
      </c>
      <c r="K27" s="1">
        <v>23.17716579</v>
      </c>
      <c r="L27" s="1">
        <v>3.0475970000000002E-2</v>
      </c>
      <c r="M27" s="1">
        <v>8.0988047299999995</v>
      </c>
      <c r="N27" s="1">
        <v>5.7325900000000001E-3</v>
      </c>
      <c r="O27" s="1">
        <v>35.875034769999999</v>
      </c>
      <c r="P27" s="1">
        <v>4.8870450000000003E-2</v>
      </c>
      <c r="R27">
        <v>2786</v>
      </c>
      <c r="S27" t="s">
        <v>45</v>
      </c>
      <c r="T27" s="1">
        <v>-0.83812257060392603</v>
      </c>
      <c r="U27" s="1">
        <v>9.3837426619474806E-2</v>
      </c>
      <c r="V27" s="1">
        <v>-0.18263233870054099</v>
      </c>
      <c r="W27" s="1">
        <v>-0.50754592772099405</v>
      </c>
      <c r="Z27" s="1"/>
      <c r="AA27" s="1"/>
      <c r="AB27" s="1"/>
      <c r="AC27" s="1"/>
      <c r="AJ27" s="1">
        <f>AJ26</f>
        <v>0.36060104546666549</v>
      </c>
      <c r="AK27" s="1">
        <f>AJ27+AK26</f>
        <v>0.66470200833343651</v>
      </c>
      <c r="AL27" s="1">
        <f t="shared" ref="AL27" si="12">AK27+AL26</f>
        <v>0.83898204982546742</v>
      </c>
      <c r="AM27" s="1">
        <f t="shared" ref="AM27" si="13">AL27+AM26</f>
        <v>0.97935269090238397</v>
      </c>
    </row>
    <row r="28" spans="1:39" x14ac:dyDescent="0.25">
      <c r="A28">
        <v>2788</v>
      </c>
      <c r="B28" t="s">
        <v>46</v>
      </c>
      <c r="C28" t="s">
        <v>39</v>
      </c>
      <c r="D28" s="1">
        <v>6.0472931309482102E-3</v>
      </c>
      <c r="E28" s="1">
        <v>1.47584362987864E-2</v>
      </c>
      <c r="F28" s="1">
        <v>85.850512170000002</v>
      </c>
      <c r="G28" s="1">
        <v>20.960727272727301</v>
      </c>
      <c r="H28" s="1" t="s">
        <v>18</v>
      </c>
      <c r="I28" s="1" t="s">
        <v>18</v>
      </c>
      <c r="J28" s="1">
        <v>0.30285200801732198</v>
      </c>
      <c r="K28" s="1">
        <v>23.6110367</v>
      </c>
      <c r="L28" s="1">
        <v>2.6726044099999999</v>
      </c>
      <c r="M28" s="1">
        <v>8.0488855000000008</v>
      </c>
      <c r="N28" s="1">
        <v>1.1853E-3</v>
      </c>
      <c r="O28" s="1">
        <v>34.878988560000003</v>
      </c>
      <c r="P28" s="1">
        <v>3.4272500000000002E-3</v>
      </c>
      <c r="R28">
        <v>2788</v>
      </c>
      <c r="S28" t="s">
        <v>46</v>
      </c>
      <c r="T28" s="1">
        <v>0.241901400013004</v>
      </c>
      <c r="U28" s="1">
        <v>0.902419900446639</v>
      </c>
      <c r="V28" s="1">
        <v>-1.9865298566998899</v>
      </c>
      <c r="W28" s="1">
        <v>0.32356235324717397</v>
      </c>
      <c r="Z28" s="1"/>
      <c r="AA28" s="1"/>
      <c r="AB28" s="1"/>
      <c r="AC28" s="1"/>
    </row>
    <row r="29" spans="1:39" x14ac:dyDescent="0.25">
      <c r="A29">
        <v>2799</v>
      </c>
      <c r="B29" t="s">
        <v>47</v>
      </c>
      <c r="C29" t="s">
        <v>39</v>
      </c>
      <c r="D29" s="1">
        <v>8.6609582447484505E-3</v>
      </c>
      <c r="E29" s="1">
        <v>1.4745289907101101E-2</v>
      </c>
      <c r="F29" s="1">
        <v>86</v>
      </c>
      <c r="G29" s="1">
        <v>2.1771428571428602</v>
      </c>
      <c r="H29" s="1" t="s">
        <v>18</v>
      </c>
      <c r="I29" s="1" t="s">
        <v>18</v>
      </c>
      <c r="J29" s="1">
        <v>0.37565928209302302</v>
      </c>
      <c r="K29" s="1">
        <v>18.84218267</v>
      </c>
      <c r="L29" s="1">
        <v>4.6588869999999998E-2</v>
      </c>
      <c r="M29" s="1">
        <v>8.1365877100000006</v>
      </c>
      <c r="N29" s="1">
        <v>2.962242E-2</v>
      </c>
      <c r="O29" s="1">
        <v>35.63126819</v>
      </c>
      <c r="P29" s="1">
        <v>0.10653852</v>
      </c>
      <c r="R29">
        <v>2799</v>
      </c>
      <c r="S29" t="s">
        <v>47</v>
      </c>
      <c r="T29" s="1">
        <v>-0.91059003188161902</v>
      </c>
      <c r="U29" s="1">
        <v>-0.37081511727626099</v>
      </c>
      <c r="V29" s="1">
        <v>1.9137375173942099</v>
      </c>
      <c r="W29" s="1">
        <v>-1.3303873562396</v>
      </c>
      <c r="Z29" s="1"/>
      <c r="AA29" s="1"/>
      <c r="AB29" s="1"/>
      <c r="AC29" s="1"/>
    </row>
    <row r="30" spans="1:39" x14ac:dyDescent="0.25">
      <c r="A30">
        <v>2884</v>
      </c>
      <c r="B30" t="s">
        <v>48</v>
      </c>
      <c r="C30" t="s">
        <v>39</v>
      </c>
      <c r="D30" s="1">
        <v>2.12090856433352E-2</v>
      </c>
      <c r="E30" s="1">
        <v>2.2095476146538499E-2</v>
      </c>
      <c r="F30" s="1">
        <v>97.484501600000002</v>
      </c>
      <c r="G30" s="1">
        <v>14.810714285714299</v>
      </c>
      <c r="H30" s="1" t="s">
        <v>18</v>
      </c>
      <c r="I30" s="1">
        <v>-26.72</v>
      </c>
      <c r="J30" s="1">
        <v>0.20070079929505399</v>
      </c>
      <c r="K30" s="1">
        <v>10.37557185</v>
      </c>
      <c r="L30" s="1">
        <v>1.0265562399999999</v>
      </c>
      <c r="M30" s="1">
        <v>8.07322527</v>
      </c>
      <c r="N30" s="1">
        <v>3.8633359999999999E-2</v>
      </c>
      <c r="O30" s="1">
        <v>26.56183613</v>
      </c>
      <c r="P30" s="1">
        <v>5.7323739999999998E-2</v>
      </c>
      <c r="R30">
        <v>2884</v>
      </c>
      <c r="S30" t="s">
        <v>48</v>
      </c>
      <c r="T30" s="1">
        <v>-9.3382577364965899E-2</v>
      </c>
      <c r="U30" s="1">
        <v>-1.48657017963468</v>
      </c>
      <c r="V30" s="1">
        <v>-0.24582330794666901</v>
      </c>
      <c r="W30" s="1">
        <v>-0.38569638385607902</v>
      </c>
      <c r="Z30" s="1"/>
      <c r="AA30" s="1"/>
      <c r="AB30" s="1"/>
      <c r="AC30" s="1"/>
    </row>
    <row r="31" spans="1:39" x14ac:dyDescent="0.25">
      <c r="A31">
        <v>2885</v>
      </c>
      <c r="B31" t="s">
        <v>49</v>
      </c>
      <c r="C31" t="s">
        <v>39</v>
      </c>
      <c r="D31" s="1">
        <v>2.1000781126866899E-2</v>
      </c>
      <c r="E31" s="1">
        <v>4.7666224185065303E-2</v>
      </c>
      <c r="F31" s="1">
        <v>86.952039069999998</v>
      </c>
      <c r="G31" s="1">
        <v>14.843</v>
      </c>
      <c r="H31" s="1" t="s">
        <v>18</v>
      </c>
      <c r="I31" s="1">
        <v>-27.184999999999999</v>
      </c>
      <c r="J31" s="1">
        <v>0.11735298837311101</v>
      </c>
      <c r="K31" s="1">
        <v>10.37557185</v>
      </c>
      <c r="L31" s="1">
        <v>1.0265562399999999</v>
      </c>
      <c r="M31" s="1">
        <v>8.07322527</v>
      </c>
      <c r="N31" s="1">
        <v>3.8633359999999999E-2</v>
      </c>
      <c r="O31" s="1">
        <v>26.56183613</v>
      </c>
      <c r="P31" s="1">
        <v>5.7323739999999998E-2</v>
      </c>
      <c r="R31">
        <v>2885</v>
      </c>
      <c r="S31" t="s">
        <v>49</v>
      </c>
      <c r="T31" s="1">
        <v>-0.35003632660364897</v>
      </c>
      <c r="U31" s="1">
        <v>-1.87283055673814</v>
      </c>
      <c r="V31" s="1">
        <v>-0.11492796853640599</v>
      </c>
      <c r="W31" s="1">
        <v>0.89344540216906898</v>
      </c>
      <c r="Z31" s="1"/>
      <c r="AA31" s="1"/>
      <c r="AB31" s="1"/>
      <c r="AC31" s="1"/>
    </row>
    <row r="32" spans="1:39" x14ac:dyDescent="0.25">
      <c r="A32">
        <v>2888</v>
      </c>
      <c r="B32" t="s">
        <v>50</v>
      </c>
      <c r="C32" t="s">
        <v>39</v>
      </c>
      <c r="D32" s="1">
        <v>1.8222209245635501E-2</v>
      </c>
      <c r="E32" s="1">
        <v>5.4693542865772798E-2</v>
      </c>
      <c r="F32" s="1">
        <v>89.103633139999999</v>
      </c>
      <c r="G32" s="1">
        <v>8.9783333333333299</v>
      </c>
      <c r="H32" s="1" t="s">
        <v>18</v>
      </c>
      <c r="I32" s="1">
        <v>-26.517499999999998</v>
      </c>
      <c r="J32" s="1">
        <v>0.170415221522358</v>
      </c>
      <c r="K32" s="1">
        <v>10.37557185</v>
      </c>
      <c r="L32" s="1">
        <v>1.0265562399999999</v>
      </c>
      <c r="M32" s="1">
        <v>8.07322527</v>
      </c>
      <c r="N32" s="1">
        <v>3.8633359999999999E-2</v>
      </c>
      <c r="O32" s="1">
        <v>26.56183613</v>
      </c>
      <c r="P32" s="1">
        <v>5.7323739999999998E-2</v>
      </c>
      <c r="R32">
        <v>2888</v>
      </c>
      <c r="S32" t="s">
        <v>50</v>
      </c>
      <c r="T32" s="1">
        <v>-0.37724887632065701</v>
      </c>
      <c r="U32" s="1">
        <v>-1.6603748855241001</v>
      </c>
      <c r="V32" s="1">
        <v>0.34849925858396502</v>
      </c>
      <c r="W32" s="1">
        <v>1.1201124678242</v>
      </c>
      <c r="Z32" s="1"/>
      <c r="AA32" s="1"/>
      <c r="AB32" s="1"/>
      <c r="AC32" s="1"/>
    </row>
    <row r="33" spans="1:29" x14ac:dyDescent="0.25">
      <c r="A33">
        <v>2895</v>
      </c>
      <c r="B33" t="s">
        <v>51</v>
      </c>
      <c r="C33" t="s">
        <v>39</v>
      </c>
      <c r="D33" s="1">
        <v>1.4664528377049299E-2</v>
      </c>
      <c r="E33" s="1">
        <v>5.3746783285603204E-3</v>
      </c>
      <c r="F33" s="1">
        <v>93.660112190000007</v>
      </c>
      <c r="G33" s="1">
        <v>12.8165833333333</v>
      </c>
      <c r="H33" s="1">
        <v>36.020776084166698</v>
      </c>
      <c r="I33" s="1">
        <v>-27.577500000000001</v>
      </c>
      <c r="J33" s="1">
        <v>0.29014740068720002</v>
      </c>
      <c r="K33" s="1">
        <v>10.340806560000001</v>
      </c>
      <c r="L33" s="1">
        <v>1.61021967</v>
      </c>
      <c r="M33" s="1">
        <v>8.0862712899999991</v>
      </c>
      <c r="N33" s="1">
        <v>1.9718690000000001E-2</v>
      </c>
      <c r="O33" s="1">
        <v>20.36503394</v>
      </c>
      <c r="P33" s="1">
        <v>8.3491880000000004E-2</v>
      </c>
      <c r="R33">
        <v>2895</v>
      </c>
      <c r="S33" t="s">
        <v>51</v>
      </c>
      <c r="T33" s="1">
        <v>-7.1046782216770202E-2</v>
      </c>
      <c r="U33" s="1">
        <v>-2.09191033591634</v>
      </c>
      <c r="V33" s="1">
        <v>0.26255544367722</v>
      </c>
      <c r="W33" s="1">
        <v>-1.5424728143065001</v>
      </c>
      <c r="Y33">
        <v>2895</v>
      </c>
      <c r="Z33" s="1">
        <v>3.0377576818207799</v>
      </c>
      <c r="AA33" s="1">
        <v>0.89744671871153703</v>
      </c>
      <c r="AB33" s="1">
        <v>-1.19265384755682</v>
      </c>
      <c r="AC33" s="1">
        <v>-0.42170246663015798</v>
      </c>
    </row>
    <row r="34" spans="1:29" x14ac:dyDescent="0.25">
      <c r="A34">
        <v>2899</v>
      </c>
      <c r="B34" t="s">
        <v>52</v>
      </c>
      <c r="C34" t="s">
        <v>39</v>
      </c>
      <c r="D34" s="1">
        <v>1.14367474587711E-2</v>
      </c>
      <c r="E34" s="1">
        <v>2.2724848432026701E-2</v>
      </c>
      <c r="F34" s="1">
        <v>96.958087520000007</v>
      </c>
      <c r="G34" s="1">
        <v>6.5136363636363601</v>
      </c>
      <c r="H34" s="1" t="s">
        <v>18</v>
      </c>
      <c r="I34" s="1">
        <v>-27.595454545454501</v>
      </c>
      <c r="J34" s="1">
        <v>0.152905806304625</v>
      </c>
      <c r="K34" s="1">
        <v>10.41417298</v>
      </c>
      <c r="L34" s="1">
        <v>1.1365539099999999</v>
      </c>
      <c r="M34" s="1">
        <v>8.0970987799999996</v>
      </c>
      <c r="N34" s="1">
        <v>1.7133120000000002E-2</v>
      </c>
      <c r="O34" s="1">
        <v>16.519093869999999</v>
      </c>
      <c r="P34" s="1">
        <v>1.5001179999999999E-2</v>
      </c>
      <c r="R34">
        <v>2899</v>
      </c>
      <c r="S34" t="s">
        <v>52</v>
      </c>
      <c r="T34" s="1">
        <v>0.17595444729743301</v>
      </c>
      <c r="U34" s="1">
        <v>-2.0029340709805501</v>
      </c>
      <c r="V34" s="1">
        <v>0.26536349739100001</v>
      </c>
      <c r="W34" s="1">
        <v>0.358303614872997</v>
      </c>
    </row>
    <row r="35" spans="1:29" x14ac:dyDescent="0.25">
      <c r="A35">
        <v>3182</v>
      </c>
      <c r="B35" t="s">
        <v>53</v>
      </c>
      <c r="C35" t="s">
        <v>39</v>
      </c>
      <c r="D35" s="1">
        <v>1.13033969489986E-2</v>
      </c>
      <c r="E35" s="1">
        <v>5.3105764070130101E-3</v>
      </c>
      <c r="F35" s="1">
        <v>95.519000000000005</v>
      </c>
      <c r="G35" s="1">
        <v>31.301968648750002</v>
      </c>
      <c r="H35" s="1" t="s">
        <v>18</v>
      </c>
      <c r="I35" s="1" t="s">
        <v>18</v>
      </c>
      <c r="J35" s="1">
        <v>0.23210041981176499</v>
      </c>
      <c r="K35" s="1">
        <v>10.45640203</v>
      </c>
      <c r="L35" s="1">
        <v>1.4662486100000001</v>
      </c>
      <c r="M35" s="1">
        <v>8.0688380800000008</v>
      </c>
      <c r="N35" s="1">
        <v>0.44313999999999998</v>
      </c>
      <c r="O35" s="1">
        <v>30.290156620000001</v>
      </c>
      <c r="P35" s="1">
        <v>1.232656E-2</v>
      </c>
      <c r="R35">
        <v>3182</v>
      </c>
      <c r="S35" t="s">
        <v>53</v>
      </c>
      <c r="T35" s="1">
        <v>2.3274941030491099</v>
      </c>
      <c r="U35" s="1">
        <v>-0.10536846499109299</v>
      </c>
      <c r="V35" s="1">
        <v>-1.5934267363243599</v>
      </c>
      <c r="W35" s="1">
        <v>-1.3401222423633701</v>
      </c>
    </row>
    <row r="36" spans="1:29" x14ac:dyDescent="0.25">
      <c r="A36">
        <v>3186</v>
      </c>
      <c r="B36" t="s">
        <v>54</v>
      </c>
      <c r="C36" t="s">
        <v>39</v>
      </c>
      <c r="D36" s="1">
        <v>7.3500623153261004E-3</v>
      </c>
      <c r="E36" s="1">
        <v>7.54964675850187E-3</v>
      </c>
      <c r="F36" s="1">
        <v>87.763999999999996</v>
      </c>
      <c r="G36" s="1">
        <v>13.536362766416699</v>
      </c>
      <c r="H36" s="1" t="s">
        <v>18</v>
      </c>
      <c r="I36" s="1" t="s">
        <v>18</v>
      </c>
      <c r="J36" s="1">
        <v>0.210450754295611</v>
      </c>
      <c r="K36" s="1">
        <v>10.6533736</v>
      </c>
      <c r="L36" s="1">
        <v>1.3963529699999999</v>
      </c>
      <c r="M36" s="1">
        <v>8.0671582599999994</v>
      </c>
      <c r="N36" s="1">
        <v>0.44925323</v>
      </c>
      <c r="O36" s="1">
        <v>30.18005556</v>
      </c>
      <c r="P36" s="1">
        <v>2.395193E-2</v>
      </c>
      <c r="R36">
        <v>3186</v>
      </c>
      <c r="S36" t="s">
        <v>54</v>
      </c>
      <c r="T36" s="1">
        <v>2.0227888483989198</v>
      </c>
      <c r="U36" s="1">
        <v>-0.13095460437266801</v>
      </c>
      <c r="V36" s="1">
        <v>-0.57517282914623402</v>
      </c>
      <c r="W36" s="1">
        <v>-1.1228766217033099</v>
      </c>
    </row>
    <row r="37" spans="1:29" x14ac:dyDescent="0.25">
      <c r="A37">
        <v>3241</v>
      </c>
      <c r="B37" t="s">
        <v>55</v>
      </c>
      <c r="C37" t="s">
        <v>39</v>
      </c>
      <c r="D37" s="1">
        <v>1.3088469050750199E-2</v>
      </c>
      <c r="E37" s="1">
        <v>3.2714198373999498E-2</v>
      </c>
      <c r="F37" s="1">
        <v>85</v>
      </c>
      <c r="G37" s="1">
        <v>21.6323333333333</v>
      </c>
      <c r="H37" s="1" t="s">
        <v>18</v>
      </c>
      <c r="I37" s="1">
        <v>-27.146444444444398</v>
      </c>
      <c r="J37" s="1">
        <v>0.11764705882352899</v>
      </c>
      <c r="K37" s="1">
        <v>10.19249258</v>
      </c>
      <c r="L37" s="1">
        <v>2.3419541800000001</v>
      </c>
      <c r="M37" s="1">
        <v>8.0710868500000004</v>
      </c>
      <c r="N37" s="1">
        <v>0.11342906</v>
      </c>
      <c r="O37" s="1">
        <v>33.871514670000003</v>
      </c>
      <c r="P37" s="1">
        <v>3.4967159999999997E-2</v>
      </c>
      <c r="R37">
        <v>3241</v>
      </c>
      <c r="S37" t="s">
        <v>55</v>
      </c>
      <c r="T37" s="1">
        <v>0.719578235673346</v>
      </c>
      <c r="U37" s="1">
        <v>-0.74491977589640102</v>
      </c>
      <c r="V37" s="1">
        <v>-0.91438132461930599</v>
      </c>
      <c r="W37" s="1">
        <v>0.60572590126802095</v>
      </c>
    </row>
    <row r="38" spans="1:29" x14ac:dyDescent="0.25">
      <c r="A38">
        <v>3242</v>
      </c>
      <c r="B38" t="s">
        <v>56</v>
      </c>
      <c r="C38" t="s">
        <v>39</v>
      </c>
      <c r="D38" s="1">
        <v>8.9702657411999207E-3</v>
      </c>
      <c r="E38" s="1">
        <v>1.6702603600830802E-2</v>
      </c>
      <c r="F38" s="1">
        <v>93</v>
      </c>
      <c r="G38" s="1">
        <v>14.1288</v>
      </c>
      <c r="H38" s="1" t="s">
        <v>18</v>
      </c>
      <c r="I38" s="1">
        <v>-26.774444444444399</v>
      </c>
      <c r="J38" s="1">
        <v>0.18279569892473099</v>
      </c>
      <c r="K38" s="1">
        <v>10.19249258</v>
      </c>
      <c r="L38" s="1">
        <v>2.3419541800000001</v>
      </c>
      <c r="M38" s="1">
        <v>8.0710868500000004</v>
      </c>
      <c r="N38" s="1">
        <v>0.11342906</v>
      </c>
      <c r="O38" s="1">
        <v>33.871514670000003</v>
      </c>
      <c r="P38" s="1">
        <v>3.4967159999999997E-2</v>
      </c>
      <c r="R38">
        <v>3242</v>
      </c>
      <c r="S38" t="s">
        <v>56</v>
      </c>
      <c r="T38" s="1">
        <v>0.83811084185837004</v>
      </c>
      <c r="U38" s="1">
        <v>-0.37066988382091398</v>
      </c>
      <c r="V38" s="1">
        <v>-0.57139309703033903</v>
      </c>
      <c r="W38" s="1">
        <v>-0.134075518178877</v>
      </c>
    </row>
    <row r="39" spans="1:29" x14ac:dyDescent="0.25">
      <c r="A39">
        <v>3244</v>
      </c>
      <c r="B39" t="s">
        <v>57</v>
      </c>
      <c r="C39" t="s">
        <v>39</v>
      </c>
      <c r="D39" s="1">
        <v>7.5882726615366302E-3</v>
      </c>
      <c r="E39" s="1">
        <v>1.7904195830778E-2</v>
      </c>
      <c r="F39" s="1">
        <v>99</v>
      </c>
      <c r="G39" s="1">
        <v>26.696874999999999</v>
      </c>
      <c r="H39" s="1" t="s">
        <v>18</v>
      </c>
      <c r="I39" s="1">
        <v>-27.795000000000002</v>
      </c>
      <c r="J39" s="1">
        <v>9.0909090909090898E-2</v>
      </c>
      <c r="K39" s="1">
        <v>10.17290246</v>
      </c>
      <c r="L39" s="1">
        <v>2.1481227600000001</v>
      </c>
      <c r="M39" s="1">
        <v>8.0766992999999996</v>
      </c>
      <c r="N39" s="1">
        <v>0.11806956</v>
      </c>
      <c r="O39" s="1">
        <v>33.952690240000003</v>
      </c>
      <c r="P39" s="1">
        <v>4.0891120000000003E-2</v>
      </c>
      <c r="R39">
        <v>3244</v>
      </c>
      <c r="S39" t="s">
        <v>57</v>
      </c>
      <c r="T39" s="1">
        <v>0.74601508415844797</v>
      </c>
      <c r="U39" s="1">
        <v>-0.91375497680661599</v>
      </c>
      <c r="V39" s="1">
        <v>-1.20867772758998</v>
      </c>
      <c r="W39" s="1">
        <v>-0.10358410595700999</v>
      </c>
    </row>
    <row r="40" spans="1:29" x14ac:dyDescent="0.25">
      <c r="A40">
        <v>3245</v>
      </c>
      <c r="B40" t="s">
        <v>58</v>
      </c>
      <c r="C40" t="s">
        <v>39</v>
      </c>
      <c r="D40" s="1">
        <v>2.5500309445646501E-2</v>
      </c>
      <c r="E40" s="1">
        <v>2.34426779275753E-2</v>
      </c>
      <c r="F40" s="1">
        <v>89</v>
      </c>
      <c r="G40" s="1">
        <v>9.1232727272727292</v>
      </c>
      <c r="H40" s="1" t="s">
        <v>18</v>
      </c>
      <c r="I40" s="1">
        <v>-26.213000000000001</v>
      </c>
      <c r="J40" s="1">
        <v>0.35955056179775302</v>
      </c>
      <c r="K40" s="1">
        <v>10.52151233</v>
      </c>
      <c r="L40" s="1">
        <v>2.3048665700000002</v>
      </c>
      <c r="M40" s="1">
        <v>8.0950973899999994</v>
      </c>
      <c r="N40" s="1">
        <v>0.15995546999999999</v>
      </c>
      <c r="O40" s="1">
        <v>32.714910019999998</v>
      </c>
      <c r="P40" s="1">
        <v>2.2200399999999999E-2</v>
      </c>
      <c r="R40">
        <v>3245</v>
      </c>
      <c r="S40" t="s">
        <v>58</v>
      </c>
      <c r="T40" s="1">
        <v>1.3211179226075001</v>
      </c>
      <c r="U40" s="1">
        <v>0.31335041956533699</v>
      </c>
      <c r="V40" s="1">
        <v>0.37407356745270198</v>
      </c>
      <c r="W40" s="1">
        <v>-0.152612161867096</v>
      </c>
    </row>
    <row r="41" spans="1:29" x14ac:dyDescent="0.25">
      <c r="A41">
        <v>3352</v>
      </c>
      <c r="B41" t="s">
        <v>59</v>
      </c>
      <c r="C41" t="s">
        <v>39</v>
      </c>
      <c r="D41" s="1">
        <v>3.9212148092847296E-3</v>
      </c>
      <c r="E41" s="1">
        <v>4.8726320906221704E-3</v>
      </c>
      <c r="F41" s="1">
        <v>94.444444439999998</v>
      </c>
      <c r="G41" s="1">
        <v>1.49432171666667</v>
      </c>
      <c r="H41" s="1" t="s">
        <v>18</v>
      </c>
      <c r="I41" s="1" t="s">
        <v>18</v>
      </c>
      <c r="J41" s="1">
        <v>0.36000000001694099</v>
      </c>
      <c r="K41" s="1">
        <v>17.50650345</v>
      </c>
      <c r="L41" s="1">
        <v>0.25020796000000001</v>
      </c>
      <c r="M41" s="1">
        <v>8.0629372499999992</v>
      </c>
      <c r="N41" s="1">
        <v>3.6034070000000001E-2</v>
      </c>
      <c r="O41" s="1">
        <v>36.02555332</v>
      </c>
      <c r="P41" s="1">
        <v>7.5515390000000002E-2</v>
      </c>
      <c r="R41">
        <v>3352</v>
      </c>
      <c r="S41" t="s">
        <v>59</v>
      </c>
      <c r="T41" s="1">
        <v>-0.65835143558711895</v>
      </c>
      <c r="U41" s="1">
        <v>0.19170024585554199</v>
      </c>
      <c r="V41" s="1">
        <v>0.25118613096541897</v>
      </c>
      <c r="W41" s="1">
        <v>-1.40628440256483</v>
      </c>
    </row>
  </sheetData>
  <sortState xmlns:xlrd2="http://schemas.microsoft.com/office/spreadsheetml/2017/richdata2" ref="AE20:AM25">
    <sortCondition descending="1" ref="AK20:AK25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0"/>
  <sheetViews>
    <sheetView topLeftCell="O1" workbookViewId="0">
      <selection activeCell="AD4" sqref="AD4:AD13"/>
    </sheetView>
  </sheetViews>
  <sheetFormatPr baseColWidth="10" defaultRowHeight="15" x14ac:dyDescent="0.25"/>
  <cols>
    <col min="3" max="3" width="11.140625" bestFit="1" customWidth="1"/>
    <col min="4" max="5" width="5.5703125" bestFit="1" customWidth="1"/>
    <col min="6" max="6" width="8.7109375" bestFit="1" customWidth="1"/>
    <col min="7" max="7" width="5.5703125" bestFit="1" customWidth="1"/>
    <col min="8" max="8" width="6.5703125" bestFit="1" customWidth="1"/>
    <col min="9" max="9" width="7.28515625" bestFit="1" customWidth="1"/>
    <col min="10" max="10" width="5.5703125" bestFit="1" customWidth="1"/>
    <col min="11" max="11" width="12.28515625" bestFit="1" customWidth="1"/>
    <col min="12" max="12" width="7.85546875" bestFit="1" customWidth="1"/>
    <col min="13" max="13" width="5.5703125" bestFit="1" customWidth="1"/>
    <col min="14" max="14" width="11.28515625" bestFit="1" customWidth="1"/>
    <col min="15" max="15" width="10.140625" bestFit="1" customWidth="1"/>
    <col min="16" max="16" width="13.7109375" bestFit="1" customWidth="1"/>
    <col min="19" max="21" width="6.28515625" bestFit="1" customWidth="1"/>
    <col min="23" max="23" width="16.28515625" bestFit="1" customWidth="1"/>
    <col min="24" max="26" width="6.28515625" bestFit="1" customWidth="1"/>
    <col min="27" max="29" width="6.5703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t="s">
        <v>0</v>
      </c>
      <c r="S1" t="s">
        <v>60</v>
      </c>
      <c r="T1" t="s">
        <v>61</v>
      </c>
      <c r="U1" t="s">
        <v>62</v>
      </c>
    </row>
    <row r="2" spans="1:30" x14ac:dyDescent="0.25">
      <c r="A2">
        <v>2228</v>
      </c>
      <c r="B2" t="s">
        <v>22</v>
      </c>
      <c r="C2" t="s">
        <v>23</v>
      </c>
      <c r="D2" s="1">
        <v>6.7736423634925302E-3</v>
      </c>
      <c r="E2" s="1">
        <v>9.5712101741519794E-3</v>
      </c>
      <c r="F2" s="12">
        <v>779</v>
      </c>
      <c r="G2" s="1">
        <v>0.92841796702173895</v>
      </c>
      <c r="H2" s="1">
        <v>3.7722473039066702</v>
      </c>
      <c r="I2" s="1">
        <v>-12.7554688395814</v>
      </c>
      <c r="J2" s="1">
        <v>0.127262326713736</v>
      </c>
      <c r="K2" s="1">
        <v>19.883540180000001</v>
      </c>
      <c r="L2" s="1">
        <v>3.5155079999999998E-2</v>
      </c>
      <c r="M2" s="1">
        <v>8.1228800400000001</v>
      </c>
      <c r="N2" s="1">
        <v>2.330084E-2</v>
      </c>
      <c r="O2" s="1">
        <v>35.742001279999997</v>
      </c>
      <c r="P2" s="1">
        <v>4.8079230000000001E-2</v>
      </c>
      <c r="R2">
        <v>2228</v>
      </c>
      <c r="S2" s="1">
        <v>-0.17174016717459001</v>
      </c>
      <c r="T2" s="1">
        <v>-0.50657063385283896</v>
      </c>
      <c r="U2" s="1">
        <v>-0.80211458213095999</v>
      </c>
      <c r="W2" t="s">
        <v>77</v>
      </c>
    </row>
    <row r="3" spans="1:30" x14ac:dyDescent="0.25">
      <c r="A3">
        <v>2229</v>
      </c>
      <c r="B3" t="s">
        <v>64</v>
      </c>
      <c r="C3" t="s">
        <v>23</v>
      </c>
      <c r="D3" s="1">
        <v>4.81527941928856E-3</v>
      </c>
      <c r="E3" s="1">
        <v>6.6186791518862897E-3</v>
      </c>
      <c r="F3" s="12">
        <v>571</v>
      </c>
      <c r="G3" s="1">
        <v>1.0168234002222201</v>
      </c>
      <c r="H3" s="1">
        <v>0.753950114742857</v>
      </c>
      <c r="I3" s="1">
        <v>-12.311498791818201</v>
      </c>
      <c r="J3" s="1">
        <v>0.138159788984238</v>
      </c>
      <c r="K3" s="1">
        <v>19.883540180000001</v>
      </c>
      <c r="L3" s="1">
        <v>3.5155079999999998E-2</v>
      </c>
      <c r="M3" s="1">
        <v>8.1228800400000001</v>
      </c>
      <c r="N3" s="1">
        <v>2.330084E-2</v>
      </c>
      <c r="O3" s="1">
        <v>35.742001279999997</v>
      </c>
      <c r="P3" s="1">
        <v>4.8079230000000001E-2</v>
      </c>
      <c r="R3">
        <v>2229</v>
      </c>
      <c r="S3" s="1">
        <v>-5.8373385476990197E-2</v>
      </c>
      <c r="T3" s="1">
        <v>-0.58898729608587197</v>
      </c>
      <c r="U3" s="1">
        <v>-0.790327579610134</v>
      </c>
      <c r="W3" t="s">
        <v>0</v>
      </c>
      <c r="X3" t="s">
        <v>60</v>
      </c>
      <c r="Y3" t="s">
        <v>61</v>
      </c>
      <c r="Z3" t="s">
        <v>62</v>
      </c>
      <c r="AA3" t="s">
        <v>60</v>
      </c>
      <c r="AB3" t="s">
        <v>61</v>
      </c>
      <c r="AC3" t="s">
        <v>62</v>
      </c>
    </row>
    <row r="4" spans="1:30" x14ac:dyDescent="0.25">
      <c r="A4">
        <v>2230</v>
      </c>
      <c r="B4" t="s">
        <v>65</v>
      </c>
      <c r="C4" t="s">
        <v>23</v>
      </c>
      <c r="D4" s="1">
        <v>2.3474422085255501E-3</v>
      </c>
      <c r="E4" s="1">
        <v>1.16564139570012E-2</v>
      </c>
      <c r="F4" s="12">
        <v>779</v>
      </c>
      <c r="G4" s="1">
        <v>0.40306826335714302</v>
      </c>
      <c r="H4" s="1">
        <v>0.78996879885185201</v>
      </c>
      <c r="I4" s="1">
        <v>-15.418629426785699</v>
      </c>
      <c r="J4" s="1">
        <v>8.2159691912708596E-2</v>
      </c>
      <c r="K4" s="1">
        <v>19.883540180000001</v>
      </c>
      <c r="L4" s="1">
        <v>3.5155079999999998E-2</v>
      </c>
      <c r="M4" s="1">
        <v>8.1228800400000001</v>
      </c>
      <c r="N4" s="1">
        <v>2.330084E-2</v>
      </c>
      <c r="O4" s="1">
        <v>35.742001279999997</v>
      </c>
      <c r="P4" s="1">
        <v>4.8079230000000001E-2</v>
      </c>
      <c r="R4">
        <v>2230</v>
      </c>
      <c r="S4" s="1">
        <v>-0.35507026875664499</v>
      </c>
      <c r="T4" s="1">
        <v>-0.39101759924760998</v>
      </c>
      <c r="U4" s="1">
        <v>-1.01010419763755</v>
      </c>
      <c r="W4" t="s">
        <v>80</v>
      </c>
      <c r="X4" s="8">
        <v>0.95145160230165704</v>
      </c>
      <c r="Y4" s="2">
        <v>1.91689405698676E-2</v>
      </c>
      <c r="Z4" s="3">
        <v>0.175465847949694</v>
      </c>
      <c r="AA4" s="1">
        <f t="shared" ref="AA4:AA13" si="0">X4^2</f>
        <v>0.90526015152239059</v>
      </c>
      <c r="AB4" s="1">
        <f t="shared" ref="AB4:AB13" si="1">Y4^2</f>
        <v>3.6744828257111601E-4</v>
      </c>
      <c r="AC4" s="1">
        <f t="shared" ref="AC4:AC13" si="2">Z4^2</f>
        <v>3.0788263796705132E-2</v>
      </c>
      <c r="AD4" s="1">
        <f>SUM(AA4:AC4)</f>
        <v>0.93641586360166684</v>
      </c>
    </row>
    <row r="5" spans="1:30" x14ac:dyDescent="0.25">
      <c r="A5">
        <v>2231</v>
      </c>
      <c r="B5" t="s">
        <v>24</v>
      </c>
      <c r="C5" t="s">
        <v>23</v>
      </c>
      <c r="D5" s="1">
        <v>1.4749525983659699E-3</v>
      </c>
      <c r="E5" s="1">
        <v>6.6470984023551801E-3</v>
      </c>
      <c r="F5" s="12">
        <v>936</v>
      </c>
      <c r="G5" s="1">
        <v>0.23276312830232601</v>
      </c>
      <c r="H5" s="1">
        <v>0.54468026392857105</v>
      </c>
      <c r="I5" s="1">
        <v>-17.644381657907001</v>
      </c>
      <c r="J5" s="1">
        <v>0.103631837606838</v>
      </c>
      <c r="K5" s="1">
        <v>19.883540180000001</v>
      </c>
      <c r="L5" s="1">
        <v>3.5155079999999998E-2</v>
      </c>
      <c r="M5" s="1">
        <v>8.1228800400000001</v>
      </c>
      <c r="N5" s="1">
        <v>2.330084E-2</v>
      </c>
      <c r="O5" s="1">
        <v>35.742001279999997</v>
      </c>
      <c r="P5" s="1">
        <v>4.8079230000000001E-2</v>
      </c>
      <c r="R5">
        <v>2231</v>
      </c>
      <c r="S5" s="1">
        <v>-0.142894818944586</v>
      </c>
      <c r="T5" s="1">
        <v>-0.59050040663655901</v>
      </c>
      <c r="U5" s="1">
        <v>-0.953794891457862</v>
      </c>
      <c r="W5" t="s">
        <v>81</v>
      </c>
      <c r="X5" s="9">
        <v>-0.939492750056243</v>
      </c>
      <c r="Y5" s="1">
        <v>-7.1531636357529502E-2</v>
      </c>
      <c r="Z5" s="5">
        <v>0.13308056822390901</v>
      </c>
      <c r="AA5" s="1">
        <f t="shared" si="0"/>
        <v>0.88264662740824229</v>
      </c>
      <c r="AB5" s="1">
        <f t="shared" si="1"/>
        <v>5.1167749999858365E-3</v>
      </c>
      <c r="AC5" s="1">
        <f t="shared" si="2"/>
        <v>1.7710437638798503E-2</v>
      </c>
      <c r="AD5" s="1">
        <f t="shared" ref="AD5:AD13" si="3">SUM(AA5:AC5)</f>
        <v>0.90547384004702669</v>
      </c>
    </row>
    <row r="6" spans="1:30" x14ac:dyDescent="0.25">
      <c r="A6">
        <v>2314</v>
      </c>
      <c r="B6" t="s">
        <v>66</v>
      </c>
      <c r="C6" t="s">
        <v>23</v>
      </c>
      <c r="D6" s="1">
        <v>1.2366022438670501E-3</v>
      </c>
      <c r="E6" s="1">
        <v>1.05624696051288E-3</v>
      </c>
      <c r="F6" s="12">
        <v>959</v>
      </c>
      <c r="G6" s="1">
        <v>0.92896167170588195</v>
      </c>
      <c r="H6" s="1">
        <v>20.614610844705901</v>
      </c>
      <c r="I6" s="1">
        <v>-19.168963975294101</v>
      </c>
      <c r="J6" s="1">
        <v>6.6055474452554705E-2</v>
      </c>
      <c r="K6" s="1">
        <v>22.726550549999999</v>
      </c>
      <c r="L6" s="1">
        <v>1.5540599999999999E-3</v>
      </c>
      <c r="M6" s="1">
        <v>8.1066284199999998</v>
      </c>
      <c r="N6" s="1">
        <v>7.06516E-3</v>
      </c>
      <c r="O6" s="1">
        <v>35.521695729999998</v>
      </c>
      <c r="P6" s="1">
        <v>0.14282327</v>
      </c>
      <c r="R6">
        <v>2314</v>
      </c>
      <c r="S6" s="1">
        <v>-0.65629727170475405</v>
      </c>
      <c r="T6" s="1">
        <v>-1.5110307616199601</v>
      </c>
      <c r="U6" s="1">
        <v>-0.18474560687189501</v>
      </c>
      <c r="W6" t="s">
        <v>82</v>
      </c>
      <c r="X6" s="9">
        <v>0.86747466959078801</v>
      </c>
      <c r="Y6" s="1">
        <v>0.39971418222713401</v>
      </c>
      <c r="Z6" s="5">
        <v>-7.6266842672097296E-2</v>
      </c>
      <c r="AA6" s="1">
        <f t="shared" si="0"/>
        <v>0.75251230238164679</v>
      </c>
      <c r="AB6" s="1">
        <f t="shared" si="1"/>
        <v>0.15977142747350651</v>
      </c>
      <c r="AC6" s="1">
        <f t="shared" si="2"/>
        <v>5.8166312911704411E-3</v>
      </c>
      <c r="AD6" s="1">
        <f t="shared" si="3"/>
        <v>0.91810036114632376</v>
      </c>
    </row>
    <row r="7" spans="1:30" x14ac:dyDescent="0.25">
      <c r="A7">
        <v>2315</v>
      </c>
      <c r="B7" t="s">
        <v>67</v>
      </c>
      <c r="C7" t="s">
        <v>23</v>
      </c>
      <c r="D7" s="1">
        <v>5.0017365515854202E-3</v>
      </c>
      <c r="E7" s="1">
        <v>1.3920899703610099E-2</v>
      </c>
      <c r="F7" s="12">
        <v>900</v>
      </c>
      <c r="G7" s="1">
        <v>1.2843681608181801</v>
      </c>
      <c r="H7" s="1">
        <v>16.827915568181801</v>
      </c>
      <c r="I7" s="1">
        <v>-11.740077736363601</v>
      </c>
      <c r="J7" s="1">
        <v>4.8638888888888898E-2</v>
      </c>
      <c r="K7" s="1">
        <v>22.307739089999998</v>
      </c>
      <c r="L7" s="1">
        <v>1.5869300000000001E-3</v>
      </c>
      <c r="M7" s="1">
        <v>8.0742344300000006</v>
      </c>
      <c r="N7" s="1">
        <v>2.9338200000000002E-3</v>
      </c>
      <c r="O7" s="1">
        <v>37.091894000000003</v>
      </c>
      <c r="P7" s="1">
        <v>8.2446399999999993E-3</v>
      </c>
      <c r="R7">
        <v>2315</v>
      </c>
      <c r="S7" s="1">
        <v>-1.0918982270650801</v>
      </c>
      <c r="T7" s="1">
        <v>0.98980592553219204</v>
      </c>
      <c r="U7" s="1">
        <v>0.211964473179822</v>
      </c>
      <c r="W7" t="s">
        <v>83</v>
      </c>
      <c r="X7" s="9">
        <v>-0.65163137669406301</v>
      </c>
      <c r="Y7" s="1">
        <v>0.40485184879135599</v>
      </c>
      <c r="Z7" s="5">
        <v>-0.15360692228383999</v>
      </c>
      <c r="AA7" s="1">
        <f t="shared" si="0"/>
        <v>0.42462345109219984</v>
      </c>
      <c r="AB7" s="1">
        <f t="shared" si="1"/>
        <v>0.16390501946977898</v>
      </c>
      <c r="AC7" s="1">
        <f t="shared" si="2"/>
        <v>2.3595086573513658E-2</v>
      </c>
      <c r="AD7" s="1">
        <f t="shared" si="3"/>
        <v>0.61212355713549249</v>
      </c>
    </row>
    <row r="8" spans="1:30" x14ac:dyDescent="0.25">
      <c r="A8">
        <v>2316</v>
      </c>
      <c r="B8" t="s">
        <v>27</v>
      </c>
      <c r="C8" t="s">
        <v>23</v>
      </c>
      <c r="D8" s="1">
        <v>5.3822695414946203E-3</v>
      </c>
      <c r="E8" s="1">
        <v>1.9957647642172002E-2</v>
      </c>
      <c r="F8" s="12">
        <v>625</v>
      </c>
      <c r="G8" s="1">
        <v>1.71036805275</v>
      </c>
      <c r="H8" s="1">
        <v>21.729622724999999</v>
      </c>
      <c r="I8" s="1">
        <v>-11.949038751250001</v>
      </c>
      <c r="J8" s="1">
        <v>5.4747999999999998E-2</v>
      </c>
      <c r="K8" s="1">
        <v>22.389009519999998</v>
      </c>
      <c r="L8" s="1">
        <v>1.5833900000000001E-3</v>
      </c>
      <c r="M8" s="1">
        <v>8.0755853799999997</v>
      </c>
      <c r="N8" s="1">
        <v>3.0387000000000001E-3</v>
      </c>
      <c r="O8" s="1">
        <v>36.810396150000003</v>
      </c>
      <c r="P8" s="1">
        <v>1.1732380000000001E-2</v>
      </c>
      <c r="R8">
        <v>2316</v>
      </c>
      <c r="S8" s="1">
        <v>-1.27132086017791</v>
      </c>
      <c r="T8" s="1">
        <v>0.97030595405526798</v>
      </c>
      <c r="U8" s="1">
        <v>0.295269817260017</v>
      </c>
      <c r="W8" t="s">
        <v>9</v>
      </c>
      <c r="X8" s="9">
        <v>0.60498989789525104</v>
      </c>
      <c r="Y8" s="1">
        <v>-0.25415539587793001</v>
      </c>
      <c r="Z8" s="5">
        <v>0.23167592997181199</v>
      </c>
      <c r="AA8" s="1">
        <f t="shared" si="0"/>
        <v>0.36601277655530629</v>
      </c>
      <c r="AB8" s="1">
        <f t="shared" si="1"/>
        <v>6.459496525386732E-2</v>
      </c>
      <c r="AC8" s="1">
        <f t="shared" si="2"/>
        <v>5.3673736528303935E-2</v>
      </c>
      <c r="AD8" s="1">
        <f t="shared" si="3"/>
        <v>0.48428147833747753</v>
      </c>
    </row>
    <row r="9" spans="1:30" x14ac:dyDescent="0.25">
      <c r="A9">
        <v>2323</v>
      </c>
      <c r="B9" t="s">
        <v>68</v>
      </c>
      <c r="C9" t="s">
        <v>23</v>
      </c>
      <c r="D9" s="1">
        <v>6.5488416554610202E-3</v>
      </c>
      <c r="E9" s="1">
        <v>2.9316590329761601E-3</v>
      </c>
      <c r="F9" s="12">
        <v>852</v>
      </c>
      <c r="G9" s="1">
        <v>3.58130434782609</v>
      </c>
      <c r="H9" s="1">
        <v>6.7433607325217402</v>
      </c>
      <c r="I9" s="1">
        <v>-14.6734549737391</v>
      </c>
      <c r="J9" s="1">
        <v>0.11619718309859201</v>
      </c>
      <c r="K9" s="1">
        <v>20.762910999999999</v>
      </c>
      <c r="L9" s="1">
        <v>4.8005399999999998E-3</v>
      </c>
      <c r="M9" s="1">
        <v>8.1203822799999994</v>
      </c>
      <c r="N9" s="1">
        <v>1.441922E-2</v>
      </c>
      <c r="O9" s="1">
        <v>35.646391710000003</v>
      </c>
      <c r="P9" s="1">
        <v>8.4477960000000005E-2</v>
      </c>
      <c r="R9">
        <v>2323</v>
      </c>
      <c r="S9" s="1">
        <v>-0.30649170426150601</v>
      </c>
      <c r="T9" s="1">
        <v>-0.763969881731836</v>
      </c>
      <c r="U9" s="1">
        <v>-0.30964520665829298</v>
      </c>
      <c r="W9" t="s">
        <v>84</v>
      </c>
      <c r="X9" s="4">
        <v>6.7194772701765201E-2</v>
      </c>
      <c r="Y9" s="13">
        <v>0.93866521767857103</v>
      </c>
      <c r="Z9" s="5">
        <v>-3.0484794698040801E-2</v>
      </c>
      <c r="AA9" s="1">
        <f t="shared" si="0"/>
        <v>4.5151374784418901E-3</v>
      </c>
      <c r="AB9" s="1">
        <f t="shared" si="1"/>
        <v>0.88109239087955915</v>
      </c>
      <c r="AC9" s="1">
        <f t="shared" si="2"/>
        <v>9.2932270778169654E-4</v>
      </c>
      <c r="AD9" s="1">
        <f t="shared" si="3"/>
        <v>0.88653685106578273</v>
      </c>
    </row>
    <row r="10" spans="1:30" x14ac:dyDescent="0.25">
      <c r="A10">
        <v>2324</v>
      </c>
      <c r="B10" t="s">
        <v>69</v>
      </c>
      <c r="C10" t="s">
        <v>23</v>
      </c>
      <c r="D10" s="1">
        <v>3.6688284040342998E-3</v>
      </c>
      <c r="E10" s="1">
        <v>3.4752730468150901E-3</v>
      </c>
      <c r="F10" s="12">
        <v>998</v>
      </c>
      <c r="G10" s="1">
        <v>3.7119513523076901</v>
      </c>
      <c r="H10" s="1">
        <v>7.3921425786153803</v>
      </c>
      <c r="I10" s="1">
        <v>-13.3909791807692</v>
      </c>
      <c r="J10" s="1">
        <v>4.4255410821643297E-2</v>
      </c>
      <c r="K10" s="1">
        <v>22.355119640000002</v>
      </c>
      <c r="L10" s="1">
        <v>1.72905E-3</v>
      </c>
      <c r="M10" s="1">
        <v>8.0743633700000004</v>
      </c>
      <c r="N10" s="1">
        <v>2.8777099999999999E-3</v>
      </c>
      <c r="O10" s="1">
        <v>37.173619969999997</v>
      </c>
      <c r="P10" s="1">
        <v>1.293455E-2</v>
      </c>
      <c r="R10">
        <v>2324</v>
      </c>
      <c r="S10" s="1">
        <v>-0.88640348125643298</v>
      </c>
      <c r="T10" s="1">
        <v>1.0046167812631499</v>
      </c>
      <c r="U10" s="1">
        <v>0.45084197099242601</v>
      </c>
      <c r="W10" t="s">
        <v>85</v>
      </c>
      <c r="X10" s="4">
        <v>2.4494362670125398E-2</v>
      </c>
      <c r="Y10" s="13">
        <v>-0.81073817881547305</v>
      </c>
      <c r="Z10" s="5">
        <v>-0.116446684392622</v>
      </c>
      <c r="AA10" s="1">
        <f t="shared" si="0"/>
        <v>5.9997380261563266E-4</v>
      </c>
      <c r="AB10" s="1">
        <f t="shared" si="1"/>
        <v>0.65729639458903</v>
      </c>
      <c r="AC10" s="1">
        <f t="shared" si="2"/>
        <v>1.3559830306034916E-2</v>
      </c>
      <c r="AD10" s="1">
        <f t="shared" si="3"/>
        <v>0.67145619869768058</v>
      </c>
    </row>
    <row r="11" spans="1:30" x14ac:dyDescent="0.25">
      <c r="A11">
        <v>2325</v>
      </c>
      <c r="B11" t="s">
        <v>70</v>
      </c>
      <c r="C11" t="s">
        <v>23</v>
      </c>
      <c r="D11" s="1">
        <v>2.1440948594138899E-2</v>
      </c>
      <c r="E11" s="1">
        <v>2.0835879625995798E-2</v>
      </c>
      <c r="F11" s="12">
        <v>533</v>
      </c>
      <c r="G11" s="1">
        <v>5.9933333333333296</v>
      </c>
      <c r="H11" s="1">
        <v>23.8293980025</v>
      </c>
      <c r="I11" s="1">
        <v>-13.4971309844444</v>
      </c>
      <c r="J11" s="1">
        <v>5.8621013133208298E-2</v>
      </c>
      <c r="K11" s="1">
        <v>22.307739089999998</v>
      </c>
      <c r="L11" s="1">
        <v>1.5869300000000001E-3</v>
      </c>
      <c r="M11" s="1">
        <v>8.0742344300000006</v>
      </c>
      <c r="N11" s="1">
        <v>2.9338200000000002E-3</v>
      </c>
      <c r="O11" s="1">
        <v>37.091894000000003</v>
      </c>
      <c r="P11" s="1">
        <v>8.2446399999999993E-3</v>
      </c>
      <c r="R11">
        <v>2325</v>
      </c>
      <c r="S11" s="1">
        <v>-1.3911758615302301</v>
      </c>
      <c r="T11" s="1">
        <v>1.5942000857840899</v>
      </c>
      <c r="U11" s="1">
        <v>0.86375940660244499</v>
      </c>
      <c r="W11" t="s">
        <v>6</v>
      </c>
      <c r="X11" s="4">
        <v>-7.8887317374423893E-2</v>
      </c>
      <c r="Y11" s="13">
        <v>0.39536884167602498</v>
      </c>
      <c r="Z11" s="10">
        <v>0.38372810990094097</v>
      </c>
      <c r="AA11" s="1">
        <f t="shared" si="0"/>
        <v>6.2232088425330815E-3</v>
      </c>
      <c r="AB11" s="1">
        <f t="shared" si="1"/>
        <v>0.15631652096824172</v>
      </c>
      <c r="AC11" s="1">
        <f t="shared" si="2"/>
        <v>0.14724726232814864</v>
      </c>
      <c r="AD11" s="1">
        <f t="shared" si="3"/>
        <v>0.30978699213892347</v>
      </c>
    </row>
    <row r="12" spans="1:30" x14ac:dyDescent="0.25">
      <c r="A12">
        <v>2369</v>
      </c>
      <c r="B12" t="s">
        <v>71</v>
      </c>
      <c r="C12" t="s">
        <v>23</v>
      </c>
      <c r="D12" s="1">
        <v>8.5704426844163597E-3</v>
      </c>
      <c r="E12" s="1">
        <v>1.1889609843525099E-2</v>
      </c>
      <c r="F12" s="12">
        <v>841</v>
      </c>
      <c r="G12" s="1">
        <v>2.7128999020000002</v>
      </c>
      <c r="H12" s="1">
        <v>2.9768561686999999</v>
      </c>
      <c r="I12" s="1">
        <v>-15.073307954166699</v>
      </c>
      <c r="J12" s="1">
        <v>4.2184898929845401E-2</v>
      </c>
      <c r="K12" s="1">
        <v>18.928272060000001</v>
      </c>
      <c r="L12" s="1">
        <v>7.5889650000000003E-2</v>
      </c>
      <c r="M12" s="1">
        <v>8.1321688900000009</v>
      </c>
      <c r="N12" s="1">
        <v>3.5610929999999999E-2</v>
      </c>
      <c r="O12" s="1">
        <v>35.661574700000003</v>
      </c>
      <c r="P12" s="1">
        <v>0.17730277</v>
      </c>
      <c r="R12">
        <v>2369</v>
      </c>
      <c r="S12" s="1">
        <v>-0.255716205645802</v>
      </c>
      <c r="T12" s="1">
        <v>-1.09660389046387</v>
      </c>
      <c r="U12" s="1">
        <v>-1.0802855988048501</v>
      </c>
      <c r="W12" t="s">
        <v>12</v>
      </c>
      <c r="X12" s="4">
        <v>-2.84690923734831E-2</v>
      </c>
      <c r="Y12" s="1">
        <v>-0.36478311523976797</v>
      </c>
      <c r="Z12" s="10">
        <v>-0.89264391039529001</v>
      </c>
      <c r="AA12" s="1">
        <f t="shared" si="0"/>
        <v>8.1048922056991364E-4</v>
      </c>
      <c r="AB12" s="1">
        <f t="shared" si="1"/>
        <v>0.13306672116402984</v>
      </c>
      <c r="AC12" s="1">
        <f t="shared" si="2"/>
        <v>0.79681315076579451</v>
      </c>
      <c r="AD12" s="1">
        <f t="shared" si="3"/>
        <v>0.93069036115039427</v>
      </c>
    </row>
    <row r="13" spans="1:30" x14ac:dyDescent="0.25">
      <c r="A13">
        <v>2445</v>
      </c>
      <c r="B13" t="s">
        <v>72</v>
      </c>
      <c r="C13" t="s">
        <v>23</v>
      </c>
      <c r="D13" s="1">
        <v>1.3053013842798001E-3</v>
      </c>
      <c r="E13" s="1">
        <v>2.0309624352880702E-3</v>
      </c>
      <c r="F13" s="12">
        <v>970</v>
      </c>
      <c r="G13" s="1">
        <v>0.85566660189999999</v>
      </c>
      <c r="H13" s="1">
        <v>25.654354415</v>
      </c>
      <c r="I13" s="1">
        <v>-17.254513861666702</v>
      </c>
      <c r="J13" s="1">
        <v>7.7381443298969094E-2</v>
      </c>
      <c r="K13" s="1">
        <v>17.530734750000001</v>
      </c>
      <c r="L13" s="1">
        <v>0.17466719999999999</v>
      </c>
      <c r="M13" s="1">
        <v>8.0817122599999998</v>
      </c>
      <c r="N13" s="1">
        <v>2.6145729999999999E-2</v>
      </c>
      <c r="O13" s="1">
        <v>36.888933899999998</v>
      </c>
      <c r="P13" s="1">
        <v>5.5599910000000002E-2</v>
      </c>
      <c r="R13">
        <v>2445</v>
      </c>
      <c r="S13" s="1">
        <v>0.28924370767458002</v>
      </c>
      <c r="T13" s="1">
        <v>0.201566496727688</v>
      </c>
      <c r="U13" s="1">
        <v>-3.1491932820643997E-2</v>
      </c>
      <c r="W13" t="s">
        <v>86</v>
      </c>
      <c r="X13" s="6">
        <v>0.233510525707533</v>
      </c>
      <c r="Y13" s="7">
        <v>-0.25799969640577503</v>
      </c>
      <c r="Z13" s="11">
        <v>0.89180483124033205</v>
      </c>
      <c r="AA13" s="1">
        <f t="shared" si="0"/>
        <v>5.4527165616208434E-2</v>
      </c>
      <c r="AB13" s="1">
        <f t="shared" si="1"/>
        <v>6.6563843345472079E-2</v>
      </c>
      <c r="AC13" s="1">
        <f t="shared" si="2"/>
        <v>0.79531585702359708</v>
      </c>
      <c r="AD13" s="1">
        <f t="shared" si="3"/>
        <v>0.91640686598527754</v>
      </c>
    </row>
    <row r="14" spans="1:30" x14ac:dyDescent="0.25">
      <c r="A14">
        <v>2456</v>
      </c>
      <c r="B14" t="s">
        <v>73</v>
      </c>
      <c r="C14" t="s">
        <v>23</v>
      </c>
      <c r="D14" s="1">
        <v>3.9698582094344096E-3</v>
      </c>
      <c r="E14" s="1">
        <v>9.7586481294146198E-4</v>
      </c>
      <c r="F14" s="12">
        <v>983</v>
      </c>
      <c r="G14" s="1">
        <v>3.9917307557777799</v>
      </c>
      <c r="H14" s="1">
        <v>0</v>
      </c>
      <c r="I14" s="1">
        <v>-12.317615384615401</v>
      </c>
      <c r="J14" s="1">
        <v>0.11932858596134301</v>
      </c>
      <c r="K14" s="1">
        <v>15.89886029</v>
      </c>
      <c r="L14" s="1">
        <v>1.1926953199999999</v>
      </c>
      <c r="M14" s="1">
        <v>8.0873388300000002</v>
      </c>
      <c r="N14" s="1">
        <v>0.10537636</v>
      </c>
      <c r="O14" s="1">
        <v>36.91782422</v>
      </c>
      <c r="P14" s="1">
        <v>2.9152899999999999E-2</v>
      </c>
      <c r="R14">
        <v>2456</v>
      </c>
      <c r="S14" s="1">
        <v>2.0431841214883302</v>
      </c>
      <c r="T14" s="1">
        <v>1.29200996468089</v>
      </c>
      <c r="U14" s="1">
        <v>-0.37181306175245998</v>
      </c>
      <c r="AA14" s="1">
        <f>SUM(AA4:AA13)/9*100</f>
        <v>37.752569821335051</v>
      </c>
      <c r="AB14" s="1">
        <f t="shared" ref="AB14:AC14" si="4">SUM(AB4:AB13)/9*100</f>
        <v>25.423238960289364</v>
      </c>
      <c r="AC14" s="1">
        <f t="shared" si="4"/>
        <v>20.949439766220536</v>
      </c>
      <c r="AD14" s="1"/>
    </row>
    <row r="15" spans="1:30" x14ac:dyDescent="0.25">
      <c r="A15">
        <v>2460</v>
      </c>
      <c r="B15" t="s">
        <v>74</v>
      </c>
      <c r="C15" t="s">
        <v>23</v>
      </c>
      <c r="D15" s="1">
        <v>2.0375449957871902E-3</v>
      </c>
      <c r="E15" s="1">
        <v>1.8298168613079099E-4</v>
      </c>
      <c r="F15" s="12">
        <v>979</v>
      </c>
      <c r="G15" s="1">
        <v>2.8677334853103398</v>
      </c>
      <c r="H15" s="1" t="s">
        <v>18</v>
      </c>
      <c r="I15" s="1">
        <v>-13.4811</v>
      </c>
      <c r="J15" s="1">
        <v>8.4312563840653706E-2</v>
      </c>
      <c r="K15" s="1">
        <v>17.02722867</v>
      </c>
      <c r="L15" s="1">
        <v>0.33564233999999998</v>
      </c>
      <c r="M15" s="1">
        <v>8.0908011099999992</v>
      </c>
      <c r="N15" s="1">
        <v>4.2211430000000001E-2</v>
      </c>
      <c r="O15" s="1">
        <v>36.994270579999998</v>
      </c>
      <c r="P15" s="1">
        <v>6.3055600000000003E-2</v>
      </c>
      <c r="S15" s="1"/>
      <c r="T15" s="1"/>
      <c r="U15" s="1"/>
      <c r="AA15" s="1">
        <f>AA14</f>
        <v>37.752569821335051</v>
      </c>
      <c r="AB15" s="1">
        <f>AA15+AB14</f>
        <v>63.175808781624411</v>
      </c>
      <c r="AC15" s="1">
        <f t="shared" ref="AC15:AD15" si="5">AB15+AC14</f>
        <v>84.125248547844947</v>
      </c>
      <c r="AD15" s="1"/>
    </row>
    <row r="16" spans="1:30" x14ac:dyDescent="0.25">
      <c r="A16">
        <v>2470</v>
      </c>
      <c r="B16" t="s">
        <v>32</v>
      </c>
      <c r="C16" t="s">
        <v>23</v>
      </c>
      <c r="D16" s="1">
        <v>8.5218247125528508E-3</v>
      </c>
      <c r="E16" s="1">
        <v>5.4205411855827498E-3</v>
      </c>
      <c r="F16" s="12">
        <v>989</v>
      </c>
      <c r="G16" s="1">
        <v>1.0660825173225801</v>
      </c>
      <c r="H16" s="1">
        <v>0.69171646666666697</v>
      </c>
      <c r="I16" s="1">
        <v>-19.490108632363601</v>
      </c>
      <c r="J16" s="1">
        <v>0.13295244560161801</v>
      </c>
      <c r="K16" s="1">
        <v>14.596261419999999</v>
      </c>
      <c r="L16" s="1">
        <v>0.92394041999999998</v>
      </c>
      <c r="M16" s="1">
        <v>8.1139420999999992</v>
      </c>
      <c r="N16" s="1">
        <v>7.6328900000000005E-2</v>
      </c>
      <c r="O16" s="1">
        <v>37.785966330000001</v>
      </c>
      <c r="P16" s="1">
        <v>1.1375949999999999E-2</v>
      </c>
      <c r="R16">
        <v>2470</v>
      </c>
      <c r="S16" s="1">
        <v>1.8261042915893899</v>
      </c>
      <c r="T16" s="1">
        <v>1.4520915880736101</v>
      </c>
      <c r="U16" s="1">
        <v>-1.3025921280614099</v>
      </c>
    </row>
    <row r="17" spans="1:21" x14ac:dyDescent="0.25">
      <c r="A17">
        <v>2736</v>
      </c>
      <c r="B17" t="s">
        <v>75</v>
      </c>
      <c r="C17" t="s">
        <v>39</v>
      </c>
      <c r="D17" s="1">
        <v>2.0081149824440398E-3</v>
      </c>
      <c r="E17" s="1">
        <v>1.45462981263863E-3</v>
      </c>
      <c r="F17" s="12">
        <v>995</v>
      </c>
      <c r="G17" s="1">
        <v>1.84089863116129</v>
      </c>
      <c r="H17" s="1">
        <v>95.990054536451595</v>
      </c>
      <c r="I17" s="1">
        <v>-24.334285714285699</v>
      </c>
      <c r="J17" s="1">
        <v>6.6741927185929695E-2</v>
      </c>
      <c r="K17" s="1">
        <v>18.301189310000002</v>
      </c>
      <c r="L17" s="1">
        <v>0.37513131999999999</v>
      </c>
      <c r="M17" s="1">
        <v>8.0618076900000002</v>
      </c>
      <c r="N17" s="1">
        <v>6.1925830000000001E-2</v>
      </c>
      <c r="O17" s="1">
        <v>35.74671584</v>
      </c>
      <c r="P17" s="1">
        <v>4.9336610000000003E-2</v>
      </c>
      <c r="R17">
        <v>2736</v>
      </c>
      <c r="S17" s="1">
        <v>0.54966812650529395</v>
      </c>
      <c r="T17" s="1">
        <v>-0.39533006343949101</v>
      </c>
      <c r="U17" s="1">
        <v>1.5783391470760399</v>
      </c>
    </row>
    <row r="18" spans="1:21" x14ac:dyDescent="0.25">
      <c r="A18">
        <v>2741</v>
      </c>
      <c r="B18" t="s">
        <v>40</v>
      </c>
      <c r="C18" t="s">
        <v>39</v>
      </c>
      <c r="D18" s="1">
        <v>1.1366769085392201E-3</v>
      </c>
      <c r="E18" s="1">
        <v>3.7483270269274499E-4</v>
      </c>
      <c r="F18" s="12">
        <v>848</v>
      </c>
      <c r="G18" s="1">
        <v>0.99492812805882402</v>
      </c>
      <c r="H18" s="1">
        <v>85.024008693235302</v>
      </c>
      <c r="I18" s="1">
        <v>-23.4339444444444</v>
      </c>
      <c r="J18" s="1">
        <v>0.124744391863208</v>
      </c>
      <c r="K18" s="1">
        <v>18.258061250000001</v>
      </c>
      <c r="L18" s="1">
        <v>0.24594922</v>
      </c>
      <c r="M18" s="1">
        <v>8.0642136099999995</v>
      </c>
      <c r="N18" s="1">
        <v>7.3627719999999994E-2</v>
      </c>
      <c r="O18" s="1">
        <v>35.7997145</v>
      </c>
      <c r="P18" s="1">
        <v>7.5384759999999995E-2</v>
      </c>
      <c r="R18">
        <v>2741</v>
      </c>
      <c r="S18" s="1">
        <v>0.79772417040739696</v>
      </c>
      <c r="T18" s="1">
        <v>-0.82880737893180501</v>
      </c>
      <c r="U18" s="1">
        <v>1.40954071255571</v>
      </c>
    </row>
    <row r="19" spans="1:21" x14ac:dyDescent="0.25">
      <c r="A19">
        <v>2745</v>
      </c>
      <c r="B19" t="s">
        <v>41</v>
      </c>
      <c r="C19" t="s">
        <v>39</v>
      </c>
      <c r="D19" s="1">
        <v>8.16231302112716E-3</v>
      </c>
      <c r="E19" s="1">
        <v>2.5575961325754399E-3</v>
      </c>
      <c r="F19" s="12">
        <v>637</v>
      </c>
      <c r="G19" s="1">
        <v>3.5383997668787899</v>
      </c>
      <c r="H19" s="1">
        <v>90.143944943333295</v>
      </c>
      <c r="I19" s="1" t="s">
        <v>18</v>
      </c>
      <c r="J19" s="1">
        <v>0.26022671491365801</v>
      </c>
      <c r="K19" s="1">
        <v>18.258061250000001</v>
      </c>
      <c r="L19" s="1">
        <v>0.24594922</v>
      </c>
      <c r="M19" s="1">
        <v>8.0642136099999995</v>
      </c>
      <c r="N19" s="1">
        <v>7.3627719999999994E-2</v>
      </c>
      <c r="O19" s="1">
        <v>35.7997145</v>
      </c>
      <c r="P19" s="1">
        <v>7.5384759999999995E-2</v>
      </c>
      <c r="R19">
        <v>2745</v>
      </c>
      <c r="S19" s="1">
        <v>1.08145783432952</v>
      </c>
      <c r="T19" s="1">
        <v>-0.83177888410704504</v>
      </c>
      <c r="U19" s="1">
        <v>2.0271992581395901</v>
      </c>
    </row>
    <row r="23" spans="1:21" x14ac:dyDescent="0.25">
      <c r="M23" t="s">
        <v>1</v>
      </c>
      <c r="N23" t="s">
        <v>60</v>
      </c>
      <c r="O23" t="s">
        <v>61</v>
      </c>
      <c r="P23" t="s">
        <v>62</v>
      </c>
    </row>
    <row r="24" spans="1:21" x14ac:dyDescent="0.25">
      <c r="M24" t="s">
        <v>22</v>
      </c>
      <c r="N24" s="1">
        <v>-0.17174016717459001</v>
      </c>
      <c r="O24" s="1">
        <v>-0.50657063385283896</v>
      </c>
      <c r="P24" s="1">
        <v>-0.80211458213095999</v>
      </c>
    </row>
    <row r="25" spans="1:21" x14ac:dyDescent="0.25">
      <c r="M25" t="s">
        <v>64</v>
      </c>
      <c r="N25" s="1">
        <v>-5.8373385476990197E-2</v>
      </c>
      <c r="O25" s="1">
        <v>-0.58898729608587197</v>
      </c>
      <c r="P25" s="1">
        <v>-0.790327579610134</v>
      </c>
    </row>
    <row r="26" spans="1:21" x14ac:dyDescent="0.25">
      <c r="M26" t="s">
        <v>65</v>
      </c>
      <c r="N26" s="1">
        <v>-0.35507026875664499</v>
      </c>
      <c r="O26" s="1">
        <v>-0.39101759924760998</v>
      </c>
      <c r="P26" s="1">
        <v>-1.01010419763755</v>
      </c>
    </row>
    <row r="27" spans="1:21" x14ac:dyDescent="0.25">
      <c r="M27" t="s">
        <v>24</v>
      </c>
      <c r="N27" s="1">
        <v>-0.142894818944586</v>
      </c>
      <c r="O27" s="1">
        <v>-0.59050040663655901</v>
      </c>
      <c r="P27" s="1">
        <v>-0.953794891457862</v>
      </c>
    </row>
    <row r="28" spans="1:21" x14ac:dyDescent="0.25">
      <c r="M28" t="s">
        <v>66</v>
      </c>
      <c r="N28" s="1">
        <v>-0.65629727170475405</v>
      </c>
      <c r="O28" s="1">
        <v>-1.5110307616199601</v>
      </c>
      <c r="P28" s="1">
        <v>-0.18474560687189501</v>
      </c>
    </row>
    <row r="29" spans="1:21" x14ac:dyDescent="0.25">
      <c r="M29" t="s">
        <v>67</v>
      </c>
      <c r="N29" s="1">
        <v>-1.0918982270650801</v>
      </c>
      <c r="O29" s="1">
        <v>0.98980592553219204</v>
      </c>
      <c r="P29" s="1">
        <v>0.211964473179822</v>
      </c>
    </row>
    <row r="30" spans="1:21" x14ac:dyDescent="0.25">
      <c r="M30" t="s">
        <v>27</v>
      </c>
      <c r="N30" s="1">
        <v>-1.27132086017791</v>
      </c>
      <c r="O30" s="1">
        <v>0.97030595405526798</v>
      </c>
      <c r="P30" s="1">
        <v>0.295269817260017</v>
      </c>
    </row>
    <row r="31" spans="1:21" x14ac:dyDescent="0.25">
      <c r="M31" t="s">
        <v>68</v>
      </c>
      <c r="N31" s="1">
        <v>-0.30649170426150601</v>
      </c>
      <c r="O31" s="1">
        <v>-0.763969881731836</v>
      </c>
      <c r="P31" s="1">
        <v>-0.30964520665829298</v>
      </c>
    </row>
    <row r="32" spans="1:21" x14ac:dyDescent="0.25">
      <c r="M32" t="s">
        <v>69</v>
      </c>
      <c r="N32" s="1">
        <v>-0.88640348125643298</v>
      </c>
      <c r="O32" s="1">
        <v>1.0046167812631499</v>
      </c>
      <c r="P32" s="1">
        <v>0.45084197099242601</v>
      </c>
    </row>
    <row r="33" spans="13:16" x14ac:dyDescent="0.25">
      <c r="M33" t="s">
        <v>70</v>
      </c>
      <c r="N33" s="1">
        <v>-1.3911758615302301</v>
      </c>
      <c r="O33" s="1">
        <v>1.5942000857840899</v>
      </c>
      <c r="P33" s="1">
        <v>0.86375940660244499</v>
      </c>
    </row>
    <row r="34" spans="13:16" x14ac:dyDescent="0.25">
      <c r="M34" t="s">
        <v>71</v>
      </c>
      <c r="N34" s="1">
        <v>-0.255716205645802</v>
      </c>
      <c r="O34" s="1">
        <v>-1.09660389046387</v>
      </c>
      <c r="P34" s="1">
        <v>-1.0802855988048501</v>
      </c>
    </row>
    <row r="35" spans="13:16" x14ac:dyDescent="0.25">
      <c r="M35" t="s">
        <v>72</v>
      </c>
      <c r="N35" s="1">
        <v>0.28924370767458002</v>
      </c>
      <c r="O35" s="1">
        <v>0.201566496727688</v>
      </c>
      <c r="P35" s="1">
        <v>-3.1491932820643997E-2</v>
      </c>
    </row>
    <row r="36" spans="13:16" x14ac:dyDescent="0.25">
      <c r="M36" t="s">
        <v>73</v>
      </c>
      <c r="N36" s="1">
        <v>2.0431841214883302</v>
      </c>
      <c r="O36" s="1">
        <v>1.29200996468089</v>
      </c>
      <c r="P36" s="1">
        <v>-0.37181306175245998</v>
      </c>
    </row>
    <row r="37" spans="13:16" x14ac:dyDescent="0.25">
      <c r="M37" t="s">
        <v>32</v>
      </c>
      <c r="N37" s="1">
        <v>1.8261042915893899</v>
      </c>
      <c r="O37" s="1">
        <v>1.4520915880736101</v>
      </c>
      <c r="P37" s="1">
        <v>-1.3025921280614099</v>
      </c>
    </row>
    <row r="38" spans="13:16" x14ac:dyDescent="0.25">
      <c r="M38" t="s">
        <v>75</v>
      </c>
      <c r="N38" s="1">
        <v>0.54966812650529395</v>
      </c>
      <c r="O38" s="1">
        <v>-0.39533006343949101</v>
      </c>
      <c r="P38" s="1">
        <v>1.5783391470760399</v>
      </c>
    </row>
    <row r="39" spans="13:16" x14ac:dyDescent="0.25">
      <c r="M39" t="s">
        <v>40</v>
      </c>
      <c r="N39" s="1">
        <v>0.79772417040739696</v>
      </c>
      <c r="O39" s="1">
        <v>-0.82880737893180501</v>
      </c>
      <c r="P39" s="1">
        <v>1.40954071255571</v>
      </c>
    </row>
    <row r="40" spans="13:16" x14ac:dyDescent="0.25">
      <c r="M40" t="s">
        <v>41</v>
      </c>
      <c r="N40" s="1">
        <v>1.08145783432952</v>
      </c>
      <c r="O40" s="1">
        <v>-0.83177888410704504</v>
      </c>
      <c r="P40" s="1">
        <v>2.0271992581395901</v>
      </c>
    </row>
  </sheetData>
  <sortState xmlns:xlrd2="http://schemas.microsoft.com/office/spreadsheetml/2017/richdata2" ref="W9:AC13">
    <sortCondition descending="1" ref="AB9:AB13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P41"/>
  <sheetViews>
    <sheetView tabSelected="1" topLeftCell="B13" workbookViewId="0">
      <selection activeCell="K29" sqref="K29:O41"/>
    </sheetView>
  </sheetViews>
  <sheetFormatPr baseColWidth="10" defaultRowHeight="15" x14ac:dyDescent="0.25"/>
  <cols>
    <col min="2" max="2" width="13.7109375" bestFit="1" customWidth="1"/>
    <col min="3" max="6" width="6.28515625" bestFit="1" customWidth="1"/>
    <col min="12" max="15" width="6.28515625" bestFit="1" customWidth="1"/>
    <col min="16" max="16" width="5.5703125" bestFit="1" customWidth="1"/>
  </cols>
  <sheetData>
    <row r="2" spans="2:16" x14ac:dyDescent="0.25">
      <c r="B2" t="s">
        <v>79</v>
      </c>
    </row>
    <row r="3" spans="2:16" x14ac:dyDescent="0.25">
      <c r="B3" t="s">
        <v>0</v>
      </c>
      <c r="C3" t="s">
        <v>60</v>
      </c>
      <c r="D3" t="s">
        <v>61</v>
      </c>
      <c r="E3" t="s">
        <v>62</v>
      </c>
      <c r="F3" t="s">
        <v>63</v>
      </c>
    </row>
    <row r="4" spans="2:16" x14ac:dyDescent="0.25">
      <c r="B4" t="s">
        <v>13</v>
      </c>
      <c r="C4" s="13">
        <v>0.863905982515489</v>
      </c>
      <c r="D4" s="1">
        <v>-5.4495012837505699E-2</v>
      </c>
      <c r="E4" s="1">
        <v>6.4167767871827703E-3</v>
      </c>
      <c r="F4" s="1">
        <v>-8.8104135841849299E-2</v>
      </c>
    </row>
    <row r="5" spans="2:16" x14ac:dyDescent="0.25">
      <c r="B5" t="s">
        <v>11</v>
      </c>
      <c r="C5" s="13">
        <v>0.74267911397428998</v>
      </c>
      <c r="D5" s="1">
        <v>-0.113368224725342</v>
      </c>
      <c r="E5" s="1">
        <v>-0.157295938182519</v>
      </c>
      <c r="F5" s="1">
        <v>0.33069682030942299</v>
      </c>
    </row>
    <row r="6" spans="2:16" x14ac:dyDescent="0.25">
      <c r="B6" t="s">
        <v>10</v>
      </c>
      <c r="C6" s="13">
        <v>-0.722230055015466</v>
      </c>
      <c r="D6" s="1">
        <v>0.51245065423913605</v>
      </c>
      <c r="E6" s="1">
        <v>-0.26812645647231398</v>
      </c>
      <c r="F6" s="1">
        <v>0.112062964002652</v>
      </c>
    </row>
    <row r="7" spans="2:16" x14ac:dyDescent="0.25">
      <c r="B7" t="s">
        <v>15</v>
      </c>
      <c r="C7" s="13">
        <v>-0.49892035453254402</v>
      </c>
      <c r="D7" s="13">
        <v>-0.430312080329744</v>
      </c>
      <c r="E7" s="1">
        <v>0.339315978902059</v>
      </c>
      <c r="F7" s="1">
        <v>-0.488693473857162</v>
      </c>
    </row>
    <row r="8" spans="2:16" x14ac:dyDescent="0.25">
      <c r="B8" t="s">
        <v>14</v>
      </c>
      <c r="C8" s="1">
        <v>-0.183282788819044</v>
      </c>
      <c r="D8" s="13">
        <v>0.82984088497929598</v>
      </c>
      <c r="E8" s="1">
        <v>1.7888549076716099E-2</v>
      </c>
      <c r="F8" s="1">
        <v>8.3259634148219797E-2</v>
      </c>
    </row>
    <row r="9" spans="2:16" x14ac:dyDescent="0.25">
      <c r="B9" t="s">
        <v>9</v>
      </c>
      <c r="C9" s="1">
        <v>-4.28110746890338E-2</v>
      </c>
      <c r="D9" s="13">
        <v>0.67762611195332201</v>
      </c>
      <c r="E9" s="1">
        <v>0.33795992542272002</v>
      </c>
      <c r="F9" s="13">
        <v>-0.41933187717943798</v>
      </c>
    </row>
    <row r="10" spans="2:16" x14ac:dyDescent="0.25">
      <c r="B10" t="s">
        <v>12</v>
      </c>
      <c r="C10" s="1">
        <v>0.150164687841884</v>
      </c>
      <c r="D10" s="1">
        <v>-7.4296973248592899E-2</v>
      </c>
      <c r="E10" s="13">
        <v>0.795849468136827</v>
      </c>
      <c r="F10" s="1">
        <v>6.7371842789084299E-2</v>
      </c>
    </row>
    <row r="11" spans="2:16" x14ac:dyDescent="0.25">
      <c r="B11" t="s">
        <v>6</v>
      </c>
      <c r="C11" s="1">
        <v>0.24220852712640001</v>
      </c>
      <c r="D11" s="1">
        <v>-0.25735857904049603</v>
      </c>
      <c r="E11" s="13">
        <v>-0.77846725539795902</v>
      </c>
      <c r="F11" s="1">
        <v>-0.12176523341340099</v>
      </c>
    </row>
    <row r="12" spans="2:16" x14ac:dyDescent="0.25">
      <c r="B12" t="s">
        <v>4</v>
      </c>
      <c r="C12" s="1">
        <v>5.2349304020030303E-3</v>
      </c>
      <c r="D12" s="1">
        <v>-4.6190650263845598E-2</v>
      </c>
      <c r="E12" s="1">
        <v>0.27276838354882299</v>
      </c>
      <c r="F12" s="13">
        <v>0.869502516432484</v>
      </c>
    </row>
    <row r="15" spans="2:16" x14ac:dyDescent="0.25">
      <c r="B15" t="s">
        <v>77</v>
      </c>
    </row>
    <row r="16" spans="2:16" x14ac:dyDescent="0.25">
      <c r="B16" t="s">
        <v>0</v>
      </c>
      <c r="C16" t="s">
        <v>60</v>
      </c>
      <c r="D16" t="s">
        <v>61</v>
      </c>
      <c r="E16" t="s">
        <v>62</v>
      </c>
      <c r="F16" t="s">
        <v>63</v>
      </c>
      <c r="K16" t="s">
        <v>0</v>
      </c>
      <c r="L16" t="s">
        <v>60</v>
      </c>
      <c r="M16" t="s">
        <v>61</v>
      </c>
      <c r="N16" t="s">
        <v>62</v>
      </c>
      <c r="O16" t="s">
        <v>63</v>
      </c>
      <c r="P16" t="s">
        <v>125</v>
      </c>
    </row>
    <row r="17" spans="2:16" x14ac:dyDescent="0.25">
      <c r="B17" t="s">
        <v>11</v>
      </c>
      <c r="C17" s="13">
        <v>0.90549130629835395</v>
      </c>
      <c r="D17" s="1">
        <v>-7.1642397465877306E-2</v>
      </c>
      <c r="E17" s="1">
        <v>0.308789416864924</v>
      </c>
      <c r="F17" s="1">
        <v>5.49247399182533E-2</v>
      </c>
      <c r="K17" t="s">
        <v>80</v>
      </c>
      <c r="L17" s="8">
        <v>0.863905982515489</v>
      </c>
      <c r="M17" s="2">
        <v>-5.4495012837505699E-2</v>
      </c>
      <c r="N17" s="2">
        <v>6.4167767871827703E-3</v>
      </c>
      <c r="O17" s="3">
        <v>-8.8104135841849299E-2</v>
      </c>
      <c r="P17" s="1">
        <v>0.75710676682698785</v>
      </c>
    </row>
    <row r="18" spans="2:16" x14ac:dyDescent="0.25">
      <c r="B18" t="s">
        <v>10</v>
      </c>
      <c r="C18" s="13">
        <v>-0.89898008903544402</v>
      </c>
      <c r="D18" s="1">
        <v>4.4376868991708299E-2</v>
      </c>
      <c r="E18" s="1">
        <v>-0.35529035614514798</v>
      </c>
      <c r="F18" s="1">
        <v>-2.7156731931960901E-2</v>
      </c>
      <c r="K18" t="s">
        <v>82</v>
      </c>
      <c r="L18" s="9">
        <v>0.74267911397428998</v>
      </c>
      <c r="M18" s="1">
        <v>-0.113368224725342</v>
      </c>
      <c r="N18" s="1">
        <v>-0.157295938182519</v>
      </c>
      <c r="O18" s="5">
        <v>0.33069682030942299</v>
      </c>
      <c r="P18" s="1">
        <v>0.69852701984249377</v>
      </c>
    </row>
    <row r="19" spans="2:16" x14ac:dyDescent="0.25">
      <c r="B19" t="s">
        <v>6</v>
      </c>
      <c r="C19" s="13">
        <v>0.83146964880678798</v>
      </c>
      <c r="D19" s="1">
        <v>0.34904834451186001</v>
      </c>
      <c r="E19" s="1">
        <v>-0.35353316049796302</v>
      </c>
      <c r="F19" s="1">
        <v>7.6958729893654099E-2</v>
      </c>
      <c r="K19" t="s">
        <v>81</v>
      </c>
      <c r="L19" s="9">
        <v>-0.722230055015466</v>
      </c>
      <c r="M19" s="1">
        <v>0.51245065423913605</v>
      </c>
      <c r="N19" s="1">
        <v>-0.26812645647231398</v>
      </c>
      <c r="O19" s="5">
        <v>0.112062964002652</v>
      </c>
      <c r="P19" s="1">
        <v>0.86867182995922099</v>
      </c>
    </row>
    <row r="20" spans="2:16" x14ac:dyDescent="0.25">
      <c r="B20" t="s">
        <v>14</v>
      </c>
      <c r="C20" s="13">
        <v>-0.80048843862154095</v>
      </c>
      <c r="D20" s="1">
        <v>-0.38667702263216303</v>
      </c>
      <c r="E20" s="1">
        <v>0.37462829612835902</v>
      </c>
      <c r="F20" s="1">
        <v>0.175513385458961</v>
      </c>
      <c r="K20" t="s">
        <v>85</v>
      </c>
      <c r="L20" s="9">
        <v>-0.49892035453254402</v>
      </c>
      <c r="M20" s="13">
        <v>-0.430312080329744</v>
      </c>
      <c r="N20" s="1">
        <v>0.339315978902059</v>
      </c>
      <c r="O20" s="10">
        <v>-0.488693473857162</v>
      </c>
      <c r="P20" s="1">
        <v>0.78804665157343468</v>
      </c>
    </row>
    <row r="21" spans="2:16" x14ac:dyDescent="0.25">
      <c r="B21" t="s">
        <v>7</v>
      </c>
      <c r="C21" s="1">
        <v>-0.121903821206253</v>
      </c>
      <c r="D21" s="13">
        <v>0.90536557619268598</v>
      </c>
      <c r="E21" s="1">
        <v>0.15377192244915699</v>
      </c>
      <c r="F21" s="1">
        <v>0.14902327782118699</v>
      </c>
      <c r="K21" t="s">
        <v>84</v>
      </c>
      <c r="L21" s="4">
        <v>-0.183282788819044</v>
      </c>
      <c r="M21" s="13">
        <v>0.82984088497929598</v>
      </c>
      <c r="N21" s="1">
        <v>1.7888549076716099E-2</v>
      </c>
      <c r="O21" s="5">
        <v>8.3259634148219797E-2</v>
      </c>
      <c r="P21" s="1">
        <v>0.72948064192707296</v>
      </c>
    </row>
    <row r="22" spans="2:16" x14ac:dyDescent="0.25">
      <c r="B22" t="s">
        <v>15</v>
      </c>
      <c r="C22" s="1">
        <v>0.28593452904925398</v>
      </c>
      <c r="D22" s="13">
        <v>0.85076212079944502</v>
      </c>
      <c r="E22" s="1">
        <v>-6.1174083378482499E-2</v>
      </c>
      <c r="F22" s="1">
        <v>-0.172381479597885</v>
      </c>
      <c r="K22" t="s">
        <v>9</v>
      </c>
      <c r="L22" s="4">
        <v>-4.28110746890338E-2</v>
      </c>
      <c r="M22" s="13">
        <v>0.67762611195332201</v>
      </c>
      <c r="N22" s="1">
        <v>0.33795992542272002</v>
      </c>
      <c r="O22" s="10">
        <v>-0.41933187717943798</v>
      </c>
      <c r="P22" s="1">
        <v>0.75106607012756788</v>
      </c>
    </row>
    <row r="23" spans="2:16" x14ac:dyDescent="0.25">
      <c r="B23" t="s">
        <v>12</v>
      </c>
      <c r="C23" s="1">
        <v>0.21899194873397701</v>
      </c>
      <c r="D23" s="13">
        <v>-0.67039987217929198</v>
      </c>
      <c r="E23" s="1">
        <v>0.27515723746663401</v>
      </c>
      <c r="F23" s="1">
        <v>-0.53647681343276699</v>
      </c>
      <c r="K23" t="s">
        <v>12</v>
      </c>
      <c r="L23" s="4">
        <v>0.150164687841884</v>
      </c>
      <c r="M23" s="1">
        <v>-7.4296973248592899E-2</v>
      </c>
      <c r="N23" s="13">
        <v>0.795849468136827</v>
      </c>
      <c r="O23" s="5">
        <v>6.7371842789084299E-2</v>
      </c>
      <c r="P23" s="1">
        <v>0.66598481484302019</v>
      </c>
    </row>
    <row r="24" spans="2:16" x14ac:dyDescent="0.25">
      <c r="B24" t="s">
        <v>4</v>
      </c>
      <c r="C24" s="1">
        <v>-0.348813480649379</v>
      </c>
      <c r="D24" s="13">
        <v>-0.662868661737961</v>
      </c>
      <c r="E24" s="1">
        <v>-0.13326443420281001</v>
      </c>
      <c r="F24" s="1">
        <v>0.115696126664211</v>
      </c>
      <c r="K24" t="s">
        <v>6</v>
      </c>
      <c r="L24" s="4">
        <v>0.24220852712640001</v>
      </c>
      <c r="M24" s="1">
        <v>-0.25735857904049603</v>
      </c>
      <c r="N24" s="13">
        <v>-0.77846725539795902</v>
      </c>
      <c r="O24" s="5">
        <v>-0.12176523341340099</v>
      </c>
      <c r="P24" s="1">
        <v>0.7457364486135345</v>
      </c>
    </row>
    <row r="25" spans="2:16" x14ac:dyDescent="0.25">
      <c r="B25" t="s">
        <v>13</v>
      </c>
      <c r="C25" s="1">
        <v>0.105099309311195</v>
      </c>
      <c r="D25" s="1">
        <v>0.14916347465634799</v>
      </c>
      <c r="E25" s="13">
        <v>0.95969963157971905</v>
      </c>
      <c r="F25" s="1">
        <v>0.15646404726194801</v>
      </c>
      <c r="K25" t="s">
        <v>83</v>
      </c>
      <c r="L25" s="6">
        <v>5.2349304020030303E-3</v>
      </c>
      <c r="M25" s="7">
        <v>-4.6190650263845598E-2</v>
      </c>
      <c r="N25" s="14">
        <v>0.27276838354882299</v>
      </c>
      <c r="O25" s="11">
        <v>0.869502516432484</v>
      </c>
      <c r="P25" s="1">
        <v>0.83259819781437061</v>
      </c>
    </row>
    <row r="26" spans="2:16" x14ac:dyDescent="0.25">
      <c r="B26" t="s">
        <v>9</v>
      </c>
      <c r="C26" s="1">
        <v>8.8954518964719495E-2</v>
      </c>
      <c r="D26" s="1">
        <v>-6.2363878174011997E-2</v>
      </c>
      <c r="E26" s="1">
        <v>0.19930831954591299</v>
      </c>
      <c r="F26" s="13">
        <v>0.91937842315514096</v>
      </c>
      <c r="K26" t="s">
        <v>123</v>
      </c>
      <c r="L26" s="15">
        <v>24.279008476347023</v>
      </c>
      <c r="M26" s="15">
        <v>18.725514632277839</v>
      </c>
      <c r="N26" s="15">
        <v>18.22374959439842</v>
      </c>
      <c r="O26" s="15">
        <v>14.740821091728979</v>
      </c>
    </row>
    <row r="27" spans="2:16" x14ac:dyDescent="0.25">
      <c r="K27" t="s">
        <v>124</v>
      </c>
      <c r="L27" s="15">
        <v>24.279008476347023</v>
      </c>
      <c r="M27" s="15">
        <v>43.004523108624866</v>
      </c>
      <c r="N27" s="15">
        <v>61.228272703023286</v>
      </c>
      <c r="O27" s="15">
        <v>75.969093794752268</v>
      </c>
    </row>
    <row r="29" spans="2:16" x14ac:dyDescent="0.25">
      <c r="B29" t="s">
        <v>78</v>
      </c>
      <c r="K29" t="s">
        <v>0</v>
      </c>
      <c r="L29" t="s">
        <v>60</v>
      </c>
      <c r="M29" t="s">
        <v>61</v>
      </c>
      <c r="N29" t="s">
        <v>62</v>
      </c>
      <c r="O29" t="s">
        <v>125</v>
      </c>
    </row>
    <row r="30" spans="2:16" x14ac:dyDescent="0.25">
      <c r="B30" t="s">
        <v>0</v>
      </c>
      <c r="C30" t="s">
        <v>60</v>
      </c>
      <c r="D30" t="s">
        <v>61</v>
      </c>
      <c r="E30" t="s">
        <v>62</v>
      </c>
      <c r="K30" t="s">
        <v>80</v>
      </c>
      <c r="L30" s="8">
        <v>0.95145160230165704</v>
      </c>
      <c r="M30" s="2">
        <v>1.91689405698676E-2</v>
      </c>
      <c r="N30" s="3">
        <v>0.175465847949694</v>
      </c>
      <c r="O30" s="1">
        <v>0.93641586360166684</v>
      </c>
    </row>
    <row r="31" spans="2:16" x14ac:dyDescent="0.25">
      <c r="B31" t="s">
        <v>13</v>
      </c>
      <c r="C31" s="13">
        <v>0.95145160230165704</v>
      </c>
      <c r="D31" s="1">
        <v>1.91689405698676E-2</v>
      </c>
      <c r="E31" s="1">
        <v>0.175465847949694</v>
      </c>
      <c r="K31" t="s">
        <v>81</v>
      </c>
      <c r="L31" s="9">
        <v>-0.939492750056243</v>
      </c>
      <c r="M31" s="1">
        <v>-7.1531636357529502E-2</v>
      </c>
      <c r="N31" s="5">
        <v>0.13308056822390901</v>
      </c>
      <c r="O31" s="1">
        <v>0.90547384004702669</v>
      </c>
    </row>
    <row r="32" spans="2:16" x14ac:dyDescent="0.25">
      <c r="B32" t="s">
        <v>10</v>
      </c>
      <c r="C32" s="13">
        <v>-0.939492750056243</v>
      </c>
      <c r="D32" s="1">
        <v>-7.1531636357529502E-2</v>
      </c>
      <c r="E32" s="1">
        <v>0.13308056822390901</v>
      </c>
      <c r="K32" t="s">
        <v>82</v>
      </c>
      <c r="L32" s="9">
        <v>0.86747466959078801</v>
      </c>
      <c r="M32" s="1">
        <v>0.39971418222713401</v>
      </c>
      <c r="N32" s="5">
        <v>-7.6266842672097296E-2</v>
      </c>
      <c r="O32" s="1">
        <v>0.91810036114632376</v>
      </c>
    </row>
    <row r="33" spans="2:15" x14ac:dyDescent="0.25">
      <c r="B33" t="s">
        <v>11</v>
      </c>
      <c r="C33" s="13">
        <v>0.86747466959078801</v>
      </c>
      <c r="D33" s="13">
        <v>0.39971418222713401</v>
      </c>
      <c r="E33" s="1">
        <v>-7.6266842672097296E-2</v>
      </c>
      <c r="K33" t="s">
        <v>83</v>
      </c>
      <c r="L33" s="9">
        <v>-0.65163137669406301</v>
      </c>
      <c r="M33" s="1">
        <v>0.40485184879135599</v>
      </c>
      <c r="N33" s="5">
        <v>-0.15360692228383999</v>
      </c>
      <c r="O33" s="1">
        <v>0.61212355713549249</v>
      </c>
    </row>
    <row r="34" spans="2:15" x14ac:dyDescent="0.25">
      <c r="B34" t="s">
        <v>4</v>
      </c>
      <c r="C34" s="13">
        <v>-0.65163137669406301</v>
      </c>
      <c r="D34" s="13">
        <v>0.40485184879135599</v>
      </c>
      <c r="E34" s="1">
        <v>-0.15360692228383999</v>
      </c>
      <c r="K34" t="s">
        <v>9</v>
      </c>
      <c r="L34" s="9">
        <v>0.60498989789525104</v>
      </c>
      <c r="M34" s="1">
        <v>-0.25415539587793001</v>
      </c>
      <c r="N34" s="5">
        <v>0.23167592997181199</v>
      </c>
      <c r="O34" s="1">
        <v>0.48428147833747753</v>
      </c>
    </row>
    <row r="35" spans="2:15" x14ac:dyDescent="0.25">
      <c r="B35" t="s">
        <v>9</v>
      </c>
      <c r="C35" s="13">
        <v>0.60498989789525104</v>
      </c>
      <c r="D35" s="1">
        <v>-0.25415539587793001</v>
      </c>
      <c r="E35" s="1">
        <v>0.23167592997181199</v>
      </c>
      <c r="K35" t="s">
        <v>84</v>
      </c>
      <c r="L35" s="4">
        <v>6.7194772701765201E-2</v>
      </c>
      <c r="M35" s="13">
        <v>0.93866521767857103</v>
      </c>
      <c r="N35" s="5">
        <v>-3.0484794698040801E-2</v>
      </c>
      <c r="O35" s="1">
        <v>0.88653685106578273</v>
      </c>
    </row>
    <row r="36" spans="2:15" x14ac:dyDescent="0.25">
      <c r="B36" t="s">
        <v>14</v>
      </c>
      <c r="C36" s="1">
        <v>6.7194772701765201E-2</v>
      </c>
      <c r="D36" s="13">
        <v>0.93866521767857103</v>
      </c>
      <c r="E36" s="1">
        <v>-3.0484794698040801E-2</v>
      </c>
      <c r="K36" t="s">
        <v>85</v>
      </c>
      <c r="L36" s="4">
        <v>2.4494362670125398E-2</v>
      </c>
      <c r="M36" s="13">
        <v>-0.81073817881547305</v>
      </c>
      <c r="N36" s="5">
        <v>-0.116446684392622</v>
      </c>
      <c r="O36" s="1">
        <v>0.67145619869768058</v>
      </c>
    </row>
    <row r="37" spans="2:15" x14ac:dyDescent="0.25">
      <c r="B37" t="s">
        <v>15</v>
      </c>
      <c r="C37" s="1">
        <v>2.4494362670125398E-2</v>
      </c>
      <c r="D37" s="13">
        <v>-0.81073817881547305</v>
      </c>
      <c r="E37" s="1">
        <v>-0.116446684392622</v>
      </c>
      <c r="K37" t="s">
        <v>6</v>
      </c>
      <c r="L37" s="4">
        <v>-7.8887317374423893E-2</v>
      </c>
      <c r="M37" s="13">
        <v>0.39536884167602498</v>
      </c>
      <c r="N37" s="10">
        <v>0.38372810990094097</v>
      </c>
      <c r="O37" s="1">
        <v>0.30978699213892347</v>
      </c>
    </row>
    <row r="38" spans="2:15" x14ac:dyDescent="0.25">
      <c r="B38" t="s">
        <v>6</v>
      </c>
      <c r="C38" s="1">
        <v>-7.8887317374423893E-2</v>
      </c>
      <c r="D38" s="13">
        <v>0.39536884167602498</v>
      </c>
      <c r="E38" s="13">
        <v>0.38372810990094097</v>
      </c>
      <c r="K38" t="s">
        <v>12</v>
      </c>
      <c r="L38" s="4">
        <v>-2.84690923734831E-2</v>
      </c>
      <c r="M38" s="1">
        <v>-0.36478311523976797</v>
      </c>
      <c r="N38" s="10">
        <v>-0.89264391039529001</v>
      </c>
      <c r="O38" s="1">
        <v>0.93069036115039427</v>
      </c>
    </row>
    <row r="39" spans="2:15" x14ac:dyDescent="0.25">
      <c r="B39" t="s">
        <v>12</v>
      </c>
      <c r="C39" s="1">
        <v>-2.84690923734831E-2</v>
      </c>
      <c r="D39" s="1">
        <v>-0.36478311523976797</v>
      </c>
      <c r="E39" s="13">
        <v>-0.89264391039529001</v>
      </c>
      <c r="K39" t="s">
        <v>86</v>
      </c>
      <c r="L39" s="6">
        <v>0.233510525707533</v>
      </c>
      <c r="M39" s="7">
        <v>-0.25799969640577503</v>
      </c>
      <c r="N39" s="11">
        <v>0.89180483124033205</v>
      </c>
      <c r="O39" s="1">
        <v>0.91640686598527754</v>
      </c>
    </row>
    <row r="40" spans="2:15" x14ac:dyDescent="0.25">
      <c r="B40" t="s">
        <v>7</v>
      </c>
      <c r="C40" s="1">
        <v>0.233510525707533</v>
      </c>
      <c r="D40" s="1">
        <v>-0.25799969640577503</v>
      </c>
      <c r="E40" s="13">
        <v>0.89180483124033205</v>
      </c>
      <c r="K40" t="s">
        <v>123</v>
      </c>
      <c r="L40" s="15">
        <v>37.752569821335051</v>
      </c>
      <c r="M40" s="15">
        <v>25.423238960289364</v>
      </c>
      <c r="N40" s="15">
        <v>20.949439766220536</v>
      </c>
    </row>
    <row r="41" spans="2:15" x14ac:dyDescent="0.25">
      <c r="K41" t="s">
        <v>124</v>
      </c>
      <c r="L41" s="15">
        <v>37.752569821335051</v>
      </c>
      <c r="M41" s="15">
        <v>63.175808781624411</v>
      </c>
      <c r="N41" s="15">
        <v>84.125248547844947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996E9-F0B1-4601-A933-CB678160FA2B}">
  <dimension ref="A1:I13"/>
  <sheetViews>
    <sheetView workbookViewId="0">
      <selection sqref="A1:I13"/>
    </sheetView>
  </sheetViews>
  <sheetFormatPr baseColWidth="10" defaultRowHeight="15" x14ac:dyDescent="0.25"/>
  <sheetData>
    <row r="1" spans="1:9" ht="15.75" thickBot="1" x14ac:dyDescent="0.3">
      <c r="A1" t="s">
        <v>0</v>
      </c>
      <c r="C1" s="17" t="s">
        <v>111</v>
      </c>
      <c r="D1" s="17" t="s">
        <v>112</v>
      </c>
      <c r="E1" s="17" t="s">
        <v>113</v>
      </c>
      <c r="F1" s="17" t="s">
        <v>114</v>
      </c>
      <c r="G1" s="17" t="s">
        <v>115</v>
      </c>
      <c r="H1" s="17" t="s">
        <v>116</v>
      </c>
      <c r="I1" s="17" t="s">
        <v>117</v>
      </c>
    </row>
    <row r="2" spans="1:9" x14ac:dyDescent="0.25">
      <c r="A2" s="19" t="s">
        <v>17</v>
      </c>
      <c r="B2" s="18" t="s">
        <v>119</v>
      </c>
      <c r="C2" s="20">
        <v>2.22716024648194E-2</v>
      </c>
      <c r="D2" s="20">
        <v>2.00584552453099E-2</v>
      </c>
      <c r="E2" s="20">
        <v>1.29012488729857E-2</v>
      </c>
      <c r="F2" s="20">
        <v>1.0118964069286E-2</v>
      </c>
      <c r="G2" s="20" t="s">
        <v>18</v>
      </c>
      <c r="H2" s="20" t="s">
        <v>18</v>
      </c>
      <c r="I2" s="20" t="s">
        <v>18</v>
      </c>
    </row>
    <row r="3" spans="1:9" x14ac:dyDescent="0.25">
      <c r="A3" s="19"/>
      <c r="B3" s="18" t="s">
        <v>120</v>
      </c>
      <c r="C3" s="20">
        <v>3.6361163330929599E-3</v>
      </c>
      <c r="D3" s="20">
        <v>2.9601441760130501E-3</v>
      </c>
      <c r="E3" s="20">
        <v>5.1725704329829503E-3</v>
      </c>
      <c r="F3" s="20">
        <v>3.1944648337500501E-3</v>
      </c>
      <c r="G3" s="20" t="s">
        <v>18</v>
      </c>
      <c r="H3" s="20" t="s">
        <v>18</v>
      </c>
      <c r="I3" s="20" t="s">
        <v>18</v>
      </c>
    </row>
    <row r="4" spans="1:9" x14ac:dyDescent="0.25">
      <c r="A4" s="19"/>
      <c r="B4" s="18" t="s">
        <v>121</v>
      </c>
      <c r="C4" s="21">
        <v>4</v>
      </c>
      <c r="D4" s="21">
        <v>5</v>
      </c>
      <c r="E4" s="21">
        <v>2</v>
      </c>
      <c r="F4" s="21">
        <v>2</v>
      </c>
      <c r="G4" s="21">
        <v>0</v>
      </c>
      <c r="H4" s="21">
        <v>0</v>
      </c>
      <c r="I4" s="21">
        <v>0</v>
      </c>
    </row>
    <row r="5" spans="1:9" x14ac:dyDescent="0.25">
      <c r="A5" s="19" t="s">
        <v>23</v>
      </c>
      <c r="B5" s="18" t="s">
        <v>119</v>
      </c>
      <c r="C5" s="20">
        <v>3.2108760075283301E-2</v>
      </c>
      <c r="D5" s="20">
        <v>2.2688996313070999E-2</v>
      </c>
      <c r="E5" s="20">
        <v>1.6453293296023699E-2</v>
      </c>
      <c r="F5" s="20">
        <v>1.2737848338045799E-2</v>
      </c>
      <c r="G5" s="20">
        <v>7.8113978440630004E-3</v>
      </c>
      <c r="H5" s="20">
        <v>3.1070927383375999E-3</v>
      </c>
      <c r="I5" s="20">
        <v>2.0486862419052702E-3</v>
      </c>
    </row>
    <row r="6" spans="1:9" x14ac:dyDescent="0.25">
      <c r="A6" s="19"/>
      <c r="B6" s="18" t="s">
        <v>120</v>
      </c>
      <c r="C6" s="20">
        <v>3.0377057607465499E-3</v>
      </c>
      <c r="D6" s="20">
        <v>1.8503089999194499E-3</v>
      </c>
      <c r="E6" s="20">
        <v>1.42154850592222E-3</v>
      </c>
      <c r="F6" s="20">
        <v>1.60306739047241E-3</v>
      </c>
      <c r="G6" s="20">
        <v>1.0556636046824899E-3</v>
      </c>
      <c r="H6" s="20">
        <v>6.0228089361188302E-4</v>
      </c>
      <c r="I6" s="20">
        <v>1.58644433547544E-4</v>
      </c>
    </row>
    <row r="7" spans="1:9" x14ac:dyDescent="0.25">
      <c r="A7" s="19"/>
      <c r="B7" s="18" t="s">
        <v>121</v>
      </c>
      <c r="C7" s="21">
        <v>15</v>
      </c>
      <c r="D7" s="21">
        <v>25</v>
      </c>
      <c r="E7" s="21">
        <v>30</v>
      </c>
      <c r="F7" s="21">
        <v>27</v>
      </c>
      <c r="G7" s="21">
        <v>15</v>
      </c>
      <c r="H7" s="21">
        <v>6</v>
      </c>
      <c r="I7" s="21">
        <v>3</v>
      </c>
    </row>
    <row r="8" spans="1:9" x14ac:dyDescent="0.25">
      <c r="A8" s="19" t="s">
        <v>39</v>
      </c>
      <c r="B8" s="18" t="s">
        <v>119</v>
      </c>
      <c r="C8" s="20">
        <v>1.87304869991913E-2</v>
      </c>
      <c r="D8" s="20">
        <v>1.7627759105778101E-2</v>
      </c>
      <c r="E8" s="20">
        <v>1.1367708454524301E-2</v>
      </c>
      <c r="F8" s="20">
        <v>7.9949805737284801E-3</v>
      </c>
      <c r="G8" s="20">
        <v>1.4623528826356101E-3</v>
      </c>
      <c r="H8" s="20" t="s">
        <v>18</v>
      </c>
      <c r="I8" s="20" t="s">
        <v>18</v>
      </c>
    </row>
    <row r="9" spans="1:9" x14ac:dyDescent="0.25">
      <c r="A9" s="19"/>
      <c r="B9" s="18" t="s">
        <v>120</v>
      </c>
      <c r="C9" s="20">
        <v>2.49483173662468E-3</v>
      </c>
      <c r="D9" s="20">
        <v>2.1017993424295501E-3</v>
      </c>
      <c r="E9" s="20">
        <v>9.2113876859809104E-4</v>
      </c>
      <c r="F9" s="20">
        <v>8.0468874566769503E-4</v>
      </c>
      <c r="G9" s="20">
        <v>2.0625563040504899E-4</v>
      </c>
      <c r="H9" s="20" t="s">
        <v>18</v>
      </c>
      <c r="I9" s="20" t="s">
        <v>18</v>
      </c>
    </row>
    <row r="10" spans="1:9" x14ac:dyDescent="0.25">
      <c r="A10" s="19"/>
      <c r="B10" s="18" t="s">
        <v>121</v>
      </c>
      <c r="C10" s="21">
        <v>21</v>
      </c>
      <c r="D10" s="21">
        <v>19</v>
      </c>
      <c r="E10" s="21">
        <v>8</v>
      </c>
      <c r="F10" s="21">
        <v>4</v>
      </c>
      <c r="G10" s="21">
        <v>3</v>
      </c>
      <c r="H10" s="21">
        <v>0</v>
      </c>
      <c r="I10" s="21">
        <v>0</v>
      </c>
    </row>
    <row r="11" spans="1:9" x14ac:dyDescent="0.25">
      <c r="A11" s="19" t="s">
        <v>122</v>
      </c>
      <c r="B11" s="18" t="s">
        <v>119</v>
      </c>
      <c r="C11" s="20">
        <v>2.4101450949288599E-2</v>
      </c>
      <c r="D11" s="20">
        <v>2.04580532053696E-2</v>
      </c>
      <c r="E11" s="20">
        <v>1.5258574106571899E-2</v>
      </c>
      <c r="F11" s="20">
        <v>1.2004235016991599E-2</v>
      </c>
      <c r="G11" s="20">
        <v>6.7532236838250999E-3</v>
      </c>
      <c r="H11" s="20">
        <v>3.1070927383375999E-3</v>
      </c>
      <c r="I11" s="20">
        <v>2.0486862419052702E-3</v>
      </c>
    </row>
    <row r="12" spans="1:9" x14ac:dyDescent="0.25">
      <c r="A12" s="19"/>
      <c r="B12" s="18" t="s">
        <v>120</v>
      </c>
      <c r="C12" s="20">
        <v>1.89570997696192E-3</v>
      </c>
      <c r="D12" s="20">
        <v>1.2948534493334299E-3</v>
      </c>
      <c r="E12" s="20">
        <v>9.9103109220968397E-4</v>
      </c>
      <c r="F12" s="20">
        <v>1.09627748565666E-3</v>
      </c>
      <c r="G12" s="20">
        <v>7.5523615798616999E-4</v>
      </c>
      <c r="H12" s="20">
        <v>4.39843775180796E-4</v>
      </c>
      <c r="I12" s="20">
        <v>1.1585751316882599E-4</v>
      </c>
    </row>
    <row r="13" spans="1:9" x14ac:dyDescent="0.25">
      <c r="A13" s="19"/>
      <c r="B13" s="18" t="s">
        <v>121</v>
      </c>
      <c r="C13" s="21">
        <v>40</v>
      </c>
      <c r="D13" s="21">
        <v>49</v>
      </c>
      <c r="E13" s="21">
        <v>40</v>
      </c>
      <c r="F13" s="21">
        <v>33</v>
      </c>
      <c r="G13" s="21">
        <v>18</v>
      </c>
      <c r="H13" s="21">
        <v>6</v>
      </c>
      <c r="I13" s="21">
        <v>3</v>
      </c>
    </row>
  </sheetData>
  <mergeCells count="4">
    <mergeCell ref="A2:A4"/>
    <mergeCell ref="A5:A7"/>
    <mergeCell ref="A8:A10"/>
    <mergeCell ref="A11:A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E3A85-58D8-40C5-9994-999F161742C0}">
  <dimension ref="A1:J76"/>
  <sheetViews>
    <sheetView workbookViewId="0">
      <selection activeCell="B1" sqref="B1:H1"/>
    </sheetView>
  </sheetViews>
  <sheetFormatPr baseColWidth="10" defaultRowHeight="15" x14ac:dyDescent="0.25"/>
  <cols>
    <col min="10" max="10" width="11.42578125" style="12"/>
  </cols>
  <sheetData>
    <row r="1" spans="1:10" ht="15.75" thickBot="1" x14ac:dyDescent="0.3">
      <c r="A1" t="s">
        <v>1</v>
      </c>
      <c r="B1" s="17" t="s">
        <v>111</v>
      </c>
      <c r="C1" s="17" t="s">
        <v>112</v>
      </c>
      <c r="D1" s="17" t="s">
        <v>113</v>
      </c>
      <c r="E1" s="17" t="s">
        <v>114</v>
      </c>
      <c r="F1" s="17" t="s">
        <v>115</v>
      </c>
      <c r="G1" s="17" t="s">
        <v>116</v>
      </c>
      <c r="H1" s="17" t="s">
        <v>117</v>
      </c>
      <c r="I1" s="17" t="s">
        <v>118</v>
      </c>
      <c r="J1" s="12" t="s">
        <v>87</v>
      </c>
    </row>
    <row r="2" spans="1:10" x14ac:dyDescent="0.25">
      <c r="A2" t="s">
        <v>88</v>
      </c>
      <c r="B2" s="16" t="s">
        <v>18</v>
      </c>
      <c r="C2" s="16" t="s">
        <v>18</v>
      </c>
      <c r="D2" s="16">
        <v>2.2578242057575301E-2</v>
      </c>
      <c r="E2" s="16" t="s">
        <v>18</v>
      </c>
      <c r="F2" s="16" t="s">
        <v>18</v>
      </c>
      <c r="G2" s="16" t="s">
        <v>18</v>
      </c>
      <c r="H2" s="16" t="s">
        <v>18</v>
      </c>
      <c r="I2" s="16" t="s">
        <v>18</v>
      </c>
      <c r="J2" s="12" t="s">
        <v>18</v>
      </c>
    </row>
    <row r="3" spans="1:10" x14ac:dyDescent="0.25">
      <c r="A3" t="s">
        <v>16</v>
      </c>
      <c r="B3" s="16">
        <v>3.5724036738220402E-2</v>
      </c>
      <c r="C3" s="16">
        <v>3.32481743695184E-2</v>
      </c>
      <c r="D3" s="16" t="s">
        <v>18</v>
      </c>
      <c r="E3" s="16" t="s">
        <v>18</v>
      </c>
      <c r="F3" s="16" t="s">
        <v>18</v>
      </c>
      <c r="G3" s="16" t="s">
        <v>18</v>
      </c>
      <c r="H3" s="16" t="s">
        <v>18</v>
      </c>
      <c r="I3" s="16" t="s">
        <v>18</v>
      </c>
      <c r="J3" s="12" t="s">
        <v>18</v>
      </c>
    </row>
    <row r="4" spans="1:10" x14ac:dyDescent="0.25">
      <c r="A4" t="s">
        <v>19</v>
      </c>
      <c r="B4" s="16">
        <v>2.27101090828641E-2</v>
      </c>
      <c r="C4" s="16">
        <v>2.0446534084978301E-2</v>
      </c>
      <c r="D4" s="16" t="s">
        <v>18</v>
      </c>
      <c r="E4" s="16" t="s">
        <v>18</v>
      </c>
      <c r="F4" s="16" t="s">
        <v>18</v>
      </c>
      <c r="G4" s="16" t="s">
        <v>18</v>
      </c>
      <c r="H4" s="16" t="s">
        <v>18</v>
      </c>
      <c r="I4" s="16" t="s">
        <v>18</v>
      </c>
      <c r="J4" s="12" t="s">
        <v>18</v>
      </c>
    </row>
    <row r="5" spans="1:10" x14ac:dyDescent="0.25">
      <c r="A5" t="s">
        <v>20</v>
      </c>
      <c r="B5" s="16">
        <v>1.52598508587641E-2</v>
      </c>
      <c r="C5" s="16">
        <v>1.38585002041746E-2</v>
      </c>
      <c r="D5" s="16" t="s">
        <v>18</v>
      </c>
      <c r="E5" s="16" t="s">
        <v>18</v>
      </c>
      <c r="F5" s="16" t="s">
        <v>18</v>
      </c>
      <c r="G5" s="16" t="s">
        <v>18</v>
      </c>
      <c r="H5" s="16" t="s">
        <v>18</v>
      </c>
      <c r="I5" s="16" t="s">
        <v>18</v>
      </c>
      <c r="J5" s="12" t="s">
        <v>18</v>
      </c>
    </row>
    <row r="6" spans="1:10" x14ac:dyDescent="0.25">
      <c r="A6" t="s">
        <v>89</v>
      </c>
      <c r="B6" s="16" t="s">
        <v>18</v>
      </c>
      <c r="C6" s="16">
        <v>1.8038916578300101E-2</v>
      </c>
      <c r="D6" s="16" t="s">
        <v>18</v>
      </c>
      <c r="E6" s="16" t="s">
        <v>18</v>
      </c>
      <c r="F6" s="16" t="s">
        <v>18</v>
      </c>
      <c r="G6" s="16" t="s">
        <v>18</v>
      </c>
      <c r="H6" s="16" t="s">
        <v>18</v>
      </c>
      <c r="I6" s="16" t="s">
        <v>18</v>
      </c>
      <c r="J6" s="12" t="s">
        <v>18</v>
      </c>
    </row>
    <row r="7" spans="1:10" x14ac:dyDescent="0.25">
      <c r="A7" t="s">
        <v>21</v>
      </c>
      <c r="B7" s="16">
        <v>1.5392413179428801E-2</v>
      </c>
      <c r="C7" s="16">
        <v>1.4700150989578E-2</v>
      </c>
      <c r="D7" s="16" t="s">
        <v>18</v>
      </c>
      <c r="E7" s="16">
        <v>1.6095260540281198E-2</v>
      </c>
      <c r="F7" s="16" t="s">
        <v>18</v>
      </c>
      <c r="G7" s="16" t="s">
        <v>18</v>
      </c>
      <c r="H7" s="16" t="s">
        <v>18</v>
      </c>
      <c r="I7" s="16" t="s">
        <v>18</v>
      </c>
      <c r="J7" s="12" t="s">
        <v>18</v>
      </c>
    </row>
    <row r="8" spans="1:10" x14ac:dyDescent="0.25">
      <c r="A8" t="s">
        <v>90</v>
      </c>
      <c r="B8" s="16" t="s">
        <v>18</v>
      </c>
      <c r="C8" s="16" t="s">
        <v>18</v>
      </c>
      <c r="D8" s="16">
        <v>3.2242556883961501E-3</v>
      </c>
      <c r="E8" s="16">
        <v>4.1426675982907304E-3</v>
      </c>
      <c r="F8" s="16" t="s">
        <v>18</v>
      </c>
      <c r="G8" s="16" t="s">
        <v>18</v>
      </c>
      <c r="H8" s="16" t="s">
        <v>18</v>
      </c>
      <c r="I8" s="16" t="s">
        <v>18</v>
      </c>
      <c r="J8" s="12" t="s">
        <v>18</v>
      </c>
    </row>
    <row r="9" spans="1:10" x14ac:dyDescent="0.25">
      <c r="A9" t="s">
        <v>22</v>
      </c>
      <c r="B9" s="16">
        <v>2.4949690452341799E-2</v>
      </c>
      <c r="C9" s="16">
        <v>1.86111696188054E-2</v>
      </c>
      <c r="D9" s="16">
        <v>1.3256217832549501E-2</v>
      </c>
      <c r="E9" s="16">
        <v>1.14780544906987E-2</v>
      </c>
      <c r="F9" s="16">
        <v>9.5712101741519794E-3</v>
      </c>
      <c r="G9" s="16" t="s">
        <v>18</v>
      </c>
      <c r="H9" s="16" t="s">
        <v>18</v>
      </c>
      <c r="I9" s="16" t="s">
        <v>18</v>
      </c>
      <c r="J9" s="12" t="s">
        <v>18</v>
      </c>
    </row>
    <row r="10" spans="1:10" x14ac:dyDescent="0.25">
      <c r="A10" t="s">
        <v>64</v>
      </c>
      <c r="B10" s="16" t="s">
        <v>18</v>
      </c>
      <c r="C10" s="16">
        <v>9.8499562845300401E-3</v>
      </c>
      <c r="D10" s="16">
        <v>8.7997999557836194E-3</v>
      </c>
      <c r="E10" s="16">
        <v>7.2222403381581599E-3</v>
      </c>
      <c r="F10" s="16">
        <v>6.6186791518862897E-3</v>
      </c>
      <c r="G10" s="16" t="s">
        <v>18</v>
      </c>
      <c r="H10" s="16" t="s">
        <v>18</v>
      </c>
      <c r="I10" s="16" t="s">
        <v>18</v>
      </c>
      <c r="J10" s="12" t="s">
        <v>18</v>
      </c>
    </row>
    <row r="11" spans="1:10" x14ac:dyDescent="0.25">
      <c r="A11" t="s">
        <v>65</v>
      </c>
      <c r="B11" s="16" t="s">
        <v>18</v>
      </c>
      <c r="C11" s="16">
        <v>1.6972417655922199E-2</v>
      </c>
      <c r="D11" s="16">
        <v>1.5979593276338602E-2</v>
      </c>
      <c r="E11" s="16">
        <v>1.34568542653037E-2</v>
      </c>
      <c r="F11" s="16">
        <v>1.16564139570012E-2</v>
      </c>
      <c r="G11" s="16" t="s">
        <v>18</v>
      </c>
      <c r="H11" s="16" t="s">
        <v>18</v>
      </c>
      <c r="I11" s="16" t="s">
        <v>18</v>
      </c>
      <c r="J11" s="12" t="s">
        <v>18</v>
      </c>
    </row>
    <row r="12" spans="1:10" x14ac:dyDescent="0.25">
      <c r="A12" t="s">
        <v>24</v>
      </c>
      <c r="B12" s="16">
        <v>2.7061136016290298E-2</v>
      </c>
      <c r="C12" s="16">
        <v>2.4504758696060499E-2</v>
      </c>
      <c r="D12" s="16">
        <v>1.54905246870124E-2</v>
      </c>
      <c r="E12" s="16">
        <v>9.9876593498300498E-3</v>
      </c>
      <c r="F12" s="16">
        <v>6.6470984023551801E-3</v>
      </c>
      <c r="G12" s="16" t="s">
        <v>18</v>
      </c>
      <c r="H12" s="16" t="s">
        <v>18</v>
      </c>
      <c r="I12" s="16" t="s">
        <v>18</v>
      </c>
      <c r="J12" s="12" t="s">
        <v>18</v>
      </c>
    </row>
    <row r="13" spans="1:10" x14ac:dyDescent="0.25">
      <c r="A13" t="s">
        <v>25</v>
      </c>
      <c r="B13" s="16">
        <v>2.0481999900136502E-3</v>
      </c>
      <c r="C13" s="16">
        <v>2.23465211231649E-3</v>
      </c>
      <c r="D13" s="16">
        <v>2.0885599167710001E-3</v>
      </c>
      <c r="E13" s="16" t="s">
        <v>18</v>
      </c>
      <c r="F13" s="16" t="s">
        <v>18</v>
      </c>
      <c r="G13" s="16" t="s">
        <v>18</v>
      </c>
      <c r="H13" s="16" t="s">
        <v>18</v>
      </c>
      <c r="I13" s="16" t="s">
        <v>18</v>
      </c>
      <c r="J13" s="12" t="s">
        <v>18</v>
      </c>
    </row>
    <row r="14" spans="1:10" x14ac:dyDescent="0.25">
      <c r="A14" t="s">
        <v>26</v>
      </c>
      <c r="B14" s="16">
        <v>3.0764851114007698E-2</v>
      </c>
      <c r="C14" s="16">
        <v>2.4020280647331499E-2</v>
      </c>
      <c r="D14" s="16">
        <v>2.00292872382687E-2</v>
      </c>
      <c r="E14" s="16">
        <v>1.3704101326600999E-2</v>
      </c>
      <c r="F14" s="16" t="s">
        <v>18</v>
      </c>
      <c r="G14" s="16" t="s">
        <v>18</v>
      </c>
      <c r="H14" s="16" t="s">
        <v>18</v>
      </c>
      <c r="I14" s="16" t="s">
        <v>18</v>
      </c>
      <c r="J14" s="12" t="s">
        <v>18</v>
      </c>
    </row>
    <row r="15" spans="1:10" x14ac:dyDescent="0.25">
      <c r="A15" t="s">
        <v>91</v>
      </c>
      <c r="B15" s="16" t="s">
        <v>18</v>
      </c>
      <c r="C15" s="16" t="s">
        <v>18</v>
      </c>
      <c r="D15" s="16" t="s">
        <v>18</v>
      </c>
      <c r="E15" s="16" t="s">
        <v>18</v>
      </c>
      <c r="F15" s="16" t="s">
        <v>18</v>
      </c>
      <c r="G15" s="16" t="s">
        <v>18</v>
      </c>
      <c r="H15" s="16" t="s">
        <v>18</v>
      </c>
      <c r="I15" s="16">
        <v>2.9670327702671298E-4</v>
      </c>
      <c r="J15" s="12">
        <v>4173</v>
      </c>
    </row>
    <row r="16" spans="1:10" x14ac:dyDescent="0.25">
      <c r="A16" t="s">
        <v>92</v>
      </c>
      <c r="B16" s="16" t="s">
        <v>18</v>
      </c>
      <c r="C16" s="16" t="s">
        <v>18</v>
      </c>
      <c r="D16" s="16">
        <v>2.6472129076179698E-2</v>
      </c>
      <c r="E16" s="16">
        <v>2.0467986807979802E-2</v>
      </c>
      <c r="F16" s="16" t="s">
        <v>18</v>
      </c>
      <c r="G16" s="16" t="s">
        <v>18</v>
      </c>
      <c r="H16" s="16" t="s">
        <v>18</v>
      </c>
      <c r="I16" s="16">
        <v>9.3760130270348005E-3</v>
      </c>
      <c r="J16" s="12">
        <v>5678</v>
      </c>
    </row>
    <row r="17" spans="1:10" x14ac:dyDescent="0.25">
      <c r="A17" t="s">
        <v>93</v>
      </c>
      <c r="B17" s="16" t="s">
        <v>18</v>
      </c>
      <c r="C17" s="16">
        <v>9.5083777151751103E-3</v>
      </c>
      <c r="D17" s="16">
        <v>7.4839094866087103E-3</v>
      </c>
      <c r="E17" s="16">
        <v>3.3880937179920001E-3</v>
      </c>
      <c r="F17" s="16" t="s">
        <v>18</v>
      </c>
      <c r="G17" s="16" t="s">
        <v>18</v>
      </c>
      <c r="H17" s="16" t="s">
        <v>18</v>
      </c>
      <c r="I17" s="16" t="s">
        <v>18</v>
      </c>
      <c r="J17" s="12" t="s">
        <v>18</v>
      </c>
    </row>
    <row r="18" spans="1:10" x14ac:dyDescent="0.25">
      <c r="A18" t="s">
        <v>94</v>
      </c>
      <c r="B18" s="16" t="s">
        <v>18</v>
      </c>
      <c r="C18" s="16" t="s">
        <v>18</v>
      </c>
      <c r="D18" s="16">
        <v>1.77528561517162E-2</v>
      </c>
      <c r="E18" s="16" t="s">
        <v>18</v>
      </c>
      <c r="F18" s="16" t="s">
        <v>18</v>
      </c>
      <c r="G18" s="16" t="s">
        <v>18</v>
      </c>
      <c r="H18" s="16" t="s">
        <v>18</v>
      </c>
      <c r="I18" s="16" t="s">
        <v>18</v>
      </c>
      <c r="J18" s="12" t="s">
        <v>18</v>
      </c>
    </row>
    <row r="19" spans="1:10" x14ac:dyDescent="0.25">
      <c r="A19" t="s">
        <v>95</v>
      </c>
      <c r="B19" s="16" t="s">
        <v>18</v>
      </c>
      <c r="C19" s="16" t="s">
        <v>18</v>
      </c>
      <c r="D19" s="16">
        <v>3.7242155181824001E-3</v>
      </c>
      <c r="E19" s="16" t="s">
        <v>18</v>
      </c>
      <c r="F19" s="16" t="s">
        <v>18</v>
      </c>
      <c r="G19" s="16" t="s">
        <v>18</v>
      </c>
      <c r="H19" s="16" t="s">
        <v>18</v>
      </c>
      <c r="I19" s="16" t="s">
        <v>18</v>
      </c>
      <c r="J19" s="12" t="s">
        <v>18</v>
      </c>
    </row>
    <row r="20" spans="1:10" x14ac:dyDescent="0.25">
      <c r="A20" t="s">
        <v>96</v>
      </c>
      <c r="B20" s="16" t="s">
        <v>18</v>
      </c>
      <c r="C20" s="16" t="s">
        <v>18</v>
      </c>
      <c r="D20" s="16" t="s">
        <v>18</v>
      </c>
      <c r="E20" s="16">
        <v>5.0122731370772403E-2</v>
      </c>
      <c r="F20" s="16" t="s">
        <v>18</v>
      </c>
      <c r="G20" s="16" t="s">
        <v>18</v>
      </c>
      <c r="H20" s="16" t="s">
        <v>18</v>
      </c>
      <c r="I20" s="16">
        <v>3.1769739910414797E-2</v>
      </c>
      <c r="J20" s="12">
        <v>4583</v>
      </c>
    </row>
    <row r="21" spans="1:10" x14ac:dyDescent="0.25">
      <c r="A21" t="s">
        <v>66</v>
      </c>
      <c r="B21" s="16" t="s">
        <v>18</v>
      </c>
      <c r="C21" s="16">
        <v>1.8851970637846899E-2</v>
      </c>
      <c r="D21" s="16">
        <v>1.0585165286159701E-2</v>
      </c>
      <c r="E21" s="16">
        <v>2.5563695719923699E-3</v>
      </c>
      <c r="F21" s="16">
        <v>1.05624696051288E-3</v>
      </c>
      <c r="G21" s="16" t="s">
        <v>18</v>
      </c>
      <c r="H21" s="16" t="s">
        <v>18</v>
      </c>
      <c r="I21" s="16" t="s">
        <v>18</v>
      </c>
      <c r="J21" s="12" t="s">
        <v>18</v>
      </c>
    </row>
    <row r="22" spans="1:10" x14ac:dyDescent="0.25">
      <c r="A22" t="s">
        <v>67</v>
      </c>
      <c r="B22" s="16" t="s">
        <v>18</v>
      </c>
      <c r="C22" s="16">
        <v>3.9285203398849701E-2</v>
      </c>
      <c r="D22" s="16">
        <v>2.8136955165280201E-2</v>
      </c>
      <c r="E22" s="16">
        <v>2.0916177201719E-2</v>
      </c>
      <c r="F22" s="16">
        <v>1.3920899703610099E-2</v>
      </c>
      <c r="G22" s="16" t="s">
        <v>18</v>
      </c>
      <c r="H22" s="16" t="s">
        <v>18</v>
      </c>
      <c r="I22" s="16" t="s">
        <v>18</v>
      </c>
      <c r="J22" s="12" t="s">
        <v>18</v>
      </c>
    </row>
    <row r="23" spans="1:10" x14ac:dyDescent="0.25">
      <c r="A23" t="s">
        <v>27</v>
      </c>
      <c r="B23" s="16">
        <v>5.6056193171479501E-2</v>
      </c>
      <c r="C23" s="16" t="s">
        <v>18</v>
      </c>
      <c r="D23" s="16">
        <v>3.2474751019162702E-2</v>
      </c>
      <c r="E23" s="16">
        <v>2.2591431051068599E-2</v>
      </c>
      <c r="F23" s="16">
        <v>1.9957647642172002E-2</v>
      </c>
      <c r="G23" s="16" t="s">
        <v>18</v>
      </c>
      <c r="H23" s="16" t="s">
        <v>18</v>
      </c>
      <c r="I23" s="16" t="s">
        <v>18</v>
      </c>
      <c r="J23" s="12" t="s">
        <v>18</v>
      </c>
    </row>
    <row r="24" spans="1:10" x14ac:dyDescent="0.25">
      <c r="A24" t="s">
        <v>97</v>
      </c>
      <c r="B24" s="16" t="s">
        <v>18</v>
      </c>
      <c r="C24" s="16">
        <v>4.1231742338059901E-2</v>
      </c>
      <c r="D24" s="16">
        <v>3.52274560445947E-2</v>
      </c>
      <c r="E24" s="16">
        <v>2.4687933671262801E-2</v>
      </c>
      <c r="F24" s="16" t="s">
        <v>18</v>
      </c>
      <c r="G24" s="16" t="s">
        <v>18</v>
      </c>
      <c r="H24" s="16" t="s">
        <v>18</v>
      </c>
      <c r="I24" s="16" t="s">
        <v>18</v>
      </c>
      <c r="J24" s="12" t="s">
        <v>18</v>
      </c>
    </row>
    <row r="25" spans="1:10" x14ac:dyDescent="0.25">
      <c r="A25" t="s">
        <v>68</v>
      </c>
      <c r="B25" s="16" t="s">
        <v>18</v>
      </c>
      <c r="C25" s="16">
        <v>1.50149059022943E-2</v>
      </c>
      <c r="D25" s="16">
        <v>1.06815225057201E-2</v>
      </c>
      <c r="E25" s="16">
        <v>7.3162911246272399E-3</v>
      </c>
      <c r="F25" s="16">
        <v>2.9316590329761601E-3</v>
      </c>
      <c r="G25" s="16" t="s">
        <v>18</v>
      </c>
      <c r="H25" s="16" t="s">
        <v>18</v>
      </c>
      <c r="I25" s="16" t="s">
        <v>18</v>
      </c>
      <c r="J25" s="12" t="s">
        <v>18</v>
      </c>
    </row>
    <row r="26" spans="1:10" x14ac:dyDescent="0.25">
      <c r="A26" t="s">
        <v>69</v>
      </c>
      <c r="B26" s="16" t="s">
        <v>18</v>
      </c>
      <c r="C26" s="16" t="s">
        <v>18</v>
      </c>
      <c r="D26" s="16">
        <v>1.7284457972644999E-2</v>
      </c>
      <c r="E26" s="16">
        <v>1.1225634236951601E-2</v>
      </c>
      <c r="F26" s="16">
        <v>3.4752730468150901E-3</v>
      </c>
      <c r="G26" s="16">
        <v>1.8290158422035201E-3</v>
      </c>
      <c r="H26" s="16" t="s">
        <v>18</v>
      </c>
      <c r="I26" s="16" t="s">
        <v>18</v>
      </c>
      <c r="J26" s="12" t="s">
        <v>18</v>
      </c>
    </row>
    <row r="27" spans="1:10" x14ac:dyDescent="0.25">
      <c r="A27" t="s">
        <v>70</v>
      </c>
      <c r="B27" s="16" t="s">
        <v>18</v>
      </c>
      <c r="C27" s="16" t="s">
        <v>18</v>
      </c>
      <c r="D27" s="16">
        <v>2.4061720109227299E-2</v>
      </c>
      <c r="E27" s="16" t="s">
        <v>18</v>
      </c>
      <c r="F27" s="16">
        <v>2.0835879625995798E-2</v>
      </c>
      <c r="G27" s="16" t="s">
        <v>18</v>
      </c>
      <c r="H27" s="16" t="s">
        <v>18</v>
      </c>
      <c r="I27" s="16" t="s">
        <v>18</v>
      </c>
      <c r="J27" s="12" t="s">
        <v>18</v>
      </c>
    </row>
    <row r="28" spans="1:10" x14ac:dyDescent="0.25">
      <c r="A28" t="s">
        <v>28</v>
      </c>
      <c r="B28" s="16">
        <v>2.3314527918786399E-2</v>
      </c>
      <c r="C28" s="16">
        <v>1.72181557425088E-2</v>
      </c>
      <c r="D28" s="16">
        <v>7.9110318192505101E-3</v>
      </c>
      <c r="E28" s="16">
        <v>5.26415326895667E-3</v>
      </c>
      <c r="F28" s="16" t="s">
        <v>18</v>
      </c>
      <c r="G28" s="16" t="s">
        <v>18</v>
      </c>
      <c r="H28" s="16" t="s">
        <v>18</v>
      </c>
      <c r="I28" s="16" t="s">
        <v>18</v>
      </c>
      <c r="J28" s="12" t="s">
        <v>18</v>
      </c>
    </row>
    <row r="29" spans="1:10" x14ac:dyDescent="0.25">
      <c r="A29" t="s">
        <v>71</v>
      </c>
      <c r="B29" s="16" t="s">
        <v>18</v>
      </c>
      <c r="C29" s="16">
        <v>1.98573600213739E-2</v>
      </c>
      <c r="D29" s="16" t="s">
        <v>18</v>
      </c>
      <c r="E29" s="16">
        <v>1.55120652210158E-2</v>
      </c>
      <c r="F29" s="16">
        <v>1.1889609843525099E-2</v>
      </c>
      <c r="G29" s="16">
        <v>1.0460678772709999E-2</v>
      </c>
      <c r="H29" s="16" t="s">
        <v>18</v>
      </c>
      <c r="I29" s="16" t="s">
        <v>18</v>
      </c>
      <c r="J29" s="12" t="s">
        <v>18</v>
      </c>
    </row>
    <row r="30" spans="1:10" x14ac:dyDescent="0.25">
      <c r="A30" t="s">
        <v>98</v>
      </c>
      <c r="B30" s="16" t="s">
        <v>18</v>
      </c>
      <c r="C30" s="16" t="s">
        <v>18</v>
      </c>
      <c r="D30" s="16" t="s">
        <v>18</v>
      </c>
      <c r="E30" s="16">
        <v>6.6335553622733805E-4</v>
      </c>
      <c r="F30" s="16" t="s">
        <v>18</v>
      </c>
      <c r="G30" s="16" t="s">
        <v>18</v>
      </c>
      <c r="H30" s="16" t="s">
        <v>18</v>
      </c>
      <c r="I30" s="16" t="s">
        <v>18</v>
      </c>
      <c r="J30" s="12" t="s">
        <v>18</v>
      </c>
    </row>
    <row r="31" spans="1:10" x14ac:dyDescent="0.25">
      <c r="A31" t="s">
        <v>29</v>
      </c>
      <c r="B31" s="16">
        <v>1.5323961958782599E-3</v>
      </c>
      <c r="C31" s="16" t="s">
        <v>18</v>
      </c>
      <c r="D31" s="16" t="s">
        <v>18</v>
      </c>
      <c r="E31" s="16">
        <v>5.0829274158278002E-3</v>
      </c>
      <c r="F31" s="16" t="s">
        <v>18</v>
      </c>
      <c r="G31" s="16" t="s">
        <v>18</v>
      </c>
      <c r="H31" s="16" t="s">
        <v>18</v>
      </c>
      <c r="I31" s="16" t="s">
        <v>18</v>
      </c>
      <c r="J31" s="12" t="s">
        <v>18</v>
      </c>
    </row>
    <row r="32" spans="1:10" x14ac:dyDescent="0.25">
      <c r="A32" t="s">
        <v>30</v>
      </c>
      <c r="B32" s="16">
        <v>4.68848485308117E-2</v>
      </c>
      <c r="C32" s="16">
        <v>3.9474792220342302E-2</v>
      </c>
      <c r="D32" s="16">
        <v>3.0525340212454399E-2</v>
      </c>
      <c r="E32" s="16" t="s">
        <v>18</v>
      </c>
      <c r="F32" s="16" t="s">
        <v>18</v>
      </c>
      <c r="G32" s="16" t="s">
        <v>18</v>
      </c>
      <c r="H32" s="16" t="s">
        <v>18</v>
      </c>
      <c r="I32" s="16" t="s">
        <v>18</v>
      </c>
      <c r="J32" s="12" t="s">
        <v>18</v>
      </c>
    </row>
    <row r="33" spans="1:10" x14ac:dyDescent="0.25">
      <c r="A33" t="s">
        <v>99</v>
      </c>
      <c r="B33" s="16" t="s">
        <v>18</v>
      </c>
      <c r="C33" s="16" t="s">
        <v>18</v>
      </c>
      <c r="D33" s="16">
        <v>1.7740817334527901E-2</v>
      </c>
      <c r="E33" s="16">
        <v>1.61303627666445E-2</v>
      </c>
      <c r="F33" s="16" t="s">
        <v>18</v>
      </c>
      <c r="G33" s="16" t="s">
        <v>18</v>
      </c>
      <c r="H33" s="16" t="s">
        <v>18</v>
      </c>
      <c r="I33" s="16" t="s">
        <v>18</v>
      </c>
      <c r="J33" s="12" t="s">
        <v>18</v>
      </c>
    </row>
    <row r="34" spans="1:10" x14ac:dyDescent="0.25">
      <c r="A34" t="s">
        <v>72</v>
      </c>
      <c r="B34" s="16" t="s">
        <v>18</v>
      </c>
      <c r="C34" s="16" t="s">
        <v>18</v>
      </c>
      <c r="D34" s="16" t="s">
        <v>18</v>
      </c>
      <c r="E34" s="16" t="s">
        <v>18</v>
      </c>
      <c r="F34" s="16">
        <v>2.0309624352880702E-3</v>
      </c>
      <c r="G34" s="16">
        <v>1.29169772885272E-3</v>
      </c>
      <c r="H34" s="16">
        <v>1.03997608531143E-3</v>
      </c>
      <c r="I34" s="16">
        <v>3.7969530069635398E-4</v>
      </c>
      <c r="J34" s="12">
        <v>3884</v>
      </c>
    </row>
    <row r="35" spans="1:10" x14ac:dyDescent="0.25">
      <c r="A35" t="s">
        <v>100</v>
      </c>
      <c r="B35" s="16" t="s">
        <v>18</v>
      </c>
      <c r="C35" s="16">
        <v>1.51196729360847E-2</v>
      </c>
      <c r="D35" s="16" t="s">
        <v>18</v>
      </c>
      <c r="E35" s="16" t="s">
        <v>18</v>
      </c>
      <c r="F35" s="16" t="s">
        <v>18</v>
      </c>
      <c r="G35" s="16" t="s">
        <v>18</v>
      </c>
      <c r="H35" s="16" t="s">
        <v>18</v>
      </c>
      <c r="I35" s="16" t="s">
        <v>18</v>
      </c>
      <c r="J35" s="12" t="s">
        <v>18</v>
      </c>
    </row>
    <row r="36" spans="1:10" x14ac:dyDescent="0.25">
      <c r="A36" t="s">
        <v>73</v>
      </c>
      <c r="B36" s="16" t="s">
        <v>18</v>
      </c>
      <c r="C36" s="16" t="s">
        <v>18</v>
      </c>
      <c r="D36" s="16" t="s">
        <v>18</v>
      </c>
      <c r="E36" s="16" t="s">
        <v>18</v>
      </c>
      <c r="F36" s="16">
        <v>9.7586481294146198E-4</v>
      </c>
      <c r="G36" s="16">
        <v>8.0872850540297597E-4</v>
      </c>
      <c r="H36" s="16" t="s">
        <v>18</v>
      </c>
      <c r="I36" s="16" t="s">
        <v>18</v>
      </c>
      <c r="J36" s="12" t="s">
        <v>18</v>
      </c>
    </row>
    <row r="37" spans="1:10" x14ac:dyDescent="0.25">
      <c r="A37" t="s">
        <v>74</v>
      </c>
      <c r="B37" s="16" t="s">
        <v>18</v>
      </c>
      <c r="C37" s="16">
        <v>3.9460449537760102E-2</v>
      </c>
      <c r="D37" s="16">
        <v>6.8456345905031401E-3</v>
      </c>
      <c r="E37" s="16">
        <v>1.3609426860239999E-3</v>
      </c>
      <c r="F37" s="16">
        <v>1.8298168613079099E-4</v>
      </c>
      <c r="G37" s="16">
        <v>3.4613656614821699E-4</v>
      </c>
      <c r="H37" s="16" t="s">
        <v>18</v>
      </c>
      <c r="I37" s="16" t="s">
        <v>18</v>
      </c>
      <c r="J37" s="12" t="s">
        <v>18</v>
      </c>
    </row>
    <row r="38" spans="1:10" x14ac:dyDescent="0.25">
      <c r="A38" t="s">
        <v>31</v>
      </c>
      <c r="B38" s="16">
        <v>3.42266073817847E-2</v>
      </c>
      <c r="C38" s="16">
        <v>3.2460514448043799E-2</v>
      </c>
      <c r="D38" s="16">
        <v>2.7666775042726799E-2</v>
      </c>
      <c r="E38" s="16">
        <v>2.1814077162188601E-2</v>
      </c>
      <c r="F38" s="16" t="s">
        <v>18</v>
      </c>
      <c r="G38" s="16" t="s">
        <v>18</v>
      </c>
      <c r="H38" s="16" t="s">
        <v>18</v>
      </c>
      <c r="I38" s="16" t="s">
        <v>18</v>
      </c>
      <c r="J38" s="12" t="s">
        <v>18</v>
      </c>
    </row>
    <row r="39" spans="1:10" x14ac:dyDescent="0.25">
      <c r="A39" t="s">
        <v>32</v>
      </c>
      <c r="B39" s="16">
        <v>3.5960679816125898E-2</v>
      </c>
      <c r="C39" s="16">
        <v>2.8950988270283098E-2</v>
      </c>
      <c r="D39" s="16">
        <v>1.42677242011144E-2</v>
      </c>
      <c r="E39" s="16">
        <v>8.7116328437881196E-3</v>
      </c>
      <c r="F39" s="16">
        <v>5.4205411855827498E-3</v>
      </c>
      <c r="G39" s="16">
        <v>3.9062990147081403E-3</v>
      </c>
      <c r="H39" s="16" t="s">
        <v>18</v>
      </c>
      <c r="I39" s="16" t="s">
        <v>18</v>
      </c>
      <c r="J39" s="12" t="s">
        <v>18</v>
      </c>
    </row>
    <row r="40" spans="1:10" x14ac:dyDescent="0.25">
      <c r="A40" t="s">
        <v>33</v>
      </c>
      <c r="B40" s="16">
        <v>2.4320110738741199E-2</v>
      </c>
      <c r="C40" s="16">
        <v>2.4618280759708799E-2</v>
      </c>
      <c r="D40" s="16">
        <v>2.1711361491092301E-2</v>
      </c>
      <c r="E40" s="16">
        <v>1.75023440497728E-2</v>
      </c>
      <c r="F40" s="16" t="s">
        <v>18</v>
      </c>
      <c r="G40" s="16" t="s">
        <v>18</v>
      </c>
      <c r="H40" s="16">
        <v>2.0594826946943802E-3</v>
      </c>
      <c r="I40" s="16">
        <v>1.7292540494926901E-3</v>
      </c>
      <c r="J40" s="12">
        <v>2146</v>
      </c>
    </row>
    <row r="41" spans="1:10" x14ac:dyDescent="0.25">
      <c r="A41" t="s">
        <v>34</v>
      </c>
      <c r="B41" s="16">
        <v>2.6024643667326899E-2</v>
      </c>
      <c r="C41" s="16">
        <v>2.3408913151577702E-2</v>
      </c>
      <c r="D41" s="16">
        <v>1.7877914559609999E-2</v>
      </c>
      <c r="E41" s="16">
        <v>1.2491030494591999E-2</v>
      </c>
      <c r="F41" s="16" t="s">
        <v>18</v>
      </c>
      <c r="G41" s="16" t="s">
        <v>18</v>
      </c>
      <c r="H41" s="16">
        <v>3.04659994571001E-3</v>
      </c>
      <c r="I41" s="16">
        <v>2.6128804110526699E-3</v>
      </c>
      <c r="J41" s="12">
        <v>2128</v>
      </c>
    </row>
    <row r="42" spans="1:10" x14ac:dyDescent="0.25">
      <c r="A42" t="s">
        <v>101</v>
      </c>
      <c r="B42" s="16" t="s">
        <v>18</v>
      </c>
      <c r="C42" s="16" t="s">
        <v>18</v>
      </c>
      <c r="D42" s="16">
        <v>8.1989424411557602E-3</v>
      </c>
      <c r="E42" s="16">
        <v>5.8291802516925104E-3</v>
      </c>
      <c r="F42" s="16" t="s">
        <v>18</v>
      </c>
      <c r="G42" s="16" t="s">
        <v>18</v>
      </c>
      <c r="H42" s="16" t="s">
        <v>18</v>
      </c>
      <c r="I42" s="16" t="s">
        <v>18</v>
      </c>
      <c r="J42" s="12" t="s">
        <v>18</v>
      </c>
    </row>
    <row r="43" spans="1:10" x14ac:dyDescent="0.25">
      <c r="A43" t="s">
        <v>35</v>
      </c>
      <c r="B43" s="16">
        <v>6.6313337599828298E-2</v>
      </c>
      <c r="C43" s="16" t="s">
        <v>18</v>
      </c>
      <c r="D43" s="16" t="s">
        <v>18</v>
      </c>
      <c r="E43" s="16" t="s">
        <v>18</v>
      </c>
      <c r="F43" s="16" t="s">
        <v>18</v>
      </c>
      <c r="G43" s="16" t="s">
        <v>18</v>
      </c>
      <c r="H43" s="16" t="s">
        <v>18</v>
      </c>
      <c r="I43" s="16" t="s">
        <v>18</v>
      </c>
      <c r="J43" s="12" t="s">
        <v>18</v>
      </c>
    </row>
    <row r="44" spans="1:10" x14ac:dyDescent="0.25">
      <c r="A44" t="s">
        <v>102</v>
      </c>
      <c r="B44" s="16" t="s">
        <v>18</v>
      </c>
      <c r="C44" s="16">
        <v>1.09953684577712E-2</v>
      </c>
      <c r="D44" s="16">
        <v>5.6701151677486499E-3</v>
      </c>
      <c r="E44" s="16" t="s">
        <v>18</v>
      </c>
      <c r="F44" s="16" t="s">
        <v>18</v>
      </c>
      <c r="G44" s="16" t="s">
        <v>18</v>
      </c>
      <c r="H44" s="16" t="s">
        <v>18</v>
      </c>
      <c r="I44" s="16" t="s">
        <v>18</v>
      </c>
      <c r="J44" s="12" t="s">
        <v>18</v>
      </c>
    </row>
    <row r="45" spans="1:10" x14ac:dyDescent="0.25">
      <c r="A45" t="s">
        <v>36</v>
      </c>
      <c r="B45" s="16">
        <v>6.2686539196131694E-2</v>
      </c>
      <c r="C45" s="16">
        <v>4.8692900712117203E-2</v>
      </c>
      <c r="D45" s="16">
        <v>2.4087894697796201E-2</v>
      </c>
      <c r="E45" s="16">
        <v>8.9204231902773202E-3</v>
      </c>
      <c r="F45" s="16" t="s">
        <v>18</v>
      </c>
      <c r="G45" s="16" t="s">
        <v>18</v>
      </c>
      <c r="H45" s="16" t="s">
        <v>18</v>
      </c>
      <c r="I45" s="16" t="s">
        <v>18</v>
      </c>
      <c r="J45" s="12" t="s">
        <v>18</v>
      </c>
    </row>
    <row r="46" spans="1:10" x14ac:dyDescent="0.25">
      <c r="A46" t="s">
        <v>103</v>
      </c>
      <c r="B46" s="16" t="s">
        <v>18</v>
      </c>
      <c r="C46" s="16">
        <v>1.1849145598540899E-2</v>
      </c>
      <c r="D46" s="16">
        <v>1.25656084014264E-2</v>
      </c>
      <c r="E46" s="16" t="s">
        <v>18</v>
      </c>
      <c r="F46" s="16" t="s">
        <v>18</v>
      </c>
      <c r="G46" s="16" t="s">
        <v>18</v>
      </c>
      <c r="H46" s="16" t="s">
        <v>18</v>
      </c>
      <c r="I46" s="16" t="s">
        <v>18</v>
      </c>
      <c r="J46" s="12" t="s">
        <v>18</v>
      </c>
    </row>
    <row r="47" spans="1:10" x14ac:dyDescent="0.25">
      <c r="A47" t="s">
        <v>37</v>
      </c>
      <c r="B47" s="16">
        <v>1.94876393397014E-2</v>
      </c>
      <c r="C47" s="16">
        <v>1.8325502298745001E-2</v>
      </c>
      <c r="D47" s="16" t="s">
        <v>18</v>
      </c>
      <c r="E47" s="16" t="s">
        <v>18</v>
      </c>
      <c r="F47" s="16" t="s">
        <v>18</v>
      </c>
      <c r="G47" s="16" t="s">
        <v>18</v>
      </c>
      <c r="H47" s="16" t="s">
        <v>18</v>
      </c>
      <c r="I47" s="16" t="s">
        <v>18</v>
      </c>
      <c r="J47" s="12" t="s">
        <v>18</v>
      </c>
    </row>
    <row r="48" spans="1:10" x14ac:dyDescent="0.25">
      <c r="A48" t="s">
        <v>104</v>
      </c>
      <c r="B48" s="16" t="s">
        <v>18</v>
      </c>
      <c r="C48" s="16">
        <v>1.6707428664726499E-2</v>
      </c>
      <c r="D48" s="16">
        <v>9.0005176791041301E-3</v>
      </c>
      <c r="E48" s="16">
        <v>5.5178517152707496E-3</v>
      </c>
      <c r="F48" s="16" t="s">
        <v>18</v>
      </c>
      <c r="G48" s="16" t="s">
        <v>18</v>
      </c>
      <c r="H48" s="16" t="s">
        <v>18</v>
      </c>
      <c r="I48" s="16" t="s">
        <v>18</v>
      </c>
      <c r="J48" s="12" t="s">
        <v>18</v>
      </c>
    </row>
    <row r="49" spans="1:10" x14ac:dyDescent="0.25">
      <c r="A49" t="s">
        <v>38</v>
      </c>
      <c r="B49" s="16">
        <v>1.7670327222707501E-2</v>
      </c>
      <c r="C49" s="16">
        <v>1.7584564526200101E-2</v>
      </c>
      <c r="D49" s="16">
        <v>1.6289194767085801E-2</v>
      </c>
      <c r="E49" s="16">
        <v>1.38835563782597E-2</v>
      </c>
      <c r="F49" s="16" t="s">
        <v>18</v>
      </c>
      <c r="G49" s="16" t="s">
        <v>18</v>
      </c>
      <c r="H49" s="16" t="s">
        <v>18</v>
      </c>
      <c r="I49" s="16" t="s">
        <v>18</v>
      </c>
      <c r="J49" s="12" t="s">
        <v>18</v>
      </c>
    </row>
    <row r="50" spans="1:10" x14ac:dyDescent="0.25">
      <c r="A50" t="s">
        <v>75</v>
      </c>
      <c r="B50" s="16" t="s">
        <v>18</v>
      </c>
      <c r="C50" s="16">
        <v>3.0856405445892601E-3</v>
      </c>
      <c r="D50" s="16">
        <v>5.99466649922207E-3</v>
      </c>
      <c r="E50" s="16">
        <v>4.8249861487636801E-3</v>
      </c>
      <c r="F50" s="16">
        <v>1.45462981263863E-3</v>
      </c>
      <c r="G50" s="16" t="s">
        <v>18</v>
      </c>
      <c r="H50" s="16" t="s">
        <v>18</v>
      </c>
      <c r="I50" s="16" t="s">
        <v>18</v>
      </c>
      <c r="J50" s="12" t="s">
        <v>18</v>
      </c>
    </row>
    <row r="51" spans="1:10" x14ac:dyDescent="0.25">
      <c r="A51" t="s">
        <v>40</v>
      </c>
      <c r="B51" s="16">
        <v>8.6863209277879203E-3</v>
      </c>
      <c r="C51" s="16" t="s">
        <v>18</v>
      </c>
      <c r="D51" s="16" t="s">
        <v>18</v>
      </c>
      <c r="E51" s="16" t="s">
        <v>18</v>
      </c>
      <c r="F51" s="16">
        <v>3.7483270269274499E-4</v>
      </c>
      <c r="G51" s="16" t="s">
        <v>18</v>
      </c>
      <c r="H51" s="16" t="s">
        <v>18</v>
      </c>
      <c r="I51" s="16" t="s">
        <v>18</v>
      </c>
      <c r="J51" s="12" t="s">
        <v>18</v>
      </c>
    </row>
    <row r="52" spans="1:10" x14ac:dyDescent="0.25">
      <c r="A52" t="s">
        <v>41</v>
      </c>
      <c r="B52" s="16">
        <v>1.7101043294097201E-2</v>
      </c>
      <c r="C52" s="16">
        <v>1.3164962748588501E-2</v>
      </c>
      <c r="D52" s="16">
        <v>8.3078371634243992E-3</v>
      </c>
      <c r="E52" s="16">
        <v>4.90761551007183E-3</v>
      </c>
      <c r="F52" s="16">
        <v>2.5575961325754399E-3</v>
      </c>
      <c r="G52" s="16" t="s">
        <v>18</v>
      </c>
      <c r="H52" s="16" t="s">
        <v>18</v>
      </c>
      <c r="I52" s="16" t="s">
        <v>18</v>
      </c>
      <c r="J52" s="12" t="s">
        <v>18</v>
      </c>
    </row>
    <row r="53" spans="1:10" x14ac:dyDescent="0.25">
      <c r="A53" t="s">
        <v>105</v>
      </c>
      <c r="B53" s="16" t="s">
        <v>18</v>
      </c>
      <c r="C53" s="16" t="s">
        <v>18</v>
      </c>
      <c r="D53" s="16">
        <v>1.35634147295354E-2</v>
      </c>
      <c r="E53" s="16">
        <v>8.36376425781875E-3</v>
      </c>
      <c r="F53" s="16" t="s">
        <v>18</v>
      </c>
      <c r="G53" s="16" t="s">
        <v>18</v>
      </c>
      <c r="H53" s="16" t="s">
        <v>18</v>
      </c>
      <c r="I53" s="16" t="s">
        <v>18</v>
      </c>
      <c r="J53" s="12" t="s">
        <v>18</v>
      </c>
    </row>
    <row r="54" spans="1:10" x14ac:dyDescent="0.25">
      <c r="A54" t="s">
        <v>106</v>
      </c>
      <c r="B54" s="16" t="s">
        <v>18</v>
      </c>
      <c r="C54" s="16">
        <v>2.12704179815881E-3</v>
      </c>
      <c r="D54" s="16" t="s">
        <v>18</v>
      </c>
      <c r="E54" s="16" t="s">
        <v>18</v>
      </c>
      <c r="F54" s="16" t="s">
        <v>18</v>
      </c>
      <c r="G54" s="16" t="s">
        <v>18</v>
      </c>
      <c r="H54" s="16" t="s">
        <v>18</v>
      </c>
      <c r="I54" s="16" t="s">
        <v>18</v>
      </c>
      <c r="J54" s="12" t="s">
        <v>18</v>
      </c>
    </row>
    <row r="55" spans="1:10" x14ac:dyDescent="0.25">
      <c r="A55" t="s">
        <v>42</v>
      </c>
      <c r="B55" s="16">
        <v>2.04002312498178E-2</v>
      </c>
      <c r="C55" s="16" t="s">
        <v>18</v>
      </c>
      <c r="D55" s="16" t="s">
        <v>18</v>
      </c>
      <c r="E55" s="16" t="s">
        <v>18</v>
      </c>
      <c r="F55" s="16" t="s">
        <v>18</v>
      </c>
      <c r="G55" s="16" t="s">
        <v>18</v>
      </c>
      <c r="H55" s="16" t="s">
        <v>18</v>
      </c>
      <c r="I55" s="16" t="s">
        <v>18</v>
      </c>
      <c r="J55" s="12" t="s">
        <v>18</v>
      </c>
    </row>
    <row r="56" spans="1:10" x14ac:dyDescent="0.25">
      <c r="A56" t="s">
        <v>107</v>
      </c>
      <c r="B56" s="16" t="s">
        <v>18</v>
      </c>
      <c r="C56" s="16">
        <v>1.8867818892684001E-2</v>
      </c>
      <c r="D56" s="16" t="s">
        <v>18</v>
      </c>
      <c r="E56" s="16" t="s">
        <v>18</v>
      </c>
      <c r="F56" s="16" t="s">
        <v>18</v>
      </c>
      <c r="G56" s="16" t="s">
        <v>18</v>
      </c>
      <c r="H56" s="16" t="s">
        <v>18</v>
      </c>
      <c r="I56" s="16" t="s">
        <v>18</v>
      </c>
      <c r="J56" s="12" t="s">
        <v>18</v>
      </c>
    </row>
    <row r="57" spans="1:10" x14ac:dyDescent="0.25">
      <c r="A57" t="s">
        <v>43</v>
      </c>
      <c r="B57" s="16">
        <v>2.4136755300290101E-2</v>
      </c>
      <c r="C57" s="16" t="s">
        <v>18</v>
      </c>
      <c r="D57" s="16" t="s">
        <v>18</v>
      </c>
      <c r="E57" s="16" t="s">
        <v>18</v>
      </c>
      <c r="F57" s="16" t="s">
        <v>18</v>
      </c>
      <c r="G57" s="16" t="s">
        <v>18</v>
      </c>
      <c r="H57" s="16" t="s">
        <v>18</v>
      </c>
      <c r="I57" s="16" t="s">
        <v>18</v>
      </c>
      <c r="J57" s="12" t="s">
        <v>18</v>
      </c>
    </row>
    <row r="58" spans="1:10" x14ac:dyDescent="0.25">
      <c r="A58" t="s">
        <v>108</v>
      </c>
      <c r="B58" s="16" t="s">
        <v>18</v>
      </c>
      <c r="C58" s="16" t="s">
        <v>18</v>
      </c>
      <c r="D58" s="16" t="s">
        <v>18</v>
      </c>
      <c r="E58" s="16" t="s">
        <v>18</v>
      </c>
      <c r="F58" s="16" t="s">
        <v>18</v>
      </c>
      <c r="G58" s="16" t="s">
        <v>18</v>
      </c>
      <c r="H58" s="16" t="s">
        <v>18</v>
      </c>
      <c r="I58" s="16" t="s">
        <v>18</v>
      </c>
      <c r="J58" s="12" t="s">
        <v>18</v>
      </c>
    </row>
    <row r="59" spans="1:10" x14ac:dyDescent="0.25">
      <c r="A59" t="s">
        <v>44</v>
      </c>
      <c r="B59" s="16">
        <v>5.9346521429008902E-3</v>
      </c>
      <c r="C59" s="16" t="s">
        <v>18</v>
      </c>
      <c r="D59" s="16" t="s">
        <v>18</v>
      </c>
      <c r="E59" s="16" t="s">
        <v>18</v>
      </c>
      <c r="F59" s="16" t="s">
        <v>18</v>
      </c>
      <c r="G59" s="16" t="s">
        <v>18</v>
      </c>
      <c r="H59" s="16" t="s">
        <v>18</v>
      </c>
      <c r="I59" s="16" t="s">
        <v>18</v>
      </c>
      <c r="J59" s="12" t="s">
        <v>18</v>
      </c>
    </row>
    <row r="60" spans="1:10" x14ac:dyDescent="0.25">
      <c r="A60" t="s">
        <v>45</v>
      </c>
      <c r="B60" s="16">
        <v>8.8558696922437299E-3</v>
      </c>
      <c r="C60" s="16">
        <v>1.3141596637121101E-2</v>
      </c>
      <c r="D60" s="16" t="s">
        <v>18</v>
      </c>
      <c r="E60" s="16" t="s">
        <v>18</v>
      </c>
      <c r="F60" s="16" t="s">
        <v>18</v>
      </c>
      <c r="G60" s="16" t="s">
        <v>18</v>
      </c>
      <c r="H60" s="16" t="s">
        <v>18</v>
      </c>
      <c r="I60" s="16" t="s">
        <v>18</v>
      </c>
      <c r="J60" s="12" t="s">
        <v>18</v>
      </c>
    </row>
    <row r="61" spans="1:10" x14ac:dyDescent="0.25">
      <c r="A61" t="s">
        <v>46</v>
      </c>
      <c r="B61" s="16">
        <v>1.47584362987864E-2</v>
      </c>
      <c r="C61" s="16">
        <v>1.4253213214499899E-2</v>
      </c>
      <c r="D61" s="16">
        <v>1.71062932043974E-2</v>
      </c>
      <c r="E61" s="16" t="s">
        <v>18</v>
      </c>
      <c r="F61" s="16" t="s">
        <v>18</v>
      </c>
      <c r="G61" s="16" t="s">
        <v>18</v>
      </c>
      <c r="H61" s="16" t="s">
        <v>18</v>
      </c>
      <c r="I61" s="16" t="s">
        <v>18</v>
      </c>
      <c r="J61" s="12" t="s">
        <v>18</v>
      </c>
    </row>
    <row r="62" spans="1:10" x14ac:dyDescent="0.25">
      <c r="A62" t="s">
        <v>47</v>
      </c>
      <c r="B62" s="16">
        <v>1.4745289907101101E-2</v>
      </c>
      <c r="C62" s="16">
        <v>4.6030296445784399E-3</v>
      </c>
      <c r="D62" s="16">
        <v>3.6542459259686099E-3</v>
      </c>
      <c r="E62" s="16" t="s">
        <v>18</v>
      </c>
      <c r="F62" s="16" t="s">
        <v>18</v>
      </c>
      <c r="G62" s="16" t="s">
        <v>18</v>
      </c>
      <c r="H62" s="16" t="s">
        <v>18</v>
      </c>
      <c r="I62" s="16" t="s">
        <v>18</v>
      </c>
      <c r="J62" s="12" t="s">
        <v>18</v>
      </c>
    </row>
    <row r="63" spans="1:10" x14ac:dyDescent="0.25">
      <c r="A63" t="s">
        <v>109</v>
      </c>
      <c r="B63" s="16" t="s">
        <v>18</v>
      </c>
      <c r="C63" s="16">
        <v>1.8532057906418702E-2</v>
      </c>
      <c r="D63" s="16" t="s">
        <v>18</v>
      </c>
      <c r="E63" s="16" t="s">
        <v>18</v>
      </c>
      <c r="F63" s="16" t="s">
        <v>18</v>
      </c>
      <c r="G63" s="16" t="s">
        <v>18</v>
      </c>
      <c r="H63" s="16" t="s">
        <v>18</v>
      </c>
      <c r="I63" s="16" t="s">
        <v>18</v>
      </c>
      <c r="J63" s="12" t="s">
        <v>18</v>
      </c>
    </row>
    <row r="64" spans="1:10" x14ac:dyDescent="0.25">
      <c r="A64" t="s">
        <v>48</v>
      </c>
      <c r="B64" s="16">
        <v>2.2095476146538499E-2</v>
      </c>
      <c r="C64" s="16">
        <v>1.99570369366865E-2</v>
      </c>
      <c r="D64" s="16" t="s">
        <v>18</v>
      </c>
      <c r="E64" s="16" t="s">
        <v>18</v>
      </c>
      <c r="F64" s="16" t="s">
        <v>18</v>
      </c>
      <c r="G64" s="16" t="s">
        <v>18</v>
      </c>
      <c r="H64" s="16" t="s">
        <v>18</v>
      </c>
      <c r="I64" s="16" t="s">
        <v>18</v>
      </c>
      <c r="J64" s="12" t="s">
        <v>18</v>
      </c>
    </row>
    <row r="65" spans="1:10" x14ac:dyDescent="0.25">
      <c r="A65" t="s">
        <v>49</v>
      </c>
      <c r="B65" s="16">
        <v>4.7666224185065303E-2</v>
      </c>
      <c r="C65" s="16">
        <v>4.2773075755807799E-2</v>
      </c>
      <c r="D65" s="16" t="s">
        <v>18</v>
      </c>
      <c r="E65" s="16" t="s">
        <v>18</v>
      </c>
      <c r="F65" s="16" t="s">
        <v>18</v>
      </c>
      <c r="G65" s="16" t="s">
        <v>18</v>
      </c>
      <c r="H65" s="16" t="s">
        <v>18</v>
      </c>
      <c r="I65" s="16" t="s">
        <v>18</v>
      </c>
      <c r="J65" s="12" t="s">
        <v>18</v>
      </c>
    </row>
    <row r="66" spans="1:10" x14ac:dyDescent="0.25">
      <c r="A66" t="s">
        <v>110</v>
      </c>
      <c r="B66" s="16" t="s">
        <v>18</v>
      </c>
      <c r="C66" s="16">
        <v>2.9169009552786E-2</v>
      </c>
      <c r="D66" s="16" t="s">
        <v>18</v>
      </c>
      <c r="E66" s="16" t="s">
        <v>18</v>
      </c>
      <c r="F66" s="16" t="s">
        <v>18</v>
      </c>
      <c r="G66" s="16" t="s">
        <v>18</v>
      </c>
      <c r="H66" s="16" t="s">
        <v>18</v>
      </c>
      <c r="I66" s="16" t="s">
        <v>18</v>
      </c>
      <c r="J66" s="12" t="s">
        <v>18</v>
      </c>
    </row>
    <row r="67" spans="1:10" x14ac:dyDescent="0.25">
      <c r="A67" t="s">
        <v>50</v>
      </c>
      <c r="B67" s="16">
        <v>5.4693542865772798E-2</v>
      </c>
      <c r="C67" s="16">
        <v>4.01281947420256E-2</v>
      </c>
      <c r="D67" s="16" t="s">
        <v>18</v>
      </c>
      <c r="E67" s="16" t="s">
        <v>18</v>
      </c>
      <c r="F67" s="16" t="s">
        <v>18</v>
      </c>
      <c r="G67" s="16" t="s">
        <v>18</v>
      </c>
      <c r="H67" s="16" t="s">
        <v>18</v>
      </c>
      <c r="I67" s="16" t="s">
        <v>18</v>
      </c>
      <c r="J67" s="12" t="s">
        <v>18</v>
      </c>
    </row>
    <row r="68" spans="1:10" x14ac:dyDescent="0.25">
      <c r="A68" t="s">
        <v>51</v>
      </c>
      <c r="B68" s="16">
        <v>5.3746783285603204E-3</v>
      </c>
      <c r="C68" s="16">
        <v>9.9787443583334006E-3</v>
      </c>
      <c r="D68" s="16">
        <v>1.22423210355832E-2</v>
      </c>
      <c r="E68" s="16" t="s">
        <v>18</v>
      </c>
      <c r="F68" s="16" t="s">
        <v>18</v>
      </c>
      <c r="G68" s="16" t="s">
        <v>18</v>
      </c>
      <c r="H68" s="16" t="s">
        <v>18</v>
      </c>
      <c r="I68" s="16" t="s">
        <v>18</v>
      </c>
      <c r="J68" s="12" t="s">
        <v>18</v>
      </c>
    </row>
    <row r="69" spans="1:10" x14ac:dyDescent="0.25">
      <c r="A69" t="s">
        <v>52</v>
      </c>
      <c r="B69" s="16">
        <v>2.2724848432026701E-2</v>
      </c>
      <c r="C69" s="16" t="s">
        <v>18</v>
      </c>
      <c r="D69" s="16" t="s">
        <v>18</v>
      </c>
      <c r="E69" s="16" t="s">
        <v>18</v>
      </c>
      <c r="F69" s="16" t="s">
        <v>18</v>
      </c>
      <c r="G69" s="16" t="s">
        <v>18</v>
      </c>
      <c r="H69" s="16" t="s">
        <v>18</v>
      </c>
      <c r="I69" s="16" t="s">
        <v>18</v>
      </c>
      <c r="J69" s="12" t="s">
        <v>18</v>
      </c>
    </row>
    <row r="70" spans="1:10" x14ac:dyDescent="0.25">
      <c r="A70" t="s">
        <v>53</v>
      </c>
      <c r="B70" s="16">
        <v>5.3105764070130101E-3</v>
      </c>
      <c r="C70" s="16">
        <v>8.8611564066251695E-3</v>
      </c>
      <c r="D70" s="16" t="s">
        <v>18</v>
      </c>
      <c r="E70" s="16" t="s">
        <v>18</v>
      </c>
      <c r="F70" s="16" t="s">
        <v>18</v>
      </c>
      <c r="G70" s="16" t="s">
        <v>18</v>
      </c>
      <c r="H70" s="16" t="s">
        <v>18</v>
      </c>
      <c r="I70" s="16" t="s">
        <v>18</v>
      </c>
      <c r="J70" s="12" t="s">
        <v>18</v>
      </c>
    </row>
    <row r="71" spans="1:10" x14ac:dyDescent="0.25">
      <c r="A71" t="s">
        <v>54</v>
      </c>
      <c r="B71" s="16">
        <v>7.54964675850187E-3</v>
      </c>
      <c r="C71" s="16" t="s">
        <v>18</v>
      </c>
      <c r="D71" s="16" t="s">
        <v>18</v>
      </c>
      <c r="E71" s="16" t="s">
        <v>18</v>
      </c>
      <c r="F71" s="16" t="s">
        <v>18</v>
      </c>
      <c r="G71" s="16" t="s">
        <v>18</v>
      </c>
      <c r="H71" s="16" t="s">
        <v>18</v>
      </c>
      <c r="I71" s="16" t="s">
        <v>18</v>
      </c>
      <c r="J71" s="12" t="s">
        <v>18</v>
      </c>
    </row>
    <row r="72" spans="1:10" x14ac:dyDescent="0.25">
      <c r="A72" t="s">
        <v>55</v>
      </c>
      <c r="B72" s="16">
        <v>3.2714198373999498E-2</v>
      </c>
      <c r="C72" s="16">
        <v>2.6089342713536301E-2</v>
      </c>
      <c r="D72" s="16" t="s">
        <v>18</v>
      </c>
      <c r="E72" s="16" t="s">
        <v>18</v>
      </c>
      <c r="F72" s="16" t="s">
        <v>18</v>
      </c>
      <c r="G72" s="16" t="s">
        <v>18</v>
      </c>
      <c r="H72" s="16" t="s">
        <v>18</v>
      </c>
      <c r="I72" s="16" t="s">
        <v>18</v>
      </c>
      <c r="J72" s="12" t="s">
        <v>18</v>
      </c>
    </row>
    <row r="73" spans="1:10" x14ac:dyDescent="0.25">
      <c r="A73" t="s">
        <v>56</v>
      </c>
      <c r="B73" s="16">
        <v>1.6702603600830802E-2</v>
      </c>
      <c r="C73" s="16">
        <v>1.2032448065113799E-2</v>
      </c>
      <c r="D73" s="16" t="s">
        <v>18</v>
      </c>
      <c r="E73" s="16" t="s">
        <v>18</v>
      </c>
      <c r="F73" s="16" t="s">
        <v>18</v>
      </c>
      <c r="G73" s="16" t="s">
        <v>18</v>
      </c>
      <c r="H73" s="16" t="s">
        <v>18</v>
      </c>
      <c r="I73" s="16" t="s">
        <v>18</v>
      </c>
      <c r="J73" s="12" t="s">
        <v>18</v>
      </c>
    </row>
    <row r="74" spans="1:10" x14ac:dyDescent="0.25">
      <c r="A74" t="s">
        <v>57</v>
      </c>
      <c r="B74" s="16">
        <v>1.7904195830778E-2</v>
      </c>
      <c r="C74" s="16">
        <v>1.6998491458938898E-2</v>
      </c>
      <c r="D74" s="16">
        <v>1.37836943109772E-2</v>
      </c>
      <c r="E74" s="16" t="s">
        <v>18</v>
      </c>
      <c r="F74" s="16" t="s">
        <v>18</v>
      </c>
      <c r="G74" s="16" t="s">
        <v>18</v>
      </c>
      <c r="H74" s="16" t="s">
        <v>18</v>
      </c>
      <c r="I74" s="16" t="s">
        <v>18</v>
      </c>
      <c r="J74" s="12" t="s">
        <v>18</v>
      </c>
    </row>
    <row r="75" spans="1:10" x14ac:dyDescent="0.25">
      <c r="A75" t="s">
        <v>58</v>
      </c>
      <c r="B75" s="16">
        <v>2.34426779275753E-2</v>
      </c>
      <c r="C75" s="16">
        <v>2.3579997107091799E-2</v>
      </c>
      <c r="D75" s="16" t="s">
        <v>18</v>
      </c>
      <c r="E75" s="16" t="s">
        <v>18</v>
      </c>
      <c r="F75" s="16" t="s">
        <v>18</v>
      </c>
      <c r="G75" s="16" t="s">
        <v>18</v>
      </c>
      <c r="H75" s="16" t="s">
        <v>18</v>
      </c>
      <c r="I75" s="16" t="s">
        <v>18</v>
      </c>
      <c r="J75" s="12" t="s">
        <v>18</v>
      </c>
    </row>
    <row r="76" spans="1:10" x14ac:dyDescent="0.25">
      <c r="A76" t="s">
        <v>59</v>
      </c>
      <c r="B76" s="16">
        <v>4.8726320906221704E-3</v>
      </c>
      <c r="C76" s="16" t="s">
        <v>18</v>
      </c>
      <c r="D76" s="16" t="s">
        <v>18</v>
      </c>
      <c r="E76" s="16" t="s">
        <v>18</v>
      </c>
      <c r="F76" s="16" t="s">
        <v>18</v>
      </c>
      <c r="G76" s="16" t="s">
        <v>18</v>
      </c>
      <c r="H76" s="16" t="s">
        <v>18</v>
      </c>
      <c r="I76" s="16" t="s">
        <v>18</v>
      </c>
      <c r="J76" s="1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A2B9-170A-48DE-BBB7-8A77D8453CA2}">
  <dimension ref="A1"/>
  <sheetViews>
    <sheetView workbookViewId="0">
      <selection activeCell="E6" sqref="E5:E6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1613FE-6189-48EE-AA21-0A94725F6C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var_100</vt:lpstr>
      <vt:lpstr>var_1000</vt:lpstr>
      <vt:lpstr>Hoja1</vt:lpstr>
      <vt:lpstr>Summar decay</vt:lpstr>
      <vt:lpstr>k_table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Nerea Piñeiro</dc:creator>
  <cp:lastModifiedBy>Nerea Piñeiro</cp:lastModifiedBy>
  <cp:lastPrinted>2024-05-23T08:02:18Z</cp:lastPrinted>
  <dcterms:created xsi:type="dcterms:W3CDTF">2024-05-21T10:55:25Z</dcterms:created>
  <dcterms:modified xsi:type="dcterms:W3CDTF">2024-06-04T15:08:34Z</dcterms:modified>
</cp:coreProperties>
</file>